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máy S\Công khai NS\Làm trong năm 2025\TÌNH HÌNH THỰC HIỆN DỰ TOÁN NSĐP 2025\2. Q2 2025\File để up CK 6T 25\"/>
    </mc:Choice>
  </mc:AlternateContent>
  <xr:revisionPtr revIDLastSave="0" documentId="13_ncr:1_{977A6363-0B1C-4C1C-98F0-1F5B95EF5BC0}"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E26" i="1"/>
  <c r="E12" i="1" l="1"/>
  <c r="E13" i="1" l="1"/>
  <c r="E30" i="1" l="1"/>
  <c r="E31" i="1"/>
  <c r="D29" i="1" l="1"/>
  <c r="C29" i="1"/>
  <c r="E27" i="1"/>
  <c r="E17" i="1"/>
  <c r="E16" i="1"/>
  <c r="E14" i="1"/>
  <c r="E11" i="1"/>
  <c r="D10" i="1"/>
  <c r="C10" i="1"/>
  <c r="C9" i="1" s="1"/>
  <c r="C8" i="1" l="1"/>
  <c r="D9" i="1"/>
  <c r="E29" i="1"/>
  <c r="E10" i="1"/>
  <c r="A17" i="1"/>
  <c r="A18" i="1" s="1"/>
  <c r="A19" i="1" s="1"/>
  <c r="A20" i="1" s="1"/>
  <c r="A21" i="1" s="1"/>
  <c r="A22" i="1" s="1"/>
  <c r="A23" i="1" s="1"/>
  <c r="A24" i="1" s="1"/>
  <c r="A25" i="1" s="1"/>
  <c r="E9" i="1" l="1"/>
  <c r="D8" i="1"/>
  <c r="E8" i="1" l="1"/>
</calcChain>
</file>

<file path=xl/sharedStrings.xml><?xml version="1.0" encoding="utf-8"?>
<sst xmlns="http://schemas.openxmlformats.org/spreadsheetml/2006/main" count="45" uniqueCount="45">
  <si>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</si>
  <si>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</si>
  <si>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</si>
  <si>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</si>
  <si>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</si>
  <si>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</si>
  <si>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</si>
  <si>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</si>
  <si>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</si>
  <si>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</si>
  <si>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</si>
  <si>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</si>
  <si>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</si>
  <si>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</si>
  <si>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</si>
  <si>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</si>
  <si>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</si>
  <si>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</si>
  <si>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</si>
  <si>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</si>
  <si>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</si>
  <si>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</si>
  <si>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</si>
  <si>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</si>
  <si>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</si>
  <si>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</si>
  <si>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</si>
  <si>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</si>
  <si>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</si>
  <si>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</si>
  <si>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</si>
  <si>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</si>
  <si>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</si>
  <si>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</si>
  <si>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</si>
  <si>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</si>
  <si>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</si>
  <si>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</si>
  <si>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</si>
  <si>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C</t>
  </si>
  <si>
    <t>TỈNH CAO BẰNG</t>
  </si>
  <si>
    <t>DỰ TOÁN NĂM 2025</t>
  </si>
  <si>
    <t>CHI TỪ NGUỒN TĂNG THU</t>
  </si>
  <si>
    <t>THỰC HIỆN CHI NGÂN SÁCH ĐỊA PHƯƠNG ĐẾN HẾT QUÝ II NĂM 2025</t>
  </si>
  <si>
    <t>THỰC HIỆN ĐẾN HẾT QUÝ II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</si>
</sst>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0_-;\-* #,##0.00_-;_-* &quot;-&quot;??_-;_-@_-"/>
    <numFmt numFmtId="165" formatCode="#,###;\-#,###;&quot;&quot;;_(@_)"/>
    <numFmt numFmtId="166" formatCode="_(* #,##0_);_(* \(#,##0\);_(* &quot;-&quot;??_);_(@_)"/>
  </numFmts>
  <fonts count="18"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s>
  <cellStyleXfs count="13">
    <xf numFmtId="0" fontId="0" fillId="0" borderId="0"/>
    <xf numFmtId="43" fontId="14" fillId="0" borderId="0" applyFont="0" applyFill="0" applyBorder="0" applyAlignment="0" applyProtection="0"/>
    <xf numFmtId="44" fontId="14" fillId="0" borderId="0" applyFont="0" applyFill="0" applyBorder="0" applyAlignment="0" applyProtection="0"/>
    <xf numFmtId="165" fontId="13" fillId="0" borderId="0" applyFont="0" applyFill="0" applyBorder="0" applyAlignment="0" applyProtection="0"/>
    <xf numFmtId="0" fontId="11" fillId="0" borderId="0"/>
    <xf numFmtId="0" fontId="12" fillId="0" borderId="0"/>
    <xf numFmtId="0" fontId="2" fillId="0" borderId="0"/>
    <xf numFmtId="0" fontId="16" fillId="0" borderId="0"/>
    <xf numFmtId="0" fontId="11" fillId="0" borderId="0"/>
    <xf numFmtId="0" fontId="14" fillId="0" borderId="0"/>
    <xf numFmtId="0" fontId="1" fillId="0" borderId="0"/>
    <xf numFmtId="164" fontId="17" fillId="0" borderId="0" applyFont="0" applyFill="0" applyBorder="0" applyAlignment="0" applyProtection="0"/>
    <xf numFmtId="9" fontId="17" fillId="0" borderId="0" applyFont="0" applyFill="0" applyBorder="0" applyAlignment="0" applyProtection="0"/>
  </cellStyleXfs>
  <cellXfs count="49">
    <xf numFmtId="0" fontId="0" fillId="0" borderId="0" xfId="0"/>
    <xf numFmtId="14" fontId="6" fillId="0" borderId="1" xfId="6" applyNumberFormat="1" applyFont="1" applyFill="1" applyBorder="1" applyAlignment="1">
      <alignment horizontal="center" vertical="center" wrapText="1"/>
    </xf>
    <xf numFmtId="0" fontId="4" fillId="0" borderId="0" xfId="0" applyFont="1" applyFill="1" applyAlignment="1"/>
    <xf numFmtId="0" fontId="3" fillId="0" borderId="0" xfId="0" applyFont="1" applyFill="1" applyAlignment="1">
      <alignment horizontal="right"/>
    </xf>
    <xf numFmtId="0" fontId="3" fillId="0" borderId="0" xfId="0" applyFont="1" applyFill="1"/>
    <xf numFmtId="0" fontId="9" fillId="0" borderId="0" xfId="0" applyFont="1" applyFill="1" applyAlignment="1">
      <alignment horizontal="left"/>
    </xf>
    <xf numFmtId="0" fontId="10" fillId="0" borderId="0" xfId="0" applyFont="1" applyFill="1"/>
    <xf numFmtId="0" fontId="9" fillId="0" borderId="0" xfId="0" applyFont="1" applyFill="1"/>
    <xf numFmtId="0" fontId="8" fillId="0" borderId="0" xfId="0" applyFont="1" applyFill="1" applyAlignment="1">
      <alignment horizontal="centerContinuous"/>
    </xf>
    <xf numFmtId="0" fontId="7" fillId="0" borderId="0" xfId="0" applyFont="1" applyFill="1"/>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3" fillId="0" borderId="3" xfId="0" applyFont="1" applyFill="1" applyBorder="1" applyAlignment="1">
      <alignment vertical="center"/>
    </xf>
    <xf numFmtId="0" fontId="3" fillId="0" borderId="3" xfId="0" applyFont="1" applyFill="1" applyBorder="1" applyAlignment="1">
      <alignment horizontal="justify" vertical="center" wrapText="1"/>
    </xf>
    <xf numFmtId="0" fontId="3" fillId="0" borderId="3" xfId="0" applyFont="1" applyFill="1" applyBorder="1" applyAlignment="1">
      <alignment horizontal="left" vertical="center" wrapText="1"/>
    </xf>
    <xf numFmtId="0" fontId="3" fillId="0" borderId="10"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Fill="1" applyAlignment="1">
      <alignment horizontal="center"/>
    </xf>
    <xf numFmtId="0" fontId="6" fillId="0" borderId="1" xfId="6" applyNumberFormat="1" applyFont="1" applyFill="1" applyBorder="1" applyAlignment="1">
      <alignment horizontal="center" vertical="center" wrapText="1"/>
    </xf>
    <xf numFmtId="166" fontId="10" fillId="0" borderId="0" xfId="0" applyNumberFormat="1" applyFont="1" applyFill="1"/>
    <xf numFmtId="0" fontId="4" fillId="0" borderId="0" xfId="0" applyFont="1" applyFill="1" applyAlignment="1">
      <alignment horizontal="center"/>
    </xf>
    <xf numFmtId="0" fontId="4" fillId="0" borderId="0" xfId="0" applyFont="1" applyFill="1" applyAlignment="1">
      <alignment horizontal="center" wrapText="1"/>
    </xf>
    <xf numFmtId="0" fontId="5" fillId="0" borderId="0" xfId="0" applyNumberFormat="1" applyFont="1" applyFill="1" applyBorder="1" applyAlignment="1">
      <alignment horizontal="center" vertical="center" wrapText="1"/>
    </xf>
    <xf numFmtId="0" fontId="15" fillId="0" borderId="0" xfId="0" applyFont="1" applyFill="1" applyBorder="1" applyAlignment="1">
      <alignment horizontal="right"/>
    </xf>
    <xf numFmtId="0" fontId="4" fillId="0" borderId="5"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6" xfId="6" applyNumberFormat="1" applyFont="1" applyFill="1" applyBorder="1" applyAlignment="1">
      <alignment horizontal="center" vertical="center" wrapText="1"/>
    </xf>
    <xf numFmtId="0" fontId="6" fillId="0" borderId="1" xfId="6" applyNumberFormat="1" applyFont="1" applyFill="1" applyBorder="1" applyAlignment="1">
      <alignment horizontal="center" vertical="center" wrapText="1"/>
    </xf>
    <xf numFmtId="0" fontId="6" fillId="0" borderId="8" xfId="6" applyNumberFormat="1" applyFont="1" applyFill="1" applyBorder="1" applyAlignment="1">
      <alignment horizontal="center" vertical="center" wrapText="1"/>
    </xf>
    <xf numFmtId="0" fontId="6" fillId="0" borderId="9" xfId="6" applyNumberFormat="1" applyFont="1" applyFill="1" applyBorder="1" applyAlignment="1">
      <alignment horizontal="center" vertical="center" wrapText="1"/>
    </xf>
    <xf numFmtId="0" fontId="5" fillId="0" borderId="3" xfId="0" applyFont="1" applyFill="1" applyBorder="1" applyAlignment="1">
      <alignment vertical="center"/>
    </xf>
    <xf numFmtId="166" fontId="4" fillId="0" borderId="2" xfId="11" applyNumberFormat="1" applyFont="1" applyFill="1" applyBorder="1" applyAlignment="1">
      <alignment vertical="center" wrapText="1"/>
    </xf>
    <xf numFmtId="9" fontId="4" fillId="0" borderId="2" xfId="12" applyFont="1" applyBorder="1" applyAlignment="1">
      <alignment vertical="center" wrapText="1"/>
    </xf>
    <xf numFmtId="166" fontId="4" fillId="0" borderId="3" xfId="11" applyNumberFormat="1" applyFont="1" applyFill="1" applyBorder="1" applyAlignment="1">
      <alignment vertical="center" wrapText="1"/>
    </xf>
    <xf numFmtId="9" fontId="4" fillId="0" borderId="3" xfId="12" applyFont="1" applyBorder="1" applyAlignment="1">
      <alignment vertical="center" wrapText="1"/>
    </xf>
    <xf numFmtId="166" fontId="3" fillId="0" borderId="3" xfId="11" applyNumberFormat="1" applyFont="1" applyFill="1" applyBorder="1" applyAlignment="1">
      <alignment vertical="center" wrapText="1"/>
    </xf>
    <xf numFmtId="9" fontId="3" fillId="0" borderId="3" xfId="12" applyFont="1" applyBorder="1" applyAlignment="1">
      <alignment vertical="center" wrapText="1"/>
    </xf>
    <xf numFmtId="166" fontId="5" fillId="0" borderId="3" xfId="11" applyNumberFormat="1" applyFont="1" applyFill="1" applyBorder="1" applyAlignment="1">
      <alignment vertical="center" wrapText="1"/>
    </xf>
    <xf numFmtId="43" fontId="3" fillId="0" borderId="3" xfId="11" applyNumberFormat="1" applyFont="1" applyBorder="1" applyAlignment="1">
      <alignment vertical="center" wrapText="1"/>
    </xf>
    <xf numFmtId="166" fontId="4" fillId="0" borderId="4" xfId="11" applyNumberFormat="1" applyFont="1" applyFill="1" applyBorder="1" applyAlignment="1">
      <alignment vertical="center" wrapText="1"/>
    </xf>
    <xf numFmtId="9" fontId="4" fillId="0" borderId="4" xfId="12" applyFont="1" applyBorder="1" applyAlignment="1">
      <alignment vertical="center" wrapText="1"/>
    </xf>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zoomScale="115" zoomScaleNormal="115" workbookViewId="0">
      <selection activeCell="G12" sqref="G12"/>
    </sheetView>
  </sheetViews>
  <sheetFormatPr defaultColWidth="12.85546875" defaultRowHeight="15.75" x14ac:dyDescent="0.25"/>
  <cols>
    <col min="1" max="1" width="6" style="4" customWidth="1"/>
    <col min="2" max="2" width="39.28515625" style="4" customWidth="1"/>
    <col min="3" max="3" width="13.140625" style="4" customWidth="1"/>
    <col min="4" max="4" width="12" style="4" customWidth="1"/>
    <col min="5" max="5" width="11.42578125" style="3" customWidth="1"/>
    <col min="6" max="6" width="13.5703125" style="3" customWidth="1"/>
    <col min="7" max="8" width="12.85546875" style="4"/>
    <col min="9" max="9" width="13.7109375" style="4" bestFit="1" customWidth="1"/>
    <col min="10" max="16384" width="12.85546875" style="4"/>
  </cols>
  <sheetData>
    <row r="1" spans="1:9" ht="21" customHeight="1" x14ac:dyDescent="0.3">
      <c r="A1" s="2" t="s">
        <v>40</v>
      </c>
      <c r="B1" s="2"/>
      <c r="C1" s="3"/>
      <c r="D1" s="8"/>
      <c r="E1" s="26" t="s">
        <v>25</v>
      </c>
      <c r="F1" s="26"/>
    </row>
    <row r="2" spans="1:9" ht="18.75" x14ac:dyDescent="0.3">
      <c r="A2" s="2"/>
      <c r="B2" s="2"/>
      <c r="C2" s="3"/>
      <c r="D2" s="8"/>
      <c r="E2" s="23"/>
      <c r="F2" s="23"/>
    </row>
    <row r="3" spans="1:9" x14ac:dyDescent="0.25">
      <c r="A3" s="27" t="s">
        <v>43</v>
      </c>
      <c r="B3" s="27"/>
      <c r="C3" s="27"/>
      <c r="D3" s="27"/>
      <c r="E3" s="27"/>
      <c r="F3" s="27"/>
    </row>
    <row r="4" spans="1:9" x14ac:dyDescent="0.25">
      <c r="A4" s="28"/>
      <c r="B4" s="28"/>
      <c r="C4" s="28"/>
      <c r="D4" s="28"/>
      <c r="E4" s="28"/>
      <c r="F4" s="28"/>
    </row>
    <row r="5" spans="1:9" ht="19.5" customHeight="1" x14ac:dyDescent="0.3">
      <c r="A5" s="5"/>
      <c r="B5" s="5"/>
      <c r="C5" s="6"/>
      <c r="D5" s="29" t="s">
        <v>0</v>
      </c>
      <c r="E5" s="29"/>
      <c r="F5" s="29"/>
    </row>
    <row r="6" spans="1:9" s="9" customFormat="1" ht="37.5" customHeight="1" x14ac:dyDescent="0.25">
      <c r="A6" s="30" t="s">
        <v>1</v>
      </c>
      <c r="B6" s="31" t="s">
        <v>2</v>
      </c>
      <c r="C6" s="32" t="s">
        <v>41</v>
      </c>
      <c r="D6" s="34" t="s">
        <v>44</v>
      </c>
      <c r="E6" s="36" t="s">
        <v>23</v>
      </c>
      <c r="F6" s="37"/>
    </row>
    <row r="7" spans="1:9" s="9" customFormat="1" ht="49.5" customHeight="1" x14ac:dyDescent="0.25">
      <c r="A7" s="30"/>
      <c r="B7" s="30"/>
      <c r="C7" s="33"/>
      <c r="D7" s="35"/>
      <c r="E7" s="24" t="s">
        <v>22</v>
      </c>
      <c r="F7" s="1" t="s">
        <v>24</v>
      </c>
    </row>
    <row r="8" spans="1:9" s="6" customFormat="1" ht="20.100000000000001" customHeight="1" x14ac:dyDescent="0.3">
      <c r="A8" s="13"/>
      <c r="B8" s="14" t="s">
        <v>9</v>
      </c>
      <c r="C8" s="39">
        <f>+C9+C29+C33</f>
        <v>15005824.242000001</v>
      </c>
      <c r="D8" s="39">
        <f>+D9+D29+D33</f>
        <v>6867914.175485</v>
      </c>
      <c r="E8" s="40">
        <f>+D8/C8</f>
        <v>0.45768323450452686</v>
      </c>
      <c r="F8" s="40">
        <v>1.7715283361691041</v>
      </c>
    </row>
    <row r="9" spans="1:9" s="6" customFormat="1" ht="20.100000000000001" customHeight="1" x14ac:dyDescent="0.3">
      <c r="A9" s="11" t="s">
        <v>3</v>
      </c>
      <c r="B9" s="15" t="s">
        <v>26</v>
      </c>
      <c r="C9" s="41">
        <f>+C10+C14+C26+C27+C28</f>
        <v>10967706.242000001</v>
      </c>
      <c r="D9" s="41">
        <f>+D10+D14+D26+D27+D28</f>
        <v>5258423.0938929999</v>
      </c>
      <c r="E9" s="42">
        <f t="shared" ref="E9:E31" si="0">+D9/C9</f>
        <v>0.47944601887277644</v>
      </c>
      <c r="F9" s="42">
        <v>1.5654473874812442</v>
      </c>
    </row>
    <row r="10" spans="1:9" s="6" customFormat="1" ht="20.100000000000001" customHeight="1" x14ac:dyDescent="0.3">
      <c r="A10" s="11" t="s">
        <v>5</v>
      </c>
      <c r="B10" s="15" t="s">
        <v>14</v>
      </c>
      <c r="C10" s="41">
        <f>+C11+C12+C13</f>
        <v>1028940.242</v>
      </c>
      <c r="D10" s="41">
        <f>+D11+D12+D13</f>
        <v>360289.75218999997</v>
      </c>
      <c r="E10" s="42">
        <f t="shared" si="0"/>
        <v>0.35015614851421079</v>
      </c>
      <c r="F10" s="42">
        <v>7.3328624283711985</v>
      </c>
      <c r="I10" s="25"/>
    </row>
    <row r="11" spans="1:9" s="6" customFormat="1" ht="20.100000000000001" customHeight="1" x14ac:dyDescent="0.3">
      <c r="A11" s="10">
        <v>1</v>
      </c>
      <c r="B11" s="16" t="s">
        <v>15</v>
      </c>
      <c r="C11" s="43">
        <v>1015941</v>
      </c>
      <c r="D11" s="43">
        <v>354993.26959899999</v>
      </c>
      <c r="E11" s="44">
        <f t="shared" si="0"/>
        <v>0.34942311571144385</v>
      </c>
      <c r="F11" s="44">
        <v>8.6957348561858243</v>
      </c>
    </row>
    <row r="12" spans="1:9" s="7" customFormat="1" ht="78.75" x14ac:dyDescent="0.3">
      <c r="A12" s="10">
        <v>2</v>
      </c>
      <c r="B12" s="17" t="s">
        <v>16</v>
      </c>
      <c r="C12" s="43">
        <v>1000</v>
      </c>
      <c r="D12" s="43">
        <v>1000</v>
      </c>
      <c r="E12" s="44">
        <f t="shared" si="0"/>
        <v>1</v>
      </c>
      <c r="F12" s="44">
        <v>0.36972157746887124</v>
      </c>
    </row>
    <row r="13" spans="1:9" s="6" customFormat="1" ht="20.100000000000001" customHeight="1" x14ac:dyDescent="0.3">
      <c r="A13" s="10">
        <v>3</v>
      </c>
      <c r="B13" s="18" t="s">
        <v>17</v>
      </c>
      <c r="C13" s="43">
        <v>11999.242</v>
      </c>
      <c r="D13" s="43">
        <v>4296.482591</v>
      </c>
      <c r="E13" s="44">
        <f t="shared" si="0"/>
        <v>0.35806283355231938</v>
      </c>
      <c r="F13" s="44">
        <v>0.76654461926851025</v>
      </c>
    </row>
    <row r="14" spans="1:9" s="6" customFormat="1" ht="20.100000000000001" customHeight="1" x14ac:dyDescent="0.3">
      <c r="A14" s="11" t="s">
        <v>38</v>
      </c>
      <c r="B14" s="15" t="s">
        <v>10</v>
      </c>
      <c r="C14" s="41">
        <v>9713008</v>
      </c>
      <c r="D14" s="41">
        <v>4894839.6318119997</v>
      </c>
      <c r="E14" s="42">
        <f>+D14/C14</f>
        <v>0.50394683416424646</v>
      </c>
      <c r="F14" s="42">
        <v>1.4804056328501312</v>
      </c>
    </row>
    <row r="15" spans="1:9" s="6" customFormat="1" ht="20.100000000000001" customHeight="1" x14ac:dyDescent="0.3">
      <c r="A15" s="11"/>
      <c r="B15" s="38" t="s">
        <v>18</v>
      </c>
      <c r="C15" s="45"/>
      <c r="D15" s="45"/>
      <c r="E15" s="44"/>
      <c r="F15" s="44"/>
    </row>
    <row r="16" spans="1:9" s="6" customFormat="1" ht="20.100000000000001" customHeight="1" x14ac:dyDescent="0.3">
      <c r="A16" s="10">
        <v>1</v>
      </c>
      <c r="B16" s="16" t="s">
        <v>19</v>
      </c>
      <c r="C16" s="43">
        <v>4352795</v>
      </c>
      <c r="D16" s="43">
        <v>1924316.9703820001</v>
      </c>
      <c r="E16" s="44">
        <f t="shared" si="0"/>
        <v>0.4420876633018555</v>
      </c>
      <c r="F16" s="44">
        <v>1.301638883729473</v>
      </c>
    </row>
    <row r="17" spans="1:6" s="6" customFormat="1" ht="20.100000000000001" customHeight="1" x14ac:dyDescent="0.3">
      <c r="A17" s="10">
        <f>A16+1</f>
        <v>2</v>
      </c>
      <c r="B17" s="16" t="s">
        <v>20</v>
      </c>
      <c r="C17" s="43">
        <v>25660</v>
      </c>
      <c r="D17" s="43">
        <v>18126.298930000001</v>
      </c>
      <c r="E17" s="44">
        <f t="shared" si="0"/>
        <v>0.70640292010911931</v>
      </c>
      <c r="F17" s="44">
        <v>1.0568361226109184</v>
      </c>
    </row>
    <row r="18" spans="1:6" s="6" customFormat="1" ht="20.100000000000001" customHeight="1" x14ac:dyDescent="0.3">
      <c r="A18" s="10">
        <f t="shared" ref="A18:A25" si="1">A17+1</f>
        <v>3</v>
      </c>
      <c r="B18" s="16" t="s">
        <v>27</v>
      </c>
      <c r="C18" s="43"/>
      <c r="D18" s="43">
        <v>587236.22053599998</v>
      </c>
      <c r="E18" s="44"/>
      <c r="F18" s="44">
        <v>1.1302670729932198</v>
      </c>
    </row>
    <row r="19" spans="1:6" s="6" customFormat="1" ht="20.100000000000001" customHeight="1" x14ac:dyDescent="0.3">
      <c r="A19" s="10">
        <f t="shared" si="1"/>
        <v>4</v>
      </c>
      <c r="B19" s="16" t="s">
        <v>28</v>
      </c>
      <c r="C19" s="43"/>
      <c r="D19" s="43">
        <v>58923.186526999998</v>
      </c>
      <c r="E19" s="44"/>
      <c r="F19" s="44">
        <v>2.0973478565317647</v>
      </c>
    </row>
    <row r="20" spans="1:6" s="6" customFormat="1" ht="20.100000000000001" customHeight="1" x14ac:dyDescent="0.3">
      <c r="A20" s="10">
        <f t="shared" si="1"/>
        <v>5</v>
      </c>
      <c r="B20" s="16" t="s">
        <v>29</v>
      </c>
      <c r="C20" s="43"/>
      <c r="D20" s="43">
        <v>14958.138231000001</v>
      </c>
      <c r="E20" s="44"/>
      <c r="F20" s="44">
        <v>1.6406854446667356</v>
      </c>
    </row>
    <row r="21" spans="1:6" s="6" customFormat="1" ht="20.100000000000001" customHeight="1" x14ac:dyDescent="0.3">
      <c r="A21" s="10">
        <f t="shared" si="1"/>
        <v>6</v>
      </c>
      <c r="B21" s="16" t="s">
        <v>30</v>
      </c>
      <c r="C21" s="43"/>
      <c r="D21" s="43">
        <v>20494.675625</v>
      </c>
      <c r="E21" s="44"/>
      <c r="F21" s="44">
        <v>1.5128143761162798</v>
      </c>
    </row>
    <row r="22" spans="1:6" s="6" customFormat="1" ht="20.100000000000001" customHeight="1" x14ac:dyDescent="0.3">
      <c r="A22" s="10">
        <f t="shared" si="1"/>
        <v>7</v>
      </c>
      <c r="B22" s="16" t="s">
        <v>31</v>
      </c>
      <c r="C22" s="43"/>
      <c r="D22" s="43">
        <v>29541.881133999999</v>
      </c>
      <c r="E22" s="44"/>
      <c r="F22" s="44">
        <v>1.3973801667141821</v>
      </c>
    </row>
    <row r="23" spans="1:6" s="6" customFormat="1" ht="20.100000000000001" customHeight="1" x14ac:dyDescent="0.3">
      <c r="A23" s="10">
        <f t="shared" si="1"/>
        <v>8</v>
      </c>
      <c r="B23" s="16" t="s">
        <v>32</v>
      </c>
      <c r="C23" s="43"/>
      <c r="D23" s="43">
        <v>575319.17462099995</v>
      </c>
      <c r="E23" s="44"/>
      <c r="F23" s="44">
        <v>4.1490280828110171</v>
      </c>
    </row>
    <row r="24" spans="1:6" s="6" customFormat="1" ht="31.5" x14ac:dyDescent="0.3">
      <c r="A24" s="10">
        <f t="shared" si="1"/>
        <v>9</v>
      </c>
      <c r="B24" s="17" t="s">
        <v>33</v>
      </c>
      <c r="C24" s="43"/>
      <c r="D24" s="43">
        <v>1205386.9565969999</v>
      </c>
      <c r="E24" s="44"/>
      <c r="F24" s="44">
        <v>1.5632683398640326</v>
      </c>
    </row>
    <row r="25" spans="1:6" s="6" customFormat="1" ht="20.100000000000001" customHeight="1" x14ac:dyDescent="0.3">
      <c r="A25" s="10">
        <f t="shared" si="1"/>
        <v>10</v>
      </c>
      <c r="B25" s="16" t="s">
        <v>21</v>
      </c>
      <c r="C25" s="43"/>
      <c r="D25" s="43">
        <v>313842.78451199998</v>
      </c>
      <c r="E25" s="44"/>
      <c r="F25" s="44">
        <v>1.6607679080868967</v>
      </c>
    </row>
    <row r="26" spans="1:6" s="6" customFormat="1" ht="31.5" x14ac:dyDescent="0.3">
      <c r="A26" s="11" t="s">
        <v>6</v>
      </c>
      <c r="B26" s="20" t="s">
        <v>11</v>
      </c>
      <c r="C26" s="41">
        <v>4700</v>
      </c>
      <c r="D26" s="41">
        <v>1993.709891</v>
      </c>
      <c r="E26" s="42">
        <f t="shared" si="0"/>
        <v>0.42419359382978722</v>
      </c>
      <c r="F26" s="42">
        <v>0.90497270438247879</v>
      </c>
    </row>
    <row r="27" spans="1:6" s="6" customFormat="1" ht="20.100000000000001" customHeight="1" x14ac:dyDescent="0.3">
      <c r="A27" s="11" t="s">
        <v>7</v>
      </c>
      <c r="B27" s="15" t="s">
        <v>12</v>
      </c>
      <c r="C27" s="41">
        <v>1300</v>
      </c>
      <c r="D27" s="41">
        <v>1300</v>
      </c>
      <c r="E27" s="42">
        <f t="shared" si="0"/>
        <v>1</v>
      </c>
      <c r="F27" s="42">
        <v>1</v>
      </c>
    </row>
    <row r="28" spans="1:6" s="6" customFormat="1" ht="20.100000000000001" customHeight="1" x14ac:dyDescent="0.3">
      <c r="A28" s="11" t="s">
        <v>8</v>
      </c>
      <c r="B28" s="15" t="s">
        <v>13</v>
      </c>
      <c r="C28" s="41">
        <v>219758</v>
      </c>
      <c r="D28" s="41"/>
      <c r="E28" s="46"/>
      <c r="F28" s="46"/>
    </row>
    <row r="29" spans="1:6" s="6" customFormat="1" ht="31.5" x14ac:dyDescent="0.3">
      <c r="A29" s="11" t="s">
        <v>4</v>
      </c>
      <c r="B29" s="21" t="s">
        <v>34</v>
      </c>
      <c r="C29" s="41">
        <f>SUM(C30:C32)</f>
        <v>3926630</v>
      </c>
      <c r="D29" s="41">
        <f>SUM(D30:D32)</f>
        <v>1609491.0815919999</v>
      </c>
      <c r="E29" s="42">
        <f t="shared" si="0"/>
        <v>0.40989119972902971</v>
      </c>
      <c r="F29" s="42">
        <v>3.1084729359261485</v>
      </c>
    </row>
    <row r="30" spans="1:6" s="6" customFormat="1" ht="20.100000000000001" customHeight="1" x14ac:dyDescent="0.3">
      <c r="A30" s="10">
        <v>1</v>
      </c>
      <c r="B30" s="16" t="s">
        <v>35</v>
      </c>
      <c r="C30" s="43">
        <v>954644</v>
      </c>
      <c r="D30" s="43">
        <v>416150.39539900003</v>
      </c>
      <c r="E30" s="44">
        <f t="shared" si="0"/>
        <v>0.43592207712927544</v>
      </c>
      <c r="F30" s="44">
        <v>0.97455837587423977</v>
      </c>
    </row>
    <row r="31" spans="1:6" s="7" customFormat="1" ht="31.5" x14ac:dyDescent="0.3">
      <c r="A31" s="10">
        <v>2</v>
      </c>
      <c r="B31" s="17" t="s">
        <v>36</v>
      </c>
      <c r="C31" s="43">
        <v>2431544</v>
      </c>
      <c r="D31" s="43">
        <v>1193340.6861929998</v>
      </c>
      <c r="E31" s="44">
        <f t="shared" si="0"/>
        <v>0.49077486822899352</v>
      </c>
      <c r="F31" s="44">
        <v>13.148143992809757</v>
      </c>
    </row>
    <row r="32" spans="1:6" s="6" customFormat="1" ht="31.5" x14ac:dyDescent="0.3">
      <c r="A32" s="19">
        <v>3</v>
      </c>
      <c r="B32" s="17" t="s">
        <v>37</v>
      </c>
      <c r="C32" s="43">
        <f>2971986-C31</f>
        <v>540442</v>
      </c>
      <c r="D32" s="43"/>
      <c r="E32" s="42"/>
      <c r="F32" s="44"/>
    </row>
    <row r="33" spans="1:6" s="6" customFormat="1" ht="18.75" x14ac:dyDescent="0.3">
      <c r="A33" s="12" t="s">
        <v>39</v>
      </c>
      <c r="B33" s="22" t="s">
        <v>42</v>
      </c>
      <c r="C33" s="47">
        <v>111488</v>
      </c>
      <c r="D33" s="47"/>
      <c r="E33" s="48"/>
      <c r="F33" s="48"/>
    </row>
    <row r="34" spans="1:6" ht="18.75" customHeight="1" x14ac:dyDescent="0.3">
      <c r="A34" s="7"/>
      <c r="B34" s="7"/>
      <c r="C34" s="6"/>
      <c r="D34" s="6"/>
    </row>
    <row r="35" spans="1:6" ht="18.75" x14ac:dyDescent="0.3">
      <c r="A35" s="6"/>
      <c r="B35" s="6"/>
      <c r="C35" s="6"/>
      <c r="D35" s="6"/>
    </row>
    <row r="36" spans="1:6" ht="18.75" x14ac:dyDescent="0.3">
      <c r="A36" s="6"/>
      <c r="B36" s="6"/>
      <c r="C36" s="6"/>
      <c r="D36" s="6"/>
    </row>
    <row r="37" spans="1:6" ht="18.75" x14ac:dyDescent="0.3">
      <c r="A37" s="6"/>
      <c r="B37" s="6"/>
      <c r="C37" s="6"/>
      <c r="D37" s="6"/>
    </row>
    <row r="38" spans="1:6" ht="18.75" x14ac:dyDescent="0.3">
      <c r="A38" s="6"/>
      <c r="B38" s="6"/>
      <c r="C38" s="6"/>
      <c r="D38" s="6"/>
    </row>
  </sheetData>
  <mergeCells count="9">
    <mergeCell ref="E1:F1"/>
    <mergeCell ref="A3:F3"/>
    <mergeCell ref="A4:F4"/>
    <mergeCell ref="D5:F5"/>
    <mergeCell ref="A6:A7"/>
    <mergeCell ref="B6:B7"/>
    <mergeCell ref="C6:C7"/>
    <mergeCell ref="D6:D7"/>
    <mergeCell ref="E6:F6"/>
  </mergeCells>
  <pageMargins left="0.66" right="0.33" top="0.56000000000000005" bottom="0.65" header="0.3" footer="0.3"/>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848EF81-D516-4C3B-92A7-940DFF90CAC1}">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ThaiHa-PC</cp:lastModifiedBy>
  <cp:lastPrinted>2025-07-15T04:22:36Z</cp:lastPrinted>
  <dcterms:created xsi:type="dcterms:W3CDTF">2018-08-22T07:49:45Z</dcterms:created>
  <dcterms:modified xsi:type="dcterms:W3CDTF">2025-07-15T08:18:51Z</dcterms:modified>
</cp:coreProperties>
</file>