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854" activeTab="1"/>
  </bookViews>
  <sheets>
    <sheet name="Tổng hợp" sheetId="31" r:id="rId1"/>
    <sheet name="dự toán chi tiết" sheetId="30"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07" i="30"/>
  <c r="G180"/>
  <c r="G130"/>
  <c r="G103"/>
  <c r="G188" l="1"/>
  <c r="G161"/>
  <c r="G111"/>
  <c r="G84"/>
  <c r="G25" l="1"/>
  <c r="G253"/>
  <c r="G227"/>
  <c r="G198"/>
  <c r="G171"/>
  <c r="G149"/>
  <c r="G121"/>
  <c r="G94"/>
  <c r="G72"/>
  <c r="G49"/>
  <c r="G131" l="1"/>
  <c r="G129"/>
  <c r="G128"/>
  <c r="G127" l="1"/>
  <c r="F248"/>
  <c r="G248" s="1"/>
  <c r="F223"/>
  <c r="G223" s="1"/>
  <c r="F195"/>
  <c r="G195" s="1"/>
  <c r="F168"/>
  <c r="G168" s="1"/>
  <c r="F145"/>
  <c r="G145" s="1"/>
  <c r="F118"/>
  <c r="G118" s="1"/>
  <c r="F91"/>
  <c r="G91" s="1"/>
  <c r="F69"/>
  <c r="G69" s="1"/>
  <c r="F45"/>
  <c r="F251"/>
  <c r="G251" s="1"/>
  <c r="F226"/>
  <c r="G226" s="1"/>
  <c r="F197"/>
  <c r="G197" s="1"/>
  <c r="F170"/>
  <c r="G170" s="1"/>
  <c r="F147"/>
  <c r="G147" s="1"/>
  <c r="F119"/>
  <c r="G119" s="1"/>
  <c r="F92"/>
  <c r="F70"/>
  <c r="G70" s="1"/>
  <c r="F47"/>
  <c r="G47" s="1"/>
  <c r="G245"/>
  <c r="G257"/>
  <c r="G256" s="1"/>
  <c r="G255"/>
  <c r="G254"/>
  <c r="G252"/>
  <c r="G250"/>
  <c r="G249"/>
  <c r="G247"/>
  <c r="G246"/>
  <c r="G243"/>
  <c r="G242"/>
  <c r="G241"/>
  <c r="G240"/>
  <c r="G239"/>
  <c r="G238"/>
  <c r="G234"/>
  <c r="G233" s="1"/>
  <c r="G232"/>
  <c r="G231" s="1"/>
  <c r="G230"/>
  <c r="G229"/>
  <c r="G228"/>
  <c r="G225"/>
  <c r="G224"/>
  <c r="G222"/>
  <c r="G221"/>
  <c r="G220"/>
  <c r="G218"/>
  <c r="G217"/>
  <c r="G216"/>
  <c r="G215"/>
  <c r="G214"/>
  <c r="G213"/>
  <c r="G212"/>
  <c r="G208"/>
  <c r="G206"/>
  <c r="G205"/>
  <c r="G203"/>
  <c r="G202" s="1"/>
  <c r="G201"/>
  <c r="G200"/>
  <c r="G199"/>
  <c r="G196"/>
  <c r="F194"/>
  <c r="G194" s="1"/>
  <c r="G193"/>
  <c r="G192"/>
  <c r="G190"/>
  <c r="G189"/>
  <c r="G187"/>
  <c r="G186"/>
  <c r="G185"/>
  <c r="G181"/>
  <c r="G179"/>
  <c r="G178"/>
  <c r="G176"/>
  <c r="G175" s="1"/>
  <c r="G174"/>
  <c r="G173"/>
  <c r="G172"/>
  <c r="G169"/>
  <c r="F167"/>
  <c r="G167" s="1"/>
  <c r="G166"/>
  <c r="G165"/>
  <c r="G163"/>
  <c r="G162"/>
  <c r="G160"/>
  <c r="G159"/>
  <c r="G158"/>
  <c r="G154"/>
  <c r="G153" s="1"/>
  <c r="G152"/>
  <c r="G151"/>
  <c r="G150"/>
  <c r="G148"/>
  <c r="G146"/>
  <c r="F144"/>
  <c r="G144" s="1"/>
  <c r="G143"/>
  <c r="G142"/>
  <c r="G140"/>
  <c r="G139"/>
  <c r="G138"/>
  <c r="G137"/>
  <c r="G136"/>
  <c r="G135"/>
  <c r="G126"/>
  <c r="G125" s="1"/>
  <c r="G124"/>
  <c r="G123"/>
  <c r="G122"/>
  <c r="G120"/>
  <c r="F117"/>
  <c r="G117" s="1"/>
  <c r="G116"/>
  <c r="G115"/>
  <c r="G113"/>
  <c r="G112"/>
  <c r="G110"/>
  <c r="G109"/>
  <c r="G108"/>
  <c r="G104"/>
  <c r="G102"/>
  <c r="G101"/>
  <c r="G99"/>
  <c r="G98" s="1"/>
  <c r="G97"/>
  <c r="G96"/>
  <c r="G95"/>
  <c r="G93"/>
  <c r="G92"/>
  <c r="F90"/>
  <c r="G90" s="1"/>
  <c r="G89"/>
  <c r="G88"/>
  <c r="G86"/>
  <c r="G85"/>
  <c r="G83"/>
  <c r="G82"/>
  <c r="G81"/>
  <c r="G77"/>
  <c r="G76" s="1"/>
  <c r="G75"/>
  <c r="G74"/>
  <c r="G73"/>
  <c r="G71"/>
  <c r="F68"/>
  <c r="G68" s="1"/>
  <c r="G67"/>
  <c r="G66"/>
  <c r="G64"/>
  <c r="G63"/>
  <c r="G62"/>
  <c r="G61"/>
  <c r="G60"/>
  <c r="G59"/>
  <c r="G55"/>
  <c r="G54"/>
  <c r="G52"/>
  <c r="G51"/>
  <c r="G50"/>
  <c r="G48"/>
  <c r="G46"/>
  <c r="G45"/>
  <c r="F44"/>
  <c r="G44" s="1"/>
  <c r="G43"/>
  <c r="G42"/>
  <c r="G40"/>
  <c r="G39"/>
  <c r="G38"/>
  <c r="G37"/>
  <c r="G36"/>
  <c r="G35"/>
  <c r="G31"/>
  <c r="G30"/>
  <c r="G28"/>
  <c r="G27"/>
  <c r="G8" s="1"/>
  <c r="G26"/>
  <c r="G24"/>
  <c r="G23"/>
  <c r="G22"/>
  <c r="G21"/>
  <c r="G20"/>
  <c r="G19"/>
  <c r="G18"/>
  <c r="G16"/>
  <c r="G15"/>
  <c r="G14"/>
  <c r="G13"/>
  <c r="G12"/>
  <c r="G11"/>
  <c r="G29" l="1"/>
  <c r="G41"/>
  <c r="G65"/>
  <c r="G177"/>
  <c r="G184"/>
  <c r="G219"/>
  <c r="G210" s="1"/>
  <c r="G10"/>
  <c r="G164"/>
  <c r="G156" s="1"/>
  <c r="G211"/>
  <c r="G53"/>
  <c r="G80"/>
  <c r="G100"/>
  <c r="G157"/>
  <c r="G204"/>
  <c r="G191"/>
  <c r="G17"/>
  <c r="G9" s="1"/>
  <c r="G34"/>
  <c r="G107"/>
  <c r="G134"/>
  <c r="G114"/>
  <c r="G106" s="1"/>
  <c r="G58"/>
  <c r="G244"/>
  <c r="G237"/>
  <c r="G87"/>
  <c r="G141"/>
  <c r="G183" l="1"/>
  <c r="C13" i="31" s="1"/>
  <c r="G79" i="30"/>
  <c r="C9" i="31" s="1"/>
  <c r="G57" i="30"/>
  <c r="C8" i="31" s="1"/>
  <c r="G33" i="30"/>
  <c r="C7" i="31" s="1"/>
  <c r="G236" i="30"/>
  <c r="C15" i="31" s="1"/>
  <c r="G133" i="30"/>
  <c r="C11" i="31" s="1"/>
  <c r="C6"/>
  <c r="C12"/>
  <c r="C10"/>
  <c r="C14"/>
  <c r="G259" i="30" l="1"/>
  <c r="C5" i="31"/>
  <c r="C20" s="1"/>
</calcChain>
</file>

<file path=xl/sharedStrings.xml><?xml version="1.0" encoding="utf-8"?>
<sst xmlns="http://schemas.openxmlformats.org/spreadsheetml/2006/main" count="733" uniqueCount="141">
  <si>
    <t>Bộ</t>
  </si>
  <si>
    <t>Chi các hoạt động quản lý trực tiếp công tác đào tạo</t>
  </si>
  <si>
    <t>III</t>
  </si>
  <si>
    <t>Người/ngày</t>
  </si>
  <si>
    <t>Chi phí nhân viên phục vụ lớp học</t>
  </si>
  <si>
    <t>Ngày</t>
  </si>
  <si>
    <t>Chi nước uống cho học viên</t>
  </si>
  <si>
    <r>
      <t xml:space="preserve">Chi mua văn phòng phẩm phát học viên </t>
    </r>
    <r>
      <rPr>
        <i/>
        <sz val="11"/>
        <rFont val="Times New Roman"/>
        <family val="1"/>
      </rPr>
      <t>(bút, sổ, túi clear...)</t>
    </r>
  </si>
  <si>
    <t>Chiếc</t>
  </si>
  <si>
    <t>Bộ/Ngày</t>
  </si>
  <si>
    <t>Máy tính, máy chiếu, phông chiếu phục vụ giảng dạy</t>
  </si>
  <si>
    <t>Tiền thuê hội trường (bao gồm loa đài, âm thanh, ánh sáng, …)</t>
  </si>
  <si>
    <t>Chi phí tổ chức lớp học</t>
  </si>
  <si>
    <t>II</t>
  </si>
  <si>
    <t>Tiền nước uống giảng viên</t>
  </si>
  <si>
    <t>Lượt</t>
  </si>
  <si>
    <t>Tiền nghỉ của giảng viên</t>
  </si>
  <si>
    <t>Buổi/người</t>
  </si>
  <si>
    <t>Chi phí thuê giảng viên</t>
  </si>
  <si>
    <t>I</t>
  </si>
  <si>
    <t>Thành tiền</t>
  </si>
  <si>
    <t>Đơn giá</t>
  </si>
  <si>
    <t>Số lượng</t>
  </si>
  <si>
    <t>ĐVT</t>
  </si>
  <si>
    <t>Nội dung</t>
  </si>
  <si>
    <t>TT</t>
  </si>
  <si>
    <t>ĐVT: VNĐ</t>
  </si>
  <si>
    <t>Phụ lục 2</t>
  </si>
  <si>
    <t>STT</t>
  </si>
  <si>
    <t xml:space="preserve">Nội dung </t>
  </si>
  <si>
    <t>Chi phí thẩm định đấu thầu</t>
  </si>
  <si>
    <t>Số tiền</t>
  </si>
  <si>
    <t>Cuốn</t>
  </si>
  <si>
    <t>IV</t>
  </si>
  <si>
    <t>Tài liệu sách in</t>
  </si>
  <si>
    <r>
      <t>TỔNG 
(</t>
    </r>
    <r>
      <rPr>
        <i/>
        <sz val="11"/>
        <rFont val="Times New Roman"/>
        <family val="1"/>
      </rPr>
      <t>Giá trên đã bao gồm thuế và các loại chi phí khác liên quan)</t>
    </r>
  </si>
  <si>
    <t>Chi phí thẩm định giá</t>
  </si>
  <si>
    <t>A</t>
  </si>
  <si>
    <t>Chi văn phòng phẩm phụ vụ hoạt động nhóm (1 bộ gồm: 10 Bút dạ, 10 giấy A0, giấy màu, băng dính, dây dù, kéo…)</t>
  </si>
  <si>
    <t>Chi phí các lớp tập huấn</t>
  </si>
  <si>
    <t>a</t>
  </si>
  <si>
    <t>b</t>
  </si>
  <si>
    <t>c</t>
  </si>
  <si>
    <t>d</t>
  </si>
  <si>
    <t>e</t>
  </si>
  <si>
    <t>f</t>
  </si>
  <si>
    <t>g</t>
  </si>
  <si>
    <t>h</t>
  </si>
  <si>
    <t>Maket tập huấn, hoa tươi trang trí</t>
  </si>
  <si>
    <t>Sách in "Hệ thống mục lục ngân sách Nhà nước năm 2021" (NXB Tài chính)</t>
  </si>
  <si>
    <t>Sách in: "Trách nhiệm của cơ quan, tổ chức trong công tác hòa giải và hoạt động trợ giúp pháp lý ở cơ sở" (NXB Tài chính)</t>
  </si>
  <si>
    <t>Sách in: "Luật du lịch và những văn bản liên quan đến lĩnh vực du lịch" (NXB Tài chính)</t>
  </si>
  <si>
    <t>Sách in "Luật bảo vệ môi trường và các văn bản hướng dẫn (có hiệu lực dụng từ ngày 1/1/2021)" - NXB Tài chính</t>
  </si>
  <si>
    <t>Phụ cấp lưu trú của giảng viên</t>
  </si>
  <si>
    <t>Chi phí đưa đón giảng viên (Hà Nội - Hà Quảng và ngược lại)</t>
  </si>
  <si>
    <t>Chi phí đi lại của Giảng viên tại địa điểm tập huấn</t>
  </si>
  <si>
    <t>Lượt/Ngày</t>
  </si>
  <si>
    <t>Lượt/ngày</t>
  </si>
  <si>
    <t>Chi thù lao giảng viên (trình độ từ Tiến sỹ trở lên)</t>
  </si>
  <si>
    <t>Chi tham quan học tập kinh nghiệm tại tỉnh Quảng Ninh</t>
  </si>
  <si>
    <t xml:space="preserve">Chi thuê xe tham quan học tập kinh nghiệm </t>
  </si>
  <si>
    <t>Xe/ngày</t>
  </si>
  <si>
    <t>Sách in :"Hướng dẫn công tác thi đua khen thưởng - Cẩm nang về văn thư lưu trữ, văn bản điện tử" (NXB Tài chính)</t>
  </si>
  <si>
    <t>Chi phụ cấp lưu trú cho học viên</t>
  </si>
  <si>
    <t>Chi hỗ trợ tiền ngủ cho học viên</t>
  </si>
  <si>
    <t>Chi văn phòng phẩm phục vụ hoạt động nhóm (1 bộ gồm: 10 Bút dạ, 10 giấy A0, giấy màu, băng dính, dây dù, kéo…)</t>
  </si>
  <si>
    <t>Chi tham quan học tập kinh nghiệm tại huyện Chợ Đồn (tỉnh Bắc Cạn)</t>
  </si>
  <si>
    <t>Sách in: "Sản xuất Nông nghiệp theo hướng hữu cơ - Nông nghiệp xanh - sạch" (NXB Tài chính)</t>
  </si>
  <si>
    <t>Sách in "Chủ tịch, cán bộ công chức xã, phường, thị trấn và các quy định mới nhất về quản lý tài chính, kế toán, ngân sách, tiền lương và phụ cấp 2022" (NXB Tài chính)</t>
  </si>
  <si>
    <t>Lớp 1. Bồi dưỡng nâng cao năng lực quản lý, thanh toán, quyết toán dự án sử dụng vốn đầu tư công (Tổng số học viên: 80 người, tổ chức 01 lớp trong 2 ngày)</t>
  </si>
  <si>
    <t>Sách in: "Vai trò của Đảng, chi bộ cơ sở, trưởng thôn, tổ trưởng tổ dân phố trong tổ chức và hoạt động của chính quyền địa phương (NXB Tài chính)" (NXB Tài chính)</t>
  </si>
  <si>
    <t>Chi hỗ trợ học viên</t>
  </si>
  <si>
    <t xml:space="preserve">Chi hỗ trợ học viên là đối tượng không hưởng lương </t>
  </si>
  <si>
    <t>Chi phát wifi phục vụ bài giảng của giảng viên và tìm hiểu bài giảng của học viên</t>
  </si>
  <si>
    <t>Lớp 2: Bồi dưỡng kỹ năng quản lý tài chính, kế toán, tài sản (Tổng số học viên: 66 người, tổ chức 01 lớp trong 2 ngày)</t>
  </si>
  <si>
    <t>Lớp 6: Tập huấn công tác tiếp dân, xử lý đơn thư, giải quyết khiếu nại, tố cáo (Tổng số học viên: 85 người, tổ chức 01 lớp trong 02 ngày)</t>
  </si>
  <si>
    <t>Lớp 8: Tập huấn bồi dưỡng nâng cao nhận thức về định hướng phát triển bền vững sản xuất nông lâm nghiệp theo chuỗi giá trị bền vững, gắn với phát triển du lịch nông thôn giai đoạn 2020 - 2030 (Tổng số học viên: 70 người, tổ chức 01 lớp trong 4 ngày, trong đó 02 ngày học lý thuyết trên lớp, 02 ngày đi thực tế tại huyện chợ Đồn tỉnh Bắc Cạn)</t>
  </si>
  <si>
    <t>Chi phí đăng tải thông báo mời thầu</t>
  </si>
  <si>
    <t>Lớp 1. Bồi dưỡng nâng cao năng lực quản lý, thanh toán, quyết toán dự án sử dụng vốn đầu tư công</t>
  </si>
  <si>
    <t>Lớp/Ngày</t>
  </si>
  <si>
    <t>Lớp 2: Bồi dưỡng kỹ năng quản lý tài chính, kế toán, tài sản</t>
  </si>
  <si>
    <t>Lớp 3: Bồi dưỡng quản lý đất đai</t>
  </si>
  <si>
    <t>Lớp 4: Tập huấn về xây dựng chính quyền điện tử, chính quyền số</t>
  </si>
  <si>
    <t>Lớp 5: Bồi dưỡng nghiệp vụ cho công chức phụ trách bộ phận một cửa cấp huyện, cấp xã</t>
  </si>
  <si>
    <t>Lớp 6: Tập huấn công tác tiếp dân, xử lý đơn thư, giải quyết khiếu nại, tố cáo</t>
  </si>
  <si>
    <t>Lớp 7: Bồi dưỡng kiến thức, kỹ năng phát triển du lịch cộng đồng và du lịch bền vững</t>
  </si>
  <si>
    <t>Lớp 8: Tập huấn bồi dưỡng nâng cao nhận thức về định hướng phát triển bền vững sản xuất nông lâm nghiệp theo chuỗi giá trị bền vững, gắn với phát triển du lịch nông thôn giai đoạn 2020 - 2030</t>
  </si>
  <si>
    <t>Lớp 9: Tập huấn bồi dưỡng kỹ năng trong hoạt động của cơ sở của trưởng thôn, bí thư chi bộ thôn</t>
  </si>
  <si>
    <r>
      <t xml:space="preserve"> Tổng giá trị: 1,500,000,000 đồng </t>
    </r>
    <r>
      <rPr>
        <b/>
        <i/>
        <sz val="12"/>
        <rFont val="Times New Roman"/>
        <family val="1"/>
      </rPr>
      <t>(Bằng chữ: Một tỷ năm trăm triệu đồng chẵn./.)</t>
    </r>
  </si>
  <si>
    <t>Căn cứ pháp lý</t>
  </si>
  <si>
    <t>Điểm b, Khoản 4, Điều 1 NQ 29/2019/NQ-HĐND</t>
  </si>
  <si>
    <t xml:space="preserve">Điều 4, khoản 3, điểm a TT 36/2018/TT-BTC </t>
  </si>
  <si>
    <t>Điều 1, Khoản 7 NQ29/2019/NQ-HĐND</t>
  </si>
  <si>
    <t>Mục I. Điều 3. Khoản 1 NQ 28/2017/NQ-HĐND</t>
  </si>
  <si>
    <t>Mục II. Điều 9. Khoản 3 NQ 28/2017/NQ-HĐND</t>
  </si>
  <si>
    <t>Mục I. Điều 2. Khoản 12 NQ 28/2017/NQ-HĐND</t>
  </si>
  <si>
    <t>Mục I. Điều 2. Khoản 12 NĐ 28/2017/NQ-HĐND</t>
  </si>
  <si>
    <t>Điều 4, Khoản 3, điểm a TT 36/2018/TT-BTC</t>
  </si>
  <si>
    <t>Điều 5, Khoản 2, điểm i TT 36/2018/TT-BTC</t>
  </si>
  <si>
    <t xml:space="preserve">Điều 4, Khoản 3, điểm a TT 36/2018/TT-BTC </t>
  </si>
  <si>
    <t>Chi văn phòng phẩm phục vụ hoạt động nhóm (5 người/nhóm/ 1 bộ gồm: 10 Bút dạ, 10 giấy A0, giấy màu, băng dính, dây dù, kéo…)</t>
  </si>
  <si>
    <t xml:space="preserve">Khoản 3, Điều 1 NQ 29/2019/NQ-HĐND </t>
  </si>
  <si>
    <t>Điểm a, Khoản 3, điều 4 TT 36/2018/TT-BTC</t>
  </si>
  <si>
    <t>Điểm c, khoản 4, điều 1 NQ29/2019/NQ-HĐND</t>
  </si>
  <si>
    <t>Hội trường/Ngày</t>
  </si>
  <si>
    <t>Lớp 10: Bồi dưỡng văn hóa công sở, đạo đức công vụ (Tổng số học viên: 100 người, tổ chức 01 lớp trong 02 ngày)</t>
  </si>
  <si>
    <t>Chi văn phòng phẩm phục vụ hoạt động nhóm (5 người/nhóm, mỗi nhóm 1 bộ gồm: 10 Bút dạ, 10 giấy A0, giấy màu, băng dính, dây dù, kéo…)</t>
  </si>
  <si>
    <t>Sách in: "Hướng dẫn soạn thảo văn bản, bài phát biểu hội họp, hội nghị, diễn văn khai mạc, bế mạc dành cho khối cơ quan, đoàn thể, xã phường, thị trấn" (NXB Tài chính)</t>
  </si>
  <si>
    <t>Sách in:"Cẩm nang Cải cách hành chính nhà nước và nghiệp vụ công tác văn phòng" (NXB Tài chính)</t>
  </si>
  <si>
    <t>Lớp 10: Bồi dưỡng văn hóa công sở, đạo đức công vụ</t>
  </si>
  <si>
    <t>Chi văn phòng phẩm phục vụ hoạt động nhóm (5 người/Nhóm/ Bộ gồm: 10 Bút dạ, 10 giấy A0, giấy màu, băng dính, dây dù, kéo…)</t>
  </si>
  <si>
    <t>Lớp 9: Tập huấn bồi dưỡng kỹ năng trong hoạt động của cơ sở của trưởng thôn, bí thư chi bộ thôn (Tổng số học viên: 216 người, tổ chức 02 lớp trong 03 ngày, 01 lớp tại thị trấn Thông Nông, 01 lớp tại trung tâm huyện )</t>
  </si>
  <si>
    <t>Chi phí đi lại của Giảng viên tại địa điểm tập huấn (02 giảng viên tại 02 địa điểm)</t>
  </si>
  <si>
    <t>Chi văn phòng phẩm phục vụ hoạt động nhóm (5-6 người/nhóm/ 1 bộ gồm: 10 Bút dạ, 10 giấy A0, giấy màu, băng dính, dây dù, kéo…)</t>
  </si>
  <si>
    <t>Lớp 3: Bồi dưỡng quản lý đất đai (Tổng số học viên: 65 người, tổ chức 01 lớp trong 3 ngày)</t>
  </si>
  <si>
    <t>Lớp 4: Tập huấn về xây dựng chính quyền điện tử, chính quyền số (Tổng số học viên: 70 người, tổ chức 01 lớp trong 5 ngày, trong đó 02 ngày học lý thuyết và 03 ngày đi thực tế tại tỉnh Quảng Ninh)</t>
  </si>
  <si>
    <t>Lớp 7: Bồi dưỡng kiến thức, kỹ năng phát triển du lịch cộng đồng và du lịch bền vững (Tổng số học viên: 60 người, tổ chức 01 lớp trong 03 ngày, trong đó 02 ngày học lý thuyết, và 01 ngày đi thực tế tham khảo mô hình du lịch tại huyện Nguyên Bình)</t>
  </si>
  <si>
    <t>Chi tham quan học tập kinh nghiệm tại huyện Nguyên Bình</t>
  </si>
  <si>
    <t>Chi tham quan học tập kinh nghiệm tại huyện Quảng Hòa và Trùng Khánh</t>
  </si>
  <si>
    <t>Lớp 5: Bồi dưỡng nghiệp vụ cho công chức phụ trách bộ phận một cửa cấp huyện, cấp xã (Tổng số học viên: 72 người, tổ chức thành 01 lớp tập huấn trong 04 ngày, trong đó 02 ngày học lý thuyết trên lớp, 02 ngày đi thực tế tại huyện Quảng Hòa và Trùng Khánh)</t>
  </si>
  <si>
    <t>Chi phí đưa đón giảng viên (xe 4 chỗ, có lái, từ Hà Nội - Hà Quảng và ngược lại)</t>
  </si>
  <si>
    <t>Chi phí đưa đón giảng viên (xe 4 chỗ, có lái, từ Hà Nội - thị trấn Thông Nông và ngược lại)</t>
  </si>
  <si>
    <t>Chi thuê xe vận chuyển tài liệu, văn phòng phẩm (xe 5-7 tấn)</t>
  </si>
  <si>
    <t>Chi văn phòng phẩm phục vụ hoạt động nhóm (5 người/Nhóm/ Bộ gồm: 5 Bút dạ, 5 giấy A0, 50 tờ giấy màu, 01 cuộn băng dính, 01 cuộn dây dù, 01 kéo…)</t>
  </si>
  <si>
    <t>ngày</t>
  </si>
  <si>
    <t>Chi phí đưa đón giảng viên (xe có lái, từ Hà Nội - Hà Quảng và ngược lại, đảm bảo đủ chỗ vận chuyển kèm theo tài liệu)</t>
  </si>
  <si>
    <t xml:space="preserve"> </t>
  </si>
  <si>
    <t>Chi thuốc dự phòng (khẩu trang, nước rửa tay sát khuẩn, thuốc thông thường …)</t>
  </si>
  <si>
    <t>Chi phí tư vấn đấu thầu</t>
  </si>
  <si>
    <t>V</t>
  </si>
  <si>
    <t>TỔNG CỘNG CHI PHÍ CÁC LỚP TẬP HUẤN</t>
  </si>
  <si>
    <t>DỰ TOÁN TỔ CHỨC CÁC LỚP BỒI DƯỠNG, TẬP HUẤN NÂNG CAO KIẾN THỨC, KỸ NĂNG ĐỐI VỚI CÔNG CHỨC, VIÊN CHỨC VÀ CÁN BỘ CÔNG CHỨC XÃ, NHỮNG NGƯỜI HOẠT ĐỘNG KHÔNG CHUYÊN TRÁCH CẤP XÓM, TỔ DÂN PHỐ NĂM 2022</t>
  </si>
  <si>
    <t>Chi tài liệu photo (khổ A4, đóng gáy, bìa cứng màu, khoảng 80 trang trở lên)</t>
  </si>
  <si>
    <t>Sách in: "Văn bản quy định về Luật Đầu tư, Luật Đầu tư công, quản lý, thanh toán , quyết toán dự án sử dụng vốn đầu tư công, Nghiệp vụ quản lý và giám sát đầu tư xây dựng công trình có nguồn vốn hình thành từ nguồn NSNN" (NXB Tài chính)</t>
  </si>
  <si>
    <t>Sách in: "Tổng hợp hướng dẫn Quy định quản lý, kiểm soát cam kết chi ngân sách nhà nước qua Kho bạc nhà nước" (NXB Tài chính)</t>
  </si>
  <si>
    <t>Chi văn phòng phẩm phụ vụ hoạt động nhóm (5 người/Nhóm/ Bộ gồm: 5 Bút dạ, 50 giấy A0, 5 tờ giấy màu, 01 cuộn băng dính, 01 cuộn dây dù, 01 kéo…)</t>
  </si>
  <si>
    <t xml:space="preserve"> Điểm 5, Khoản 6 NQ 29/2019/NQ-HĐND 
Khoản 5, Điều 12 TT40/2017/TT-BTC;</t>
  </si>
  <si>
    <t>Chi bù tiền nấu ăn tập trung trong những ngày tham quan học hỏi kinh nghiệm</t>
  </si>
  <si>
    <t>- Điều 4, Khoản 3, Điểm a TT 36/2018/TT-BTC
-Báo giá thị trường</t>
  </si>
  <si>
    <t>BẢNG TỔNG HỢP DỰ TOÁN TỔ CHỨC CÁC LỚP BỒI DƯỠNG, TẬP HUẤN NÂNG CAO KIẾN THỨC, 
KỸ NĂNG ĐỐI VỚI CÔNG CHỨC, VIÊN CHỨC VÀ CÁN BỘ CÔNG CHỨC CẤP XÃ, NHỮNG NGƯỜI HOẠT ĐỘNG KHÔNG CHUYÊN TRÁCH CẤP XÓM, TỔ DÂN PHỐ NĂM 2022</t>
  </si>
  <si>
    <t>(Kèm theo Quyết định số           /QĐ-UBND ngày      /6/2022 của UBND huyện Hà Quảng)</t>
  </si>
</sst>
</file>

<file path=xl/styles.xml><?xml version="1.0" encoding="utf-8"?>
<styleSheet xmlns="http://schemas.openxmlformats.org/spreadsheetml/2006/main">
  <numFmts count="2">
    <numFmt numFmtId="43" formatCode="_(* #,##0.00_);_(* \(#,##0.00\);_(* &quot;-&quot;??_);_(@_)"/>
    <numFmt numFmtId="164" formatCode="_(* #,##0_);_(* \(#,##0\);_(* &quot;-&quot;??_);_(@_)"/>
  </numFmts>
  <fonts count="13">
    <font>
      <sz val="11"/>
      <color theme="1"/>
      <name val="Calibri"/>
      <family val="2"/>
      <scheme val="minor"/>
    </font>
    <font>
      <sz val="11"/>
      <color theme="1"/>
      <name val="Calibri"/>
      <family val="2"/>
      <scheme val="minor"/>
    </font>
    <font>
      <sz val="11"/>
      <name val="Calibri"/>
      <family val="2"/>
      <scheme val="minor"/>
    </font>
    <font>
      <b/>
      <sz val="11"/>
      <name val="Times New Roman"/>
      <family val="1"/>
    </font>
    <font>
      <sz val="11"/>
      <name val="Times New Roman"/>
      <family val="1"/>
    </font>
    <font>
      <b/>
      <u/>
      <sz val="11"/>
      <name val="Times New Roman"/>
      <family val="1"/>
    </font>
    <font>
      <i/>
      <sz val="11"/>
      <name val="Times New Roman"/>
      <family val="1"/>
    </font>
    <font>
      <b/>
      <i/>
      <sz val="11"/>
      <name val="Times New Roman"/>
      <family val="1"/>
    </font>
    <font>
      <sz val="12"/>
      <name val="Times New Roman"/>
      <family val="1"/>
    </font>
    <font>
      <b/>
      <sz val="12"/>
      <name val="Times New Roman"/>
      <family val="1"/>
    </font>
    <font>
      <b/>
      <i/>
      <sz val="12"/>
      <name val="Times New Roman"/>
      <family val="1"/>
    </font>
    <font>
      <b/>
      <sz val="14"/>
      <name val="Times New Roman"/>
      <family val="1"/>
    </font>
    <font>
      <i/>
      <sz val="14"/>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0" borderId="0" xfId="0" applyFont="1"/>
    <xf numFmtId="0" fontId="4" fillId="0" borderId="2" xfId="0" applyFont="1" applyBorder="1" applyAlignment="1">
      <alignment vertical="center" wrapText="1"/>
    </xf>
    <xf numFmtId="0" fontId="3" fillId="0" borderId="2" xfId="0" applyFont="1" applyBorder="1" applyAlignment="1">
      <alignment vertical="center" wrapText="1"/>
    </xf>
    <xf numFmtId="3" fontId="4" fillId="2" borderId="2" xfId="0" applyNumberFormat="1" applyFont="1" applyFill="1" applyBorder="1" applyAlignment="1">
      <alignment horizontal="right" vertical="center" wrapText="1"/>
    </xf>
    <xf numFmtId="0" fontId="4" fillId="2" borderId="2" xfId="0" applyFont="1" applyFill="1" applyBorder="1" applyAlignment="1">
      <alignment vertical="center" wrapText="1"/>
    </xf>
    <xf numFmtId="0" fontId="8" fillId="0" borderId="0" xfId="0" applyFont="1"/>
    <xf numFmtId="3" fontId="8" fillId="0" borderId="0" xfId="0" applyNumberFormat="1" applyFont="1"/>
    <xf numFmtId="0" fontId="8" fillId="0" borderId="0" xfId="0" applyFont="1" applyBorder="1"/>
    <xf numFmtId="3" fontId="2" fillId="0" borderId="0" xfId="0" applyNumberFormat="1" applyFont="1"/>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0" fontId="8" fillId="2" borderId="0" xfId="0" applyFont="1" applyFill="1" applyBorder="1"/>
    <xf numFmtId="0" fontId="8" fillId="2" borderId="0" xfId="0" applyFont="1" applyFill="1"/>
    <xf numFmtId="0" fontId="3" fillId="2" borderId="2" xfId="0" applyFont="1" applyFill="1" applyBorder="1"/>
    <xf numFmtId="0" fontId="5" fillId="2" borderId="2" xfId="0" applyFont="1" applyFill="1" applyBorder="1" applyAlignment="1">
      <alignment vertical="center" wrapText="1"/>
    </xf>
    <xf numFmtId="0" fontId="4" fillId="2" borderId="2" xfId="0" applyFont="1" applyFill="1" applyBorder="1" applyAlignment="1">
      <alignment horizontal="left" vertical="center" wrapText="1"/>
    </xf>
    <xf numFmtId="164" fontId="2" fillId="0" borderId="0" xfId="1" applyNumberFormat="1" applyFont="1"/>
    <xf numFmtId="0" fontId="3" fillId="3" borderId="2" xfId="0" applyFont="1" applyFill="1" applyBorder="1" applyAlignment="1">
      <alignment vertical="center" wrapText="1"/>
    </xf>
    <xf numFmtId="3" fontId="4"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0" fontId="6" fillId="2" borderId="2" xfId="0" applyFont="1" applyFill="1" applyBorder="1" applyAlignment="1">
      <alignment horizontal="center" vertical="center" wrapText="1"/>
    </xf>
    <xf numFmtId="0" fontId="4" fillId="2" borderId="0" xfId="0" applyFont="1" applyFill="1"/>
    <xf numFmtId="0" fontId="4" fillId="2" borderId="2" xfId="0" applyFont="1" applyFill="1" applyBorder="1"/>
    <xf numFmtId="0" fontId="3" fillId="2" borderId="0" xfId="0" applyFont="1" applyFill="1"/>
    <xf numFmtId="0" fontId="4" fillId="2" borderId="0" xfId="0" applyFont="1" applyFill="1" applyBorder="1"/>
    <xf numFmtId="0" fontId="3" fillId="3" borderId="2" xfId="0" applyFont="1" applyFill="1" applyBorder="1" applyAlignment="1">
      <alignment horizontal="center" vertical="center"/>
    </xf>
    <xf numFmtId="0" fontId="9" fillId="2" borderId="0" xfId="0" applyFont="1" applyFill="1" applyBorder="1" applyAlignment="1">
      <alignment horizontal="center" vertical="center" wrapText="1"/>
    </xf>
    <xf numFmtId="3" fontId="5" fillId="2" borderId="1"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3" fontId="3" fillId="2" borderId="1" xfId="0" applyNumberFormat="1" applyFont="1" applyFill="1" applyBorder="1" applyAlignment="1">
      <alignment horizontal="right" vertical="center"/>
    </xf>
    <xf numFmtId="164" fontId="3" fillId="2" borderId="1" xfId="0" applyNumberFormat="1" applyFont="1" applyFill="1" applyBorder="1" applyAlignment="1">
      <alignment horizontal="right" vertical="center"/>
    </xf>
    <xf numFmtId="0" fontId="4" fillId="2" borderId="0" xfId="0" applyFont="1" applyFill="1" applyAlignment="1">
      <alignment horizontal="right" vertical="center"/>
    </xf>
    <xf numFmtId="3" fontId="4"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0" fontId="4" fillId="2" borderId="0" xfId="0" quotePrefix="1" applyFont="1" applyFill="1"/>
    <xf numFmtId="3" fontId="3" fillId="3" borderId="2"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2" borderId="2" xfId="0" applyNumberFormat="1" applyFont="1" applyFill="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center" vertical="center" wrapText="1"/>
    </xf>
    <xf numFmtId="0" fontId="9" fillId="2" borderId="0" xfId="0" applyFont="1" applyFill="1" applyBorder="1" applyAlignment="1">
      <alignment horizontal="left" vertical="center" wrapText="1"/>
    </xf>
    <xf numFmtId="0" fontId="3" fillId="3" borderId="2" xfId="0" applyFont="1" applyFill="1" applyBorder="1" applyAlignment="1">
      <alignment horizontal="center" vertical="center"/>
    </xf>
    <xf numFmtId="3" fontId="4" fillId="0" borderId="0" xfId="0" quotePrefix="1" applyNumberFormat="1" applyFont="1" applyBorder="1" applyAlignment="1">
      <alignment horizontal="left" vertical="center" wrapText="1"/>
    </xf>
    <xf numFmtId="3" fontId="4" fillId="2" borderId="1"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0" fontId="3" fillId="2" borderId="2" xfId="0" applyFont="1" applyFill="1" applyBorder="1" applyAlignment="1">
      <alignment horizontal="left"/>
    </xf>
    <xf numFmtId="3"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164" fontId="7" fillId="2" borderId="0" xfId="1" applyNumberFormat="1" applyFont="1" applyFill="1" applyBorder="1" applyAlignment="1">
      <alignment horizontal="right" vertic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3" xfId="0" applyFont="1" applyFill="1" applyBorder="1" applyAlignment="1">
      <alignment horizontal="left"/>
    </xf>
    <xf numFmtId="0" fontId="11" fillId="2" borderId="0" xfId="0" applyFont="1" applyFill="1" applyBorder="1" applyAlignment="1">
      <alignment horizontal="left"/>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164" fontId="11" fillId="2" borderId="2" xfId="1" applyNumberFormat="1" applyFont="1" applyFill="1" applyBorder="1" applyAlignment="1">
      <alignment horizontal="center" vertical="center" wrapText="1"/>
    </xf>
    <xf numFmtId="164" fontId="11" fillId="2" borderId="2" xfId="1" applyNumberFormat="1" applyFont="1" applyFill="1" applyBorder="1" applyAlignment="1">
      <alignment horizontal="center" vertical="center" wrapText="1"/>
    </xf>
    <xf numFmtId="3" fontId="11" fillId="2" borderId="1" xfId="1" applyNumberFormat="1" applyFont="1" applyFill="1" applyBorder="1" applyAlignment="1">
      <alignment horizontal="righ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3" fontId="7" fillId="2" borderId="1" xfId="0" applyNumberFormat="1" applyFont="1" applyFill="1" applyBorder="1" applyAlignment="1">
      <alignment horizontal="right" vertical="center"/>
    </xf>
    <xf numFmtId="0" fontId="6" fillId="0" borderId="2" xfId="0" applyFont="1" applyBorder="1" applyAlignment="1">
      <alignment horizontal="center" wrapText="1"/>
    </xf>
    <xf numFmtId="0" fontId="6" fillId="0" borderId="2" xfId="0" applyFont="1" applyBorder="1" applyAlignment="1">
      <alignment horizontal="center" vertical="center" wrapText="1"/>
    </xf>
    <xf numFmtId="0" fontId="6" fillId="0" borderId="2" xfId="0" quotePrefix="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center"/>
    </xf>
    <xf numFmtId="0" fontId="6" fillId="2" borderId="2" xfId="0" applyFont="1" applyFill="1" applyBorder="1" applyAlignment="1">
      <alignment horizontal="left" wrapText="1"/>
    </xf>
    <xf numFmtId="0" fontId="6" fillId="2" borderId="2" xfId="0" quotePrefix="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4"/>
  <sheetViews>
    <sheetView view="pageLayout" topLeftCell="A16" zoomScale="82" zoomScalePageLayoutView="82" workbookViewId="0">
      <selection activeCell="C29" sqref="C29"/>
    </sheetView>
  </sheetViews>
  <sheetFormatPr defaultRowHeight="15"/>
  <cols>
    <col min="1" max="1" width="4.28515625" style="1" customWidth="1"/>
    <col min="2" max="2" width="45.85546875" style="1" customWidth="1"/>
    <col min="3" max="3" width="17" style="1" customWidth="1"/>
    <col min="4" max="4" width="14.7109375" style="1" customWidth="1"/>
    <col min="5" max="5" width="13.5703125" style="1" hidden="1" customWidth="1"/>
    <col min="6" max="6" width="13.28515625" style="1" hidden="1" customWidth="1"/>
    <col min="7" max="7" width="13.140625" style="1" hidden="1" customWidth="1"/>
    <col min="8" max="8" width="12.7109375" style="1" bestFit="1" customWidth="1"/>
    <col min="9" max="9" width="12.7109375" style="1" customWidth="1"/>
    <col min="10" max="16384" width="9.140625" style="1"/>
  </cols>
  <sheetData>
    <row r="1" spans="1:8" s="6" customFormat="1" ht="15.75">
      <c r="A1" s="53" t="s">
        <v>27</v>
      </c>
      <c r="B1" s="53"/>
      <c r="C1" s="53"/>
      <c r="D1" s="53"/>
      <c r="E1" s="53"/>
      <c r="F1" s="53"/>
      <c r="G1" s="8"/>
    </row>
    <row r="2" spans="1:8" s="6" customFormat="1" ht="54.75" customHeight="1">
      <c r="A2" s="54" t="s">
        <v>131</v>
      </c>
      <c r="B2" s="54"/>
      <c r="C2" s="54"/>
      <c r="D2" s="54"/>
      <c r="E2" s="54"/>
      <c r="F2" s="54"/>
      <c r="G2" s="54"/>
    </row>
    <row r="3" spans="1:8" s="6" customFormat="1" ht="38.25" customHeight="1">
      <c r="A3" s="55" t="s">
        <v>88</v>
      </c>
      <c r="B3" s="55"/>
      <c r="C3" s="55"/>
      <c r="D3" s="55"/>
      <c r="E3" s="55"/>
      <c r="F3" s="55"/>
      <c r="G3" s="55"/>
      <c r="H3" s="7"/>
    </row>
    <row r="4" spans="1:8" ht="24.75" customHeight="1">
      <c r="A4" s="34" t="s">
        <v>28</v>
      </c>
      <c r="B4" s="34" t="s">
        <v>29</v>
      </c>
      <c r="C4" s="56" t="s">
        <v>31</v>
      </c>
      <c r="D4" s="56"/>
    </row>
    <row r="5" spans="1:8">
      <c r="A5" s="11" t="s">
        <v>19</v>
      </c>
      <c r="B5" s="3" t="s">
        <v>39</v>
      </c>
      <c r="C5" s="50">
        <f>SUM(C6:C15)</f>
        <v>1474435000</v>
      </c>
      <c r="D5" s="50"/>
    </row>
    <row r="6" spans="1:8" ht="35.25" customHeight="1">
      <c r="A6" s="10">
        <v>1</v>
      </c>
      <c r="B6" s="2" t="s">
        <v>78</v>
      </c>
      <c r="C6" s="51">
        <f>'dự toán chi tiết'!G9</f>
        <v>124580000</v>
      </c>
      <c r="D6" s="51"/>
    </row>
    <row r="7" spans="1:8" ht="30">
      <c r="A7" s="10">
        <v>2</v>
      </c>
      <c r="B7" s="2" t="s">
        <v>80</v>
      </c>
      <c r="C7" s="52">
        <f>'dự toán chi tiết'!G33</f>
        <v>105360000</v>
      </c>
      <c r="D7" s="52"/>
    </row>
    <row r="8" spans="1:8" ht="33.75" customHeight="1">
      <c r="A8" s="10">
        <v>3</v>
      </c>
      <c r="B8" s="2" t="s">
        <v>81</v>
      </c>
      <c r="C8" s="51">
        <f>'dự toán chi tiết'!G57</f>
        <v>82795000</v>
      </c>
      <c r="D8" s="51"/>
    </row>
    <row r="9" spans="1:8" ht="61.5" customHeight="1">
      <c r="A9" s="10">
        <v>4</v>
      </c>
      <c r="B9" s="2" t="s">
        <v>82</v>
      </c>
      <c r="C9" s="51">
        <f>'dự toán chi tiết'!G79</f>
        <v>258530000</v>
      </c>
      <c r="D9" s="51"/>
    </row>
    <row r="10" spans="1:8" ht="57" customHeight="1">
      <c r="A10" s="10">
        <v>5</v>
      </c>
      <c r="B10" s="2" t="s">
        <v>83</v>
      </c>
      <c r="C10" s="51">
        <f>'dự toán chi tiết'!G106</f>
        <v>143640000</v>
      </c>
      <c r="D10" s="51"/>
    </row>
    <row r="11" spans="1:8" ht="50.25" customHeight="1">
      <c r="A11" s="10">
        <v>6</v>
      </c>
      <c r="B11" s="2" t="s">
        <v>84</v>
      </c>
      <c r="C11" s="51">
        <f>'dự toán chi tiết'!G133</f>
        <v>78880000</v>
      </c>
      <c r="D11" s="51"/>
    </row>
    <row r="12" spans="1:8" ht="92.25" customHeight="1">
      <c r="A12" s="10">
        <v>7</v>
      </c>
      <c r="B12" s="2" t="s">
        <v>85</v>
      </c>
      <c r="C12" s="51">
        <f>'dự toán chi tiết'!G156</f>
        <v>99280000</v>
      </c>
      <c r="D12" s="51"/>
    </row>
    <row r="13" spans="1:8" ht="96" customHeight="1">
      <c r="A13" s="10">
        <v>8</v>
      </c>
      <c r="B13" s="2" t="s">
        <v>86</v>
      </c>
      <c r="C13" s="51">
        <f>'dự toán chi tiết'!G183</f>
        <v>181700000</v>
      </c>
      <c r="D13" s="51"/>
    </row>
    <row r="14" spans="1:8" ht="66.75" customHeight="1">
      <c r="A14" s="10">
        <v>9</v>
      </c>
      <c r="B14" s="2" t="s">
        <v>87</v>
      </c>
      <c r="C14" s="51">
        <f>'dự toán chi tiết'!G210</f>
        <v>299690000</v>
      </c>
      <c r="D14" s="51"/>
    </row>
    <row r="15" spans="1:8" ht="67.5" customHeight="1">
      <c r="A15" s="10">
        <v>10</v>
      </c>
      <c r="B15" s="2" t="s">
        <v>109</v>
      </c>
      <c r="C15" s="51">
        <f>'dự toán chi tiết'!G236</f>
        <v>99980000</v>
      </c>
      <c r="D15" s="51"/>
    </row>
    <row r="16" spans="1:8" ht="36.75" customHeight="1">
      <c r="A16" s="34">
        <v>2</v>
      </c>
      <c r="B16" s="26" t="s">
        <v>77</v>
      </c>
      <c r="C16" s="48">
        <v>165000</v>
      </c>
      <c r="D16" s="48"/>
    </row>
    <row r="17" spans="1:8" ht="17.25" customHeight="1">
      <c r="A17" s="14">
        <v>3</v>
      </c>
      <c r="B17" s="15" t="s">
        <v>128</v>
      </c>
      <c r="C17" s="49">
        <v>8800000</v>
      </c>
      <c r="D17" s="49"/>
    </row>
    <row r="18" spans="1:8" ht="17.25" customHeight="1">
      <c r="A18" s="14">
        <v>4</v>
      </c>
      <c r="B18" s="15" t="s">
        <v>36</v>
      </c>
      <c r="C18" s="49">
        <v>10000000</v>
      </c>
      <c r="D18" s="49"/>
      <c r="H18" s="9"/>
    </row>
    <row r="19" spans="1:8" ht="18.75" customHeight="1">
      <c r="A19" s="14">
        <v>5</v>
      </c>
      <c r="B19" s="15" t="s">
        <v>30</v>
      </c>
      <c r="C19" s="49">
        <v>6600000</v>
      </c>
      <c r="D19" s="49"/>
    </row>
    <row r="20" spans="1:8" ht="57.75" customHeight="1">
      <c r="A20" s="12"/>
      <c r="B20" s="13" t="s">
        <v>35</v>
      </c>
      <c r="C20" s="50">
        <f>SUM(C16:C19)+C5</f>
        <v>1500000000</v>
      </c>
      <c r="D20" s="50"/>
      <c r="F20" s="9"/>
    </row>
    <row r="21" spans="1:8">
      <c r="C21" s="9"/>
    </row>
    <row r="22" spans="1:8">
      <c r="C22" s="25"/>
    </row>
    <row r="23" spans="1:8">
      <c r="C23" s="25"/>
    </row>
    <row r="24" spans="1:8">
      <c r="C24" s="25"/>
    </row>
  </sheetData>
  <mergeCells count="20">
    <mergeCell ref="C5:D5"/>
    <mergeCell ref="A1:F1"/>
    <mergeCell ref="A2:G2"/>
    <mergeCell ref="A3:G3"/>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2:J261"/>
  <sheetViews>
    <sheetView tabSelected="1" topLeftCell="A241" zoomScale="80" zoomScaleNormal="80" zoomScalePageLayoutView="80" workbookViewId="0">
      <selection activeCell="O256" sqref="O256"/>
    </sheetView>
  </sheetViews>
  <sheetFormatPr defaultRowHeight="15"/>
  <cols>
    <col min="1" max="1" width="4.28515625" style="30" customWidth="1"/>
    <col min="2" max="2" width="29.140625" style="30" customWidth="1"/>
    <col min="3" max="3" width="12.28515625" style="30" customWidth="1"/>
    <col min="4" max="4" width="6" style="30" customWidth="1"/>
    <col min="5" max="5" width="6.7109375" style="30" customWidth="1"/>
    <col min="6" max="6" width="11" style="30" customWidth="1"/>
    <col min="7" max="7" width="15.85546875" style="40" customWidth="1"/>
    <col min="8" max="8" width="31.7109375" style="33" customWidth="1"/>
    <col min="9" max="16384" width="9.140625" style="30"/>
  </cols>
  <sheetData>
    <row r="2" spans="1:8" s="21" customFormat="1" ht="18.75">
      <c r="A2" s="73" t="s">
        <v>27</v>
      </c>
      <c r="B2" s="73"/>
      <c r="C2" s="73"/>
      <c r="D2" s="73"/>
      <c r="E2" s="73"/>
      <c r="F2" s="73"/>
      <c r="G2" s="37"/>
      <c r="H2" s="20"/>
    </row>
    <row r="3" spans="1:8" s="21" customFormat="1" ht="54" customHeight="1">
      <c r="A3" s="68" t="s">
        <v>139</v>
      </c>
      <c r="B3" s="68"/>
      <c r="C3" s="68"/>
      <c r="D3" s="68"/>
      <c r="E3" s="68"/>
      <c r="F3" s="68"/>
      <c r="G3" s="68"/>
      <c r="H3" s="68"/>
    </row>
    <row r="4" spans="1:8" s="21" customFormat="1" ht="18.75">
      <c r="A4" s="35"/>
      <c r="B4" s="74" t="s">
        <v>140</v>
      </c>
      <c r="C4" s="74"/>
      <c r="D4" s="74"/>
      <c r="E4" s="74"/>
      <c r="F4" s="74"/>
      <c r="G4" s="74"/>
      <c r="H4" s="74"/>
    </row>
    <row r="5" spans="1:8" s="21" customFormat="1" ht="18.75">
      <c r="A5" s="45"/>
      <c r="B5" s="75"/>
      <c r="C5" s="75"/>
      <c r="D5" s="75"/>
      <c r="E5" s="75"/>
      <c r="F5" s="75"/>
      <c r="G5" s="75"/>
      <c r="H5" s="75"/>
    </row>
    <row r="6" spans="1:8" ht="20.25" customHeight="1">
      <c r="A6" s="69" t="s">
        <v>26</v>
      </c>
      <c r="B6" s="69"/>
      <c r="C6" s="69"/>
      <c r="D6" s="69"/>
      <c r="E6" s="69"/>
      <c r="F6" s="69"/>
      <c r="G6" s="69"/>
      <c r="H6" s="69"/>
    </row>
    <row r="7" spans="1:8" ht="28.5" customHeight="1">
      <c r="A7" s="76" t="s">
        <v>25</v>
      </c>
      <c r="B7" s="77" t="s">
        <v>24</v>
      </c>
      <c r="C7" s="77" t="s">
        <v>23</v>
      </c>
      <c r="D7" s="78" t="s">
        <v>22</v>
      </c>
      <c r="E7" s="78"/>
      <c r="F7" s="77" t="s">
        <v>21</v>
      </c>
      <c r="G7" s="79" t="s">
        <v>20</v>
      </c>
      <c r="H7" s="76" t="s">
        <v>89</v>
      </c>
    </row>
    <row r="8" spans="1:8">
      <c r="A8" s="22" t="s">
        <v>37</v>
      </c>
      <c r="B8" s="70" t="s">
        <v>39</v>
      </c>
      <c r="C8" s="71"/>
      <c r="D8" s="71"/>
      <c r="E8" s="71"/>
      <c r="F8" s="72"/>
      <c r="G8" s="38">
        <f>G27</f>
        <v>1000000</v>
      </c>
      <c r="H8" s="31"/>
    </row>
    <row r="9" spans="1:8" ht="57.75" customHeight="1">
      <c r="A9" s="80" t="s">
        <v>40</v>
      </c>
      <c r="B9" s="81" t="s">
        <v>69</v>
      </c>
      <c r="C9" s="81"/>
      <c r="D9" s="81"/>
      <c r="E9" s="81"/>
      <c r="F9" s="81"/>
      <c r="G9" s="82">
        <f>G10+G17+G29+G32</f>
        <v>124580000</v>
      </c>
      <c r="H9" s="31"/>
    </row>
    <row r="10" spans="1:8">
      <c r="A10" s="16" t="s">
        <v>19</v>
      </c>
      <c r="B10" s="17" t="s">
        <v>18</v>
      </c>
      <c r="C10" s="42"/>
      <c r="D10" s="67"/>
      <c r="E10" s="67"/>
      <c r="F10" s="23"/>
      <c r="G10" s="36">
        <f>SUM(G11:G16)</f>
        <v>13080000</v>
      </c>
      <c r="H10" s="31"/>
    </row>
    <row r="11" spans="1:8" ht="30">
      <c r="A11" s="44">
        <v>1</v>
      </c>
      <c r="B11" s="5" t="s">
        <v>58</v>
      </c>
      <c r="C11" s="44" t="s">
        <v>17</v>
      </c>
      <c r="D11" s="44">
        <v>4</v>
      </c>
      <c r="E11" s="43">
        <v>1</v>
      </c>
      <c r="F11" s="4">
        <v>1200000</v>
      </c>
      <c r="G11" s="27">
        <f>F11*E11*D11</f>
        <v>4800000</v>
      </c>
      <c r="H11" s="83" t="s">
        <v>92</v>
      </c>
    </row>
    <row r="12" spans="1:8" ht="30">
      <c r="A12" s="44">
        <v>2</v>
      </c>
      <c r="B12" s="5" t="s">
        <v>53</v>
      </c>
      <c r="C12" s="44" t="s">
        <v>3</v>
      </c>
      <c r="D12" s="44">
        <v>1</v>
      </c>
      <c r="E12" s="43">
        <v>2</v>
      </c>
      <c r="F12" s="4">
        <v>150000</v>
      </c>
      <c r="G12" s="27">
        <f>F12*E12*D12</f>
        <v>300000</v>
      </c>
      <c r="H12" s="83" t="s">
        <v>91</v>
      </c>
    </row>
    <row r="13" spans="1:8" ht="30">
      <c r="A13" s="44">
        <v>3</v>
      </c>
      <c r="B13" s="5" t="s">
        <v>16</v>
      </c>
      <c r="C13" s="44" t="s">
        <v>3</v>
      </c>
      <c r="D13" s="44">
        <v>1</v>
      </c>
      <c r="E13" s="43">
        <v>2</v>
      </c>
      <c r="F13" s="4">
        <v>250000</v>
      </c>
      <c r="G13" s="27">
        <f>F13*E13*D13</f>
        <v>500000</v>
      </c>
      <c r="H13" s="84" t="s">
        <v>90</v>
      </c>
    </row>
    <row r="14" spans="1:8" ht="45">
      <c r="A14" s="44">
        <v>4</v>
      </c>
      <c r="B14" s="5" t="s">
        <v>120</v>
      </c>
      <c r="C14" s="44" t="s">
        <v>15</v>
      </c>
      <c r="D14" s="61">
        <v>2</v>
      </c>
      <c r="E14" s="61"/>
      <c r="F14" s="4">
        <v>3500000</v>
      </c>
      <c r="G14" s="27">
        <f>F14*D14</f>
        <v>7000000</v>
      </c>
      <c r="H14" s="84" t="s">
        <v>93</v>
      </c>
    </row>
    <row r="15" spans="1:8" ht="30">
      <c r="A15" s="44">
        <v>5</v>
      </c>
      <c r="B15" s="5" t="s">
        <v>55</v>
      </c>
      <c r="C15" s="44" t="s">
        <v>57</v>
      </c>
      <c r="D15" s="43">
        <v>4</v>
      </c>
      <c r="E15" s="43">
        <v>2</v>
      </c>
      <c r="F15" s="4">
        <v>50000</v>
      </c>
      <c r="G15" s="27">
        <f>F15*E15*D15</f>
        <v>400000</v>
      </c>
      <c r="H15" s="84" t="s">
        <v>93</v>
      </c>
    </row>
    <row r="16" spans="1:8" ht="30">
      <c r="A16" s="44">
        <v>6</v>
      </c>
      <c r="B16" s="5" t="s">
        <v>14</v>
      </c>
      <c r="C16" s="44" t="s">
        <v>3</v>
      </c>
      <c r="D16" s="44">
        <v>1</v>
      </c>
      <c r="E16" s="43">
        <v>2</v>
      </c>
      <c r="F16" s="4">
        <v>40000</v>
      </c>
      <c r="G16" s="27">
        <f>F16*E16*D16</f>
        <v>80000</v>
      </c>
      <c r="H16" s="83" t="s">
        <v>94</v>
      </c>
    </row>
    <row r="17" spans="1:8">
      <c r="A17" s="46" t="s">
        <v>13</v>
      </c>
      <c r="B17" s="17" t="s">
        <v>12</v>
      </c>
      <c r="C17" s="44"/>
      <c r="D17" s="62"/>
      <c r="E17" s="62"/>
      <c r="F17" s="4"/>
      <c r="G17" s="36">
        <f>SUM(G18:G28)</f>
        <v>30500000</v>
      </c>
      <c r="H17" s="31"/>
    </row>
    <row r="18" spans="1:8" ht="30">
      <c r="A18" s="44">
        <v>1</v>
      </c>
      <c r="B18" s="5" t="s">
        <v>11</v>
      </c>
      <c r="C18" s="44" t="s">
        <v>5</v>
      </c>
      <c r="D18" s="61">
        <v>2</v>
      </c>
      <c r="E18" s="61"/>
      <c r="F18" s="4">
        <v>2000000</v>
      </c>
      <c r="G18" s="27">
        <f>F18*D18</f>
        <v>4000000</v>
      </c>
      <c r="H18" s="83" t="s">
        <v>95</v>
      </c>
    </row>
    <row r="19" spans="1:8" ht="30">
      <c r="A19" s="44">
        <v>2</v>
      </c>
      <c r="B19" s="5" t="s">
        <v>10</v>
      </c>
      <c r="C19" s="44" t="s">
        <v>9</v>
      </c>
      <c r="D19" s="43">
        <v>1</v>
      </c>
      <c r="E19" s="43">
        <v>2</v>
      </c>
      <c r="F19" s="4">
        <v>1500000</v>
      </c>
      <c r="G19" s="27">
        <f>F19*D19*E19</f>
        <v>3000000</v>
      </c>
      <c r="H19" s="83" t="s">
        <v>95</v>
      </c>
    </row>
    <row r="20" spans="1:8" ht="30">
      <c r="A20" s="44">
        <v>3</v>
      </c>
      <c r="B20" s="5" t="s">
        <v>48</v>
      </c>
      <c r="C20" s="44" t="s">
        <v>8</v>
      </c>
      <c r="D20" s="61">
        <v>2</v>
      </c>
      <c r="E20" s="61"/>
      <c r="F20" s="4">
        <v>500000</v>
      </c>
      <c r="G20" s="27">
        <f>F20*D20</f>
        <v>1000000</v>
      </c>
      <c r="H20" s="83" t="s">
        <v>96</v>
      </c>
    </row>
    <row r="21" spans="1:8" ht="30">
      <c r="A21" s="44">
        <v>4</v>
      </c>
      <c r="B21" s="5" t="s">
        <v>7</v>
      </c>
      <c r="C21" s="44" t="s">
        <v>0</v>
      </c>
      <c r="D21" s="61">
        <v>80</v>
      </c>
      <c r="E21" s="61"/>
      <c r="F21" s="4">
        <v>50000</v>
      </c>
      <c r="G21" s="27">
        <f>F21*D21</f>
        <v>4000000</v>
      </c>
      <c r="H21" s="83" t="s">
        <v>97</v>
      </c>
    </row>
    <row r="22" spans="1:8" ht="30">
      <c r="A22" s="44">
        <v>5</v>
      </c>
      <c r="B22" s="5" t="s">
        <v>122</v>
      </c>
      <c r="C22" s="44" t="s">
        <v>15</v>
      </c>
      <c r="D22" s="61">
        <v>1</v>
      </c>
      <c r="E22" s="61"/>
      <c r="F22" s="4">
        <v>2500000</v>
      </c>
      <c r="G22" s="27">
        <f>F22*D22</f>
        <v>2500000</v>
      </c>
      <c r="H22" s="83" t="s">
        <v>98</v>
      </c>
    </row>
    <row r="23" spans="1:8" ht="45">
      <c r="A23" s="44">
        <v>6</v>
      </c>
      <c r="B23" s="5" t="s">
        <v>132</v>
      </c>
      <c r="C23" s="44" t="s">
        <v>0</v>
      </c>
      <c r="D23" s="58">
        <v>80</v>
      </c>
      <c r="E23" s="59"/>
      <c r="F23" s="4">
        <v>50000</v>
      </c>
      <c r="G23" s="27">
        <f>F23*D23</f>
        <v>4000000</v>
      </c>
      <c r="H23" s="29" t="s">
        <v>98</v>
      </c>
    </row>
    <row r="24" spans="1:8" ht="30">
      <c r="A24" s="44">
        <v>7</v>
      </c>
      <c r="B24" s="5" t="s">
        <v>6</v>
      </c>
      <c r="C24" s="44" t="s">
        <v>3</v>
      </c>
      <c r="D24" s="44">
        <v>80</v>
      </c>
      <c r="E24" s="43">
        <v>2</v>
      </c>
      <c r="F24" s="4">
        <v>40000</v>
      </c>
      <c r="G24" s="27">
        <f>F24*E24*D24</f>
        <v>6400000</v>
      </c>
      <c r="H24" s="83" t="s">
        <v>92</v>
      </c>
    </row>
    <row r="25" spans="1:8" ht="63.75" customHeight="1">
      <c r="A25" s="44">
        <v>8</v>
      </c>
      <c r="B25" s="5" t="s">
        <v>127</v>
      </c>
      <c r="C25" s="44" t="s">
        <v>124</v>
      </c>
      <c r="D25" s="63">
        <v>2</v>
      </c>
      <c r="E25" s="64"/>
      <c r="F25" s="4">
        <v>200000</v>
      </c>
      <c r="G25" s="27">
        <f>F25*D25</f>
        <v>400000</v>
      </c>
      <c r="H25" s="29" t="s">
        <v>95</v>
      </c>
    </row>
    <row r="26" spans="1:8" ht="30">
      <c r="A26" s="44">
        <v>9</v>
      </c>
      <c r="B26" s="5" t="s">
        <v>4</v>
      </c>
      <c r="C26" s="44" t="s">
        <v>3</v>
      </c>
      <c r="D26" s="44">
        <v>2</v>
      </c>
      <c r="E26" s="44">
        <v>2</v>
      </c>
      <c r="F26" s="4">
        <v>250000</v>
      </c>
      <c r="G26" s="27">
        <f>F26*E26*D26</f>
        <v>1000000</v>
      </c>
      <c r="H26" s="83" t="s">
        <v>99</v>
      </c>
    </row>
    <row r="27" spans="1:8" ht="45">
      <c r="A27" s="44">
        <v>10</v>
      </c>
      <c r="B27" s="5" t="s">
        <v>73</v>
      </c>
      <c r="C27" s="44" t="s">
        <v>5</v>
      </c>
      <c r="D27" s="63">
        <v>2</v>
      </c>
      <c r="E27" s="64"/>
      <c r="F27" s="4">
        <v>500000</v>
      </c>
      <c r="G27" s="27">
        <f>F27*D27</f>
        <v>1000000</v>
      </c>
      <c r="H27" s="84" t="s">
        <v>97</v>
      </c>
    </row>
    <row r="28" spans="1:8" ht="75">
      <c r="A28" s="44">
        <v>11</v>
      </c>
      <c r="B28" s="5" t="s">
        <v>100</v>
      </c>
      <c r="C28" s="44" t="s">
        <v>0</v>
      </c>
      <c r="D28" s="62">
        <v>16</v>
      </c>
      <c r="E28" s="62"/>
      <c r="F28" s="4">
        <v>200000</v>
      </c>
      <c r="G28" s="27">
        <f>F28*D28</f>
        <v>3200000</v>
      </c>
      <c r="H28" s="84" t="s">
        <v>97</v>
      </c>
    </row>
    <row r="29" spans="1:8">
      <c r="A29" s="16" t="s">
        <v>2</v>
      </c>
      <c r="B29" s="17" t="s">
        <v>34</v>
      </c>
      <c r="C29" s="16"/>
      <c r="D29" s="16"/>
      <c r="E29" s="16"/>
      <c r="F29" s="19"/>
      <c r="G29" s="28">
        <f>SUM(G30:G31)</f>
        <v>70000000</v>
      </c>
      <c r="H29" s="31"/>
    </row>
    <row r="30" spans="1:8" ht="120">
      <c r="A30" s="44">
        <v>1</v>
      </c>
      <c r="B30" s="24" t="s">
        <v>133</v>
      </c>
      <c r="C30" s="44" t="s">
        <v>32</v>
      </c>
      <c r="D30" s="61">
        <v>80</v>
      </c>
      <c r="E30" s="61"/>
      <c r="F30" s="4">
        <v>450000</v>
      </c>
      <c r="G30" s="27">
        <f>F30*D30</f>
        <v>36000000</v>
      </c>
      <c r="H30" s="85" t="s">
        <v>138</v>
      </c>
    </row>
    <row r="31" spans="1:8" ht="75">
      <c r="A31" s="44">
        <v>2</v>
      </c>
      <c r="B31" s="24" t="s">
        <v>134</v>
      </c>
      <c r="C31" s="44" t="s">
        <v>32</v>
      </c>
      <c r="D31" s="61">
        <v>80</v>
      </c>
      <c r="E31" s="61"/>
      <c r="F31" s="4">
        <v>425000</v>
      </c>
      <c r="G31" s="27">
        <f>F31*D31</f>
        <v>34000000</v>
      </c>
      <c r="H31" s="85" t="s">
        <v>138</v>
      </c>
    </row>
    <row r="32" spans="1:8" ht="29.25" customHeight="1">
      <c r="A32" s="16" t="s">
        <v>33</v>
      </c>
      <c r="B32" s="17" t="s">
        <v>1</v>
      </c>
      <c r="C32" s="16"/>
      <c r="D32" s="65"/>
      <c r="E32" s="66"/>
      <c r="F32" s="19"/>
      <c r="G32" s="28">
        <v>11000000</v>
      </c>
      <c r="H32" s="31"/>
    </row>
    <row r="33" spans="1:8" ht="46.5" customHeight="1">
      <c r="A33" s="29" t="s">
        <v>41</v>
      </c>
      <c r="B33" s="81" t="s">
        <v>74</v>
      </c>
      <c r="C33" s="81"/>
      <c r="D33" s="81"/>
      <c r="E33" s="81"/>
      <c r="F33" s="81"/>
      <c r="G33" s="86">
        <f>G34+G41+G53+G56</f>
        <v>105360000</v>
      </c>
      <c r="H33" s="31"/>
    </row>
    <row r="34" spans="1:8">
      <c r="A34" s="16" t="s">
        <v>19</v>
      </c>
      <c r="B34" s="17" t="s">
        <v>18</v>
      </c>
      <c r="C34" s="42"/>
      <c r="D34" s="67"/>
      <c r="E34" s="67"/>
      <c r="F34" s="23"/>
      <c r="G34" s="36">
        <f>SUM(G35:G40)</f>
        <v>13080000</v>
      </c>
      <c r="H34" s="31"/>
    </row>
    <row r="35" spans="1:8" ht="30">
      <c r="A35" s="44">
        <v>1</v>
      </c>
      <c r="B35" s="5" t="s">
        <v>58</v>
      </c>
      <c r="C35" s="44" t="s">
        <v>17</v>
      </c>
      <c r="D35" s="44">
        <v>4</v>
      </c>
      <c r="E35" s="43">
        <v>1</v>
      </c>
      <c r="F35" s="4">
        <v>1200000</v>
      </c>
      <c r="G35" s="27">
        <f>F35*E35*D35</f>
        <v>4800000</v>
      </c>
      <c r="H35" s="83" t="s">
        <v>92</v>
      </c>
    </row>
    <row r="36" spans="1:8" ht="30">
      <c r="A36" s="44">
        <v>2</v>
      </c>
      <c r="B36" s="5" t="s">
        <v>53</v>
      </c>
      <c r="C36" s="44" t="s">
        <v>3</v>
      </c>
      <c r="D36" s="44">
        <v>1</v>
      </c>
      <c r="E36" s="43">
        <v>2</v>
      </c>
      <c r="F36" s="4">
        <v>150000</v>
      </c>
      <c r="G36" s="27">
        <f>F36*E36*D36</f>
        <v>300000</v>
      </c>
      <c r="H36" s="83" t="s">
        <v>91</v>
      </c>
    </row>
    <row r="37" spans="1:8" ht="30">
      <c r="A37" s="44">
        <v>3</v>
      </c>
      <c r="B37" s="5" t="s">
        <v>16</v>
      </c>
      <c r="C37" s="44" t="s">
        <v>3</v>
      </c>
      <c r="D37" s="44">
        <v>1</v>
      </c>
      <c r="E37" s="43">
        <v>2</v>
      </c>
      <c r="F37" s="4">
        <v>250000</v>
      </c>
      <c r="G37" s="27">
        <f>F37*E37*D37</f>
        <v>500000</v>
      </c>
      <c r="H37" s="84" t="s">
        <v>90</v>
      </c>
    </row>
    <row r="38" spans="1:8" ht="45">
      <c r="A38" s="44">
        <v>4</v>
      </c>
      <c r="B38" s="5" t="s">
        <v>120</v>
      </c>
      <c r="C38" s="44" t="s">
        <v>15</v>
      </c>
      <c r="D38" s="61">
        <v>2</v>
      </c>
      <c r="E38" s="61"/>
      <c r="F38" s="4">
        <v>3500000</v>
      </c>
      <c r="G38" s="27">
        <f>F38*D38</f>
        <v>7000000</v>
      </c>
      <c r="H38" s="84" t="s">
        <v>93</v>
      </c>
    </row>
    <row r="39" spans="1:8" ht="30">
      <c r="A39" s="44">
        <v>5</v>
      </c>
      <c r="B39" s="5" t="s">
        <v>55</v>
      </c>
      <c r="C39" s="44" t="s">
        <v>57</v>
      </c>
      <c r="D39" s="43">
        <v>4</v>
      </c>
      <c r="E39" s="43">
        <v>2</v>
      </c>
      <c r="F39" s="4">
        <v>50000</v>
      </c>
      <c r="G39" s="27">
        <f>F39*E39*D39</f>
        <v>400000</v>
      </c>
      <c r="H39" s="84" t="s">
        <v>93</v>
      </c>
    </row>
    <row r="40" spans="1:8" ht="30">
      <c r="A40" s="44">
        <v>6</v>
      </c>
      <c r="B40" s="5" t="s">
        <v>14</v>
      </c>
      <c r="C40" s="44" t="s">
        <v>3</v>
      </c>
      <c r="D40" s="44">
        <v>1</v>
      </c>
      <c r="E40" s="43">
        <v>2</v>
      </c>
      <c r="F40" s="4">
        <v>40000</v>
      </c>
      <c r="G40" s="27">
        <f>F40*E40*D40</f>
        <v>80000</v>
      </c>
      <c r="H40" s="83" t="s">
        <v>94</v>
      </c>
    </row>
    <row r="41" spans="1:8">
      <c r="A41" s="46" t="s">
        <v>13</v>
      </c>
      <c r="B41" s="17" t="s">
        <v>12</v>
      </c>
      <c r="C41" s="44"/>
      <c r="D41" s="62"/>
      <c r="E41" s="62"/>
      <c r="F41" s="4"/>
      <c r="G41" s="36">
        <f>SUM(G42:G52)</f>
        <v>27180000</v>
      </c>
      <c r="H41" s="31"/>
    </row>
    <row r="42" spans="1:8" ht="30">
      <c r="A42" s="44">
        <v>1</v>
      </c>
      <c r="B42" s="5" t="s">
        <v>11</v>
      </c>
      <c r="C42" s="44" t="s">
        <v>5</v>
      </c>
      <c r="D42" s="61">
        <v>2</v>
      </c>
      <c r="E42" s="61"/>
      <c r="F42" s="4">
        <v>2000000</v>
      </c>
      <c r="G42" s="27">
        <f>F42*D42</f>
        <v>4000000</v>
      </c>
      <c r="H42" s="83" t="s">
        <v>95</v>
      </c>
    </row>
    <row r="43" spans="1:8" ht="30">
      <c r="A43" s="44">
        <v>2</v>
      </c>
      <c r="B43" s="5" t="s">
        <v>10</v>
      </c>
      <c r="C43" s="44" t="s">
        <v>9</v>
      </c>
      <c r="D43" s="43">
        <v>1</v>
      </c>
      <c r="E43" s="43">
        <v>2</v>
      </c>
      <c r="F43" s="4">
        <v>1500000</v>
      </c>
      <c r="G43" s="27">
        <f>F43*D43*E43</f>
        <v>3000000</v>
      </c>
      <c r="H43" s="83" t="s">
        <v>95</v>
      </c>
    </row>
    <row r="44" spans="1:8" ht="30">
      <c r="A44" s="44">
        <v>3</v>
      </c>
      <c r="B44" s="5" t="s">
        <v>48</v>
      </c>
      <c r="C44" s="44" t="s">
        <v>8</v>
      </c>
      <c r="D44" s="61">
        <v>2</v>
      </c>
      <c r="E44" s="61"/>
      <c r="F44" s="4">
        <f>F20</f>
        <v>500000</v>
      </c>
      <c r="G44" s="27">
        <f>F44*D44</f>
        <v>1000000</v>
      </c>
      <c r="H44" s="83" t="s">
        <v>96</v>
      </c>
    </row>
    <row r="45" spans="1:8" ht="30">
      <c r="A45" s="44">
        <v>4</v>
      </c>
      <c r="B45" s="5" t="s">
        <v>7</v>
      </c>
      <c r="C45" s="44" t="s">
        <v>0</v>
      </c>
      <c r="D45" s="61">
        <v>66</v>
      </c>
      <c r="E45" s="61"/>
      <c r="F45" s="4">
        <f>F21</f>
        <v>50000</v>
      </c>
      <c r="G45" s="27">
        <f>F45*D45</f>
        <v>3300000</v>
      </c>
      <c r="H45" s="83" t="s">
        <v>97</v>
      </c>
    </row>
    <row r="46" spans="1:8" ht="30">
      <c r="A46" s="44">
        <v>5</v>
      </c>
      <c r="B46" s="5" t="s">
        <v>122</v>
      </c>
      <c r="C46" s="44" t="s">
        <v>15</v>
      </c>
      <c r="D46" s="61">
        <v>1</v>
      </c>
      <c r="E46" s="61"/>
      <c r="F46" s="4">
        <v>2500000</v>
      </c>
      <c r="G46" s="27">
        <f>F46*D46</f>
        <v>2500000</v>
      </c>
      <c r="H46" s="83" t="s">
        <v>98</v>
      </c>
    </row>
    <row r="47" spans="1:8" ht="48.75" customHeight="1">
      <c r="A47" s="44">
        <v>6</v>
      </c>
      <c r="B47" s="5" t="s">
        <v>132</v>
      </c>
      <c r="C47" s="44" t="s">
        <v>0</v>
      </c>
      <c r="D47" s="58">
        <v>66</v>
      </c>
      <c r="E47" s="59"/>
      <c r="F47" s="4">
        <f>F23</f>
        <v>50000</v>
      </c>
      <c r="G47" s="27">
        <f>F47*D47</f>
        <v>3300000</v>
      </c>
      <c r="H47" s="29" t="s">
        <v>98</v>
      </c>
    </row>
    <row r="48" spans="1:8" ht="30">
      <c r="A48" s="44">
        <v>7</v>
      </c>
      <c r="B48" s="5" t="s">
        <v>6</v>
      </c>
      <c r="C48" s="44" t="s">
        <v>3</v>
      </c>
      <c r="D48" s="44">
        <v>66</v>
      </c>
      <c r="E48" s="43">
        <v>2</v>
      </c>
      <c r="F48" s="4">
        <v>40000</v>
      </c>
      <c r="G48" s="27">
        <f>F48*E48*D48</f>
        <v>5280000</v>
      </c>
      <c r="H48" s="83" t="s">
        <v>92</v>
      </c>
    </row>
    <row r="49" spans="1:8" ht="45">
      <c r="A49" s="44">
        <v>8</v>
      </c>
      <c r="B49" s="5" t="s">
        <v>127</v>
      </c>
      <c r="C49" s="44" t="s">
        <v>124</v>
      </c>
      <c r="D49" s="63">
        <v>2</v>
      </c>
      <c r="E49" s="64"/>
      <c r="F49" s="4">
        <v>200000</v>
      </c>
      <c r="G49" s="27">
        <f>F49*D49</f>
        <v>400000</v>
      </c>
      <c r="H49" s="29" t="s">
        <v>95</v>
      </c>
    </row>
    <row r="50" spans="1:8" ht="30">
      <c r="A50" s="44">
        <v>9</v>
      </c>
      <c r="B50" s="5" t="s">
        <v>4</v>
      </c>
      <c r="C50" s="44" t="s">
        <v>3</v>
      </c>
      <c r="D50" s="44">
        <v>2</v>
      </c>
      <c r="E50" s="44">
        <v>2</v>
      </c>
      <c r="F50" s="4">
        <v>250000</v>
      </c>
      <c r="G50" s="27">
        <f>F50*E50*D50</f>
        <v>1000000</v>
      </c>
      <c r="H50" s="83" t="s">
        <v>99</v>
      </c>
    </row>
    <row r="51" spans="1:8" ht="45">
      <c r="A51" s="44">
        <v>10</v>
      </c>
      <c r="B51" s="5" t="s">
        <v>73</v>
      </c>
      <c r="C51" s="44" t="s">
        <v>5</v>
      </c>
      <c r="D51" s="63">
        <v>2</v>
      </c>
      <c r="E51" s="64"/>
      <c r="F51" s="4">
        <v>500000</v>
      </c>
      <c r="G51" s="27">
        <f>F51*D51</f>
        <v>1000000</v>
      </c>
      <c r="H51" s="84" t="s">
        <v>97</v>
      </c>
    </row>
    <row r="52" spans="1:8" ht="98.25" customHeight="1">
      <c r="A52" s="44">
        <v>11</v>
      </c>
      <c r="B52" s="5" t="s">
        <v>135</v>
      </c>
      <c r="C52" s="44" t="s">
        <v>0</v>
      </c>
      <c r="D52" s="62">
        <v>12</v>
      </c>
      <c r="E52" s="62"/>
      <c r="F52" s="4">
        <v>200000</v>
      </c>
      <c r="G52" s="27">
        <f>F52*D52</f>
        <v>2400000</v>
      </c>
      <c r="H52" s="84" t="s">
        <v>97</v>
      </c>
    </row>
    <row r="53" spans="1:8">
      <c r="A53" s="16" t="s">
        <v>2</v>
      </c>
      <c r="B53" s="17" t="s">
        <v>34</v>
      </c>
      <c r="C53" s="16"/>
      <c r="D53" s="16"/>
      <c r="E53" s="16"/>
      <c r="F53" s="19"/>
      <c r="G53" s="28">
        <f>G54+G55</f>
        <v>56100000</v>
      </c>
      <c r="H53" s="31"/>
    </row>
    <row r="54" spans="1:8" ht="45">
      <c r="A54" s="44">
        <v>1</v>
      </c>
      <c r="B54" s="5" t="s">
        <v>49</v>
      </c>
      <c r="C54" s="44" t="s">
        <v>32</v>
      </c>
      <c r="D54" s="61">
        <v>66</v>
      </c>
      <c r="E54" s="61"/>
      <c r="F54" s="4">
        <v>425000</v>
      </c>
      <c r="G54" s="27">
        <f>F54*D54</f>
        <v>28050000</v>
      </c>
      <c r="H54" s="85" t="s">
        <v>138</v>
      </c>
    </row>
    <row r="55" spans="1:8" ht="90">
      <c r="A55" s="44">
        <v>1</v>
      </c>
      <c r="B55" s="5" t="s">
        <v>68</v>
      </c>
      <c r="C55" s="44" t="s">
        <v>32</v>
      </c>
      <c r="D55" s="61">
        <v>66</v>
      </c>
      <c r="E55" s="61"/>
      <c r="F55" s="4">
        <v>425000</v>
      </c>
      <c r="G55" s="27">
        <f>F55*D55</f>
        <v>28050000</v>
      </c>
      <c r="H55" s="85" t="s">
        <v>138</v>
      </c>
    </row>
    <row r="56" spans="1:8" ht="29.25" customHeight="1">
      <c r="A56" s="16" t="s">
        <v>2</v>
      </c>
      <c r="B56" s="17" t="s">
        <v>1</v>
      </c>
      <c r="C56" s="16"/>
      <c r="D56" s="65"/>
      <c r="E56" s="66"/>
      <c r="F56" s="19"/>
      <c r="G56" s="28">
        <v>9000000</v>
      </c>
      <c r="H56" s="31"/>
    </row>
    <row r="57" spans="1:8" ht="35.25" customHeight="1">
      <c r="A57" s="80" t="s">
        <v>42</v>
      </c>
      <c r="B57" s="81" t="s">
        <v>114</v>
      </c>
      <c r="C57" s="81"/>
      <c r="D57" s="81"/>
      <c r="E57" s="81"/>
      <c r="F57" s="81"/>
      <c r="G57" s="87">
        <f>G58+G65+G76+G78</f>
        <v>82795000</v>
      </c>
      <c r="H57" s="31"/>
    </row>
    <row r="58" spans="1:8">
      <c r="A58" s="16" t="s">
        <v>19</v>
      </c>
      <c r="B58" s="17" t="s">
        <v>18</v>
      </c>
      <c r="C58" s="42"/>
      <c r="D58" s="67"/>
      <c r="E58" s="67"/>
      <c r="F58" s="23"/>
      <c r="G58" s="36">
        <f>SUM(G59:G64)</f>
        <v>18120000</v>
      </c>
      <c r="H58" s="31"/>
    </row>
    <row r="59" spans="1:8" ht="30">
      <c r="A59" s="44">
        <v>1</v>
      </c>
      <c r="B59" s="5" t="s">
        <v>58</v>
      </c>
      <c r="C59" s="44" t="s">
        <v>17</v>
      </c>
      <c r="D59" s="44">
        <v>6</v>
      </c>
      <c r="E59" s="43">
        <v>1</v>
      </c>
      <c r="F59" s="4">
        <v>1200000</v>
      </c>
      <c r="G59" s="27">
        <f>F59*E59*D59</f>
        <v>7200000</v>
      </c>
      <c r="H59" s="83" t="s">
        <v>92</v>
      </c>
    </row>
    <row r="60" spans="1:8" ht="30">
      <c r="A60" s="44">
        <v>2</v>
      </c>
      <c r="B60" s="5" t="s">
        <v>53</v>
      </c>
      <c r="C60" s="44" t="s">
        <v>3</v>
      </c>
      <c r="D60" s="44">
        <v>1</v>
      </c>
      <c r="E60" s="43">
        <v>3</v>
      </c>
      <c r="F60" s="4">
        <v>150000</v>
      </c>
      <c r="G60" s="27">
        <f>F60*E60*D60</f>
        <v>450000</v>
      </c>
      <c r="H60" s="83" t="s">
        <v>91</v>
      </c>
    </row>
    <row r="61" spans="1:8" ht="30">
      <c r="A61" s="44">
        <v>3</v>
      </c>
      <c r="B61" s="5" t="s">
        <v>16</v>
      </c>
      <c r="C61" s="44" t="s">
        <v>3</v>
      </c>
      <c r="D61" s="44">
        <v>1</v>
      </c>
      <c r="E61" s="43">
        <v>3</v>
      </c>
      <c r="F61" s="4">
        <v>250000</v>
      </c>
      <c r="G61" s="27">
        <f>F61*E61*D61</f>
        <v>750000</v>
      </c>
      <c r="H61" s="84" t="s">
        <v>90</v>
      </c>
    </row>
    <row r="62" spans="1:8" ht="60">
      <c r="A62" s="44">
        <v>4</v>
      </c>
      <c r="B62" s="5" t="s">
        <v>125</v>
      </c>
      <c r="C62" s="44" t="s">
        <v>15</v>
      </c>
      <c r="D62" s="61">
        <v>2</v>
      </c>
      <c r="E62" s="61"/>
      <c r="F62" s="4">
        <v>4500000</v>
      </c>
      <c r="G62" s="27">
        <f>F62*D62</f>
        <v>9000000</v>
      </c>
      <c r="H62" s="84" t="s">
        <v>93</v>
      </c>
    </row>
    <row r="63" spans="1:8" ht="30">
      <c r="A63" s="44">
        <v>5</v>
      </c>
      <c r="B63" s="5" t="s">
        <v>55</v>
      </c>
      <c r="C63" s="44" t="s">
        <v>56</v>
      </c>
      <c r="D63" s="43">
        <v>4</v>
      </c>
      <c r="E63" s="43">
        <v>3</v>
      </c>
      <c r="F63" s="4">
        <v>50000</v>
      </c>
      <c r="G63" s="27">
        <f>F63*E63*D63</f>
        <v>600000</v>
      </c>
      <c r="H63" s="84" t="s">
        <v>93</v>
      </c>
    </row>
    <row r="64" spans="1:8" ht="30">
      <c r="A64" s="44">
        <v>6</v>
      </c>
      <c r="B64" s="5" t="s">
        <v>14</v>
      </c>
      <c r="C64" s="44" t="s">
        <v>3</v>
      </c>
      <c r="D64" s="44">
        <v>1</v>
      </c>
      <c r="E64" s="43">
        <v>3</v>
      </c>
      <c r="F64" s="4">
        <v>40000</v>
      </c>
      <c r="G64" s="27">
        <f>F64*E64*D64</f>
        <v>120000</v>
      </c>
      <c r="H64" s="83" t="s">
        <v>94</v>
      </c>
    </row>
    <row r="65" spans="1:8">
      <c r="A65" s="46" t="s">
        <v>13</v>
      </c>
      <c r="B65" s="17" t="s">
        <v>12</v>
      </c>
      <c r="C65" s="44"/>
      <c r="D65" s="62"/>
      <c r="E65" s="62"/>
      <c r="F65" s="4"/>
      <c r="G65" s="36">
        <f>SUM(G66:G75)</f>
        <v>32000000</v>
      </c>
      <c r="H65" s="31"/>
    </row>
    <row r="66" spans="1:8" ht="30">
      <c r="A66" s="44">
        <v>1</v>
      </c>
      <c r="B66" s="5" t="s">
        <v>11</v>
      </c>
      <c r="C66" s="44" t="s">
        <v>5</v>
      </c>
      <c r="D66" s="61">
        <v>3</v>
      </c>
      <c r="E66" s="61"/>
      <c r="F66" s="4">
        <v>2000000</v>
      </c>
      <c r="G66" s="27">
        <f>F66*D66</f>
        <v>6000000</v>
      </c>
      <c r="H66" s="83" t="s">
        <v>95</v>
      </c>
    </row>
    <row r="67" spans="1:8" ht="30">
      <c r="A67" s="44">
        <v>2</v>
      </c>
      <c r="B67" s="5" t="s">
        <v>10</v>
      </c>
      <c r="C67" s="44" t="s">
        <v>9</v>
      </c>
      <c r="D67" s="43">
        <v>1</v>
      </c>
      <c r="E67" s="43">
        <v>3</v>
      </c>
      <c r="F67" s="4">
        <v>1500000</v>
      </c>
      <c r="G67" s="27">
        <f>F67*D67*E67</f>
        <v>4500000</v>
      </c>
      <c r="H67" s="83" t="s">
        <v>95</v>
      </c>
    </row>
    <row r="68" spans="1:8" ht="37.5" customHeight="1">
      <c r="A68" s="44">
        <v>3</v>
      </c>
      <c r="B68" s="5" t="s">
        <v>48</v>
      </c>
      <c r="C68" s="44" t="s">
        <v>8</v>
      </c>
      <c r="D68" s="61">
        <v>2</v>
      </c>
      <c r="E68" s="61"/>
      <c r="F68" s="4">
        <f>F20</f>
        <v>500000</v>
      </c>
      <c r="G68" s="27">
        <f>F68*D68</f>
        <v>1000000</v>
      </c>
      <c r="H68" s="83" t="s">
        <v>96</v>
      </c>
    </row>
    <row r="69" spans="1:8" ht="30">
      <c r="A69" s="44">
        <v>4</v>
      </c>
      <c r="B69" s="5" t="s">
        <v>7</v>
      </c>
      <c r="C69" s="44" t="s">
        <v>0</v>
      </c>
      <c r="D69" s="61">
        <v>65</v>
      </c>
      <c r="E69" s="61"/>
      <c r="F69" s="4">
        <f>F21</f>
        <v>50000</v>
      </c>
      <c r="G69" s="27">
        <f>F69*D69</f>
        <v>3250000</v>
      </c>
      <c r="H69" s="83" t="s">
        <v>97</v>
      </c>
    </row>
    <row r="70" spans="1:8" ht="49.5" customHeight="1">
      <c r="A70" s="44">
        <v>5</v>
      </c>
      <c r="B70" s="5" t="s">
        <v>132</v>
      </c>
      <c r="C70" s="44" t="s">
        <v>0</v>
      </c>
      <c r="D70" s="58">
        <v>65</v>
      </c>
      <c r="E70" s="59"/>
      <c r="F70" s="4">
        <f>F23</f>
        <v>50000</v>
      </c>
      <c r="G70" s="27">
        <f>F70*D70</f>
        <v>3250000</v>
      </c>
      <c r="H70" s="29" t="s">
        <v>98</v>
      </c>
    </row>
    <row r="71" spans="1:8" ht="30">
      <c r="A71" s="44">
        <v>6</v>
      </c>
      <c r="B71" s="5" t="s">
        <v>6</v>
      </c>
      <c r="C71" s="44" t="s">
        <v>3</v>
      </c>
      <c r="D71" s="44">
        <v>65</v>
      </c>
      <c r="E71" s="43">
        <v>3</v>
      </c>
      <c r="F71" s="4">
        <v>40000</v>
      </c>
      <c r="G71" s="27">
        <f>F71*E71*D71</f>
        <v>7800000</v>
      </c>
      <c r="H71" s="83" t="s">
        <v>92</v>
      </c>
    </row>
    <row r="72" spans="1:8" ht="45">
      <c r="A72" s="44">
        <v>7</v>
      </c>
      <c r="B72" s="5" t="s">
        <v>127</v>
      </c>
      <c r="C72" s="44" t="s">
        <v>124</v>
      </c>
      <c r="D72" s="63">
        <v>3</v>
      </c>
      <c r="E72" s="64"/>
      <c r="F72" s="4">
        <v>200000</v>
      </c>
      <c r="G72" s="27">
        <f>F72*D72</f>
        <v>600000</v>
      </c>
      <c r="H72" s="29" t="s">
        <v>95</v>
      </c>
    </row>
    <row r="73" spans="1:8" ht="45">
      <c r="A73" s="44">
        <v>8</v>
      </c>
      <c r="B73" s="5" t="s">
        <v>73</v>
      </c>
      <c r="C73" s="44" t="s">
        <v>5</v>
      </c>
      <c r="D73" s="63">
        <v>3</v>
      </c>
      <c r="E73" s="64"/>
      <c r="F73" s="4">
        <v>500000</v>
      </c>
      <c r="G73" s="27">
        <f>F73*D73</f>
        <v>1500000</v>
      </c>
      <c r="H73" s="83" t="s">
        <v>99</v>
      </c>
    </row>
    <row r="74" spans="1:8" ht="30">
      <c r="A74" s="44">
        <v>9</v>
      </c>
      <c r="B74" s="5" t="s">
        <v>4</v>
      </c>
      <c r="C74" s="44" t="s">
        <v>3</v>
      </c>
      <c r="D74" s="44">
        <v>2</v>
      </c>
      <c r="E74" s="44">
        <v>3</v>
      </c>
      <c r="F74" s="4">
        <v>250000</v>
      </c>
      <c r="G74" s="27">
        <f>F74*E74*D74</f>
        <v>1500000</v>
      </c>
      <c r="H74" s="84" t="s">
        <v>97</v>
      </c>
    </row>
    <row r="75" spans="1:8" ht="90">
      <c r="A75" s="44">
        <v>10</v>
      </c>
      <c r="B75" s="5" t="s">
        <v>123</v>
      </c>
      <c r="C75" s="44" t="s">
        <v>0</v>
      </c>
      <c r="D75" s="62">
        <v>13</v>
      </c>
      <c r="E75" s="62"/>
      <c r="F75" s="4">
        <v>200000</v>
      </c>
      <c r="G75" s="27">
        <f>F75*D75</f>
        <v>2600000</v>
      </c>
      <c r="H75" s="84" t="s">
        <v>97</v>
      </c>
    </row>
    <row r="76" spans="1:8">
      <c r="A76" s="16" t="s">
        <v>2</v>
      </c>
      <c r="B76" s="17" t="s">
        <v>34</v>
      </c>
      <c r="C76" s="16"/>
      <c r="D76" s="16"/>
      <c r="E76" s="16"/>
      <c r="F76" s="19"/>
      <c r="G76" s="28">
        <f>G77</f>
        <v>25675000</v>
      </c>
      <c r="H76" s="31"/>
    </row>
    <row r="77" spans="1:8" ht="60">
      <c r="A77" s="44">
        <v>1</v>
      </c>
      <c r="B77" s="5" t="s">
        <v>52</v>
      </c>
      <c r="C77" s="44" t="s">
        <v>32</v>
      </c>
      <c r="D77" s="61">
        <v>65</v>
      </c>
      <c r="E77" s="61"/>
      <c r="F77" s="4">
        <v>395000</v>
      </c>
      <c r="G77" s="27">
        <f>F77*D77</f>
        <v>25675000</v>
      </c>
      <c r="H77" s="85" t="s">
        <v>138</v>
      </c>
    </row>
    <row r="78" spans="1:8" ht="29.25" customHeight="1">
      <c r="A78" s="16" t="s">
        <v>33</v>
      </c>
      <c r="B78" s="17" t="s">
        <v>1</v>
      </c>
      <c r="C78" s="16"/>
      <c r="D78" s="65"/>
      <c r="E78" s="66"/>
      <c r="F78" s="19"/>
      <c r="G78" s="28">
        <v>7000000</v>
      </c>
      <c r="H78" s="31"/>
    </row>
    <row r="79" spans="1:8" ht="57" customHeight="1">
      <c r="A79" s="80" t="s">
        <v>43</v>
      </c>
      <c r="B79" s="81" t="s">
        <v>115</v>
      </c>
      <c r="C79" s="81"/>
      <c r="D79" s="81"/>
      <c r="E79" s="81"/>
      <c r="F79" s="81"/>
      <c r="G79" s="87">
        <f>G80+G87+G98+G100+G105</f>
        <v>258530000</v>
      </c>
      <c r="H79" s="31"/>
    </row>
    <row r="80" spans="1:8">
      <c r="A80" s="16" t="s">
        <v>19</v>
      </c>
      <c r="B80" s="17" t="s">
        <v>18</v>
      </c>
      <c r="C80" s="42"/>
      <c r="D80" s="67"/>
      <c r="E80" s="67"/>
      <c r="F80" s="23"/>
      <c r="G80" s="36">
        <f>SUM(G81:G86)</f>
        <v>15080000</v>
      </c>
      <c r="H80" s="31"/>
    </row>
    <row r="81" spans="1:8" ht="30">
      <c r="A81" s="44">
        <v>1</v>
      </c>
      <c r="B81" s="5" t="s">
        <v>58</v>
      </c>
      <c r="C81" s="44" t="s">
        <v>17</v>
      </c>
      <c r="D81" s="44">
        <v>4</v>
      </c>
      <c r="E81" s="43">
        <v>1</v>
      </c>
      <c r="F81" s="4">
        <v>1200000</v>
      </c>
      <c r="G81" s="27">
        <f>F81*E81*D81</f>
        <v>4800000</v>
      </c>
      <c r="H81" s="83" t="s">
        <v>92</v>
      </c>
    </row>
    <row r="82" spans="1:8" ht="30">
      <c r="A82" s="44">
        <v>2</v>
      </c>
      <c r="B82" s="5" t="s">
        <v>53</v>
      </c>
      <c r="C82" s="44" t="s">
        <v>3</v>
      </c>
      <c r="D82" s="44">
        <v>1</v>
      </c>
      <c r="E82" s="43">
        <v>2</v>
      </c>
      <c r="F82" s="4">
        <v>150000</v>
      </c>
      <c r="G82" s="27">
        <f>F82*E82*D82</f>
        <v>300000</v>
      </c>
      <c r="H82" s="83" t="s">
        <v>91</v>
      </c>
    </row>
    <row r="83" spans="1:8" ht="30">
      <c r="A83" s="44">
        <v>3</v>
      </c>
      <c r="B83" s="5" t="s">
        <v>16</v>
      </c>
      <c r="C83" s="44" t="s">
        <v>3</v>
      </c>
      <c r="D83" s="44">
        <v>1</v>
      </c>
      <c r="E83" s="43">
        <v>2</v>
      </c>
      <c r="F83" s="4">
        <v>250000</v>
      </c>
      <c r="G83" s="27">
        <f>F83*E83*D83</f>
        <v>500000</v>
      </c>
      <c r="H83" s="84" t="s">
        <v>90</v>
      </c>
    </row>
    <row r="84" spans="1:8" ht="60">
      <c r="A84" s="44">
        <v>4</v>
      </c>
      <c r="B84" s="5" t="s">
        <v>125</v>
      </c>
      <c r="C84" s="44" t="s">
        <v>15</v>
      </c>
      <c r="D84" s="61">
        <v>2</v>
      </c>
      <c r="E84" s="61"/>
      <c r="F84" s="4">
        <v>4500000</v>
      </c>
      <c r="G84" s="27">
        <f>F84*D84</f>
        <v>9000000</v>
      </c>
      <c r="H84" s="84" t="s">
        <v>93</v>
      </c>
    </row>
    <row r="85" spans="1:8" ht="30">
      <c r="A85" s="44">
        <v>5</v>
      </c>
      <c r="B85" s="5" t="s">
        <v>55</v>
      </c>
      <c r="C85" s="44" t="s">
        <v>57</v>
      </c>
      <c r="D85" s="43">
        <v>4</v>
      </c>
      <c r="E85" s="43">
        <v>2</v>
      </c>
      <c r="F85" s="4">
        <v>50000</v>
      </c>
      <c r="G85" s="27">
        <f>F85*E85*D85</f>
        <v>400000</v>
      </c>
      <c r="H85" s="84" t="s">
        <v>93</v>
      </c>
    </row>
    <row r="86" spans="1:8" ht="30">
      <c r="A86" s="44">
        <v>6</v>
      </c>
      <c r="B86" s="5" t="s">
        <v>14</v>
      </c>
      <c r="C86" s="44" t="s">
        <v>3</v>
      </c>
      <c r="D86" s="44">
        <v>1</v>
      </c>
      <c r="E86" s="43">
        <v>2</v>
      </c>
      <c r="F86" s="4">
        <v>40000</v>
      </c>
      <c r="G86" s="27">
        <f>F86*E86*D86</f>
        <v>80000</v>
      </c>
      <c r="H86" s="83" t="s">
        <v>94</v>
      </c>
    </row>
    <row r="87" spans="1:8">
      <c r="A87" s="46" t="s">
        <v>13</v>
      </c>
      <c r="B87" s="17" t="s">
        <v>12</v>
      </c>
      <c r="C87" s="44"/>
      <c r="D87" s="62"/>
      <c r="E87" s="62"/>
      <c r="F87" s="4"/>
      <c r="G87" s="36">
        <f>SUM(G88:G97)</f>
        <v>35700000</v>
      </c>
      <c r="H87" s="31"/>
    </row>
    <row r="88" spans="1:8" ht="30">
      <c r="A88" s="44">
        <v>1</v>
      </c>
      <c r="B88" s="5" t="s">
        <v>11</v>
      </c>
      <c r="C88" s="44" t="s">
        <v>5</v>
      </c>
      <c r="D88" s="61">
        <v>2</v>
      </c>
      <c r="E88" s="61"/>
      <c r="F88" s="4">
        <v>2000000</v>
      </c>
      <c r="G88" s="27">
        <f>F88*D88</f>
        <v>4000000</v>
      </c>
      <c r="H88" s="83" t="s">
        <v>95</v>
      </c>
    </row>
    <row r="89" spans="1:8" ht="30">
      <c r="A89" s="44">
        <v>2</v>
      </c>
      <c r="B89" s="5" t="s">
        <v>10</v>
      </c>
      <c r="C89" s="44" t="s">
        <v>9</v>
      </c>
      <c r="D89" s="43">
        <v>1</v>
      </c>
      <c r="E89" s="43">
        <v>2</v>
      </c>
      <c r="F89" s="4">
        <v>1500000</v>
      </c>
      <c r="G89" s="27">
        <f>F89*D89*E89</f>
        <v>3000000</v>
      </c>
      <c r="H89" s="83" t="s">
        <v>95</v>
      </c>
    </row>
    <row r="90" spans="1:8" ht="30">
      <c r="A90" s="44">
        <v>3</v>
      </c>
      <c r="B90" s="5" t="s">
        <v>48</v>
      </c>
      <c r="C90" s="44" t="s">
        <v>8</v>
      </c>
      <c r="D90" s="61">
        <v>2</v>
      </c>
      <c r="E90" s="61"/>
      <c r="F90" s="4">
        <f>F20</f>
        <v>500000</v>
      </c>
      <c r="G90" s="27">
        <f>F90*D90</f>
        <v>1000000</v>
      </c>
      <c r="H90" s="83" t="s">
        <v>96</v>
      </c>
    </row>
    <row r="91" spans="1:8" ht="30">
      <c r="A91" s="44">
        <v>4</v>
      </c>
      <c r="B91" s="5" t="s">
        <v>7</v>
      </c>
      <c r="C91" s="44" t="s">
        <v>0</v>
      </c>
      <c r="D91" s="61">
        <v>70</v>
      </c>
      <c r="E91" s="61"/>
      <c r="F91" s="4">
        <f>F21</f>
        <v>50000</v>
      </c>
      <c r="G91" s="27">
        <f>F91*D91</f>
        <v>3500000</v>
      </c>
      <c r="H91" s="83" t="s">
        <v>97</v>
      </c>
    </row>
    <row r="92" spans="1:8" ht="54" customHeight="1">
      <c r="A92" s="44">
        <v>5</v>
      </c>
      <c r="B92" s="5" t="s">
        <v>132</v>
      </c>
      <c r="C92" s="44" t="s">
        <v>0</v>
      </c>
      <c r="D92" s="58">
        <v>70</v>
      </c>
      <c r="E92" s="59"/>
      <c r="F92" s="4">
        <f>F23</f>
        <v>50000</v>
      </c>
      <c r="G92" s="27">
        <f>F92*D92</f>
        <v>3500000</v>
      </c>
      <c r="H92" s="29" t="s">
        <v>98</v>
      </c>
    </row>
    <row r="93" spans="1:8" ht="30">
      <c r="A93" s="44">
        <v>6</v>
      </c>
      <c r="B93" s="5" t="s">
        <v>6</v>
      </c>
      <c r="C93" s="44" t="s">
        <v>3</v>
      </c>
      <c r="D93" s="44">
        <v>70</v>
      </c>
      <c r="E93" s="43">
        <v>5</v>
      </c>
      <c r="F93" s="4">
        <v>40000</v>
      </c>
      <c r="G93" s="27">
        <f>F93*E93*D93</f>
        <v>14000000</v>
      </c>
      <c r="H93" s="83" t="s">
        <v>92</v>
      </c>
    </row>
    <row r="94" spans="1:8" ht="45">
      <c r="A94" s="44">
        <v>7</v>
      </c>
      <c r="B94" s="5" t="s">
        <v>127</v>
      </c>
      <c r="C94" s="44" t="s">
        <v>124</v>
      </c>
      <c r="D94" s="63">
        <v>2</v>
      </c>
      <c r="E94" s="64"/>
      <c r="F94" s="4">
        <v>200000</v>
      </c>
      <c r="G94" s="27">
        <f>F94*D94</f>
        <v>400000</v>
      </c>
      <c r="H94" s="29" t="s">
        <v>95</v>
      </c>
    </row>
    <row r="95" spans="1:8" ht="30">
      <c r="A95" s="44">
        <v>8</v>
      </c>
      <c r="B95" s="5" t="s">
        <v>4</v>
      </c>
      <c r="C95" s="44" t="s">
        <v>3</v>
      </c>
      <c r="D95" s="44">
        <v>2</v>
      </c>
      <c r="E95" s="44">
        <v>5</v>
      </c>
      <c r="F95" s="4">
        <v>250000</v>
      </c>
      <c r="G95" s="27">
        <f>F95*E95*D95</f>
        <v>2500000</v>
      </c>
      <c r="H95" s="83" t="s">
        <v>99</v>
      </c>
    </row>
    <row r="96" spans="1:8" ht="45">
      <c r="A96" s="44">
        <v>9</v>
      </c>
      <c r="B96" s="5" t="s">
        <v>73</v>
      </c>
      <c r="C96" s="44" t="s">
        <v>5</v>
      </c>
      <c r="D96" s="63">
        <v>2</v>
      </c>
      <c r="E96" s="64"/>
      <c r="F96" s="4">
        <v>500000</v>
      </c>
      <c r="G96" s="27">
        <f>F96*D96</f>
        <v>1000000</v>
      </c>
      <c r="H96" s="84" t="s">
        <v>97</v>
      </c>
    </row>
    <row r="97" spans="1:8" ht="75">
      <c r="A97" s="44">
        <v>10</v>
      </c>
      <c r="B97" s="5" t="s">
        <v>110</v>
      </c>
      <c r="C97" s="44" t="s">
        <v>0</v>
      </c>
      <c r="D97" s="62">
        <v>14</v>
      </c>
      <c r="E97" s="62"/>
      <c r="F97" s="4">
        <v>200000</v>
      </c>
      <c r="G97" s="27">
        <f>F97*D97</f>
        <v>2800000</v>
      </c>
      <c r="H97" s="84" t="s">
        <v>97</v>
      </c>
    </row>
    <row r="98" spans="1:8">
      <c r="A98" s="16" t="s">
        <v>2</v>
      </c>
      <c r="B98" s="17" t="s">
        <v>34</v>
      </c>
      <c r="C98" s="16"/>
      <c r="D98" s="16"/>
      <c r="E98" s="16"/>
      <c r="F98" s="19"/>
      <c r="G98" s="28">
        <f>G99</f>
        <v>24500000</v>
      </c>
      <c r="H98" s="31"/>
    </row>
    <row r="99" spans="1:8" ht="60">
      <c r="A99" s="44">
        <v>1</v>
      </c>
      <c r="B99" s="5" t="s">
        <v>62</v>
      </c>
      <c r="C99" s="44" t="s">
        <v>32</v>
      </c>
      <c r="D99" s="61">
        <v>70</v>
      </c>
      <c r="E99" s="61"/>
      <c r="F99" s="4">
        <v>350000</v>
      </c>
      <c r="G99" s="27">
        <f>F99*D99</f>
        <v>24500000</v>
      </c>
      <c r="H99" s="85" t="s">
        <v>138</v>
      </c>
    </row>
    <row r="100" spans="1:8" s="32" customFormat="1" ht="42" customHeight="1">
      <c r="A100" s="16" t="s">
        <v>33</v>
      </c>
      <c r="B100" s="17" t="s">
        <v>59</v>
      </c>
      <c r="C100" s="16"/>
      <c r="D100" s="18"/>
      <c r="E100" s="18"/>
      <c r="F100" s="19"/>
      <c r="G100" s="28">
        <f>SUM(G101:G104)</f>
        <v>162750000</v>
      </c>
      <c r="H100" s="22"/>
    </row>
    <row r="101" spans="1:8" ht="30">
      <c r="A101" s="44">
        <v>1</v>
      </c>
      <c r="B101" s="5" t="s">
        <v>60</v>
      </c>
      <c r="C101" s="44" t="s">
        <v>61</v>
      </c>
      <c r="D101" s="44">
        <v>3</v>
      </c>
      <c r="E101" s="44">
        <v>3</v>
      </c>
      <c r="F101" s="4">
        <v>7000000</v>
      </c>
      <c r="G101" s="27">
        <f>F101*E101*D101</f>
        <v>63000000</v>
      </c>
      <c r="H101" s="84" t="s">
        <v>102</v>
      </c>
    </row>
    <row r="102" spans="1:8" ht="30">
      <c r="A102" s="44">
        <v>2</v>
      </c>
      <c r="B102" s="5" t="s">
        <v>63</v>
      </c>
      <c r="C102" s="44" t="s">
        <v>3</v>
      </c>
      <c r="D102" s="44">
        <v>70</v>
      </c>
      <c r="E102" s="44">
        <v>3</v>
      </c>
      <c r="F102" s="4">
        <v>180000</v>
      </c>
      <c r="G102" s="27">
        <f>F102*E102*D102</f>
        <v>37800000</v>
      </c>
      <c r="H102" s="29" t="s">
        <v>101</v>
      </c>
    </row>
    <row r="103" spans="1:8" ht="60">
      <c r="A103" s="44">
        <v>3</v>
      </c>
      <c r="B103" s="5" t="s">
        <v>137</v>
      </c>
      <c r="C103" s="44" t="s">
        <v>3</v>
      </c>
      <c r="D103" s="44">
        <v>70</v>
      </c>
      <c r="E103" s="44">
        <v>3</v>
      </c>
      <c r="F103" s="4">
        <v>45000</v>
      </c>
      <c r="G103" s="27">
        <f>F103*E103*D103</f>
        <v>9450000</v>
      </c>
      <c r="H103" s="29" t="s">
        <v>136</v>
      </c>
    </row>
    <row r="104" spans="1:8" ht="30">
      <c r="A104" s="44">
        <v>4</v>
      </c>
      <c r="B104" s="5" t="s">
        <v>64</v>
      </c>
      <c r="C104" s="44" t="s">
        <v>3</v>
      </c>
      <c r="D104" s="44">
        <v>70</v>
      </c>
      <c r="E104" s="44">
        <v>3</v>
      </c>
      <c r="F104" s="4">
        <v>250000</v>
      </c>
      <c r="G104" s="27">
        <f>F104*E104*D104</f>
        <v>52500000</v>
      </c>
      <c r="H104" s="84" t="s">
        <v>90</v>
      </c>
    </row>
    <row r="105" spans="1:8" ht="29.25" customHeight="1">
      <c r="A105" s="16" t="s">
        <v>129</v>
      </c>
      <c r="B105" s="17" t="s">
        <v>1</v>
      </c>
      <c r="C105" s="16"/>
      <c r="D105" s="65"/>
      <c r="E105" s="66"/>
      <c r="F105" s="19"/>
      <c r="G105" s="28">
        <v>20500000</v>
      </c>
      <c r="H105" s="31"/>
    </row>
    <row r="106" spans="1:8" ht="66" customHeight="1">
      <c r="A106" s="80" t="s">
        <v>44</v>
      </c>
      <c r="B106" s="88" t="s">
        <v>119</v>
      </c>
      <c r="C106" s="89"/>
      <c r="D106" s="89"/>
      <c r="E106" s="89"/>
      <c r="F106" s="90"/>
      <c r="G106" s="87">
        <f>G107+G114+G125+G127+G132</f>
        <v>143640000</v>
      </c>
      <c r="H106" s="31"/>
    </row>
    <row r="107" spans="1:8">
      <c r="A107" s="16" t="s">
        <v>19</v>
      </c>
      <c r="B107" s="17" t="s">
        <v>18</v>
      </c>
      <c r="C107" s="42"/>
      <c r="D107" s="67"/>
      <c r="E107" s="67"/>
      <c r="F107" s="23"/>
      <c r="G107" s="36">
        <f>SUM(G108:G113)</f>
        <v>15080000</v>
      </c>
      <c r="H107" s="31"/>
    </row>
    <row r="108" spans="1:8" ht="30">
      <c r="A108" s="44">
        <v>1</v>
      </c>
      <c r="B108" s="5" t="s">
        <v>58</v>
      </c>
      <c r="C108" s="44" t="s">
        <v>17</v>
      </c>
      <c r="D108" s="44">
        <v>4</v>
      </c>
      <c r="E108" s="43">
        <v>1</v>
      </c>
      <c r="F108" s="4">
        <v>1200000</v>
      </c>
      <c r="G108" s="27">
        <f>F108*E108*D108</f>
        <v>4800000</v>
      </c>
      <c r="H108" s="83" t="s">
        <v>92</v>
      </c>
    </row>
    <row r="109" spans="1:8" ht="30">
      <c r="A109" s="44">
        <v>2</v>
      </c>
      <c r="B109" s="5" t="s">
        <v>53</v>
      </c>
      <c r="C109" s="44" t="s">
        <v>3</v>
      </c>
      <c r="D109" s="44">
        <v>1</v>
      </c>
      <c r="E109" s="43">
        <v>2</v>
      </c>
      <c r="F109" s="4">
        <v>150000</v>
      </c>
      <c r="G109" s="27">
        <f>F109*E109*D109</f>
        <v>300000</v>
      </c>
      <c r="H109" s="83" t="s">
        <v>91</v>
      </c>
    </row>
    <row r="110" spans="1:8" ht="30">
      <c r="A110" s="44">
        <v>3</v>
      </c>
      <c r="B110" s="5" t="s">
        <v>16</v>
      </c>
      <c r="C110" s="44" t="s">
        <v>3</v>
      </c>
      <c r="D110" s="44">
        <v>1</v>
      </c>
      <c r="E110" s="43">
        <v>2</v>
      </c>
      <c r="F110" s="4">
        <v>250000</v>
      </c>
      <c r="G110" s="27">
        <f>F110*E110*D110</f>
        <v>500000</v>
      </c>
      <c r="H110" s="84" t="s">
        <v>90</v>
      </c>
    </row>
    <row r="111" spans="1:8" ht="60">
      <c r="A111" s="44">
        <v>4</v>
      </c>
      <c r="B111" s="5" t="s">
        <v>125</v>
      </c>
      <c r="C111" s="44" t="s">
        <v>15</v>
      </c>
      <c r="D111" s="61">
        <v>2</v>
      </c>
      <c r="E111" s="61"/>
      <c r="F111" s="4">
        <v>4500000</v>
      </c>
      <c r="G111" s="27">
        <f>F111*D111</f>
        <v>9000000</v>
      </c>
      <c r="H111" s="84" t="s">
        <v>93</v>
      </c>
    </row>
    <row r="112" spans="1:8" ht="30">
      <c r="A112" s="44">
        <v>5</v>
      </c>
      <c r="B112" s="5" t="s">
        <v>55</v>
      </c>
      <c r="C112" s="44" t="s">
        <v>57</v>
      </c>
      <c r="D112" s="43">
        <v>4</v>
      </c>
      <c r="E112" s="43">
        <v>2</v>
      </c>
      <c r="F112" s="4">
        <v>50000</v>
      </c>
      <c r="G112" s="27">
        <f>F112*E112*D112</f>
        <v>400000</v>
      </c>
      <c r="H112" s="84" t="s">
        <v>93</v>
      </c>
    </row>
    <row r="113" spans="1:8" ht="30">
      <c r="A113" s="44">
        <v>6</v>
      </c>
      <c r="B113" s="5" t="s">
        <v>14</v>
      </c>
      <c r="C113" s="44" t="s">
        <v>3</v>
      </c>
      <c r="D113" s="44">
        <v>1</v>
      </c>
      <c r="E113" s="43">
        <v>2</v>
      </c>
      <c r="F113" s="4">
        <v>40000</v>
      </c>
      <c r="G113" s="27">
        <f>F113*E113*D113</f>
        <v>80000</v>
      </c>
      <c r="H113" s="83" t="s">
        <v>94</v>
      </c>
    </row>
    <row r="114" spans="1:8">
      <c r="A114" s="46" t="s">
        <v>13</v>
      </c>
      <c r="B114" s="17" t="s">
        <v>12</v>
      </c>
      <c r="C114" s="44"/>
      <c r="D114" s="62"/>
      <c r="E114" s="62"/>
      <c r="F114" s="4"/>
      <c r="G114" s="36">
        <f>SUM(G115:G124)</f>
        <v>23280000</v>
      </c>
      <c r="H114" s="31"/>
    </row>
    <row r="115" spans="1:8" ht="30">
      <c r="A115" s="44">
        <v>1</v>
      </c>
      <c r="B115" s="5" t="s">
        <v>11</v>
      </c>
      <c r="C115" s="44" t="s">
        <v>5</v>
      </c>
      <c r="D115" s="61">
        <v>2</v>
      </c>
      <c r="E115" s="61"/>
      <c r="F115" s="4">
        <v>2000000</v>
      </c>
      <c r="G115" s="27">
        <f>F115*D115</f>
        <v>4000000</v>
      </c>
      <c r="H115" s="83" t="s">
        <v>95</v>
      </c>
    </row>
    <row r="116" spans="1:8" ht="30">
      <c r="A116" s="44">
        <v>2</v>
      </c>
      <c r="B116" s="5" t="s">
        <v>10</v>
      </c>
      <c r="C116" s="44" t="s">
        <v>9</v>
      </c>
      <c r="D116" s="43">
        <v>1</v>
      </c>
      <c r="E116" s="43">
        <v>2</v>
      </c>
      <c r="F116" s="4">
        <v>1500000</v>
      </c>
      <c r="G116" s="27">
        <f>F116*D116*E116</f>
        <v>3000000</v>
      </c>
      <c r="H116" s="83" t="s">
        <v>95</v>
      </c>
    </row>
    <row r="117" spans="1:8" ht="30">
      <c r="A117" s="44">
        <v>3</v>
      </c>
      <c r="B117" s="5" t="s">
        <v>48</v>
      </c>
      <c r="C117" s="44" t="s">
        <v>8</v>
      </c>
      <c r="D117" s="61">
        <v>2</v>
      </c>
      <c r="E117" s="61"/>
      <c r="F117" s="4">
        <f>F20</f>
        <v>500000</v>
      </c>
      <c r="G117" s="27">
        <f>F117*D117</f>
        <v>1000000</v>
      </c>
      <c r="H117" s="83" t="s">
        <v>96</v>
      </c>
    </row>
    <row r="118" spans="1:8" ht="30">
      <c r="A118" s="44">
        <v>4</v>
      </c>
      <c r="B118" s="5" t="s">
        <v>7</v>
      </c>
      <c r="C118" s="44" t="s">
        <v>0</v>
      </c>
      <c r="D118" s="61">
        <v>72</v>
      </c>
      <c r="E118" s="61"/>
      <c r="F118" s="4">
        <f>F21</f>
        <v>50000</v>
      </c>
      <c r="G118" s="27">
        <f>F118*D118</f>
        <v>3600000</v>
      </c>
      <c r="H118" s="83" t="s">
        <v>97</v>
      </c>
    </row>
    <row r="119" spans="1:8" ht="54" customHeight="1">
      <c r="A119" s="44">
        <v>5</v>
      </c>
      <c r="B119" s="5" t="s">
        <v>132</v>
      </c>
      <c r="C119" s="44" t="s">
        <v>0</v>
      </c>
      <c r="D119" s="58">
        <v>72</v>
      </c>
      <c r="E119" s="59"/>
      <c r="F119" s="4">
        <f>F23</f>
        <v>50000</v>
      </c>
      <c r="G119" s="27">
        <f>F119*D119</f>
        <v>3600000</v>
      </c>
      <c r="H119" s="29" t="s">
        <v>98</v>
      </c>
    </row>
    <row r="120" spans="1:8" ht="30">
      <c r="A120" s="44">
        <v>6</v>
      </c>
      <c r="B120" s="5" t="s">
        <v>6</v>
      </c>
      <c r="C120" s="44" t="s">
        <v>3</v>
      </c>
      <c r="D120" s="44">
        <v>72</v>
      </c>
      <c r="E120" s="43">
        <v>1</v>
      </c>
      <c r="F120" s="4">
        <v>40000</v>
      </c>
      <c r="G120" s="27">
        <f>F120*E120*D120</f>
        <v>2880000</v>
      </c>
      <c r="H120" s="83" t="s">
        <v>92</v>
      </c>
    </row>
    <row r="121" spans="1:8" ht="45">
      <c r="A121" s="44">
        <v>7</v>
      </c>
      <c r="B121" s="5" t="s">
        <v>127</v>
      </c>
      <c r="C121" s="44" t="s">
        <v>124</v>
      </c>
      <c r="D121" s="63">
        <v>2</v>
      </c>
      <c r="E121" s="64"/>
      <c r="F121" s="4">
        <v>200000</v>
      </c>
      <c r="G121" s="27">
        <f>F121*D121</f>
        <v>400000</v>
      </c>
      <c r="H121" s="29" t="s">
        <v>95</v>
      </c>
    </row>
    <row r="122" spans="1:8" ht="30">
      <c r="A122" s="44">
        <v>8</v>
      </c>
      <c r="B122" s="5" t="s">
        <v>4</v>
      </c>
      <c r="C122" s="44" t="s">
        <v>3</v>
      </c>
      <c r="D122" s="44">
        <v>2</v>
      </c>
      <c r="E122" s="44">
        <v>2</v>
      </c>
      <c r="F122" s="4">
        <v>250000</v>
      </c>
      <c r="G122" s="27">
        <f>F122*E122*D122</f>
        <v>1000000</v>
      </c>
      <c r="H122" s="83" t="s">
        <v>99</v>
      </c>
    </row>
    <row r="123" spans="1:8" ht="45">
      <c r="A123" s="44">
        <v>9</v>
      </c>
      <c r="B123" s="5" t="s">
        <v>73</v>
      </c>
      <c r="C123" s="44" t="s">
        <v>5</v>
      </c>
      <c r="D123" s="63">
        <v>2</v>
      </c>
      <c r="E123" s="64"/>
      <c r="F123" s="4">
        <v>500000</v>
      </c>
      <c r="G123" s="27">
        <f>F123*D123</f>
        <v>1000000</v>
      </c>
      <c r="H123" s="84" t="s">
        <v>97</v>
      </c>
    </row>
    <row r="124" spans="1:8" ht="75">
      <c r="A124" s="44">
        <v>10</v>
      </c>
      <c r="B124" s="5" t="s">
        <v>113</v>
      </c>
      <c r="C124" s="44" t="s">
        <v>0</v>
      </c>
      <c r="D124" s="62">
        <v>14</v>
      </c>
      <c r="E124" s="62"/>
      <c r="F124" s="4">
        <v>200000</v>
      </c>
      <c r="G124" s="27">
        <f>F124*D124</f>
        <v>2800000</v>
      </c>
      <c r="H124" s="84" t="s">
        <v>97</v>
      </c>
    </row>
    <row r="125" spans="1:8">
      <c r="A125" s="16" t="s">
        <v>2</v>
      </c>
      <c r="B125" s="17" t="s">
        <v>34</v>
      </c>
      <c r="C125" s="16"/>
      <c r="D125" s="16"/>
      <c r="E125" s="16"/>
      <c r="F125" s="19"/>
      <c r="G125" s="28">
        <f>G126</f>
        <v>25200000</v>
      </c>
      <c r="H125" s="31"/>
    </row>
    <row r="126" spans="1:8" ht="60">
      <c r="A126" s="44">
        <v>1</v>
      </c>
      <c r="B126" s="5" t="s">
        <v>108</v>
      </c>
      <c r="C126" s="44" t="s">
        <v>32</v>
      </c>
      <c r="D126" s="61">
        <v>72</v>
      </c>
      <c r="E126" s="61"/>
      <c r="F126" s="4">
        <v>350000</v>
      </c>
      <c r="G126" s="27">
        <f>F126*D126</f>
        <v>25200000</v>
      </c>
      <c r="H126" s="85" t="s">
        <v>138</v>
      </c>
    </row>
    <row r="127" spans="1:8" s="32" customFormat="1" ht="42.75">
      <c r="A127" s="16" t="s">
        <v>33</v>
      </c>
      <c r="B127" s="17" t="s">
        <v>118</v>
      </c>
      <c r="C127" s="16"/>
      <c r="D127" s="18"/>
      <c r="E127" s="18"/>
      <c r="F127" s="19"/>
      <c r="G127" s="28">
        <f>SUM(G128:G131)</f>
        <v>70080000</v>
      </c>
      <c r="H127" s="22"/>
    </row>
    <row r="128" spans="1:8" ht="30">
      <c r="A128" s="44">
        <v>1</v>
      </c>
      <c r="B128" s="5" t="s">
        <v>60</v>
      </c>
      <c r="C128" s="44" t="s">
        <v>61</v>
      </c>
      <c r="D128" s="44">
        <v>3</v>
      </c>
      <c r="E128" s="44">
        <v>2</v>
      </c>
      <c r="F128" s="4">
        <v>4000000</v>
      </c>
      <c r="G128" s="27">
        <f>F128*E128*D128</f>
        <v>24000000</v>
      </c>
      <c r="H128" s="84" t="s">
        <v>102</v>
      </c>
    </row>
    <row r="129" spans="1:8" ht="30">
      <c r="A129" s="44">
        <v>2</v>
      </c>
      <c r="B129" s="5" t="s">
        <v>63</v>
      </c>
      <c r="C129" s="44" t="s">
        <v>3</v>
      </c>
      <c r="D129" s="44">
        <v>72</v>
      </c>
      <c r="E129" s="44">
        <v>2</v>
      </c>
      <c r="F129" s="4">
        <v>150000</v>
      </c>
      <c r="G129" s="27">
        <f>F129*E129*D129</f>
        <v>21600000</v>
      </c>
      <c r="H129" s="29" t="s">
        <v>101</v>
      </c>
    </row>
    <row r="130" spans="1:8" ht="60">
      <c r="A130" s="44">
        <v>3</v>
      </c>
      <c r="B130" s="5" t="s">
        <v>137</v>
      </c>
      <c r="C130" s="44" t="s">
        <v>3</v>
      </c>
      <c r="D130" s="44">
        <v>72</v>
      </c>
      <c r="E130" s="44">
        <v>2</v>
      </c>
      <c r="F130" s="4">
        <v>45000</v>
      </c>
      <c r="G130" s="27">
        <f>F130*E130*D130</f>
        <v>6480000</v>
      </c>
      <c r="H130" s="29" t="s">
        <v>136</v>
      </c>
    </row>
    <row r="131" spans="1:8" ht="30">
      <c r="A131" s="44">
        <v>4</v>
      </c>
      <c r="B131" s="5" t="s">
        <v>64</v>
      </c>
      <c r="C131" s="44" t="s">
        <v>3</v>
      </c>
      <c r="D131" s="44">
        <v>72</v>
      </c>
      <c r="E131" s="44">
        <v>1</v>
      </c>
      <c r="F131" s="4">
        <v>250000</v>
      </c>
      <c r="G131" s="27">
        <f>F131*E131*D131</f>
        <v>18000000</v>
      </c>
      <c r="H131" s="84" t="s">
        <v>90</v>
      </c>
    </row>
    <row r="132" spans="1:8" ht="29.25" customHeight="1">
      <c r="A132" s="16" t="s">
        <v>2</v>
      </c>
      <c r="B132" s="17" t="s">
        <v>1</v>
      </c>
      <c r="C132" s="16"/>
      <c r="D132" s="65"/>
      <c r="E132" s="66"/>
      <c r="F132" s="19"/>
      <c r="G132" s="28">
        <v>10000000</v>
      </c>
      <c r="H132" s="31"/>
    </row>
    <row r="133" spans="1:8" ht="33.75" customHeight="1">
      <c r="A133" s="91" t="s">
        <v>45</v>
      </c>
      <c r="B133" s="92" t="s">
        <v>75</v>
      </c>
      <c r="C133" s="92"/>
      <c r="D133" s="92"/>
      <c r="E133" s="92"/>
      <c r="F133" s="92"/>
      <c r="G133" s="87">
        <f>G134+G141+G153+G155</f>
        <v>78880000</v>
      </c>
      <c r="H133" s="31"/>
    </row>
    <row r="134" spans="1:8">
      <c r="A134" s="16" t="s">
        <v>19</v>
      </c>
      <c r="B134" s="17" t="s">
        <v>18</v>
      </c>
      <c r="C134" s="42"/>
      <c r="D134" s="67"/>
      <c r="E134" s="67"/>
      <c r="F134" s="23"/>
      <c r="G134" s="36">
        <f>SUM(G135:G140)</f>
        <v>13080000</v>
      </c>
      <c r="H134" s="31"/>
    </row>
    <row r="135" spans="1:8" ht="30">
      <c r="A135" s="44">
        <v>1</v>
      </c>
      <c r="B135" s="5" t="s">
        <v>58</v>
      </c>
      <c r="C135" s="44" t="s">
        <v>17</v>
      </c>
      <c r="D135" s="44">
        <v>4</v>
      </c>
      <c r="E135" s="43">
        <v>1</v>
      </c>
      <c r="F135" s="4">
        <v>1200000</v>
      </c>
      <c r="G135" s="27">
        <f>F135*E135*D135</f>
        <v>4800000</v>
      </c>
      <c r="H135" s="83" t="s">
        <v>92</v>
      </c>
    </row>
    <row r="136" spans="1:8" ht="30">
      <c r="A136" s="44">
        <v>2</v>
      </c>
      <c r="B136" s="5" t="s">
        <v>53</v>
      </c>
      <c r="C136" s="44" t="s">
        <v>3</v>
      </c>
      <c r="D136" s="44">
        <v>1</v>
      </c>
      <c r="E136" s="43">
        <v>2</v>
      </c>
      <c r="F136" s="4">
        <v>150000</v>
      </c>
      <c r="G136" s="27">
        <f>F136*E136*D136</f>
        <v>300000</v>
      </c>
      <c r="H136" s="83" t="s">
        <v>91</v>
      </c>
    </row>
    <row r="137" spans="1:8" ht="30">
      <c r="A137" s="44">
        <v>3</v>
      </c>
      <c r="B137" s="5" t="s">
        <v>16</v>
      </c>
      <c r="C137" s="44" t="s">
        <v>3</v>
      </c>
      <c r="D137" s="44">
        <v>1</v>
      </c>
      <c r="E137" s="43">
        <v>2</v>
      </c>
      <c r="F137" s="4">
        <v>250000</v>
      </c>
      <c r="G137" s="27">
        <f>F137*E137*D137</f>
        <v>500000</v>
      </c>
      <c r="H137" s="84" t="s">
        <v>90</v>
      </c>
    </row>
    <row r="138" spans="1:8" ht="45">
      <c r="A138" s="44">
        <v>4</v>
      </c>
      <c r="B138" s="5" t="s">
        <v>120</v>
      </c>
      <c r="C138" s="44" t="s">
        <v>15</v>
      </c>
      <c r="D138" s="61">
        <v>2</v>
      </c>
      <c r="E138" s="61"/>
      <c r="F138" s="4">
        <v>3500000</v>
      </c>
      <c r="G138" s="27">
        <f>F138*D138</f>
        <v>7000000</v>
      </c>
      <c r="H138" s="84" t="s">
        <v>93</v>
      </c>
    </row>
    <row r="139" spans="1:8" ht="30">
      <c r="A139" s="44">
        <v>5</v>
      </c>
      <c r="B139" s="5" t="s">
        <v>55</v>
      </c>
      <c r="C139" s="44" t="s">
        <v>57</v>
      </c>
      <c r="D139" s="43">
        <v>4</v>
      </c>
      <c r="E139" s="43">
        <v>2</v>
      </c>
      <c r="F139" s="4">
        <v>50000</v>
      </c>
      <c r="G139" s="27">
        <f>F139*E139*D139</f>
        <v>400000</v>
      </c>
      <c r="H139" s="84" t="s">
        <v>93</v>
      </c>
    </row>
    <row r="140" spans="1:8" ht="30">
      <c r="A140" s="44">
        <v>6</v>
      </c>
      <c r="B140" s="5" t="s">
        <v>14</v>
      </c>
      <c r="C140" s="44" t="s">
        <v>3</v>
      </c>
      <c r="D140" s="44">
        <v>1</v>
      </c>
      <c r="E140" s="43">
        <v>2</v>
      </c>
      <c r="F140" s="4">
        <v>40000</v>
      </c>
      <c r="G140" s="27">
        <f>F140*E140*D140</f>
        <v>80000</v>
      </c>
      <c r="H140" s="83" t="s">
        <v>94</v>
      </c>
    </row>
    <row r="141" spans="1:8">
      <c r="A141" s="46" t="s">
        <v>13</v>
      </c>
      <c r="B141" s="17" t="s">
        <v>12</v>
      </c>
      <c r="C141" s="44"/>
      <c r="D141" s="62"/>
      <c r="E141" s="62"/>
      <c r="F141" s="4"/>
      <c r="G141" s="36">
        <f>SUM(G142:G152)</f>
        <v>31600000</v>
      </c>
      <c r="H141" s="31"/>
    </row>
    <row r="142" spans="1:8" ht="30">
      <c r="A142" s="44">
        <v>1</v>
      </c>
      <c r="B142" s="5" t="s">
        <v>11</v>
      </c>
      <c r="C142" s="44" t="s">
        <v>5</v>
      </c>
      <c r="D142" s="61">
        <v>2</v>
      </c>
      <c r="E142" s="61"/>
      <c r="F142" s="4">
        <v>2000000</v>
      </c>
      <c r="G142" s="27">
        <f>F142*D142</f>
        <v>4000000</v>
      </c>
      <c r="H142" s="83" t="s">
        <v>95</v>
      </c>
    </row>
    <row r="143" spans="1:8" ht="30">
      <c r="A143" s="44">
        <v>2</v>
      </c>
      <c r="B143" s="5" t="s">
        <v>10</v>
      </c>
      <c r="C143" s="44" t="s">
        <v>9</v>
      </c>
      <c r="D143" s="43">
        <v>1</v>
      </c>
      <c r="E143" s="43">
        <v>2</v>
      </c>
      <c r="F143" s="4">
        <v>1500000</v>
      </c>
      <c r="G143" s="27">
        <f>F143*D143*E143</f>
        <v>3000000</v>
      </c>
      <c r="H143" s="83" t="s">
        <v>95</v>
      </c>
    </row>
    <row r="144" spans="1:8" ht="30">
      <c r="A144" s="44">
        <v>3</v>
      </c>
      <c r="B144" s="5" t="s">
        <v>48</v>
      </c>
      <c r="C144" s="44" t="s">
        <v>8</v>
      </c>
      <c r="D144" s="61">
        <v>2</v>
      </c>
      <c r="E144" s="61"/>
      <c r="F144" s="4">
        <f>F20</f>
        <v>500000</v>
      </c>
      <c r="G144" s="27">
        <f>F144*D144</f>
        <v>1000000</v>
      </c>
      <c r="H144" s="83" t="s">
        <v>96</v>
      </c>
    </row>
    <row r="145" spans="1:8" ht="30">
      <c r="A145" s="44">
        <v>4</v>
      </c>
      <c r="B145" s="5" t="s">
        <v>7</v>
      </c>
      <c r="C145" s="44" t="s">
        <v>0</v>
      </c>
      <c r="D145" s="61">
        <v>85</v>
      </c>
      <c r="E145" s="61"/>
      <c r="F145" s="4">
        <f>F21</f>
        <v>50000</v>
      </c>
      <c r="G145" s="27">
        <f>F145*D145</f>
        <v>4250000</v>
      </c>
      <c r="H145" s="83" t="s">
        <v>97</v>
      </c>
    </row>
    <row r="146" spans="1:8" ht="30">
      <c r="A146" s="44">
        <v>5</v>
      </c>
      <c r="B146" s="5" t="s">
        <v>122</v>
      </c>
      <c r="C146" s="44" t="s">
        <v>15</v>
      </c>
      <c r="D146" s="61">
        <v>1</v>
      </c>
      <c r="E146" s="61"/>
      <c r="F146" s="4">
        <v>2500000</v>
      </c>
      <c r="G146" s="27">
        <f>F146*D146</f>
        <v>2500000</v>
      </c>
      <c r="H146" s="83" t="s">
        <v>98</v>
      </c>
    </row>
    <row r="147" spans="1:8" ht="51" customHeight="1">
      <c r="A147" s="44">
        <v>6</v>
      </c>
      <c r="B147" s="5" t="s">
        <v>132</v>
      </c>
      <c r="C147" s="44" t="s">
        <v>0</v>
      </c>
      <c r="D147" s="58">
        <v>85</v>
      </c>
      <c r="E147" s="59"/>
      <c r="F147" s="4">
        <f>F23</f>
        <v>50000</v>
      </c>
      <c r="G147" s="27">
        <f>F147*D147</f>
        <v>4250000</v>
      </c>
      <c r="H147" s="29" t="s">
        <v>98</v>
      </c>
    </row>
    <row r="148" spans="1:8" ht="30">
      <c r="A148" s="44">
        <v>7</v>
      </c>
      <c r="B148" s="5" t="s">
        <v>6</v>
      </c>
      <c r="C148" s="44" t="s">
        <v>3</v>
      </c>
      <c r="D148" s="44">
        <v>85</v>
      </c>
      <c r="E148" s="43">
        <v>2</v>
      </c>
      <c r="F148" s="4">
        <v>40000</v>
      </c>
      <c r="G148" s="27">
        <f>F148*E148*D148</f>
        <v>6800000</v>
      </c>
      <c r="H148" s="83" t="s">
        <v>92</v>
      </c>
    </row>
    <row r="149" spans="1:8" ht="45">
      <c r="A149" s="44">
        <v>8</v>
      </c>
      <c r="B149" s="5" t="s">
        <v>127</v>
      </c>
      <c r="C149" s="44" t="s">
        <v>124</v>
      </c>
      <c r="D149" s="63">
        <v>2</v>
      </c>
      <c r="E149" s="64"/>
      <c r="F149" s="4">
        <v>200000</v>
      </c>
      <c r="G149" s="27">
        <f>F149*D149</f>
        <v>400000</v>
      </c>
      <c r="H149" s="29" t="s">
        <v>95</v>
      </c>
    </row>
    <row r="150" spans="1:8" ht="30">
      <c r="A150" s="44">
        <v>9</v>
      </c>
      <c r="B150" s="5" t="s">
        <v>4</v>
      </c>
      <c r="C150" s="44" t="s">
        <v>3</v>
      </c>
      <c r="D150" s="44">
        <v>2</v>
      </c>
      <c r="E150" s="44">
        <v>2</v>
      </c>
      <c r="F150" s="4">
        <v>250000</v>
      </c>
      <c r="G150" s="27">
        <f>F150*E150*D150</f>
        <v>1000000</v>
      </c>
      <c r="H150" s="83" t="s">
        <v>99</v>
      </c>
    </row>
    <row r="151" spans="1:8" ht="45">
      <c r="A151" s="44">
        <v>10</v>
      </c>
      <c r="B151" s="5" t="s">
        <v>73</v>
      </c>
      <c r="C151" s="44" t="s">
        <v>5</v>
      </c>
      <c r="D151" s="63">
        <v>2</v>
      </c>
      <c r="E151" s="64"/>
      <c r="F151" s="4">
        <v>500000</v>
      </c>
      <c r="G151" s="27">
        <f>F151*D151</f>
        <v>1000000</v>
      </c>
      <c r="H151" s="84" t="s">
        <v>97</v>
      </c>
    </row>
    <row r="152" spans="1:8" ht="60">
      <c r="A152" s="44">
        <v>11</v>
      </c>
      <c r="B152" s="5" t="s">
        <v>65</v>
      </c>
      <c r="C152" s="44" t="s">
        <v>0</v>
      </c>
      <c r="D152" s="62">
        <v>17</v>
      </c>
      <c r="E152" s="62"/>
      <c r="F152" s="4">
        <v>200000</v>
      </c>
      <c r="G152" s="27">
        <f>F152*D152</f>
        <v>3400000</v>
      </c>
      <c r="H152" s="84" t="s">
        <v>97</v>
      </c>
    </row>
    <row r="153" spans="1:8">
      <c r="A153" s="16" t="s">
        <v>2</v>
      </c>
      <c r="B153" s="17" t="s">
        <v>34</v>
      </c>
      <c r="C153" s="16"/>
      <c r="D153" s="16"/>
      <c r="E153" s="16"/>
      <c r="F153" s="19"/>
      <c r="G153" s="28">
        <f>G154</f>
        <v>27200000</v>
      </c>
      <c r="H153" s="31"/>
    </row>
    <row r="154" spans="1:8" ht="80.25" customHeight="1">
      <c r="A154" s="44">
        <v>1</v>
      </c>
      <c r="B154" s="5" t="s">
        <v>50</v>
      </c>
      <c r="C154" s="44" t="s">
        <v>32</v>
      </c>
      <c r="D154" s="61">
        <v>85</v>
      </c>
      <c r="E154" s="61"/>
      <c r="F154" s="4">
        <v>320000</v>
      </c>
      <c r="G154" s="27">
        <f>F154*D154</f>
        <v>27200000</v>
      </c>
      <c r="H154" s="85" t="s">
        <v>138</v>
      </c>
    </row>
    <row r="155" spans="1:8" ht="29.25" customHeight="1">
      <c r="A155" s="16" t="s">
        <v>2</v>
      </c>
      <c r="B155" s="17" t="s">
        <v>1</v>
      </c>
      <c r="C155" s="16"/>
      <c r="D155" s="65"/>
      <c r="E155" s="66"/>
      <c r="F155" s="19"/>
      <c r="G155" s="28">
        <v>7000000</v>
      </c>
      <c r="H155" s="31"/>
    </row>
    <row r="156" spans="1:8" ht="80.25" customHeight="1">
      <c r="A156" s="80" t="s">
        <v>46</v>
      </c>
      <c r="B156" s="81" t="s">
        <v>116</v>
      </c>
      <c r="C156" s="81"/>
      <c r="D156" s="81"/>
      <c r="E156" s="81"/>
      <c r="F156" s="81"/>
      <c r="G156" s="87">
        <f>G157+G164+G175+G177+G182</f>
        <v>99280000</v>
      </c>
      <c r="H156" s="31"/>
    </row>
    <row r="157" spans="1:8">
      <c r="A157" s="16" t="s">
        <v>19</v>
      </c>
      <c r="B157" s="17" t="s">
        <v>18</v>
      </c>
      <c r="C157" s="42"/>
      <c r="D157" s="67"/>
      <c r="E157" s="67"/>
      <c r="F157" s="23"/>
      <c r="G157" s="36">
        <f>SUM(G158:G163)</f>
        <v>15080000</v>
      </c>
      <c r="H157" s="31"/>
    </row>
    <row r="158" spans="1:8" ht="30">
      <c r="A158" s="44">
        <v>1</v>
      </c>
      <c r="B158" s="5" t="s">
        <v>58</v>
      </c>
      <c r="C158" s="44" t="s">
        <v>17</v>
      </c>
      <c r="D158" s="44">
        <v>4</v>
      </c>
      <c r="E158" s="43">
        <v>1</v>
      </c>
      <c r="F158" s="4">
        <v>1200000</v>
      </c>
      <c r="G158" s="27">
        <f>F158*E158*D158</f>
        <v>4800000</v>
      </c>
      <c r="H158" s="83" t="s">
        <v>92</v>
      </c>
    </row>
    <row r="159" spans="1:8" ht="30">
      <c r="A159" s="44">
        <v>2</v>
      </c>
      <c r="B159" s="5" t="s">
        <v>53</v>
      </c>
      <c r="C159" s="44" t="s">
        <v>3</v>
      </c>
      <c r="D159" s="44">
        <v>1</v>
      </c>
      <c r="E159" s="43">
        <v>2</v>
      </c>
      <c r="F159" s="4">
        <v>150000</v>
      </c>
      <c r="G159" s="27">
        <f>F159*E159*D159</f>
        <v>300000</v>
      </c>
      <c r="H159" s="83" t="s">
        <v>91</v>
      </c>
    </row>
    <row r="160" spans="1:8" ht="30">
      <c r="A160" s="44">
        <v>3</v>
      </c>
      <c r="B160" s="5" t="s">
        <v>16</v>
      </c>
      <c r="C160" s="44" t="s">
        <v>3</v>
      </c>
      <c r="D160" s="44">
        <v>1</v>
      </c>
      <c r="E160" s="43">
        <v>2</v>
      </c>
      <c r="F160" s="4">
        <v>250000</v>
      </c>
      <c r="G160" s="27">
        <f>F160*E160*D160</f>
        <v>500000</v>
      </c>
      <c r="H160" s="84" t="s">
        <v>90</v>
      </c>
    </row>
    <row r="161" spans="1:8" ht="60">
      <c r="A161" s="44">
        <v>4</v>
      </c>
      <c r="B161" s="5" t="s">
        <v>125</v>
      </c>
      <c r="C161" s="44" t="s">
        <v>15</v>
      </c>
      <c r="D161" s="61">
        <v>2</v>
      </c>
      <c r="E161" s="61"/>
      <c r="F161" s="4">
        <v>4500000</v>
      </c>
      <c r="G161" s="27">
        <f>F161*D161</f>
        <v>9000000</v>
      </c>
      <c r="H161" s="84" t="s">
        <v>93</v>
      </c>
    </row>
    <row r="162" spans="1:8" ht="30">
      <c r="A162" s="44">
        <v>5</v>
      </c>
      <c r="B162" s="5" t="s">
        <v>55</v>
      </c>
      <c r="C162" s="44" t="s">
        <v>57</v>
      </c>
      <c r="D162" s="43">
        <v>4</v>
      </c>
      <c r="E162" s="43">
        <v>2</v>
      </c>
      <c r="F162" s="4">
        <v>50000</v>
      </c>
      <c r="G162" s="27">
        <f>F162*E162*D162</f>
        <v>400000</v>
      </c>
      <c r="H162" s="84" t="s">
        <v>93</v>
      </c>
    </row>
    <row r="163" spans="1:8" ht="30">
      <c r="A163" s="44">
        <v>6</v>
      </c>
      <c r="B163" s="5" t="s">
        <v>14</v>
      </c>
      <c r="C163" s="44" t="s">
        <v>3</v>
      </c>
      <c r="D163" s="44">
        <v>1</v>
      </c>
      <c r="E163" s="43">
        <v>2</v>
      </c>
      <c r="F163" s="4">
        <v>40000</v>
      </c>
      <c r="G163" s="27">
        <f>F163*E163*D163</f>
        <v>80000</v>
      </c>
      <c r="H163" s="83" t="s">
        <v>94</v>
      </c>
    </row>
    <row r="164" spans="1:8">
      <c r="A164" s="46" t="s">
        <v>13</v>
      </c>
      <c r="B164" s="17" t="s">
        <v>12</v>
      </c>
      <c r="C164" s="44"/>
      <c r="D164" s="62"/>
      <c r="E164" s="62"/>
      <c r="F164" s="4"/>
      <c r="G164" s="36">
        <f>SUM(G165:G174)</f>
        <v>26500000</v>
      </c>
      <c r="H164" s="31"/>
    </row>
    <row r="165" spans="1:8" ht="30">
      <c r="A165" s="44">
        <v>1</v>
      </c>
      <c r="B165" s="5" t="s">
        <v>11</v>
      </c>
      <c r="C165" s="44" t="s">
        <v>5</v>
      </c>
      <c r="D165" s="61">
        <v>2</v>
      </c>
      <c r="E165" s="61"/>
      <c r="F165" s="4">
        <v>2000000</v>
      </c>
      <c r="G165" s="27">
        <f>F165*D165</f>
        <v>4000000</v>
      </c>
      <c r="H165" s="83" t="s">
        <v>95</v>
      </c>
    </row>
    <row r="166" spans="1:8" ht="30">
      <c r="A166" s="44">
        <v>2</v>
      </c>
      <c r="B166" s="5" t="s">
        <v>10</v>
      </c>
      <c r="C166" s="44" t="s">
        <v>9</v>
      </c>
      <c r="D166" s="43">
        <v>1</v>
      </c>
      <c r="E166" s="43">
        <v>2</v>
      </c>
      <c r="F166" s="4">
        <v>1500000</v>
      </c>
      <c r="G166" s="27">
        <f>F166*D166*E166</f>
        <v>3000000</v>
      </c>
      <c r="H166" s="83" t="s">
        <v>95</v>
      </c>
    </row>
    <row r="167" spans="1:8" ht="32.25" customHeight="1">
      <c r="A167" s="44">
        <v>3</v>
      </c>
      <c r="B167" s="5" t="s">
        <v>48</v>
      </c>
      <c r="C167" s="44" t="s">
        <v>8</v>
      </c>
      <c r="D167" s="61">
        <v>2</v>
      </c>
      <c r="E167" s="61"/>
      <c r="F167" s="4">
        <f>F20</f>
        <v>500000</v>
      </c>
      <c r="G167" s="27">
        <f>F167*D167</f>
        <v>1000000</v>
      </c>
      <c r="H167" s="83" t="s">
        <v>96</v>
      </c>
    </row>
    <row r="168" spans="1:8" ht="30">
      <c r="A168" s="44">
        <v>4</v>
      </c>
      <c r="B168" s="5" t="s">
        <v>7</v>
      </c>
      <c r="C168" s="44" t="s">
        <v>0</v>
      </c>
      <c r="D168" s="61">
        <v>60</v>
      </c>
      <c r="E168" s="61"/>
      <c r="F168" s="4">
        <f>F21</f>
        <v>50000</v>
      </c>
      <c r="G168" s="27">
        <f>F168*D168</f>
        <v>3000000</v>
      </c>
      <c r="H168" s="83" t="s">
        <v>97</v>
      </c>
    </row>
    <row r="169" spans="1:8" ht="30">
      <c r="A169" s="44">
        <v>5</v>
      </c>
      <c r="B169" s="5" t="s">
        <v>6</v>
      </c>
      <c r="C169" s="44" t="s">
        <v>3</v>
      </c>
      <c r="D169" s="44">
        <v>60</v>
      </c>
      <c r="E169" s="43">
        <v>3</v>
      </c>
      <c r="F169" s="4">
        <v>40000</v>
      </c>
      <c r="G169" s="27">
        <f>F169*E169*D169</f>
        <v>7200000</v>
      </c>
      <c r="H169" s="83" t="s">
        <v>92</v>
      </c>
    </row>
    <row r="170" spans="1:8" ht="51" customHeight="1">
      <c r="A170" s="44">
        <v>6</v>
      </c>
      <c r="B170" s="5" t="s">
        <v>132</v>
      </c>
      <c r="C170" s="44" t="s">
        <v>0</v>
      </c>
      <c r="D170" s="58">
        <v>60</v>
      </c>
      <c r="E170" s="59"/>
      <c r="F170" s="4">
        <f>F23</f>
        <v>50000</v>
      </c>
      <c r="G170" s="27">
        <f>F170*D170</f>
        <v>3000000</v>
      </c>
      <c r="H170" s="29" t="s">
        <v>98</v>
      </c>
    </row>
    <row r="171" spans="1:8" ht="45">
      <c r="A171" s="44">
        <v>7</v>
      </c>
      <c r="B171" s="5" t="s">
        <v>127</v>
      </c>
      <c r="C171" s="44" t="s">
        <v>124</v>
      </c>
      <c r="D171" s="63">
        <v>2</v>
      </c>
      <c r="E171" s="64"/>
      <c r="F171" s="4">
        <v>200000</v>
      </c>
      <c r="G171" s="27">
        <f>F171*D171</f>
        <v>400000</v>
      </c>
      <c r="H171" s="29" t="s">
        <v>95</v>
      </c>
    </row>
    <row r="172" spans="1:8" ht="45">
      <c r="A172" s="44">
        <v>8</v>
      </c>
      <c r="B172" s="5" t="s">
        <v>73</v>
      </c>
      <c r="C172" s="44" t="s">
        <v>5</v>
      </c>
      <c r="D172" s="63">
        <v>2</v>
      </c>
      <c r="E172" s="64"/>
      <c r="F172" s="4">
        <v>500000</v>
      </c>
      <c r="G172" s="27">
        <f>F172*D172</f>
        <v>1000000</v>
      </c>
      <c r="H172" s="84" t="s">
        <v>97</v>
      </c>
    </row>
    <row r="173" spans="1:8" ht="30">
      <c r="A173" s="44">
        <v>9</v>
      </c>
      <c r="B173" s="5" t="s">
        <v>4</v>
      </c>
      <c r="C173" s="44" t="s">
        <v>3</v>
      </c>
      <c r="D173" s="44">
        <v>2</v>
      </c>
      <c r="E173" s="44">
        <v>3</v>
      </c>
      <c r="F173" s="4">
        <v>250000</v>
      </c>
      <c r="G173" s="27">
        <f>F173*E173*D173</f>
        <v>1500000</v>
      </c>
      <c r="H173" s="83" t="s">
        <v>99</v>
      </c>
    </row>
    <row r="174" spans="1:8" ht="60">
      <c r="A174" s="44">
        <v>10</v>
      </c>
      <c r="B174" s="5" t="s">
        <v>65</v>
      </c>
      <c r="C174" s="44" t="s">
        <v>0</v>
      </c>
      <c r="D174" s="62">
        <v>12</v>
      </c>
      <c r="E174" s="62"/>
      <c r="F174" s="4">
        <v>200000</v>
      </c>
      <c r="G174" s="27">
        <f>F174*D174</f>
        <v>2400000</v>
      </c>
      <c r="H174" s="84" t="s">
        <v>97</v>
      </c>
    </row>
    <row r="175" spans="1:8">
      <c r="A175" s="16" t="s">
        <v>2</v>
      </c>
      <c r="B175" s="17" t="s">
        <v>34</v>
      </c>
      <c r="C175" s="16"/>
      <c r="D175" s="16"/>
      <c r="E175" s="16"/>
      <c r="F175" s="19"/>
      <c r="G175" s="28">
        <f>G176</f>
        <v>15000000</v>
      </c>
      <c r="H175" s="31"/>
    </row>
    <row r="176" spans="1:8" ht="45">
      <c r="A176" s="44">
        <v>1</v>
      </c>
      <c r="B176" s="5" t="s">
        <v>51</v>
      </c>
      <c r="C176" s="44" t="s">
        <v>32</v>
      </c>
      <c r="D176" s="61">
        <v>60</v>
      </c>
      <c r="E176" s="61"/>
      <c r="F176" s="4">
        <v>250000</v>
      </c>
      <c r="G176" s="27">
        <f>F176*D176</f>
        <v>15000000</v>
      </c>
      <c r="H176" s="93" t="s">
        <v>138</v>
      </c>
    </row>
    <row r="177" spans="1:8" s="32" customFormat="1" ht="42.75">
      <c r="A177" s="16" t="s">
        <v>33</v>
      </c>
      <c r="B177" s="17" t="s">
        <v>117</v>
      </c>
      <c r="C177" s="16"/>
      <c r="D177" s="18"/>
      <c r="E177" s="18"/>
      <c r="F177" s="19"/>
      <c r="G177" s="28">
        <f>SUM(G178:G181)</f>
        <v>34700000</v>
      </c>
      <c r="H177" s="22"/>
    </row>
    <row r="178" spans="1:8" ht="30">
      <c r="A178" s="44">
        <v>1</v>
      </c>
      <c r="B178" s="5" t="s">
        <v>60</v>
      </c>
      <c r="C178" s="44" t="s">
        <v>61</v>
      </c>
      <c r="D178" s="44">
        <v>2</v>
      </c>
      <c r="E178" s="44">
        <v>1</v>
      </c>
      <c r="F178" s="4">
        <v>4000000</v>
      </c>
      <c r="G178" s="27">
        <f>F178*E178*D178</f>
        <v>8000000</v>
      </c>
      <c r="H178" s="84" t="s">
        <v>102</v>
      </c>
    </row>
    <row r="179" spans="1:8" ht="30">
      <c r="A179" s="44">
        <v>2</v>
      </c>
      <c r="B179" s="5" t="s">
        <v>63</v>
      </c>
      <c r="C179" s="44" t="s">
        <v>3</v>
      </c>
      <c r="D179" s="44">
        <v>60</v>
      </c>
      <c r="E179" s="44">
        <v>1</v>
      </c>
      <c r="F179" s="4">
        <v>150000</v>
      </c>
      <c r="G179" s="27">
        <f>F179*E179*D179</f>
        <v>9000000</v>
      </c>
      <c r="H179" s="29" t="s">
        <v>101</v>
      </c>
    </row>
    <row r="180" spans="1:8" ht="60">
      <c r="A180" s="44">
        <v>3</v>
      </c>
      <c r="B180" s="5" t="s">
        <v>137</v>
      </c>
      <c r="C180" s="44" t="s">
        <v>3</v>
      </c>
      <c r="D180" s="44">
        <v>60</v>
      </c>
      <c r="E180" s="44">
        <v>1</v>
      </c>
      <c r="F180" s="4">
        <v>45000</v>
      </c>
      <c r="G180" s="27">
        <f>F180*E180*D180</f>
        <v>2700000</v>
      </c>
      <c r="H180" s="29" t="s">
        <v>136</v>
      </c>
    </row>
    <row r="181" spans="1:8" ht="30">
      <c r="A181" s="44">
        <v>4</v>
      </c>
      <c r="B181" s="5" t="s">
        <v>64</v>
      </c>
      <c r="C181" s="44" t="s">
        <v>3</v>
      </c>
      <c r="D181" s="44">
        <v>60</v>
      </c>
      <c r="E181" s="44">
        <v>1</v>
      </c>
      <c r="F181" s="4">
        <v>250000</v>
      </c>
      <c r="G181" s="27">
        <f>F181*E181*D181</f>
        <v>15000000</v>
      </c>
      <c r="H181" s="84" t="s">
        <v>90</v>
      </c>
    </row>
    <row r="182" spans="1:8" ht="29.25" customHeight="1">
      <c r="A182" s="16" t="s">
        <v>2</v>
      </c>
      <c r="B182" s="17" t="s">
        <v>1</v>
      </c>
      <c r="C182" s="16"/>
      <c r="D182" s="65"/>
      <c r="E182" s="66"/>
      <c r="F182" s="19"/>
      <c r="G182" s="28">
        <v>8000000</v>
      </c>
      <c r="H182" s="31"/>
    </row>
    <row r="183" spans="1:8" ht="85.5" customHeight="1">
      <c r="A183" s="80" t="s">
        <v>47</v>
      </c>
      <c r="B183" s="81" t="s">
        <v>76</v>
      </c>
      <c r="C183" s="81"/>
      <c r="D183" s="81"/>
      <c r="E183" s="81"/>
      <c r="F183" s="81"/>
      <c r="G183" s="87">
        <f>G184+G202+G191+G204+G209</f>
        <v>181700000</v>
      </c>
      <c r="H183" s="31"/>
    </row>
    <row r="184" spans="1:8" ht="25.5" customHeight="1">
      <c r="A184" s="16" t="s">
        <v>19</v>
      </c>
      <c r="B184" s="17" t="s">
        <v>18</v>
      </c>
      <c r="C184" s="42"/>
      <c r="D184" s="67"/>
      <c r="E184" s="67"/>
      <c r="F184" s="23"/>
      <c r="G184" s="36">
        <f>SUM(G185:G190)</f>
        <v>15080000</v>
      </c>
      <c r="H184" s="31"/>
    </row>
    <row r="185" spans="1:8" ht="30">
      <c r="A185" s="44">
        <v>1</v>
      </c>
      <c r="B185" s="5" t="s">
        <v>58</v>
      </c>
      <c r="C185" s="44" t="s">
        <v>17</v>
      </c>
      <c r="D185" s="44">
        <v>4</v>
      </c>
      <c r="E185" s="43">
        <v>1</v>
      </c>
      <c r="F185" s="4">
        <v>1200000</v>
      </c>
      <c r="G185" s="27">
        <f>F185*E185*D185</f>
        <v>4800000</v>
      </c>
      <c r="H185" s="83" t="s">
        <v>92</v>
      </c>
    </row>
    <row r="186" spans="1:8" ht="30">
      <c r="A186" s="44">
        <v>2</v>
      </c>
      <c r="B186" s="5" t="s">
        <v>53</v>
      </c>
      <c r="C186" s="44" t="s">
        <v>3</v>
      </c>
      <c r="D186" s="44">
        <v>1</v>
      </c>
      <c r="E186" s="43">
        <v>2</v>
      </c>
      <c r="F186" s="4">
        <v>150000</v>
      </c>
      <c r="G186" s="27">
        <f>F186*E186*D186</f>
        <v>300000</v>
      </c>
      <c r="H186" s="83" t="s">
        <v>91</v>
      </c>
    </row>
    <row r="187" spans="1:8" ht="30">
      <c r="A187" s="44">
        <v>3</v>
      </c>
      <c r="B187" s="5" t="s">
        <v>16</v>
      </c>
      <c r="C187" s="44" t="s">
        <v>3</v>
      </c>
      <c r="D187" s="44">
        <v>1</v>
      </c>
      <c r="E187" s="43">
        <v>2</v>
      </c>
      <c r="F187" s="4">
        <v>250000</v>
      </c>
      <c r="G187" s="27">
        <f>F187*E187*D187</f>
        <v>500000</v>
      </c>
      <c r="H187" s="84" t="s">
        <v>90</v>
      </c>
    </row>
    <row r="188" spans="1:8" ht="60">
      <c r="A188" s="44">
        <v>4</v>
      </c>
      <c r="B188" s="5" t="s">
        <v>125</v>
      </c>
      <c r="C188" s="44" t="s">
        <v>15</v>
      </c>
      <c r="D188" s="61">
        <v>2</v>
      </c>
      <c r="E188" s="61"/>
      <c r="F188" s="4">
        <v>4500000</v>
      </c>
      <c r="G188" s="27">
        <f>F188*D188</f>
        <v>9000000</v>
      </c>
      <c r="H188" s="84" t="s">
        <v>93</v>
      </c>
    </row>
    <row r="189" spans="1:8" ht="30">
      <c r="A189" s="44">
        <v>5</v>
      </c>
      <c r="B189" s="5" t="s">
        <v>55</v>
      </c>
      <c r="C189" s="44" t="s">
        <v>57</v>
      </c>
      <c r="D189" s="43">
        <v>4</v>
      </c>
      <c r="E189" s="43">
        <v>2</v>
      </c>
      <c r="F189" s="4">
        <v>50000</v>
      </c>
      <c r="G189" s="27">
        <f>F189*E189*D189</f>
        <v>400000</v>
      </c>
      <c r="H189" s="84" t="s">
        <v>93</v>
      </c>
    </row>
    <row r="190" spans="1:8" ht="30">
      <c r="A190" s="44">
        <v>6</v>
      </c>
      <c r="B190" s="5" t="s">
        <v>14</v>
      </c>
      <c r="C190" s="44" t="s">
        <v>3</v>
      </c>
      <c r="D190" s="44">
        <v>1</v>
      </c>
      <c r="E190" s="43">
        <v>2</v>
      </c>
      <c r="F190" s="4">
        <v>40000</v>
      </c>
      <c r="G190" s="27">
        <f>F190*E190*D190</f>
        <v>80000</v>
      </c>
      <c r="H190" s="83" t="s">
        <v>94</v>
      </c>
    </row>
    <row r="191" spans="1:8">
      <c r="A191" s="46" t="s">
        <v>13</v>
      </c>
      <c r="B191" s="17" t="s">
        <v>12</v>
      </c>
      <c r="C191" s="44"/>
      <c r="D191" s="62"/>
      <c r="E191" s="62"/>
      <c r="F191" s="4"/>
      <c r="G191" s="36">
        <f>SUM(G192:G201)</f>
        <v>26800000</v>
      </c>
      <c r="H191" s="31"/>
    </row>
    <row r="192" spans="1:8" ht="30">
      <c r="A192" s="44">
        <v>1</v>
      </c>
      <c r="B192" s="5" t="s">
        <v>11</v>
      </c>
      <c r="C192" s="44" t="s">
        <v>5</v>
      </c>
      <c r="D192" s="61">
        <v>2</v>
      </c>
      <c r="E192" s="61"/>
      <c r="F192" s="4">
        <v>2000000</v>
      </c>
      <c r="G192" s="27">
        <f>F192*D192</f>
        <v>4000000</v>
      </c>
      <c r="H192" s="83" t="s">
        <v>95</v>
      </c>
    </row>
    <row r="193" spans="1:8" ht="30">
      <c r="A193" s="44">
        <v>2</v>
      </c>
      <c r="B193" s="5" t="s">
        <v>10</v>
      </c>
      <c r="C193" s="44" t="s">
        <v>9</v>
      </c>
      <c r="D193" s="43">
        <v>1</v>
      </c>
      <c r="E193" s="43">
        <v>2</v>
      </c>
      <c r="F193" s="4">
        <v>1500000</v>
      </c>
      <c r="G193" s="27">
        <f>F193*D193*E193</f>
        <v>3000000</v>
      </c>
      <c r="H193" s="83" t="s">
        <v>95</v>
      </c>
    </row>
    <row r="194" spans="1:8" ht="30">
      <c r="A194" s="44">
        <v>3</v>
      </c>
      <c r="B194" s="5" t="s">
        <v>48</v>
      </c>
      <c r="C194" s="44" t="s">
        <v>8</v>
      </c>
      <c r="D194" s="61">
        <v>2</v>
      </c>
      <c r="E194" s="61"/>
      <c r="F194" s="4">
        <f>F20</f>
        <v>500000</v>
      </c>
      <c r="G194" s="27">
        <f>F194*D194</f>
        <v>1000000</v>
      </c>
      <c r="H194" s="83" t="s">
        <v>96</v>
      </c>
    </row>
    <row r="195" spans="1:8" ht="30">
      <c r="A195" s="44">
        <v>4</v>
      </c>
      <c r="B195" s="5" t="s">
        <v>7</v>
      </c>
      <c r="C195" s="44" t="s">
        <v>0</v>
      </c>
      <c r="D195" s="61">
        <v>70</v>
      </c>
      <c r="E195" s="61"/>
      <c r="F195" s="4">
        <f>F21</f>
        <v>50000</v>
      </c>
      <c r="G195" s="27">
        <f>F195*D195</f>
        <v>3500000</v>
      </c>
      <c r="H195" s="83" t="s">
        <v>97</v>
      </c>
    </row>
    <row r="196" spans="1:8" ht="30">
      <c r="A196" s="44">
        <v>5</v>
      </c>
      <c r="B196" s="5" t="s">
        <v>6</v>
      </c>
      <c r="C196" s="44" t="s">
        <v>3</v>
      </c>
      <c r="D196" s="44">
        <v>70</v>
      </c>
      <c r="E196" s="43">
        <v>2</v>
      </c>
      <c r="F196" s="4">
        <v>40000</v>
      </c>
      <c r="G196" s="27">
        <f>F196*E196*D196</f>
        <v>5600000</v>
      </c>
      <c r="H196" s="83" t="s">
        <v>92</v>
      </c>
    </row>
    <row r="197" spans="1:8" ht="47.25" customHeight="1">
      <c r="A197" s="44">
        <v>6</v>
      </c>
      <c r="B197" s="5" t="s">
        <v>132</v>
      </c>
      <c r="C197" s="44" t="s">
        <v>0</v>
      </c>
      <c r="D197" s="58">
        <v>70</v>
      </c>
      <c r="E197" s="59"/>
      <c r="F197" s="4">
        <f>F23</f>
        <v>50000</v>
      </c>
      <c r="G197" s="27">
        <f>F197*D197</f>
        <v>3500000</v>
      </c>
      <c r="H197" s="29" t="s">
        <v>98</v>
      </c>
    </row>
    <row r="198" spans="1:8" ht="45">
      <c r="A198" s="44">
        <v>7</v>
      </c>
      <c r="B198" s="5" t="s">
        <v>127</v>
      </c>
      <c r="C198" s="44" t="s">
        <v>124</v>
      </c>
      <c r="D198" s="63">
        <v>2</v>
      </c>
      <c r="E198" s="64"/>
      <c r="F198" s="4">
        <v>200000</v>
      </c>
      <c r="G198" s="27">
        <f>F198*D198</f>
        <v>400000</v>
      </c>
      <c r="H198" s="29" t="s">
        <v>95</v>
      </c>
    </row>
    <row r="199" spans="1:8" ht="45">
      <c r="A199" s="44">
        <v>8</v>
      </c>
      <c r="B199" s="5" t="s">
        <v>73</v>
      </c>
      <c r="C199" s="44" t="s">
        <v>5</v>
      </c>
      <c r="D199" s="63">
        <v>2</v>
      </c>
      <c r="E199" s="64"/>
      <c r="F199" s="4">
        <v>500000</v>
      </c>
      <c r="G199" s="27">
        <f>F199*D199</f>
        <v>1000000</v>
      </c>
      <c r="H199" s="84" t="s">
        <v>97</v>
      </c>
    </row>
    <row r="200" spans="1:8" ht="30">
      <c r="A200" s="44">
        <v>9</v>
      </c>
      <c r="B200" s="5" t="s">
        <v>4</v>
      </c>
      <c r="C200" s="44" t="s">
        <v>3</v>
      </c>
      <c r="D200" s="44">
        <v>2</v>
      </c>
      <c r="E200" s="44">
        <v>4</v>
      </c>
      <c r="F200" s="4">
        <v>250000</v>
      </c>
      <c r="G200" s="27">
        <f>F200*E200*D200</f>
        <v>2000000</v>
      </c>
      <c r="H200" s="83" t="s">
        <v>99</v>
      </c>
    </row>
    <row r="201" spans="1:8" ht="60.75" customHeight="1">
      <c r="A201" s="44">
        <v>10</v>
      </c>
      <c r="B201" s="5" t="s">
        <v>38</v>
      </c>
      <c r="C201" s="44" t="s">
        <v>0</v>
      </c>
      <c r="D201" s="62">
        <v>14</v>
      </c>
      <c r="E201" s="62"/>
      <c r="F201" s="4">
        <v>200000</v>
      </c>
      <c r="G201" s="27">
        <f>F201*D201</f>
        <v>2800000</v>
      </c>
      <c r="H201" s="84" t="s">
        <v>97</v>
      </c>
    </row>
    <row r="202" spans="1:8">
      <c r="A202" s="16" t="s">
        <v>2</v>
      </c>
      <c r="B202" s="17" t="s">
        <v>34</v>
      </c>
      <c r="C202" s="16"/>
      <c r="D202" s="16"/>
      <c r="E202" s="16"/>
      <c r="F202" s="19"/>
      <c r="G202" s="28">
        <f>G203</f>
        <v>27650000</v>
      </c>
      <c r="H202" s="31"/>
    </row>
    <row r="203" spans="1:8" ht="60">
      <c r="A203" s="44">
        <v>1</v>
      </c>
      <c r="B203" s="5" t="s">
        <v>67</v>
      </c>
      <c r="C203" s="44" t="s">
        <v>32</v>
      </c>
      <c r="D203" s="61">
        <v>70</v>
      </c>
      <c r="E203" s="61"/>
      <c r="F203" s="4">
        <v>395000</v>
      </c>
      <c r="G203" s="27">
        <f>F203*D203</f>
        <v>27650000</v>
      </c>
      <c r="H203" s="85" t="s">
        <v>138</v>
      </c>
    </row>
    <row r="204" spans="1:8" s="32" customFormat="1" ht="42.75">
      <c r="A204" s="16" t="s">
        <v>33</v>
      </c>
      <c r="B204" s="17" t="s">
        <v>66</v>
      </c>
      <c r="C204" s="16"/>
      <c r="D204" s="18"/>
      <c r="E204" s="18"/>
      <c r="F204" s="19"/>
      <c r="G204" s="28">
        <f>SUM(G205:G208)</f>
        <v>96500000</v>
      </c>
      <c r="H204" s="22"/>
    </row>
    <row r="205" spans="1:8" ht="30">
      <c r="A205" s="44">
        <v>1</v>
      </c>
      <c r="B205" s="5" t="s">
        <v>60</v>
      </c>
      <c r="C205" s="44" t="s">
        <v>61</v>
      </c>
      <c r="D205" s="44">
        <v>3</v>
      </c>
      <c r="E205" s="44">
        <v>2</v>
      </c>
      <c r="F205" s="4">
        <v>5000000</v>
      </c>
      <c r="G205" s="27">
        <f>F205*E205*D205</f>
        <v>30000000</v>
      </c>
      <c r="H205" s="84" t="s">
        <v>102</v>
      </c>
    </row>
    <row r="206" spans="1:8" ht="30">
      <c r="A206" s="44">
        <v>2</v>
      </c>
      <c r="B206" s="5" t="s">
        <v>63</v>
      </c>
      <c r="C206" s="44" t="s">
        <v>3</v>
      </c>
      <c r="D206" s="44">
        <v>70</v>
      </c>
      <c r="E206" s="44">
        <v>2</v>
      </c>
      <c r="F206" s="4">
        <v>180000</v>
      </c>
      <c r="G206" s="27">
        <f>F206*E206*D206</f>
        <v>25200000</v>
      </c>
      <c r="H206" s="29" t="s">
        <v>101</v>
      </c>
    </row>
    <row r="207" spans="1:8" ht="60">
      <c r="A207" s="44">
        <v>3</v>
      </c>
      <c r="B207" s="5" t="s">
        <v>137</v>
      </c>
      <c r="C207" s="44" t="s">
        <v>3</v>
      </c>
      <c r="D207" s="44">
        <v>70</v>
      </c>
      <c r="E207" s="44">
        <v>2</v>
      </c>
      <c r="F207" s="4">
        <v>45000</v>
      </c>
      <c r="G207" s="27">
        <f>F207*E207*D207</f>
        <v>6300000</v>
      </c>
      <c r="H207" s="29" t="s">
        <v>136</v>
      </c>
    </row>
    <row r="208" spans="1:8" ht="30">
      <c r="A208" s="44">
        <v>4</v>
      </c>
      <c r="B208" s="5" t="s">
        <v>64</v>
      </c>
      <c r="C208" s="44" t="s">
        <v>3</v>
      </c>
      <c r="D208" s="44">
        <v>70</v>
      </c>
      <c r="E208" s="44">
        <v>2</v>
      </c>
      <c r="F208" s="4">
        <v>250000</v>
      </c>
      <c r="G208" s="27">
        <f>F208*E208*D208</f>
        <v>35000000</v>
      </c>
      <c r="H208" s="84" t="s">
        <v>90</v>
      </c>
    </row>
    <row r="209" spans="1:8" ht="29.25" customHeight="1">
      <c r="A209" s="16" t="s">
        <v>2</v>
      </c>
      <c r="B209" s="17" t="s">
        <v>1</v>
      </c>
      <c r="C209" s="16"/>
      <c r="D209" s="65"/>
      <c r="E209" s="66"/>
      <c r="F209" s="19"/>
      <c r="G209" s="28">
        <v>15670000</v>
      </c>
      <c r="H209" s="31"/>
    </row>
    <row r="210" spans="1:8" ht="63.75" customHeight="1">
      <c r="A210" s="80" t="s">
        <v>47</v>
      </c>
      <c r="B210" s="81" t="s">
        <v>111</v>
      </c>
      <c r="C210" s="81"/>
      <c r="D210" s="81"/>
      <c r="E210" s="81"/>
      <c r="F210" s="81"/>
      <c r="G210" s="87">
        <f>G211+G231+G219+G233+G235</f>
        <v>299690000</v>
      </c>
      <c r="H210" s="31"/>
    </row>
    <row r="211" spans="1:8" ht="25.5" customHeight="1">
      <c r="A211" s="16" t="s">
        <v>19</v>
      </c>
      <c r="B211" s="17" t="s">
        <v>18</v>
      </c>
      <c r="C211" s="42"/>
      <c r="D211" s="67"/>
      <c r="E211" s="67"/>
      <c r="F211" s="23"/>
      <c r="G211" s="36">
        <f>SUM(G212:G218)</f>
        <v>32240000</v>
      </c>
      <c r="H211" s="31"/>
    </row>
    <row r="212" spans="1:8" ht="30">
      <c r="A212" s="44">
        <v>1</v>
      </c>
      <c r="B212" s="5" t="s">
        <v>58</v>
      </c>
      <c r="C212" s="44" t="s">
        <v>17</v>
      </c>
      <c r="D212" s="44">
        <v>6</v>
      </c>
      <c r="E212" s="43">
        <v>2</v>
      </c>
      <c r="F212" s="4">
        <v>1200000</v>
      </c>
      <c r="G212" s="27">
        <f>F212*E212*D212</f>
        <v>14400000</v>
      </c>
      <c r="H212" s="83" t="s">
        <v>92</v>
      </c>
    </row>
    <row r="213" spans="1:8" ht="30">
      <c r="A213" s="44">
        <v>2</v>
      </c>
      <c r="B213" s="5" t="s">
        <v>53</v>
      </c>
      <c r="C213" s="44" t="s">
        <v>3</v>
      </c>
      <c r="D213" s="44">
        <v>2</v>
      </c>
      <c r="E213" s="43">
        <v>3</v>
      </c>
      <c r="F213" s="4">
        <v>150000</v>
      </c>
      <c r="G213" s="27">
        <f>F213*E213*D213</f>
        <v>900000</v>
      </c>
      <c r="H213" s="83" t="s">
        <v>91</v>
      </c>
    </row>
    <row r="214" spans="1:8" ht="30">
      <c r="A214" s="44">
        <v>3</v>
      </c>
      <c r="B214" s="5" t="s">
        <v>16</v>
      </c>
      <c r="C214" s="44" t="s">
        <v>3</v>
      </c>
      <c r="D214" s="44">
        <v>2</v>
      </c>
      <c r="E214" s="43">
        <v>3</v>
      </c>
      <c r="F214" s="4">
        <v>250000</v>
      </c>
      <c r="G214" s="27">
        <f>F214*E214*D214</f>
        <v>1500000</v>
      </c>
      <c r="H214" s="84" t="s">
        <v>90</v>
      </c>
    </row>
    <row r="215" spans="1:8" ht="45">
      <c r="A215" s="44">
        <v>4</v>
      </c>
      <c r="B215" s="5" t="s">
        <v>120</v>
      </c>
      <c r="C215" s="44" t="s">
        <v>15</v>
      </c>
      <c r="D215" s="61">
        <v>2</v>
      </c>
      <c r="E215" s="61"/>
      <c r="F215" s="4">
        <v>3500000</v>
      </c>
      <c r="G215" s="27">
        <f>F215*D215</f>
        <v>7000000</v>
      </c>
      <c r="H215" s="84" t="s">
        <v>93</v>
      </c>
    </row>
    <row r="216" spans="1:8" ht="45">
      <c r="A216" s="44">
        <v>4</v>
      </c>
      <c r="B216" s="5" t="s">
        <v>121</v>
      </c>
      <c r="C216" s="44" t="s">
        <v>15</v>
      </c>
      <c r="D216" s="61">
        <v>2</v>
      </c>
      <c r="E216" s="61"/>
      <c r="F216" s="4">
        <v>3500000</v>
      </c>
      <c r="G216" s="27">
        <f>F216*D216</f>
        <v>7000000</v>
      </c>
      <c r="H216" s="84" t="s">
        <v>93</v>
      </c>
    </row>
    <row r="217" spans="1:8" ht="45">
      <c r="A217" s="44">
        <v>5</v>
      </c>
      <c r="B217" s="5" t="s">
        <v>112</v>
      </c>
      <c r="C217" s="44" t="s">
        <v>57</v>
      </c>
      <c r="D217" s="43">
        <v>8</v>
      </c>
      <c r="E217" s="43">
        <v>3</v>
      </c>
      <c r="F217" s="4">
        <v>50000</v>
      </c>
      <c r="G217" s="27">
        <f>F217*E217*D217</f>
        <v>1200000</v>
      </c>
      <c r="H217" s="84" t="s">
        <v>93</v>
      </c>
    </row>
    <row r="218" spans="1:8" ht="30">
      <c r="A218" s="44">
        <v>6</v>
      </c>
      <c r="B218" s="5" t="s">
        <v>14</v>
      </c>
      <c r="C218" s="44" t="s">
        <v>3</v>
      </c>
      <c r="D218" s="44">
        <v>2</v>
      </c>
      <c r="E218" s="43">
        <v>3</v>
      </c>
      <c r="F218" s="4">
        <v>40000</v>
      </c>
      <c r="G218" s="27">
        <f>F218*E218*D218</f>
        <v>240000</v>
      </c>
      <c r="H218" s="83" t="s">
        <v>94</v>
      </c>
    </row>
    <row r="219" spans="1:8">
      <c r="A219" s="46" t="s">
        <v>13</v>
      </c>
      <c r="B219" s="17" t="s">
        <v>12</v>
      </c>
      <c r="C219" s="44"/>
      <c r="D219" s="62"/>
      <c r="E219" s="62"/>
      <c r="F219" s="4"/>
      <c r="G219" s="36">
        <f>SUM(G220:G230)</f>
        <v>86520000</v>
      </c>
      <c r="H219" s="31"/>
    </row>
    <row r="220" spans="1:8" ht="30">
      <c r="A220" s="44">
        <v>1</v>
      </c>
      <c r="B220" s="5" t="s">
        <v>11</v>
      </c>
      <c r="C220" s="44" t="s">
        <v>104</v>
      </c>
      <c r="D220" s="41">
        <v>2</v>
      </c>
      <c r="E220" s="41">
        <v>3</v>
      </c>
      <c r="F220" s="4">
        <v>2000000</v>
      </c>
      <c r="G220" s="27">
        <f>F220*D220*E220</f>
        <v>12000000</v>
      </c>
      <c r="H220" s="83" t="s">
        <v>95</v>
      </c>
    </row>
    <row r="221" spans="1:8" ht="30">
      <c r="A221" s="44">
        <v>2</v>
      </c>
      <c r="B221" s="5" t="s">
        <v>10</v>
      </c>
      <c r="C221" s="44" t="s">
        <v>9</v>
      </c>
      <c r="D221" s="43">
        <v>2</v>
      </c>
      <c r="E221" s="43">
        <v>3</v>
      </c>
      <c r="F221" s="4">
        <v>1500000</v>
      </c>
      <c r="G221" s="27">
        <f>F221*D221*E221</f>
        <v>9000000</v>
      </c>
      <c r="H221" s="83" t="s">
        <v>95</v>
      </c>
    </row>
    <row r="222" spans="1:8" ht="30">
      <c r="A222" s="44">
        <v>3</v>
      </c>
      <c r="B222" s="5" t="s">
        <v>48</v>
      </c>
      <c r="C222" s="44" t="s">
        <v>8</v>
      </c>
      <c r="D222" s="61">
        <v>4</v>
      </c>
      <c r="E222" s="61"/>
      <c r="F222" s="4">
        <v>500000</v>
      </c>
      <c r="G222" s="27">
        <f>F222*D222</f>
        <v>2000000</v>
      </c>
      <c r="H222" s="83" t="s">
        <v>96</v>
      </c>
    </row>
    <row r="223" spans="1:8" ht="30">
      <c r="A223" s="44">
        <v>4</v>
      </c>
      <c r="B223" s="5" t="s">
        <v>7</v>
      </c>
      <c r="C223" s="44" t="s">
        <v>0</v>
      </c>
      <c r="D223" s="61">
        <v>216</v>
      </c>
      <c r="E223" s="61"/>
      <c r="F223" s="4">
        <f>F21</f>
        <v>50000</v>
      </c>
      <c r="G223" s="27">
        <f>F223*D223</f>
        <v>10800000</v>
      </c>
      <c r="H223" s="83" t="s">
        <v>97</v>
      </c>
    </row>
    <row r="224" spans="1:8" ht="30">
      <c r="A224" s="44">
        <v>5</v>
      </c>
      <c r="B224" s="5" t="s">
        <v>122</v>
      </c>
      <c r="C224" s="44" t="s">
        <v>15</v>
      </c>
      <c r="D224" s="61">
        <v>1</v>
      </c>
      <c r="E224" s="61"/>
      <c r="F224" s="4">
        <v>2500000</v>
      </c>
      <c r="G224" s="27">
        <f>F224*D224</f>
        <v>2500000</v>
      </c>
      <c r="H224" s="83" t="s">
        <v>98</v>
      </c>
    </row>
    <row r="225" spans="1:8" ht="30">
      <c r="A225" s="44">
        <v>6</v>
      </c>
      <c r="B225" s="5" t="s">
        <v>6</v>
      </c>
      <c r="C225" s="44" t="s">
        <v>3</v>
      </c>
      <c r="D225" s="44">
        <v>216</v>
      </c>
      <c r="E225" s="43">
        <v>3</v>
      </c>
      <c r="F225" s="4">
        <v>40000</v>
      </c>
      <c r="G225" s="27">
        <f>F225*E225*D225</f>
        <v>25920000</v>
      </c>
      <c r="H225" s="83" t="s">
        <v>92</v>
      </c>
    </row>
    <row r="226" spans="1:8" ht="49.5" customHeight="1">
      <c r="A226" s="44">
        <v>7</v>
      </c>
      <c r="B226" s="5" t="s">
        <v>132</v>
      </c>
      <c r="C226" s="44" t="s">
        <v>0</v>
      </c>
      <c r="D226" s="58">
        <v>216</v>
      </c>
      <c r="E226" s="59"/>
      <c r="F226" s="4">
        <f>F23</f>
        <v>50000</v>
      </c>
      <c r="G226" s="27">
        <f>F226*D226</f>
        <v>10800000</v>
      </c>
      <c r="H226" s="29" t="s">
        <v>98</v>
      </c>
    </row>
    <row r="227" spans="1:8" ht="45">
      <c r="A227" s="44">
        <v>8</v>
      </c>
      <c r="B227" s="5" t="s">
        <v>127</v>
      </c>
      <c r="C227" s="44" t="s">
        <v>124</v>
      </c>
      <c r="D227" s="63">
        <v>2</v>
      </c>
      <c r="E227" s="64"/>
      <c r="F227" s="4">
        <v>200000</v>
      </c>
      <c r="G227" s="27">
        <f>F227*D227</f>
        <v>400000</v>
      </c>
      <c r="H227" s="29" t="s">
        <v>95</v>
      </c>
    </row>
    <row r="228" spans="1:8" ht="45">
      <c r="A228" s="44">
        <v>9</v>
      </c>
      <c r="B228" s="5" t="s">
        <v>73</v>
      </c>
      <c r="C228" s="44" t="s">
        <v>104</v>
      </c>
      <c r="D228" s="44">
        <v>2</v>
      </c>
      <c r="E228" s="44">
        <v>3</v>
      </c>
      <c r="F228" s="4">
        <v>500000</v>
      </c>
      <c r="G228" s="27">
        <f>F228*D228*E228</f>
        <v>3000000</v>
      </c>
      <c r="H228" s="84" t="s">
        <v>97</v>
      </c>
    </row>
    <row r="229" spans="1:8" ht="30">
      <c r="A229" s="44">
        <v>10</v>
      </c>
      <c r="B229" s="5" t="s">
        <v>4</v>
      </c>
      <c r="C229" s="44" t="s">
        <v>3</v>
      </c>
      <c r="D229" s="44">
        <v>2</v>
      </c>
      <c r="E229" s="44">
        <v>3</v>
      </c>
      <c r="F229" s="4">
        <v>250000</v>
      </c>
      <c r="G229" s="27">
        <f>F229*E229*D229</f>
        <v>1500000</v>
      </c>
      <c r="H229" s="83" t="s">
        <v>99</v>
      </c>
    </row>
    <row r="230" spans="1:8" ht="60.75" customHeight="1">
      <c r="A230" s="44">
        <v>11</v>
      </c>
      <c r="B230" s="5" t="s">
        <v>65</v>
      </c>
      <c r="C230" s="44" t="s">
        <v>0</v>
      </c>
      <c r="D230" s="62">
        <v>43</v>
      </c>
      <c r="E230" s="62"/>
      <c r="F230" s="4">
        <v>200000</v>
      </c>
      <c r="G230" s="27">
        <f>F230*D230</f>
        <v>8600000</v>
      </c>
      <c r="H230" s="84" t="s">
        <v>97</v>
      </c>
    </row>
    <row r="231" spans="1:8">
      <c r="A231" s="16" t="s">
        <v>2</v>
      </c>
      <c r="B231" s="17" t="s">
        <v>34</v>
      </c>
      <c r="C231" s="16"/>
      <c r="D231" s="16"/>
      <c r="E231" s="16"/>
      <c r="F231" s="19"/>
      <c r="G231" s="28">
        <f>G232</f>
        <v>84240000</v>
      </c>
      <c r="H231" s="31"/>
    </row>
    <row r="232" spans="1:8" ht="90">
      <c r="A232" s="44">
        <v>1</v>
      </c>
      <c r="B232" s="5" t="s">
        <v>70</v>
      </c>
      <c r="C232" s="44" t="s">
        <v>32</v>
      </c>
      <c r="D232" s="61">
        <v>216</v>
      </c>
      <c r="E232" s="61"/>
      <c r="F232" s="4">
        <v>390000</v>
      </c>
      <c r="G232" s="27">
        <f>F232*D232</f>
        <v>84240000</v>
      </c>
      <c r="H232" s="85" t="s">
        <v>138</v>
      </c>
    </row>
    <row r="233" spans="1:8" s="32" customFormat="1" ht="14.25">
      <c r="A233" s="16" t="s">
        <v>33</v>
      </c>
      <c r="B233" s="17" t="s">
        <v>71</v>
      </c>
      <c r="C233" s="16"/>
      <c r="D233" s="18"/>
      <c r="E233" s="18"/>
      <c r="F233" s="19"/>
      <c r="G233" s="28">
        <f>SUM(G234:G234)</f>
        <v>70200000</v>
      </c>
      <c r="H233" s="22"/>
    </row>
    <row r="234" spans="1:8" ht="30">
      <c r="A234" s="44">
        <v>1</v>
      </c>
      <c r="B234" s="5" t="s">
        <v>72</v>
      </c>
      <c r="C234" s="44" t="s">
        <v>3</v>
      </c>
      <c r="D234" s="44">
        <v>195</v>
      </c>
      <c r="E234" s="44">
        <v>3</v>
      </c>
      <c r="F234" s="4">
        <v>120000</v>
      </c>
      <c r="G234" s="27">
        <f>F234*E234*D234</f>
        <v>70200000</v>
      </c>
      <c r="H234" s="29" t="s">
        <v>103</v>
      </c>
    </row>
    <row r="235" spans="1:8" ht="29.25" customHeight="1">
      <c r="A235" s="16" t="s">
        <v>129</v>
      </c>
      <c r="B235" s="17" t="s">
        <v>1</v>
      </c>
      <c r="C235" s="16"/>
      <c r="D235" s="65"/>
      <c r="E235" s="66"/>
      <c r="F235" s="19"/>
      <c r="G235" s="28">
        <v>26490000</v>
      </c>
      <c r="H235" s="31"/>
    </row>
    <row r="236" spans="1:8" ht="42" customHeight="1">
      <c r="A236" s="80" t="s">
        <v>47</v>
      </c>
      <c r="B236" s="81" t="s">
        <v>105</v>
      </c>
      <c r="C236" s="81"/>
      <c r="D236" s="81"/>
      <c r="E236" s="81"/>
      <c r="F236" s="81"/>
      <c r="G236" s="87">
        <f>G237+G256+G244+G258</f>
        <v>99980000</v>
      </c>
      <c r="H236" s="31"/>
    </row>
    <row r="237" spans="1:8" ht="25.5" customHeight="1">
      <c r="A237" s="16" t="s">
        <v>19</v>
      </c>
      <c r="B237" s="17" t="s">
        <v>18</v>
      </c>
      <c r="C237" s="42"/>
      <c r="D237" s="67"/>
      <c r="E237" s="67"/>
      <c r="F237" s="23"/>
      <c r="G237" s="36">
        <f>SUM(G238:G243)</f>
        <v>13080000</v>
      </c>
      <c r="H237" s="31"/>
    </row>
    <row r="238" spans="1:8" ht="30">
      <c r="A238" s="44">
        <v>1</v>
      </c>
      <c r="B238" s="5" t="s">
        <v>58</v>
      </c>
      <c r="C238" s="44" t="s">
        <v>17</v>
      </c>
      <c r="D238" s="44">
        <v>4</v>
      </c>
      <c r="E238" s="43">
        <v>1</v>
      </c>
      <c r="F238" s="4">
        <v>1200000</v>
      </c>
      <c r="G238" s="27">
        <f>F238*E238*D238</f>
        <v>4800000</v>
      </c>
      <c r="H238" s="83" t="s">
        <v>92</v>
      </c>
    </row>
    <row r="239" spans="1:8" ht="30">
      <c r="A239" s="44">
        <v>2</v>
      </c>
      <c r="B239" s="5" t="s">
        <v>53</v>
      </c>
      <c r="C239" s="44" t="s">
        <v>3</v>
      </c>
      <c r="D239" s="44">
        <v>1</v>
      </c>
      <c r="E239" s="43">
        <v>2</v>
      </c>
      <c r="F239" s="4">
        <v>150000</v>
      </c>
      <c r="G239" s="27">
        <f>F239*E239*D239</f>
        <v>300000</v>
      </c>
      <c r="H239" s="83" t="s">
        <v>91</v>
      </c>
    </row>
    <row r="240" spans="1:8" ht="30">
      <c r="A240" s="44">
        <v>3</v>
      </c>
      <c r="B240" s="5" t="s">
        <v>16</v>
      </c>
      <c r="C240" s="44" t="s">
        <v>3</v>
      </c>
      <c r="D240" s="44">
        <v>1</v>
      </c>
      <c r="E240" s="43">
        <v>2</v>
      </c>
      <c r="F240" s="4">
        <v>250000</v>
      </c>
      <c r="G240" s="27">
        <f>F240*E240*D240</f>
        <v>500000</v>
      </c>
      <c r="H240" s="84" t="s">
        <v>90</v>
      </c>
    </row>
    <row r="241" spans="1:10" ht="30">
      <c r="A241" s="44">
        <v>4</v>
      </c>
      <c r="B241" s="5" t="s">
        <v>54</v>
      </c>
      <c r="C241" s="44" t="s">
        <v>15</v>
      </c>
      <c r="D241" s="61">
        <v>2</v>
      </c>
      <c r="E241" s="61"/>
      <c r="F241" s="4">
        <v>3500000</v>
      </c>
      <c r="G241" s="27">
        <f>F241*D241</f>
        <v>7000000</v>
      </c>
      <c r="H241" s="84" t="s">
        <v>93</v>
      </c>
    </row>
    <row r="242" spans="1:10" ht="30">
      <c r="A242" s="44">
        <v>5</v>
      </c>
      <c r="B242" s="5" t="s">
        <v>55</v>
      </c>
      <c r="C242" s="44" t="s">
        <v>57</v>
      </c>
      <c r="D242" s="43">
        <v>4</v>
      </c>
      <c r="E242" s="43">
        <v>2</v>
      </c>
      <c r="F242" s="4">
        <v>50000</v>
      </c>
      <c r="G242" s="27">
        <f>F242*E242*D242</f>
        <v>400000</v>
      </c>
      <c r="H242" s="84" t="s">
        <v>93</v>
      </c>
    </row>
    <row r="243" spans="1:10" ht="30">
      <c r="A243" s="44">
        <v>6</v>
      </c>
      <c r="B243" s="5" t="s">
        <v>14</v>
      </c>
      <c r="C243" s="44" t="s">
        <v>3</v>
      </c>
      <c r="D243" s="44">
        <v>1</v>
      </c>
      <c r="E243" s="43">
        <v>2</v>
      </c>
      <c r="F243" s="4">
        <v>40000</v>
      </c>
      <c r="G243" s="27">
        <f>F243*E243*D243</f>
        <v>80000</v>
      </c>
      <c r="H243" s="83" t="s">
        <v>94</v>
      </c>
    </row>
    <row r="244" spans="1:10">
      <c r="A244" s="46" t="s">
        <v>2</v>
      </c>
      <c r="B244" s="17" t="s">
        <v>12</v>
      </c>
      <c r="C244" s="44"/>
      <c r="D244" s="62"/>
      <c r="E244" s="62"/>
      <c r="F244" s="4"/>
      <c r="G244" s="36">
        <f>SUM(G245:G255)</f>
        <v>34900000</v>
      </c>
      <c r="H244" s="31"/>
    </row>
    <row r="245" spans="1:10" ht="30">
      <c r="A245" s="44">
        <v>1</v>
      </c>
      <c r="B245" s="5" t="s">
        <v>11</v>
      </c>
      <c r="C245" s="44" t="s">
        <v>5</v>
      </c>
      <c r="D245" s="58">
        <v>2</v>
      </c>
      <c r="E245" s="59"/>
      <c r="F245" s="4">
        <v>2000000</v>
      </c>
      <c r="G245" s="27">
        <f>F245*D245</f>
        <v>4000000</v>
      </c>
      <c r="H245" s="83" t="s">
        <v>95</v>
      </c>
    </row>
    <row r="246" spans="1:10" ht="30">
      <c r="A246" s="44">
        <v>2</v>
      </c>
      <c r="B246" s="5" t="s">
        <v>10</v>
      </c>
      <c r="C246" s="44" t="s">
        <v>9</v>
      </c>
      <c r="D246" s="43">
        <v>1</v>
      </c>
      <c r="E246" s="43">
        <v>2</v>
      </c>
      <c r="F246" s="4">
        <v>1500000</v>
      </c>
      <c r="G246" s="27">
        <f>F246*D246*E246</f>
        <v>3000000</v>
      </c>
      <c r="H246" s="83" t="s">
        <v>95</v>
      </c>
    </row>
    <row r="247" spans="1:10" ht="30">
      <c r="A247" s="44">
        <v>3</v>
      </c>
      <c r="B247" s="5" t="s">
        <v>48</v>
      </c>
      <c r="C247" s="44" t="s">
        <v>8</v>
      </c>
      <c r="D247" s="61">
        <v>2</v>
      </c>
      <c r="E247" s="61"/>
      <c r="F247" s="4">
        <v>500000</v>
      </c>
      <c r="G247" s="27">
        <f>F247*D247</f>
        <v>1000000</v>
      </c>
      <c r="H247" s="83" t="s">
        <v>96</v>
      </c>
    </row>
    <row r="248" spans="1:10" ht="30">
      <c r="A248" s="44">
        <v>4</v>
      </c>
      <c r="B248" s="5" t="s">
        <v>7</v>
      </c>
      <c r="C248" s="44" t="s">
        <v>0</v>
      </c>
      <c r="D248" s="61">
        <v>100</v>
      </c>
      <c r="E248" s="61"/>
      <c r="F248" s="4">
        <f>F21</f>
        <v>50000</v>
      </c>
      <c r="G248" s="27">
        <f>F248*D248</f>
        <v>5000000</v>
      </c>
      <c r="H248" s="83" t="s">
        <v>97</v>
      </c>
    </row>
    <row r="249" spans="1:10" ht="30">
      <c r="A249" s="44">
        <v>5</v>
      </c>
      <c r="B249" s="5" t="s">
        <v>122</v>
      </c>
      <c r="C249" s="44" t="s">
        <v>15</v>
      </c>
      <c r="D249" s="61">
        <v>1</v>
      </c>
      <c r="E249" s="61"/>
      <c r="F249" s="4">
        <v>2500000</v>
      </c>
      <c r="G249" s="27">
        <f>F249*D249</f>
        <v>2500000</v>
      </c>
      <c r="H249" s="83" t="s">
        <v>98</v>
      </c>
    </row>
    <row r="250" spans="1:10" ht="30">
      <c r="A250" s="44">
        <v>6</v>
      </c>
      <c r="B250" s="5" t="s">
        <v>6</v>
      </c>
      <c r="C250" s="44" t="s">
        <v>3</v>
      </c>
      <c r="D250" s="44">
        <v>100</v>
      </c>
      <c r="E250" s="43">
        <v>2</v>
      </c>
      <c r="F250" s="4">
        <v>40000</v>
      </c>
      <c r="G250" s="27">
        <f>F250*E250*D250</f>
        <v>8000000</v>
      </c>
      <c r="H250" s="83" t="s">
        <v>92</v>
      </c>
    </row>
    <row r="251" spans="1:10" ht="47.25" customHeight="1">
      <c r="A251" s="44">
        <v>7</v>
      </c>
      <c r="B251" s="5" t="s">
        <v>132</v>
      </c>
      <c r="C251" s="44" t="s">
        <v>0</v>
      </c>
      <c r="D251" s="58">
        <v>100</v>
      </c>
      <c r="E251" s="59"/>
      <c r="F251" s="4">
        <f>F23</f>
        <v>50000</v>
      </c>
      <c r="G251" s="27">
        <f>F251*D251</f>
        <v>5000000</v>
      </c>
      <c r="H251" s="29" t="s">
        <v>98</v>
      </c>
    </row>
    <row r="252" spans="1:10" ht="45">
      <c r="A252" s="44">
        <v>8</v>
      </c>
      <c r="B252" s="5" t="s">
        <v>73</v>
      </c>
      <c r="C252" s="44" t="s">
        <v>79</v>
      </c>
      <c r="D252" s="44">
        <v>1</v>
      </c>
      <c r="E252" s="44">
        <v>2</v>
      </c>
      <c r="F252" s="4">
        <v>500000</v>
      </c>
      <c r="G252" s="27">
        <f>F252*E252*D252</f>
        <v>1000000</v>
      </c>
      <c r="H252" s="29" t="s">
        <v>95</v>
      </c>
    </row>
    <row r="253" spans="1:10" ht="45">
      <c r="A253" s="44">
        <v>9</v>
      </c>
      <c r="B253" s="5" t="s">
        <v>127</v>
      </c>
      <c r="C253" s="44" t="s">
        <v>124</v>
      </c>
      <c r="D253" s="63">
        <v>2</v>
      </c>
      <c r="E253" s="64"/>
      <c r="F253" s="4">
        <v>200000</v>
      </c>
      <c r="G253" s="27">
        <f>F253*D253</f>
        <v>400000</v>
      </c>
      <c r="H253" s="29" t="s">
        <v>95</v>
      </c>
    </row>
    <row r="254" spans="1:10" ht="30">
      <c r="A254" s="44">
        <v>10</v>
      </c>
      <c r="B254" s="5" t="s">
        <v>4</v>
      </c>
      <c r="C254" s="44" t="s">
        <v>3</v>
      </c>
      <c r="D254" s="44">
        <v>2</v>
      </c>
      <c r="E254" s="44">
        <v>2</v>
      </c>
      <c r="F254" s="4">
        <v>250000</v>
      </c>
      <c r="G254" s="27">
        <f>F254*E254*D254</f>
        <v>1000000</v>
      </c>
      <c r="H254" s="83" t="s">
        <v>99</v>
      </c>
    </row>
    <row r="255" spans="1:10" ht="93.75" customHeight="1">
      <c r="A255" s="44">
        <v>11</v>
      </c>
      <c r="B255" s="5" t="s">
        <v>106</v>
      </c>
      <c r="C255" s="44" t="s">
        <v>0</v>
      </c>
      <c r="D255" s="62">
        <v>20</v>
      </c>
      <c r="E255" s="62"/>
      <c r="F255" s="4">
        <v>200000</v>
      </c>
      <c r="G255" s="27">
        <f>F255*D255</f>
        <v>4000000</v>
      </c>
      <c r="H255" s="84" t="s">
        <v>97</v>
      </c>
      <c r="J255" s="30" t="s">
        <v>126</v>
      </c>
    </row>
    <row r="256" spans="1:10">
      <c r="A256" s="16" t="s">
        <v>33</v>
      </c>
      <c r="B256" s="17" t="s">
        <v>34</v>
      </c>
      <c r="C256" s="16"/>
      <c r="D256" s="16"/>
      <c r="E256" s="16"/>
      <c r="F256" s="19"/>
      <c r="G256" s="28">
        <f>G257</f>
        <v>43000000</v>
      </c>
      <c r="H256" s="31"/>
    </row>
    <row r="257" spans="1:8" ht="90">
      <c r="A257" s="44">
        <v>1</v>
      </c>
      <c r="B257" s="5" t="s">
        <v>107</v>
      </c>
      <c r="C257" s="44" t="s">
        <v>32</v>
      </c>
      <c r="D257" s="61">
        <v>100</v>
      </c>
      <c r="E257" s="61"/>
      <c r="F257" s="4">
        <v>430000</v>
      </c>
      <c r="G257" s="27">
        <f>F257*D257</f>
        <v>43000000</v>
      </c>
      <c r="H257" s="85" t="s">
        <v>138</v>
      </c>
    </row>
    <row r="258" spans="1:8" ht="29.25" customHeight="1">
      <c r="A258" s="16" t="s">
        <v>129</v>
      </c>
      <c r="B258" s="17" t="s">
        <v>1</v>
      </c>
      <c r="C258" s="16"/>
      <c r="D258" s="65"/>
      <c r="E258" s="66"/>
      <c r="F258" s="19"/>
      <c r="G258" s="28">
        <v>9000000</v>
      </c>
      <c r="H258" s="31"/>
    </row>
    <row r="259" spans="1:8">
      <c r="A259" s="22"/>
      <c r="B259" s="60" t="s">
        <v>130</v>
      </c>
      <c r="C259" s="60"/>
      <c r="D259" s="60"/>
      <c r="E259" s="60"/>
      <c r="F259" s="60"/>
      <c r="G259" s="39">
        <f>G9+G33+G57+G79+G106+G133+G156+G183+G210+G236</f>
        <v>1474435000</v>
      </c>
      <c r="H259" s="31"/>
    </row>
    <row r="260" spans="1:8" ht="59.25" customHeight="1">
      <c r="A260" s="57"/>
      <c r="B260" s="57"/>
      <c r="C260" s="57"/>
      <c r="D260" s="57"/>
      <c r="E260" s="57"/>
      <c r="F260" s="57"/>
      <c r="G260" s="57"/>
      <c r="H260" s="57"/>
    </row>
    <row r="261" spans="1:8">
      <c r="B261" s="47"/>
    </row>
  </sheetData>
  <mergeCells count="143">
    <mergeCell ref="B9:F9"/>
    <mergeCell ref="D10:E10"/>
    <mergeCell ref="D14:E14"/>
    <mergeCell ref="D17:E17"/>
    <mergeCell ref="D18:E18"/>
    <mergeCell ref="D20:E20"/>
    <mergeCell ref="A2:F2"/>
    <mergeCell ref="A3:H3"/>
    <mergeCell ref="B4:H4"/>
    <mergeCell ref="A6:H6"/>
    <mergeCell ref="D7:E7"/>
    <mergeCell ref="B8:F8"/>
    <mergeCell ref="D31:E31"/>
    <mergeCell ref="B33:F33"/>
    <mergeCell ref="D34:E34"/>
    <mergeCell ref="D38:E38"/>
    <mergeCell ref="D41:E41"/>
    <mergeCell ref="D42:E42"/>
    <mergeCell ref="D21:E21"/>
    <mergeCell ref="D22:E22"/>
    <mergeCell ref="D23:E23"/>
    <mergeCell ref="D27:E27"/>
    <mergeCell ref="D28:E28"/>
    <mergeCell ref="D30:E30"/>
    <mergeCell ref="D25:E25"/>
    <mergeCell ref="D32:E32"/>
    <mergeCell ref="D54:E54"/>
    <mergeCell ref="D55:E55"/>
    <mergeCell ref="B57:F57"/>
    <mergeCell ref="D58:E58"/>
    <mergeCell ref="D62:E62"/>
    <mergeCell ref="D65:E65"/>
    <mergeCell ref="D44:E44"/>
    <mergeCell ref="D45:E45"/>
    <mergeCell ref="D46:E46"/>
    <mergeCell ref="D47:E47"/>
    <mergeCell ref="D51:E51"/>
    <mergeCell ref="D52:E52"/>
    <mergeCell ref="D49:E49"/>
    <mergeCell ref="D56:E56"/>
    <mergeCell ref="D75:E75"/>
    <mergeCell ref="D77:E77"/>
    <mergeCell ref="B79:F79"/>
    <mergeCell ref="D80:E80"/>
    <mergeCell ref="D84:E84"/>
    <mergeCell ref="D87:E87"/>
    <mergeCell ref="D66:E66"/>
    <mergeCell ref="D68:E68"/>
    <mergeCell ref="D69:E69"/>
    <mergeCell ref="D70:E70"/>
    <mergeCell ref="D73:E73"/>
    <mergeCell ref="D72:E72"/>
    <mergeCell ref="D78:E78"/>
    <mergeCell ref="D97:E97"/>
    <mergeCell ref="D99:E99"/>
    <mergeCell ref="B106:F106"/>
    <mergeCell ref="D107:E107"/>
    <mergeCell ref="D111:E111"/>
    <mergeCell ref="D114:E114"/>
    <mergeCell ref="D88:E88"/>
    <mergeCell ref="D90:E90"/>
    <mergeCell ref="D91:E91"/>
    <mergeCell ref="D92:E92"/>
    <mergeCell ref="D96:E96"/>
    <mergeCell ref="D94:E94"/>
    <mergeCell ref="D105:E105"/>
    <mergeCell ref="D124:E124"/>
    <mergeCell ref="D126:E126"/>
    <mergeCell ref="B133:F133"/>
    <mergeCell ref="D134:E134"/>
    <mergeCell ref="D138:E138"/>
    <mergeCell ref="D141:E141"/>
    <mergeCell ref="D115:E115"/>
    <mergeCell ref="D117:E117"/>
    <mergeCell ref="D118:E118"/>
    <mergeCell ref="D119:E119"/>
    <mergeCell ref="D123:E123"/>
    <mergeCell ref="D121:E121"/>
    <mergeCell ref="D132:E132"/>
    <mergeCell ref="D152:E152"/>
    <mergeCell ref="D154:E154"/>
    <mergeCell ref="B156:F156"/>
    <mergeCell ref="D157:E157"/>
    <mergeCell ref="D161:E161"/>
    <mergeCell ref="D164:E164"/>
    <mergeCell ref="D142:E142"/>
    <mergeCell ref="D144:E144"/>
    <mergeCell ref="D145:E145"/>
    <mergeCell ref="D146:E146"/>
    <mergeCell ref="D147:E147"/>
    <mergeCell ref="D151:E151"/>
    <mergeCell ref="D149:E149"/>
    <mergeCell ref="D155:E155"/>
    <mergeCell ref="D174:E174"/>
    <mergeCell ref="D176:E176"/>
    <mergeCell ref="B183:F183"/>
    <mergeCell ref="D184:E184"/>
    <mergeCell ref="D188:E188"/>
    <mergeCell ref="D165:E165"/>
    <mergeCell ref="D167:E167"/>
    <mergeCell ref="D168:E168"/>
    <mergeCell ref="D170:E170"/>
    <mergeCell ref="D172:E172"/>
    <mergeCell ref="D171:E171"/>
    <mergeCell ref="D182:E182"/>
    <mergeCell ref="D199:E199"/>
    <mergeCell ref="D201:E201"/>
    <mergeCell ref="D203:E203"/>
    <mergeCell ref="B210:F210"/>
    <mergeCell ref="D211:E211"/>
    <mergeCell ref="D215:E215"/>
    <mergeCell ref="D191:E191"/>
    <mergeCell ref="D192:E192"/>
    <mergeCell ref="D194:E194"/>
    <mergeCell ref="D195:E195"/>
    <mergeCell ref="D197:E197"/>
    <mergeCell ref="D198:E198"/>
    <mergeCell ref="D209:E209"/>
    <mergeCell ref="D230:E230"/>
    <mergeCell ref="D232:E232"/>
    <mergeCell ref="B236:F236"/>
    <mergeCell ref="D237:E237"/>
    <mergeCell ref="D241:E241"/>
    <mergeCell ref="D244:E244"/>
    <mergeCell ref="D216:E216"/>
    <mergeCell ref="D219:E219"/>
    <mergeCell ref="D222:E222"/>
    <mergeCell ref="D223:E223"/>
    <mergeCell ref="D224:E224"/>
    <mergeCell ref="D226:E226"/>
    <mergeCell ref="D227:E227"/>
    <mergeCell ref="D235:E235"/>
    <mergeCell ref="A260:H260"/>
    <mergeCell ref="D245:E245"/>
    <mergeCell ref="B259:F259"/>
    <mergeCell ref="D247:E247"/>
    <mergeCell ref="D248:E248"/>
    <mergeCell ref="D249:E249"/>
    <mergeCell ref="D251:E251"/>
    <mergeCell ref="D255:E255"/>
    <mergeCell ref="D253:E253"/>
    <mergeCell ref="D257:E257"/>
    <mergeCell ref="D258:E258"/>
  </mergeCells>
  <pageMargins left="0.7" right="0.7" top="0.5" bottom="0.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Tổng hợp</vt:lpstr>
      <vt:lpstr>dự toán chi tiết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Huong Tra</dc:creator>
  <cp:lastModifiedBy>admin</cp:lastModifiedBy>
  <cp:lastPrinted>2022-06-14T03:47:27Z</cp:lastPrinted>
  <dcterms:created xsi:type="dcterms:W3CDTF">2020-04-17T04:14:25Z</dcterms:created>
  <dcterms:modified xsi:type="dcterms:W3CDTF">2022-06-14T03:49:23Z</dcterms:modified>
</cp:coreProperties>
</file>