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0" windowWidth="21015" windowHeight="9990"/>
  </bookViews>
  <sheets>
    <sheet name="Bao cao" sheetId="1" r:id="rId1"/>
  </sheets>
  <externalReferences>
    <externalReference r:id="rId2"/>
  </externalReferences>
  <calcPr calcId="125725"/>
</workbook>
</file>

<file path=xl/calcChain.xml><?xml version="1.0" encoding="utf-8"?>
<calcChain xmlns="http://schemas.openxmlformats.org/spreadsheetml/2006/main">
  <c r="H19" i="1"/>
  <c r="G19"/>
  <c r="H18"/>
  <c r="G18"/>
  <c r="H17"/>
  <c r="G17"/>
  <c r="H16"/>
  <c r="H14" s="1"/>
  <c r="G16"/>
  <c r="H15"/>
  <c r="F15"/>
  <c r="G15" s="1"/>
  <c r="E14"/>
  <c r="D14"/>
  <c r="C14"/>
  <c r="H13"/>
  <c r="G13"/>
  <c r="E12"/>
  <c r="G12" s="1"/>
  <c r="F11"/>
  <c r="D11"/>
  <c r="C11"/>
  <c r="G10"/>
  <c r="G9"/>
  <c r="D8"/>
  <c r="C8"/>
  <c r="A4"/>
  <c r="E11" l="1"/>
  <c r="G11" s="1"/>
  <c r="G14"/>
  <c r="H8"/>
  <c r="H12"/>
  <c r="H11" s="1"/>
  <c r="F14"/>
  <c r="F8" s="1"/>
  <c r="G8" l="1"/>
  <c r="E8"/>
</calcChain>
</file>

<file path=xl/sharedStrings.xml><?xml version="1.0" encoding="utf-8"?>
<sst xmlns="http://schemas.openxmlformats.org/spreadsheetml/2006/main" count="36" uniqueCount="35">
  <si>
    <t>UBND TỈNH CAO BẰNG</t>
  </si>
  <si>
    <t xml:space="preserve">        SỞ TÀI CHÍNH</t>
  </si>
  <si>
    <t>Đơn vị tính: Triệu đồng</t>
  </si>
  <si>
    <t>TT</t>
  </si>
  <si>
    <t>Chỉ tiêu</t>
  </si>
  <si>
    <t>Dư nợ đầu năm
(ngày 01/01)</t>
  </si>
  <si>
    <t>Vay trong năm</t>
  </si>
  <si>
    <t>Trả nợ trong năm</t>
  </si>
  <si>
    <t>Dư cuối năm
(ngày 31/12)</t>
  </si>
  <si>
    <t>Ghi chú</t>
  </si>
  <si>
    <t>Gốc</t>
  </si>
  <si>
    <t>Lãi/phí</t>
  </si>
  <si>
    <t>Tổng</t>
  </si>
  <si>
    <t>Tổng số</t>
  </si>
  <si>
    <t>I</t>
  </si>
  <si>
    <t>Phát hành trái phiếu chính quyền địa phương</t>
  </si>
  <si>
    <t>II</t>
  </si>
  <si>
    <t>Tạm ứng ngân quỹ nhà nước tạm thời nhàn rỗi</t>
  </si>
  <si>
    <t>III</t>
  </si>
  <si>
    <t>Vay các tổ chức tài chính, tín dụng</t>
  </si>
  <si>
    <t>Vay Ngân hàng Phát triển Việt Nam</t>
  </si>
  <si>
    <t>IV</t>
  </si>
  <si>
    <t>Vay lại nguồn vay nước ngoài</t>
  </si>
  <si>
    <t>Chương trình đô thị miền núi phía Bắc, vay vốn WB</t>
  </si>
  <si>
    <t>Số tiền vay lại đã rút vốn là 823.683,08 USD</t>
  </si>
  <si>
    <t>Chương trình mở rộng quy mô vệ sinh và nước sạch nông thôn dựa trên kết quả tỉnh Cao Bằng, vay vốn WB</t>
  </si>
  <si>
    <t>Số tiền vay lại đã rút vốn là 27.863,23 USD</t>
  </si>
  <si>
    <t>Dự án: Đầu tư xây dựng cầu dân sinh và quản lý tài sản đường địa phương (dự án LRAMP), vay vốn WB</t>
  </si>
  <si>
    <t>Số tiền vay lại đã rút vốn là 38.300 USD</t>
  </si>
  <si>
    <t>Dự án năng lượng nông thôn II (REII)</t>
  </si>
  <si>
    <t>V</t>
  </si>
  <si>
    <t>Vay các tổ chức khác</t>
  </si>
  <si>
    <t>Ghi chú:</t>
  </si>
  <si>
    <t xml:space="preserve">         Đối với các dự án vay lại nguồn vay nước ngoài (trừ dự án năng lượng nông thôn II), UBND tỉnh vay lại Bộ Tài chính bằng USD. Số liệu tại biểu là số liệu đã được quy đổi từ USD thành VNĐ tại thời điểm UBND tỉnh nhận nợ với Bộ Tài chính.</t>
  </si>
  <si>
    <t>CÔNG BỐ THÔNG TIN TÌNH HÌNH THỰC HIỆN VAY, TRẢ NỢ TỈNH CAO BẰNG NĂM 2017</t>
  </si>
</sst>
</file>

<file path=xl/styles.xml><?xml version="1.0" encoding="utf-8"?>
<styleSheet xmlns="http://schemas.openxmlformats.org/spreadsheetml/2006/main">
  <numFmts count="2">
    <numFmt numFmtId="43" formatCode="_(* #,##0.00_);_(* \(#,##0.00\);_(* &quot;-&quot;??_);_(@_)"/>
    <numFmt numFmtId="164" formatCode="_(* #,##0_);_(* \(#,##0\);_(* &quot;-&quot;??_);_(@_)"/>
  </numFmts>
  <fonts count="16">
    <font>
      <sz val="10"/>
      <name val="Arial"/>
      <family val="2"/>
    </font>
    <font>
      <sz val="10"/>
      <name val="Arial"/>
      <family val="2"/>
    </font>
    <font>
      <sz val="13"/>
      <name val="Times New Roman"/>
      <family val="1"/>
      <charset val="163"/>
    </font>
    <font>
      <b/>
      <sz val="13"/>
      <name val="Times New Roman"/>
      <family val="1"/>
      <charset val="163"/>
    </font>
    <font>
      <sz val="12"/>
      <name val="Times New Roman"/>
      <family val="1"/>
      <charset val="163"/>
    </font>
    <font>
      <b/>
      <sz val="12"/>
      <name val="Times New Roman"/>
      <family val="1"/>
      <charset val="163"/>
    </font>
    <font>
      <i/>
      <sz val="11"/>
      <name val="Times New Roman"/>
      <family val="1"/>
    </font>
    <font>
      <b/>
      <sz val="11"/>
      <name val="Times New Roman"/>
      <family val="1"/>
    </font>
    <font>
      <i/>
      <sz val="11"/>
      <name val="Times New Roman"/>
      <family val="1"/>
      <charset val="163"/>
    </font>
    <font>
      <b/>
      <sz val="10"/>
      <color rgb="FFC81414"/>
      <name val="Arial"/>
      <family val="2"/>
      <charset val="163"/>
    </font>
    <font>
      <b/>
      <sz val="10.5"/>
      <name val="Times New Roman"/>
      <family val="1"/>
    </font>
    <font>
      <sz val="11"/>
      <name val="Times New Roman"/>
      <family val="1"/>
    </font>
    <font>
      <sz val="10.5"/>
      <name val="Times New Roman"/>
      <family val="1"/>
    </font>
    <font>
      <sz val="11"/>
      <name val="Times New Roman"/>
      <family val="1"/>
      <charset val="163"/>
    </font>
    <font>
      <sz val="10.5"/>
      <name val="Times New Roman"/>
      <family val="1"/>
      <charset val="163"/>
    </font>
    <font>
      <b/>
      <i/>
      <u/>
      <sz val="11"/>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8" fillId="0" borderId="1" xfId="0" applyFont="1" applyFill="1" applyBorder="1" applyAlignment="1">
      <alignment horizontal="right" vertical="center"/>
    </xf>
    <xf numFmtId="0" fontId="6" fillId="0" borderId="0" xfId="0" applyFont="1" applyFill="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9" fillId="0" borderId="0" xfId="0" applyFont="1"/>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3" fontId="10" fillId="0" borderId="5" xfId="0" applyNumberFormat="1" applyFont="1" applyFill="1" applyBorder="1" applyAlignment="1">
      <alignment vertical="center" wrapText="1"/>
    </xf>
    <xf numFmtId="3" fontId="7" fillId="0" borderId="5" xfId="0" applyNumberFormat="1" applyFont="1" applyFill="1" applyBorder="1" applyAlignment="1">
      <alignment vertical="center" wrapText="1"/>
    </xf>
    <xf numFmtId="0" fontId="7" fillId="0" borderId="5" xfId="0" applyFont="1" applyFill="1" applyBorder="1" applyAlignment="1">
      <alignment horizontal="left" vertical="center" wrapText="1"/>
    </xf>
    <xf numFmtId="43" fontId="7" fillId="0" borderId="5" xfId="1" applyFont="1" applyFill="1" applyBorder="1" applyAlignment="1">
      <alignment vertical="center" wrapText="1"/>
    </xf>
    <xf numFmtId="43" fontId="10" fillId="0" borderId="5" xfId="1" applyFont="1" applyFill="1" applyBorder="1" applyAlignment="1">
      <alignmen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43" fontId="10" fillId="0" borderId="6" xfId="1" applyFont="1" applyFill="1" applyBorder="1" applyAlignment="1">
      <alignment vertical="center" wrapText="1"/>
    </xf>
    <xf numFmtId="164" fontId="7" fillId="0" borderId="0" xfId="1" applyNumberFormat="1" applyFont="1" applyFill="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3" fontId="12" fillId="0" borderId="5" xfId="0" applyNumberFormat="1" applyFont="1" applyFill="1" applyBorder="1" applyAlignment="1">
      <alignment horizontal="right" vertical="center" wrapText="1"/>
    </xf>
    <xf numFmtId="43" fontId="12" fillId="0" borderId="6" xfId="1" applyFont="1" applyFill="1" applyBorder="1" applyAlignment="1">
      <alignment vertical="center" wrapText="1"/>
    </xf>
    <xf numFmtId="3" fontId="13" fillId="0" borderId="0" xfId="0" applyNumberFormat="1" applyFont="1" applyFill="1" applyAlignment="1">
      <alignment horizontal="left" vertical="center"/>
    </xf>
    <xf numFmtId="0" fontId="13" fillId="0" borderId="0" xfId="0" applyFont="1" applyFill="1" applyAlignment="1">
      <alignment horizontal="center" vertical="center" wrapText="1"/>
    </xf>
    <xf numFmtId="43" fontId="11" fillId="0" borderId="5" xfId="1" applyFont="1" applyFill="1" applyBorder="1" applyAlignment="1">
      <alignment vertical="center" wrapText="1"/>
    </xf>
    <xf numFmtId="0" fontId="13" fillId="0" borderId="0" xfId="0" applyFont="1" applyFill="1" applyAlignment="1">
      <alignment horizontal="left" vertical="center"/>
    </xf>
    <xf numFmtId="3" fontId="10"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justify" vertical="center" wrapText="1"/>
    </xf>
    <xf numFmtId="3" fontId="10" fillId="0" borderId="6" xfId="0" applyNumberFormat="1" applyFont="1" applyFill="1" applyBorder="1" applyAlignment="1">
      <alignment vertical="center" wrapText="1"/>
    </xf>
    <xf numFmtId="0" fontId="10" fillId="0" borderId="0" xfId="0" applyFont="1" applyFill="1" applyAlignment="1">
      <alignment vertical="center"/>
    </xf>
    <xf numFmtId="3" fontId="11" fillId="0" borderId="7" xfId="0" applyNumberFormat="1" applyFont="1" applyFill="1" applyBorder="1" applyAlignment="1">
      <alignment horizontal="center" vertical="center" wrapText="1"/>
    </xf>
    <xf numFmtId="0" fontId="11" fillId="0" borderId="6" xfId="0" applyFont="1" applyBorder="1" applyAlignment="1">
      <alignment vertical="center" wrapText="1"/>
    </xf>
    <xf numFmtId="3" fontId="11" fillId="0" borderId="6" xfId="0" applyNumberFormat="1" applyFont="1" applyFill="1" applyBorder="1" applyAlignment="1">
      <alignment vertical="center" wrapText="1"/>
    </xf>
    <xf numFmtId="0" fontId="11" fillId="0" borderId="7" xfId="0" applyNumberFormat="1" applyFont="1" applyFill="1" applyBorder="1" applyAlignment="1">
      <alignment vertical="center" wrapText="1"/>
    </xf>
    <xf numFmtId="3" fontId="11" fillId="0" borderId="7" xfId="0" applyNumberFormat="1" applyFont="1" applyFill="1" applyBorder="1" applyAlignment="1">
      <alignment vertical="center" wrapText="1"/>
    </xf>
    <xf numFmtId="4" fontId="11" fillId="0" borderId="7" xfId="0" applyNumberFormat="1" applyFont="1" applyFill="1" applyBorder="1" applyAlignment="1">
      <alignment vertical="center" wrapText="1"/>
    </xf>
    <xf numFmtId="0" fontId="11" fillId="0" borderId="0" xfId="0" applyFont="1" applyFill="1" applyAlignment="1">
      <alignment vertical="center"/>
    </xf>
    <xf numFmtId="0" fontId="11" fillId="0" borderId="6" xfId="0" applyFont="1" applyFill="1" applyBorder="1" applyAlignment="1">
      <alignment vertical="center" wrapText="1"/>
    </xf>
    <xf numFmtId="0" fontId="11" fillId="0" borderId="7" xfId="0" applyFont="1" applyBorder="1" applyAlignment="1">
      <alignment horizontal="left" vertical="center" wrapText="1"/>
    </xf>
    <xf numFmtId="0" fontId="11" fillId="0" borderId="6" xfId="0" applyNumberFormat="1" applyFont="1" applyFill="1" applyBorder="1" applyAlignment="1">
      <alignment vertical="center" wrapText="1"/>
    </xf>
    <xf numFmtId="3" fontId="10" fillId="0" borderId="8" xfId="0" applyNumberFormat="1" applyFont="1" applyFill="1" applyBorder="1" applyAlignment="1">
      <alignment horizontal="center" vertical="center" wrapText="1"/>
    </xf>
    <xf numFmtId="0" fontId="10" fillId="0" borderId="8" xfId="0" applyNumberFormat="1" applyFont="1" applyFill="1" applyBorder="1" applyAlignment="1">
      <alignment horizontal="justify" vertical="center" wrapText="1"/>
    </xf>
    <xf numFmtId="43" fontId="7" fillId="0" borderId="4" xfId="1" applyFont="1" applyFill="1" applyBorder="1" applyAlignment="1">
      <alignment vertical="center" wrapText="1"/>
    </xf>
    <xf numFmtId="43" fontId="10" fillId="0" borderId="4" xfId="1" applyFont="1" applyFill="1" applyBorder="1" applyAlignment="1">
      <alignment vertical="center" wrapText="1"/>
    </xf>
    <xf numFmtId="3" fontId="12"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3" fontId="10" fillId="0" borderId="0" xfId="0" applyNumberFormat="1" applyFont="1" applyFill="1" applyBorder="1" applyAlignment="1">
      <alignment horizontal="right" vertical="center" wrapText="1"/>
    </xf>
    <xf numFmtId="0" fontId="14" fillId="0" borderId="0" xfId="0" applyFont="1" applyFill="1" applyAlignment="1">
      <alignment vertical="center"/>
    </xf>
    <xf numFmtId="3" fontId="14" fillId="0" borderId="0" xfId="0" applyNumberFormat="1" applyFont="1" applyFill="1" applyAlignment="1">
      <alignment vertical="center"/>
    </xf>
    <xf numFmtId="0" fontId="11" fillId="0" borderId="0" xfId="0" applyFont="1" applyFill="1" applyAlignment="1">
      <alignment horizontal="center" vertical="center"/>
    </xf>
    <xf numFmtId="0" fontId="15" fillId="0" borderId="0" xfId="0" applyFont="1" applyFill="1" applyAlignment="1">
      <alignment vertical="center"/>
    </xf>
    <xf numFmtId="0" fontId="11" fillId="0" borderId="0" xfId="0" applyFont="1" applyFill="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200025</xdr:rowOff>
    </xdr:from>
    <xdr:to>
      <xdr:col>1</xdr:col>
      <xdr:colOff>773430</xdr:colOff>
      <xdr:row>1</xdr:row>
      <xdr:rowOff>200025</xdr:rowOff>
    </xdr:to>
    <xdr:cxnSp macro="">
      <xdr:nvCxnSpPr>
        <xdr:cNvPr id="2" name="Straight Connector 1"/>
        <xdr:cNvCxnSpPr/>
      </xdr:nvCxnSpPr>
      <xdr:spPr>
        <a:xfrm>
          <a:off x="514350" y="409575"/>
          <a:ext cx="640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ong%20khai/&#272;&#259;ng%20t&#7843;i%20l&#7841;i%20thay%20t&#234;n/2018-01-04-cong%20bo%20QT%202017,%20DT%2020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uyet toan 2017"/>
      <sheetName val="Du toan 2019"/>
      <sheetName val="Sheet2"/>
    </sheetNames>
    <sheetDataSet>
      <sheetData sheetId="0"/>
      <sheetData sheetId="1">
        <row r="6">
          <cell r="A6" t="str">
            <v>(Kèm theo Công văn số 40/STC-QLNS ngày 10/01/2019 của Sở Tài chính)</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4"/>
  <sheetViews>
    <sheetView tabSelected="1" workbookViewId="0">
      <selection activeCell="B14" sqref="B14"/>
    </sheetView>
  </sheetViews>
  <sheetFormatPr defaultRowHeight="15"/>
  <cols>
    <col min="1" max="1" width="5.7109375" style="60" customWidth="1"/>
    <col min="2" max="2" width="49.28515625" style="47" customWidth="1"/>
    <col min="3" max="4" width="16.28515625" style="47" customWidth="1"/>
    <col min="5" max="7" width="12.140625" style="47" customWidth="1"/>
    <col min="8" max="8" width="16.28515625" style="47" customWidth="1"/>
    <col min="9" max="9" width="25.28515625" style="47" customWidth="1"/>
    <col min="10" max="10" width="9.140625" style="47"/>
    <col min="11" max="11" width="12.7109375" style="47" bestFit="1" customWidth="1"/>
    <col min="12" max="16384" width="9.140625" style="47"/>
  </cols>
  <sheetData>
    <row r="1" spans="1:11" s="3" customFormat="1" ht="16.5">
      <c r="A1" s="1" t="s">
        <v>0</v>
      </c>
      <c r="B1" s="1"/>
      <c r="C1" s="2"/>
      <c r="D1" s="2"/>
      <c r="E1" s="2"/>
      <c r="F1" s="2"/>
      <c r="G1" s="2"/>
      <c r="H1" s="2"/>
    </row>
    <row r="2" spans="1:11" s="3" customFormat="1" ht="16.5">
      <c r="A2" s="4" t="s">
        <v>1</v>
      </c>
      <c r="B2" s="4"/>
      <c r="C2" s="2"/>
      <c r="D2" s="2"/>
      <c r="E2" s="2"/>
      <c r="F2" s="2"/>
      <c r="G2" s="2"/>
      <c r="H2" s="2"/>
    </row>
    <row r="3" spans="1:11" s="6" customFormat="1" ht="16.5">
      <c r="A3" s="5" t="s">
        <v>34</v>
      </c>
      <c r="B3" s="5"/>
      <c r="C3" s="5"/>
      <c r="D3" s="5"/>
      <c r="E3" s="5"/>
      <c r="F3" s="5"/>
      <c r="G3" s="5"/>
      <c r="H3" s="5"/>
      <c r="I3" s="5"/>
    </row>
    <row r="4" spans="1:11" s="8" customFormat="1">
      <c r="A4" s="7" t="str">
        <f>+'[1]Du toan 2019'!A6:H6</f>
        <v>(Kèm theo Công văn số 40/STC-QLNS ngày 10/01/2019 của Sở Tài chính)</v>
      </c>
      <c r="B4" s="7"/>
      <c r="C4" s="7"/>
      <c r="D4" s="7"/>
      <c r="E4" s="7"/>
      <c r="F4" s="7"/>
      <c r="G4" s="7"/>
      <c r="H4" s="7"/>
      <c r="I4" s="7"/>
    </row>
    <row r="5" spans="1:11" s="8" customFormat="1">
      <c r="A5" s="9"/>
      <c r="B5" s="9"/>
      <c r="C5" s="9"/>
      <c r="D5" s="9"/>
      <c r="E5" s="9"/>
      <c r="F5" s="10"/>
      <c r="G5" s="10"/>
      <c r="H5" s="10"/>
      <c r="I5" s="11" t="s">
        <v>2</v>
      </c>
    </row>
    <row r="6" spans="1:11" s="8" customFormat="1" ht="14.25" customHeight="1">
      <c r="A6" s="12" t="s">
        <v>3</v>
      </c>
      <c r="B6" s="12" t="s">
        <v>4</v>
      </c>
      <c r="C6" s="12" t="s">
        <v>5</v>
      </c>
      <c r="D6" s="12" t="s">
        <v>6</v>
      </c>
      <c r="E6" s="13" t="s">
        <v>7</v>
      </c>
      <c r="F6" s="13"/>
      <c r="G6" s="13"/>
      <c r="H6" s="14" t="s">
        <v>8</v>
      </c>
      <c r="I6" s="14" t="s">
        <v>9</v>
      </c>
      <c r="J6" s="15"/>
    </row>
    <row r="7" spans="1:11" s="18" customFormat="1" ht="14.25">
      <c r="A7" s="12"/>
      <c r="B7" s="12"/>
      <c r="C7" s="12"/>
      <c r="D7" s="12"/>
      <c r="E7" s="16" t="s">
        <v>10</v>
      </c>
      <c r="F7" s="16" t="s">
        <v>11</v>
      </c>
      <c r="G7" s="16" t="s">
        <v>12</v>
      </c>
      <c r="H7" s="17"/>
      <c r="I7" s="17"/>
    </row>
    <row r="8" spans="1:11" s="18" customFormat="1" ht="18" customHeight="1">
      <c r="A8" s="19"/>
      <c r="B8" s="19" t="s">
        <v>13</v>
      </c>
      <c r="C8" s="20">
        <f t="shared" ref="C8:H8" si="0">+C9+C10+C11+C14+C19</f>
        <v>574700.43999999994</v>
      </c>
      <c r="D8" s="20">
        <f t="shared" si="0"/>
        <v>7930</v>
      </c>
      <c r="E8" s="20">
        <f t="shared" si="0"/>
        <v>183110</v>
      </c>
      <c r="F8" s="20">
        <f t="shared" si="0"/>
        <v>1313</v>
      </c>
      <c r="G8" s="21">
        <f t="shared" si="0"/>
        <v>184423</v>
      </c>
      <c r="H8" s="20">
        <f t="shared" si="0"/>
        <v>399520.44</v>
      </c>
      <c r="I8" s="20"/>
    </row>
    <row r="9" spans="1:11" s="18" customFormat="1" ht="18" customHeight="1">
      <c r="A9" s="19" t="s">
        <v>14</v>
      </c>
      <c r="B9" s="22" t="s">
        <v>15</v>
      </c>
      <c r="C9" s="23">
        <v>0</v>
      </c>
      <c r="D9" s="23">
        <v>0</v>
      </c>
      <c r="E9" s="23">
        <v>0</v>
      </c>
      <c r="F9" s="23">
        <v>0</v>
      </c>
      <c r="G9" s="23">
        <f>+E9+F9</f>
        <v>0</v>
      </c>
      <c r="H9" s="24">
        <v>0</v>
      </c>
      <c r="I9" s="24"/>
    </row>
    <row r="10" spans="1:11" s="18" customFormat="1" ht="18" customHeight="1">
      <c r="A10" s="25" t="s">
        <v>16</v>
      </c>
      <c r="B10" s="26" t="s">
        <v>17</v>
      </c>
      <c r="C10" s="27">
        <v>0</v>
      </c>
      <c r="D10" s="27">
        <v>0</v>
      </c>
      <c r="E10" s="27">
        <v>0</v>
      </c>
      <c r="F10" s="27">
        <v>0</v>
      </c>
      <c r="G10" s="23">
        <f t="shared" ref="G10:G11" si="1">+E10+F10</f>
        <v>0</v>
      </c>
      <c r="H10" s="27">
        <v>0</v>
      </c>
      <c r="I10" s="27"/>
      <c r="K10" s="28"/>
    </row>
    <row r="11" spans="1:11" s="18" customFormat="1" ht="18" customHeight="1">
      <c r="A11" s="19" t="s">
        <v>18</v>
      </c>
      <c r="B11" s="22" t="s">
        <v>19</v>
      </c>
      <c r="C11" s="20">
        <f>SUM(C12:C13)</f>
        <v>463000</v>
      </c>
      <c r="D11" s="27">
        <f t="shared" ref="D11:H11" si="2">SUM(D12:D13)</f>
        <v>0</v>
      </c>
      <c r="E11" s="20">
        <f t="shared" si="2"/>
        <v>175180</v>
      </c>
      <c r="F11" s="27">
        <f t="shared" si="2"/>
        <v>0</v>
      </c>
      <c r="G11" s="21">
        <f t="shared" si="1"/>
        <v>175180</v>
      </c>
      <c r="H11" s="20">
        <f t="shared" si="2"/>
        <v>287820</v>
      </c>
      <c r="I11" s="20"/>
      <c r="K11" s="28"/>
    </row>
    <row r="12" spans="1:11" s="34" customFormat="1" ht="18" customHeight="1">
      <c r="A12" s="29">
        <v>1</v>
      </c>
      <c r="B12" s="30" t="s">
        <v>20</v>
      </c>
      <c r="C12" s="31">
        <v>463000</v>
      </c>
      <c r="D12" s="32">
        <v>0</v>
      </c>
      <c r="E12" s="31">
        <f>295180-120000</f>
        <v>175180</v>
      </c>
      <c r="F12" s="32">
        <v>0</v>
      </c>
      <c r="G12" s="31">
        <f>+E12+F12</f>
        <v>175180</v>
      </c>
      <c r="H12" s="31">
        <f>+C12+D12-E12</f>
        <v>287820</v>
      </c>
      <c r="I12" s="31"/>
      <c r="J12" s="33"/>
    </row>
    <row r="13" spans="1:11" s="34" customFormat="1" ht="18" customHeight="1">
      <c r="A13" s="29">
        <v>2</v>
      </c>
      <c r="B13" s="30" t="s">
        <v>19</v>
      </c>
      <c r="C13" s="32">
        <v>0</v>
      </c>
      <c r="D13" s="32">
        <v>0</v>
      </c>
      <c r="E13" s="32">
        <v>0</v>
      </c>
      <c r="F13" s="32">
        <v>0</v>
      </c>
      <c r="G13" s="35">
        <f>+E13+F13</f>
        <v>0</v>
      </c>
      <c r="H13" s="32">
        <f>+C13+D13-E13</f>
        <v>0</v>
      </c>
      <c r="I13" s="32"/>
      <c r="J13" s="36"/>
    </row>
    <row r="14" spans="1:11" s="40" customFormat="1" ht="18" customHeight="1">
      <c r="A14" s="37" t="s">
        <v>21</v>
      </c>
      <c r="B14" s="38" t="s">
        <v>22</v>
      </c>
      <c r="C14" s="39">
        <f t="shared" ref="C14:H14" si="3">SUM(C15:C18)</f>
        <v>111700.44</v>
      </c>
      <c r="D14" s="39">
        <f t="shared" si="3"/>
        <v>7930</v>
      </c>
      <c r="E14" s="39">
        <f t="shared" si="3"/>
        <v>7930</v>
      </c>
      <c r="F14" s="39">
        <f t="shared" si="3"/>
        <v>1313</v>
      </c>
      <c r="G14" s="39">
        <f t="shared" si="3"/>
        <v>9243</v>
      </c>
      <c r="H14" s="39">
        <f t="shared" si="3"/>
        <v>111700.44</v>
      </c>
      <c r="I14" s="39"/>
    </row>
    <row r="15" spans="1:11" ht="30">
      <c r="A15" s="41">
        <v>1</v>
      </c>
      <c r="B15" s="42" t="s">
        <v>23</v>
      </c>
      <c r="C15" s="43">
        <v>11724.44</v>
      </c>
      <c r="D15" s="43">
        <v>6446</v>
      </c>
      <c r="E15" s="32">
        <v>0</v>
      </c>
      <c r="F15" s="44">
        <f>121+178</f>
        <v>299</v>
      </c>
      <c r="G15" s="45">
        <f>+E15+F15</f>
        <v>299</v>
      </c>
      <c r="H15" s="45">
        <f>+C15+D15-E15</f>
        <v>18170.440000000002</v>
      </c>
      <c r="I15" s="46" t="s">
        <v>24</v>
      </c>
    </row>
    <row r="16" spans="1:11" ht="36" customHeight="1">
      <c r="A16" s="41">
        <v>2</v>
      </c>
      <c r="B16" s="48" t="s">
        <v>25</v>
      </c>
      <c r="C16" s="32">
        <v>0</v>
      </c>
      <c r="D16" s="43">
        <v>625</v>
      </c>
      <c r="E16" s="32">
        <v>0</v>
      </c>
      <c r="F16" s="32">
        <v>0</v>
      </c>
      <c r="G16" s="32">
        <f t="shared" ref="G16:G18" si="4">+E16+F16</f>
        <v>0</v>
      </c>
      <c r="H16" s="45">
        <f t="shared" ref="H16:H18" si="5">+C16+D16-E16</f>
        <v>625</v>
      </c>
      <c r="I16" s="46" t="s">
        <v>26</v>
      </c>
    </row>
    <row r="17" spans="1:10" ht="36" customHeight="1">
      <c r="A17" s="41">
        <v>3</v>
      </c>
      <c r="B17" s="42" t="s">
        <v>27</v>
      </c>
      <c r="C17" s="32">
        <v>0</v>
      </c>
      <c r="D17" s="44">
        <v>859</v>
      </c>
      <c r="E17" s="32">
        <v>0</v>
      </c>
      <c r="F17" s="32">
        <v>0</v>
      </c>
      <c r="G17" s="32">
        <f t="shared" si="4"/>
        <v>0</v>
      </c>
      <c r="H17" s="45">
        <f t="shared" si="5"/>
        <v>859</v>
      </c>
      <c r="I17" s="46" t="s">
        <v>28</v>
      </c>
    </row>
    <row r="18" spans="1:10" ht="18" customHeight="1">
      <c r="A18" s="41">
        <v>4</v>
      </c>
      <c r="B18" s="49" t="s">
        <v>29</v>
      </c>
      <c r="C18" s="43">
        <v>99976</v>
      </c>
      <c r="D18" s="32">
        <v>0</v>
      </c>
      <c r="E18" s="50">
        <v>7930</v>
      </c>
      <c r="F18" s="50">
        <v>1014</v>
      </c>
      <c r="G18" s="43">
        <f t="shared" si="4"/>
        <v>8944</v>
      </c>
      <c r="H18" s="43">
        <f t="shared" si="5"/>
        <v>92046</v>
      </c>
      <c r="I18" s="43"/>
    </row>
    <row r="19" spans="1:10" s="40" customFormat="1" ht="18" customHeight="1">
      <c r="A19" s="51" t="s">
        <v>30</v>
      </c>
      <c r="B19" s="52" t="s">
        <v>31</v>
      </c>
      <c r="C19" s="53">
        <v>0</v>
      </c>
      <c r="D19" s="53">
        <v>0</v>
      </c>
      <c r="E19" s="53">
        <v>0</v>
      </c>
      <c r="F19" s="53">
        <v>0</v>
      </c>
      <c r="G19" s="53">
        <f>+E19+F19</f>
        <v>0</v>
      </c>
      <c r="H19" s="54">
        <f>+C19+D19-E19</f>
        <v>0</v>
      </c>
      <c r="I19" s="54"/>
    </row>
    <row r="20" spans="1:10" s="58" customFormat="1" ht="7.5" customHeight="1">
      <c r="A20" s="55"/>
      <c r="B20" s="56"/>
      <c r="C20" s="57"/>
      <c r="D20" s="57"/>
      <c r="E20" s="57"/>
      <c r="F20" s="57"/>
      <c r="G20" s="57"/>
      <c r="H20" s="57"/>
      <c r="J20" s="59"/>
    </row>
    <row r="21" spans="1:10" ht="9" customHeight="1"/>
    <row r="22" spans="1:10">
      <c r="A22" s="61" t="s">
        <v>32</v>
      </c>
    </row>
    <row r="23" spans="1:10" ht="15" customHeight="1">
      <c r="A23" s="62" t="s">
        <v>33</v>
      </c>
      <c r="B23" s="62"/>
      <c r="C23" s="62"/>
      <c r="D23" s="62"/>
      <c r="E23" s="62"/>
      <c r="F23" s="62"/>
      <c r="G23" s="62"/>
      <c r="H23" s="62"/>
      <c r="I23" s="62"/>
    </row>
    <row r="24" spans="1:10">
      <c r="A24" s="62"/>
      <c r="B24" s="62"/>
      <c r="C24" s="62"/>
      <c r="D24" s="62"/>
      <c r="E24" s="62"/>
      <c r="F24" s="62"/>
      <c r="G24" s="62"/>
      <c r="H24" s="62"/>
      <c r="I24" s="62"/>
    </row>
  </sheetData>
  <mergeCells count="13">
    <mergeCell ref="I6:I7"/>
    <mergeCell ref="A23:I24"/>
    <mergeCell ref="A6:A7"/>
    <mergeCell ref="B6:B7"/>
    <mergeCell ref="C6:C7"/>
    <mergeCell ref="D6:D7"/>
    <mergeCell ref="E6:G6"/>
    <mergeCell ref="H6:H7"/>
    <mergeCell ref="A1:B1"/>
    <mergeCell ref="A2:B2"/>
    <mergeCell ref="A3:I3"/>
    <mergeCell ref="A4:I4"/>
    <mergeCell ref="F5:H5"/>
  </mergeCells>
  <pageMargins left="0.52" right="0.21" top="0.45" bottom="0.5" header="0.17" footer="0.17"/>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2019-12-17T10:20:53Z</dcterms:created>
  <dcterms:modified xsi:type="dcterms:W3CDTF">2019-12-17T10:25:31Z</dcterms:modified>
</cp:coreProperties>
</file>