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externalLinks/externalLink12.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0.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6.xml" ContentType="application/vnd.openxmlformats-officedocument.spreadsheetml.externalLink+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externalLinks/externalLink7.xml" ContentType="application/vnd.openxmlformats-officedocument.spreadsheetml.externalLink+xml"/>
  <Override PartName="/xl/externalLinks/externalLink1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7830" windowHeight="8895" tabRatio="921" firstSheet="1" activeTab="8"/>
  </bookViews>
  <sheets>
    <sheet name="SGV" sheetId="259" state="veryHidden" r:id="rId1"/>
    <sheet name="BiaKH" sheetId="232" r:id="rId2"/>
    <sheet name="h1" sheetId="113" r:id="rId3"/>
    <sheet name="h2" sheetId="257" r:id="rId4"/>
    <sheet name="h6" sheetId="112" r:id="rId5"/>
    <sheet name="h7" sheetId="81" r:id="rId6"/>
    <sheet name="h8" sheetId="117" r:id="rId7"/>
    <sheet name="h9" sheetId="69" r:id="rId8"/>
    <sheet name="h10" sheetId="255" r:id="rId9"/>
    <sheet name="h13" sheetId="201" r:id="rId10"/>
    <sheet name="PL1" sheetId="253" r:id="rId11"/>
    <sheet name="PL2" sheetId="25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0" localSheetId="10">#REF!</definedName>
    <definedName name="\0" localSheetId="11">#REF!</definedName>
    <definedName name="\0">#REF!</definedName>
    <definedName name="\z" localSheetId="10">#REF!</definedName>
    <definedName name="\z" localSheetId="11">#REF!</definedName>
    <definedName name="\z">#REF!</definedName>
    <definedName name="____UTH2005" localSheetId="10">'[1]KH 2006'!#REF!</definedName>
    <definedName name="____UTH2005" localSheetId="11">'[1]KH 2006'!#REF!</definedName>
    <definedName name="____UTH2005">'[1]KH 2006'!#REF!</definedName>
    <definedName name="___UTH2005" localSheetId="10">'[1]KH 2006'!#REF!</definedName>
    <definedName name="___UTH2005" localSheetId="11">'[1]KH 2006'!#REF!</definedName>
    <definedName name="___UTH2005">'[1]KH 2006'!#REF!</definedName>
    <definedName name="_1" localSheetId="8">#REF!</definedName>
    <definedName name="_1" localSheetId="10">#REF!</definedName>
    <definedName name="_1" localSheetId="11">#REF!</definedName>
    <definedName name="_1">#REF!</definedName>
    <definedName name="_2" localSheetId="8">#REF!</definedName>
    <definedName name="_2" localSheetId="10">#REF!</definedName>
    <definedName name="_2" localSheetId="11">#REF!</definedName>
    <definedName name="_2">#REF!</definedName>
    <definedName name="_xlnm._FilterDatabase" localSheetId="8" hidden="1">'h10'!$A$3:$DR$147</definedName>
    <definedName name="_xlnm._FilterDatabase" localSheetId="10" hidden="1">'PL1'!$A$4:$P$306</definedName>
    <definedName name="_xlnm._FilterDatabase" localSheetId="11" hidden="1">'PL2'!$A$4:$EK$37</definedName>
    <definedName name="_Key1" localSheetId="10" hidden="1">#REF!</definedName>
    <definedName name="_Key1" localSheetId="11" hidden="1">#REF!</definedName>
    <definedName name="_Key1" hidden="1">#REF!</definedName>
    <definedName name="_Key2" localSheetId="10" hidden="1">#REF!</definedName>
    <definedName name="_Key2" localSheetId="11" hidden="1">#REF!</definedName>
    <definedName name="_Key2" hidden="1">#REF!</definedName>
    <definedName name="_Order1" hidden="1">255</definedName>
    <definedName name="_Order2" hidden="1">255</definedName>
    <definedName name="_Sort" localSheetId="8" hidden="1">#REF!</definedName>
    <definedName name="_Sort" localSheetId="10" hidden="1">#REF!</definedName>
    <definedName name="_Sort" localSheetId="11" hidden="1">#REF!</definedName>
    <definedName name="_Sort" hidden="1">#REF!</definedName>
    <definedName name="_UTH2005" localSheetId="10">'[1]KH 2006'!#REF!</definedName>
    <definedName name="_UTH2005" localSheetId="11">'[1]KH 2006'!#REF!</definedName>
    <definedName name="_UTH2005">'[1]KH 2006'!#REF!</definedName>
    <definedName name="A" localSheetId="8">#REF!</definedName>
    <definedName name="A" localSheetId="10">#REF!</definedName>
    <definedName name="A" localSheetId="11">#REF!</definedName>
    <definedName name="A">#REF!</definedName>
    <definedName name="A9thang2005" localSheetId="10">'[1]KH 2006'!#REF!</definedName>
    <definedName name="A9thang2005" localSheetId="11">'[1]KH 2006'!#REF!</definedName>
    <definedName name="A9thang2005">'[1]KH 2006'!#REF!</definedName>
    <definedName name="AAA" localSheetId="10">'[2]MTL(AG)'!#REF!</definedName>
    <definedName name="AAA" localSheetId="11">'[2]MTL(AG)'!#REF!</definedName>
    <definedName name="AAA">'[2]MTL(AG)'!#REF!</definedName>
    <definedName name="B" localSheetId="8">#REF!</definedName>
    <definedName name="B" localSheetId="10">#REF!</definedName>
    <definedName name="B" localSheetId="11">#REF!</definedName>
    <definedName name="B">#REF!</definedName>
    <definedName name="BLDG">[3]LEGEND!$D$8</definedName>
    <definedName name="CLIENT">[3]LEGEND!$D$6</definedName>
    <definedName name="COAT" localSheetId="8">#REF!</definedName>
    <definedName name="COAT" localSheetId="10">#REF!</definedName>
    <definedName name="COAT" localSheetId="11">#REF!</definedName>
    <definedName name="COAT">#REF!</definedName>
    <definedName name="CS_10" localSheetId="8">#REF!</definedName>
    <definedName name="CS_10" localSheetId="10">#REF!</definedName>
    <definedName name="CS_10" localSheetId="11">#REF!</definedName>
    <definedName name="CS_10">#REF!</definedName>
    <definedName name="CS_100" localSheetId="10">#REF!</definedName>
    <definedName name="CS_100" localSheetId="11">#REF!</definedName>
    <definedName name="CS_100">#REF!</definedName>
    <definedName name="CS_10S" localSheetId="10">#REF!</definedName>
    <definedName name="CS_10S" localSheetId="11">#REF!</definedName>
    <definedName name="CS_10S">#REF!</definedName>
    <definedName name="CS_120" localSheetId="10">#REF!</definedName>
    <definedName name="CS_120" localSheetId="11">#REF!</definedName>
    <definedName name="CS_120">#REF!</definedName>
    <definedName name="CS_140" localSheetId="10">#REF!</definedName>
    <definedName name="CS_140" localSheetId="11">#REF!</definedName>
    <definedName name="CS_140">#REF!</definedName>
    <definedName name="CS_160" localSheetId="10">#REF!</definedName>
    <definedName name="CS_160" localSheetId="11">#REF!</definedName>
    <definedName name="CS_160">#REF!</definedName>
    <definedName name="CS_20" localSheetId="10">#REF!</definedName>
    <definedName name="CS_20" localSheetId="11">#REF!</definedName>
    <definedName name="CS_20">#REF!</definedName>
    <definedName name="CS_30" localSheetId="10">#REF!</definedName>
    <definedName name="CS_30" localSheetId="11">#REF!</definedName>
    <definedName name="CS_30">#REF!</definedName>
    <definedName name="CS_40" localSheetId="10">#REF!</definedName>
    <definedName name="CS_40" localSheetId="11">#REF!</definedName>
    <definedName name="CS_40">#REF!</definedName>
    <definedName name="CS_40S" localSheetId="10">#REF!</definedName>
    <definedName name="CS_40S" localSheetId="11">#REF!</definedName>
    <definedName name="CS_40S">#REF!</definedName>
    <definedName name="CS_5S" localSheetId="10">#REF!</definedName>
    <definedName name="CS_5S" localSheetId="11">#REF!</definedName>
    <definedName name="CS_5S">#REF!</definedName>
    <definedName name="CS_60" localSheetId="10">#REF!</definedName>
    <definedName name="CS_60" localSheetId="11">#REF!</definedName>
    <definedName name="CS_60">#REF!</definedName>
    <definedName name="CS_80" localSheetId="10">#REF!</definedName>
    <definedName name="CS_80" localSheetId="11">#REF!</definedName>
    <definedName name="CS_80">#REF!</definedName>
    <definedName name="CS_80S" localSheetId="10">#REF!</definedName>
    <definedName name="CS_80S" localSheetId="11">#REF!</definedName>
    <definedName name="CS_80S">#REF!</definedName>
    <definedName name="CS_STD" localSheetId="10">#REF!</definedName>
    <definedName name="CS_STD" localSheetId="11">#REF!</definedName>
    <definedName name="CS_STD">#REF!</definedName>
    <definedName name="CS_XS" localSheetId="10">#REF!</definedName>
    <definedName name="CS_XS" localSheetId="11">#REF!</definedName>
    <definedName name="CS_XS">#REF!</definedName>
    <definedName name="CS_XXS" localSheetId="10">#REF!</definedName>
    <definedName name="CS_XXS" localSheetId="11">#REF!</definedName>
    <definedName name="CS_XXS">#REF!</definedName>
    <definedName name="DC_2005" localSheetId="10">'[1]KH 2006'!#REF!</definedName>
    <definedName name="DC_2005" localSheetId="11">'[1]KH 2006'!#REF!</definedName>
    <definedName name="DC_2005">'[1]KH 2006'!#REF!</definedName>
    <definedName name="FP" localSheetId="8">#REF!</definedName>
    <definedName name="FP" localSheetId="10">#REF!</definedName>
    <definedName name="FP" localSheetId="11">#REF!</definedName>
    <definedName name="FP">#REF!</definedName>
    <definedName name="HapCKVA" localSheetId="8">#REF!</definedName>
    <definedName name="HapCKVA" localSheetId="10">#REF!</definedName>
    <definedName name="HapCKVA" localSheetId="11">#REF!</definedName>
    <definedName name="HapCKVA">#REF!</definedName>
    <definedName name="HapCKvar" localSheetId="10">#REF!</definedName>
    <definedName name="HapCKvar" localSheetId="11">#REF!</definedName>
    <definedName name="HapCKvar">#REF!</definedName>
    <definedName name="HapCKW" localSheetId="10">#REF!</definedName>
    <definedName name="HapCKW" localSheetId="11">#REF!</definedName>
    <definedName name="HapCKW">#REF!</definedName>
    <definedName name="HapIKVA" localSheetId="10">#REF!</definedName>
    <definedName name="HapIKVA" localSheetId="11">#REF!</definedName>
    <definedName name="HapIKVA">#REF!</definedName>
    <definedName name="HapIKvar" localSheetId="10">#REF!</definedName>
    <definedName name="HapIKvar" localSheetId="11">#REF!</definedName>
    <definedName name="HapIKvar">#REF!</definedName>
    <definedName name="HapIKW" localSheetId="10">#REF!</definedName>
    <definedName name="HapIKW" localSheetId="11">#REF!</definedName>
    <definedName name="HapIKW">#REF!</definedName>
    <definedName name="HapKVA" localSheetId="10">#REF!</definedName>
    <definedName name="HapKVA" localSheetId="11">#REF!</definedName>
    <definedName name="HapKVA">#REF!</definedName>
    <definedName name="HapSKVA" localSheetId="10">#REF!</definedName>
    <definedName name="HapSKVA" localSheetId="11">#REF!</definedName>
    <definedName name="HapSKVA">#REF!</definedName>
    <definedName name="HapSKW" localSheetId="10">#REF!</definedName>
    <definedName name="HapSKW" localSheetId="11">#REF!</definedName>
    <definedName name="HapSKW">#REF!</definedName>
    <definedName name="IO" localSheetId="10">#REF!</definedName>
    <definedName name="IO" localSheetId="11">#REF!</definedName>
    <definedName name="IO">#REF!</definedName>
    <definedName name="LOCATION">[3]LEGEND!$D$7</definedName>
    <definedName name="MAT" localSheetId="8">#REF!</definedName>
    <definedName name="MAT" localSheetId="10">#REF!</definedName>
    <definedName name="MAT" localSheetId="11">#REF!</definedName>
    <definedName name="MAT">#REF!</definedName>
    <definedName name="MF" localSheetId="8">#REF!</definedName>
    <definedName name="MF" localSheetId="10">#REF!</definedName>
    <definedName name="MF" localSheetId="11">#REF!</definedName>
    <definedName name="MF">#REF!</definedName>
    <definedName name="P" localSheetId="10">#REF!</definedName>
    <definedName name="P" localSheetId="11">#REF!</definedName>
    <definedName name="P">#REF!</definedName>
    <definedName name="PA" localSheetId="10">#REF!</definedName>
    <definedName name="PA" localSheetId="11">#REF!</definedName>
    <definedName name="PA">#REF!</definedName>
    <definedName name="PEJM" localSheetId="10">#REF!</definedName>
    <definedName name="PEJM" localSheetId="11">#REF!</definedName>
    <definedName name="PEJM">#REF!</definedName>
    <definedName name="PF" localSheetId="10">#REF!</definedName>
    <definedName name="PF" localSheetId="11">#REF!</definedName>
    <definedName name="PF">#REF!</definedName>
    <definedName name="PM">[4]IBASE!$AH$16:$AV$110</definedName>
    <definedName name="_xlnm.Print_Area" localSheetId="1">BiaKH!$A$2:$C$14</definedName>
    <definedName name="_xlnm.Print_Area" localSheetId="2">'h1'!$A$1:$P$74</definedName>
    <definedName name="_xlnm.Print_Area" localSheetId="8">'h10'!$A$1:$N$261</definedName>
    <definedName name="_xlnm.Print_Area" localSheetId="9">'h13'!$A$2:$BQ$64</definedName>
    <definedName name="_xlnm.Print_Area" localSheetId="3">'h2'!$A$1:$G$76</definedName>
    <definedName name="_xlnm.Print_Area" localSheetId="4">'h6'!$A$1:$O$77</definedName>
    <definedName name="_xlnm.Print_Area" localSheetId="5">'h7'!$A$1:$O$34</definedName>
    <definedName name="_xlnm.Print_Area" localSheetId="6">'h8'!$A$1:$O$60</definedName>
    <definedName name="_xlnm.Print_Area" localSheetId="7">'h9'!$A$1:$O$61</definedName>
    <definedName name="_xlnm.Print_Area" localSheetId="10">'PL1'!$A$1:$N$306</definedName>
    <definedName name="_xlnm.Print_Area" localSheetId="11">'PL2'!$A$1:$K$37</definedName>
    <definedName name="Print_Area_MI" localSheetId="8">#REF!</definedName>
    <definedName name="Print_Area_MI" localSheetId="10">#REF!</definedName>
    <definedName name="Print_Area_MI" localSheetId="11">#REF!</definedName>
    <definedName name="Print_Area_MI">#REF!</definedName>
    <definedName name="_xlnm.Print_Titles" localSheetId="2">'h1'!$4:$7</definedName>
    <definedName name="_xlnm.Print_Titles" localSheetId="8">'h10'!$3:$5</definedName>
    <definedName name="_xlnm.Print_Titles" localSheetId="3">'h2'!$4:$7</definedName>
    <definedName name="_xlnm.Print_Titles" localSheetId="4">'h6'!$4:$7</definedName>
    <definedName name="_xlnm.Print_Titles" localSheetId="5">'h7'!$3:$6</definedName>
    <definedName name="_xlnm.Print_Titles" localSheetId="6">'h8'!$3:$6</definedName>
    <definedName name="_xlnm.Print_Titles" localSheetId="7">'h9'!$4:$7</definedName>
    <definedName name="_xlnm.Print_Titles" localSheetId="10">'PL1'!$3:$5</definedName>
    <definedName name="_xlnm.Print_Titles" localSheetId="11">'PL2'!$4:$6</definedName>
    <definedName name="_xlnm.Print_Titles">#N/A</definedName>
    <definedName name="Print_Titles_MI" localSheetId="8">#REF!</definedName>
    <definedName name="Print_Titles_MI" localSheetId="10">#REF!</definedName>
    <definedName name="Print_Titles_MI" localSheetId="11">#REF!</definedName>
    <definedName name="Print_Titles_MI">#REF!</definedName>
    <definedName name="PRINTA" localSheetId="8">#REF!</definedName>
    <definedName name="PRINTA" localSheetId="10">#REF!</definedName>
    <definedName name="PRINTA" localSheetId="11">#REF!</definedName>
    <definedName name="PRINTA">#REF!</definedName>
    <definedName name="prjName" localSheetId="10">#REF!</definedName>
    <definedName name="prjName" localSheetId="11">#REF!</definedName>
    <definedName name="prjName">#REF!</definedName>
    <definedName name="prjNo" localSheetId="10">#REF!</definedName>
    <definedName name="prjNo" localSheetId="11">#REF!</definedName>
    <definedName name="prjNo">#REF!</definedName>
    <definedName name="PROJ">[3]LEGEND!$D$4</definedName>
    <definedName name="RT" localSheetId="10">#REF!</definedName>
    <definedName name="RT" localSheetId="11">#REF!</definedName>
    <definedName name="RT">#REF!</definedName>
    <definedName name="SB">[4]IBASE!$AH$7:$AL$14</definedName>
    <definedName name="SL" localSheetId="8">#REF!</definedName>
    <definedName name="SL" localSheetId="10">#REF!</definedName>
    <definedName name="SL" localSheetId="11">#REF!</definedName>
    <definedName name="SL">#REF!</definedName>
    <definedName name="SORT" localSheetId="8">#REF!</definedName>
    <definedName name="SORT" localSheetId="10">#REF!</definedName>
    <definedName name="SORT" localSheetId="11">#REF!</definedName>
    <definedName name="SORT">#REF!</definedName>
    <definedName name="SORT_AREA">'[5]DI-ESTI'!$A$8:$R$489</definedName>
    <definedName name="SP" localSheetId="10">#REF!</definedName>
    <definedName name="SP" localSheetId="11">#REF!</definedName>
    <definedName name="SP">#REF!</definedName>
    <definedName name="SUM" localSheetId="8">#REF!,#REF!</definedName>
    <definedName name="SUM" localSheetId="10">#REF!,#REF!</definedName>
    <definedName name="SUM" localSheetId="11">#REF!,#REF!</definedName>
    <definedName name="SUM">#REF!,#REF!</definedName>
    <definedName name="T" localSheetId="8">#REF!</definedName>
    <definedName name="T" localSheetId="10">#REF!</definedName>
    <definedName name="T" localSheetId="11">#REF!</definedName>
    <definedName name="T">#REF!</definedName>
    <definedName name="test" localSheetId="8">#REF!</definedName>
    <definedName name="test" localSheetId="10">#REF!</definedName>
    <definedName name="test" localSheetId="11">#REF!</definedName>
    <definedName name="test">#REF!</definedName>
    <definedName name="THK" localSheetId="10">#REF!</definedName>
    <definedName name="THK" localSheetId="11">#REF!</definedName>
    <definedName name="THK">#REF!</definedName>
    <definedName name="TOTAL" localSheetId="10">#REF!</definedName>
    <definedName name="TOTAL" localSheetId="11">#REF!</definedName>
    <definedName name="TOTAL">#REF!</definedName>
    <definedName name="UP" localSheetId="8">#REF!,#REF!,#REF!,#REF!,#REF!,#REF!,#REF!,#REF!,#REF!,#REF!,#REF!</definedName>
    <definedName name="UP" localSheetId="10">#REF!,#REF!,#REF!,#REF!,#REF!,#REF!,#REF!,#REF!,#REF!,#REF!,#REF!</definedName>
    <definedName name="UP" localSheetId="11">#REF!,#REF!,#REF!,#REF!,#REF!,#REF!,#REF!,#REF!,#REF!,#REF!,#REF!</definedName>
    <definedName name="UP">#REF!,#REF!,#REF!,#REF!,#REF!,#REF!,#REF!,#REF!,#REF!,#REF!,#REF!</definedName>
    <definedName name="usd">[6]SUMMARY!$I$16</definedName>
    <definedName name="ZYX" localSheetId="8">#REF!</definedName>
    <definedName name="ZYX" localSheetId="10">#REF!</definedName>
    <definedName name="ZYX" localSheetId="11">#REF!</definedName>
    <definedName name="ZYX">#REF!</definedName>
    <definedName name="ZZZ" localSheetId="8">#REF!</definedName>
    <definedName name="ZZZ" localSheetId="10">#REF!</definedName>
    <definedName name="ZZZ" localSheetId="11">#REF!</definedName>
    <definedName name="ZZZ">#REF!</definedName>
  </definedNames>
  <calcPr calcId="144525"/>
</workbook>
</file>

<file path=xl/calcChain.xml><?xml version="1.0" encoding="utf-8"?>
<calcChain xmlns="http://schemas.openxmlformats.org/spreadsheetml/2006/main">
  <c r="F18" i="258" l="1"/>
  <c r="F19" i="258"/>
  <c r="F20" i="258"/>
  <c r="F21" i="258"/>
  <c r="F22" i="258"/>
  <c r="F23" i="258"/>
  <c r="F24" i="258"/>
  <c r="F25" i="258"/>
  <c r="F26" i="258"/>
  <c r="F28" i="258"/>
  <c r="F30" i="258"/>
  <c r="F32" i="258"/>
  <c r="F40" i="258"/>
  <c r="F44" i="258"/>
  <c r="F45" i="258"/>
  <c r="F46" i="258"/>
  <c r="F47" i="258"/>
  <c r="F48" i="258"/>
  <c r="F49" i="258"/>
  <c r="F50" i="258"/>
  <c r="F51" i="258"/>
  <c r="F52" i="258"/>
  <c r="F53" i="258"/>
  <c r="F54" i="258"/>
  <c r="F55" i="258"/>
  <c r="F56" i="258"/>
  <c r="F57" i="258"/>
  <c r="F58" i="258"/>
  <c r="F59" i="258"/>
  <c r="E63" i="257"/>
  <c r="G63" i="257" s="1"/>
  <c r="E64" i="257"/>
  <c r="F64" i="257" s="1"/>
  <c r="E65" i="257"/>
  <c r="G65" i="257" s="1"/>
  <c r="E66" i="257"/>
  <c r="F66" i="257" s="1"/>
  <c r="E67" i="257"/>
  <c r="F67" i="257" s="1"/>
  <c r="E68" i="257"/>
  <c r="F68" i="257" s="1"/>
  <c r="E69" i="257"/>
  <c r="F69" i="257" s="1"/>
  <c r="E70" i="257"/>
  <c r="F70" i="257" s="1"/>
  <c r="E71" i="257"/>
  <c r="G71" i="257" s="1"/>
  <c r="E72" i="257"/>
  <c r="F72" i="257" s="1"/>
  <c r="E73" i="257"/>
  <c r="G73" i="257" s="1"/>
  <c r="E86" i="257"/>
  <c r="F86" i="257" s="1"/>
  <c r="E87" i="257"/>
  <c r="F87" i="257" s="1"/>
  <c r="E88" i="257"/>
  <c r="F88" i="257" s="1"/>
  <c r="E89" i="257"/>
  <c r="F89" i="257" s="1"/>
  <c r="E90" i="257"/>
  <c r="E91" i="257"/>
  <c r="E92" i="257"/>
  <c r="F92" i="257" s="1"/>
  <c r="E93" i="257"/>
  <c r="F93" i="257" s="1"/>
  <c r="E94" i="257"/>
  <c r="F94" i="257" s="1"/>
  <c r="E95" i="257"/>
  <c r="E96" i="257"/>
  <c r="F96" i="257" s="1"/>
  <c r="E97" i="257"/>
  <c r="F97" i="257" s="1"/>
  <c r="E98" i="257"/>
  <c r="F98" i="257" s="1"/>
  <c r="E99" i="257"/>
  <c r="F99" i="257" s="1"/>
  <c r="E100" i="257"/>
  <c r="F100" i="257" s="1"/>
  <c r="E101" i="257"/>
  <c r="F101" i="257" s="1"/>
  <c r="E102" i="257"/>
  <c r="F102" i="257" s="1"/>
  <c r="E103" i="257"/>
  <c r="E104" i="257"/>
  <c r="E105" i="257"/>
  <c r="E106" i="257"/>
  <c r="F106" i="257" s="1"/>
  <c r="E107" i="257"/>
  <c r="F107" i="257" s="1"/>
  <c r="E108" i="257"/>
  <c r="E109" i="257"/>
  <c r="F109" i="257" s="1"/>
  <c r="E110" i="257"/>
  <c r="F110" i="257" s="1"/>
  <c r="E111" i="257"/>
  <c r="F111" i="257" s="1"/>
  <c r="E112" i="257"/>
  <c r="F112" i="257" s="1"/>
  <c r="E113" i="257"/>
  <c r="F113" i="257" s="1"/>
  <c r="E114" i="257"/>
  <c r="G114" i="257" s="1"/>
  <c r="E115" i="257"/>
  <c r="F115" i="257" s="1"/>
  <c r="E116" i="257"/>
  <c r="F116" i="257" s="1"/>
  <c r="E117" i="257"/>
  <c r="F117" i="257" s="1"/>
  <c r="E118" i="257"/>
  <c r="F118" i="257" s="1"/>
  <c r="E119" i="257"/>
  <c r="F119" i="257" s="1"/>
  <c r="E120" i="257"/>
  <c r="F120" i="257" s="1"/>
  <c r="E121" i="257"/>
  <c r="F121" i="257" s="1"/>
  <c r="E122" i="257"/>
  <c r="F122" i="257" s="1"/>
  <c r="E123" i="257"/>
  <c r="G123" i="257" s="1"/>
  <c r="E124" i="257"/>
  <c r="F124" i="257" s="1"/>
  <c r="E125" i="257"/>
  <c r="G125" i="257" s="1"/>
  <c r="E126" i="257"/>
  <c r="F126" i="257" s="1"/>
  <c r="E127" i="257"/>
  <c r="F127" i="257" s="1"/>
  <c r="E128" i="257"/>
  <c r="E129" i="257"/>
  <c r="F129" i="257" s="1"/>
  <c r="E130" i="257"/>
  <c r="F130" i="257" s="1"/>
  <c r="E131" i="257"/>
  <c r="G131" i="257" s="1"/>
  <c r="E132" i="257"/>
  <c r="F132" i="257" s="1"/>
  <c r="E133" i="257"/>
  <c r="F133" i="257" s="1"/>
  <c r="G133" i="257"/>
  <c r="E134" i="257"/>
  <c r="F134" i="257" s="1"/>
  <c r="E135" i="257"/>
  <c r="F135" i="257" s="1"/>
  <c r="E136" i="257"/>
  <c r="F136" i="257" s="1"/>
  <c r="E137" i="257"/>
  <c r="E138" i="257"/>
  <c r="Q10" i="112"/>
  <c r="Q18" i="112"/>
  <c r="Q23" i="112"/>
  <c r="Q33" i="112"/>
  <c r="Q42" i="112"/>
  <c r="Q63" i="112"/>
  <c r="Q64" i="112"/>
  <c r="Q70" i="112"/>
  <c r="D63" i="113"/>
  <c r="D64" i="113"/>
  <c r="D65" i="113"/>
  <c r="F63" i="113"/>
  <c r="G63" i="113"/>
  <c r="H63" i="113"/>
  <c r="I63" i="113"/>
  <c r="J63" i="113"/>
  <c r="K63" i="113"/>
  <c r="L63" i="113"/>
  <c r="M63" i="113"/>
  <c r="N63" i="113"/>
  <c r="O63" i="113"/>
  <c r="P63" i="113"/>
  <c r="F64" i="113"/>
  <c r="G64" i="113"/>
  <c r="H64" i="113"/>
  <c r="I64" i="113"/>
  <c r="J64" i="113"/>
  <c r="K64" i="113"/>
  <c r="L64" i="113"/>
  <c r="M64" i="113"/>
  <c r="N64" i="113"/>
  <c r="O64" i="113"/>
  <c r="P64" i="113"/>
  <c r="F65" i="113"/>
  <c r="G65" i="113"/>
  <c r="H65" i="113"/>
  <c r="I65" i="113"/>
  <c r="J65" i="113"/>
  <c r="K65" i="113"/>
  <c r="L65" i="113"/>
  <c r="M65" i="113"/>
  <c r="N65" i="113"/>
  <c r="O65" i="113"/>
  <c r="P65" i="113"/>
  <c r="H66" i="113"/>
  <c r="I66" i="113"/>
  <c r="J66" i="113"/>
  <c r="K66" i="113"/>
  <c r="L66" i="113"/>
  <c r="M66" i="113"/>
  <c r="N66" i="113"/>
  <c r="P66" i="113"/>
  <c r="H67" i="113"/>
  <c r="I67" i="113"/>
  <c r="J67" i="113"/>
  <c r="K67" i="113"/>
  <c r="L67" i="113"/>
  <c r="M67" i="113"/>
  <c r="N67" i="113"/>
  <c r="P67" i="113"/>
  <c r="H68" i="113"/>
  <c r="I68" i="113"/>
  <c r="J68" i="113"/>
  <c r="K68" i="113"/>
  <c r="L68" i="113"/>
  <c r="M68" i="113"/>
  <c r="N68" i="113"/>
  <c r="P68" i="113"/>
  <c r="H69" i="113"/>
  <c r="I69" i="113"/>
  <c r="J69" i="113"/>
  <c r="K69" i="113"/>
  <c r="L69" i="113"/>
  <c r="M69" i="113"/>
  <c r="N69" i="113"/>
  <c r="P69" i="113"/>
  <c r="H70" i="113"/>
  <c r="I70" i="113"/>
  <c r="J70" i="113"/>
  <c r="K70" i="113"/>
  <c r="L70" i="113"/>
  <c r="M70" i="113"/>
  <c r="N70" i="113"/>
  <c r="P70" i="113"/>
  <c r="H71" i="113"/>
  <c r="I71" i="113"/>
  <c r="J71" i="113"/>
  <c r="K71" i="113"/>
  <c r="L71" i="113"/>
  <c r="M71" i="113"/>
  <c r="N71" i="113"/>
  <c r="P71" i="113"/>
  <c r="H72" i="113"/>
  <c r="I72" i="113"/>
  <c r="J72" i="113"/>
  <c r="K72" i="113"/>
  <c r="L72" i="113"/>
  <c r="M72" i="113"/>
  <c r="N72" i="113"/>
  <c r="P72" i="113"/>
  <c r="H73" i="113"/>
  <c r="I73" i="113"/>
  <c r="J73" i="113"/>
  <c r="K73" i="113"/>
  <c r="L73" i="113"/>
  <c r="M73" i="113"/>
  <c r="N73" i="113"/>
  <c r="P73" i="113"/>
  <c r="G66" i="113"/>
  <c r="G67" i="113"/>
  <c r="G68" i="113"/>
  <c r="G69" i="113"/>
  <c r="G70" i="113"/>
  <c r="G71" i="113"/>
  <c r="G72" i="113"/>
  <c r="G73" i="113"/>
  <c r="F66" i="113"/>
  <c r="F67" i="113"/>
  <c r="F68" i="113"/>
  <c r="F69" i="113"/>
  <c r="F70" i="113"/>
  <c r="F71" i="113"/>
  <c r="F72" i="113"/>
  <c r="F73" i="113"/>
  <c r="D66" i="113"/>
  <c r="D67" i="113"/>
  <c r="D68" i="113"/>
  <c r="D69" i="113"/>
  <c r="D70" i="113"/>
  <c r="D71" i="113"/>
  <c r="D72" i="113"/>
  <c r="D73" i="113"/>
  <c r="Q67" i="112"/>
  <c r="Q75" i="112"/>
  <c r="Q74" i="112"/>
  <c r="Q65" i="112"/>
  <c r="DR258" i="255"/>
  <c r="DR73" i="255"/>
  <c r="G130" i="257" l="1"/>
  <c r="F123" i="257"/>
  <c r="G134" i="257"/>
  <c r="G117" i="257"/>
  <c r="G129" i="257"/>
  <c r="G121" i="257"/>
  <c r="G109" i="257"/>
  <c r="G88" i="257"/>
  <c r="G113" i="257"/>
  <c r="G100" i="257"/>
  <c r="F63" i="257"/>
  <c r="G87" i="257"/>
  <c r="G124" i="257"/>
  <c r="G116" i="257"/>
  <c r="G112" i="257"/>
  <c r="G107" i="257"/>
  <c r="G92" i="257"/>
  <c r="G68" i="257"/>
  <c r="G120" i="257"/>
  <c r="G97" i="257"/>
  <c r="G101" i="257"/>
  <c r="G127" i="257"/>
  <c r="G106" i="257"/>
  <c r="G67" i="257"/>
  <c r="F71" i="257"/>
  <c r="G64" i="257"/>
  <c r="G72" i="257"/>
  <c r="G136" i="257"/>
  <c r="F131" i="257"/>
  <c r="F125" i="257"/>
  <c r="G119" i="257"/>
  <c r="F114" i="257"/>
  <c r="G111" i="257"/>
  <c r="G94" i="257"/>
  <c r="F73" i="257"/>
  <c r="G70" i="257"/>
  <c r="F65" i="257"/>
  <c r="G135" i="257"/>
  <c r="G118" i="257"/>
  <c r="G110" i="257"/>
  <c r="G102" i="257"/>
  <c r="G93" i="257"/>
  <c r="G89" i="257"/>
  <c r="G69" i="257"/>
  <c r="G132" i="257"/>
  <c r="G126" i="257"/>
  <c r="G115" i="257"/>
  <c r="G99" i="257"/>
  <c r="G96" i="257"/>
  <c r="G86" i="257"/>
  <c r="G66" i="257"/>
  <c r="E63" i="113"/>
  <c r="Q16" i="112"/>
  <c r="Q72" i="112"/>
  <c r="Q76" i="112"/>
  <c r="Q69" i="112"/>
  <c r="E72" i="113"/>
  <c r="E68" i="113"/>
  <c r="E69" i="113"/>
  <c r="E73" i="113"/>
  <c r="Q66" i="112"/>
  <c r="Q73" i="112"/>
  <c r="E65" i="113"/>
  <c r="E64" i="113"/>
  <c r="E71" i="113"/>
  <c r="E66" i="113"/>
  <c r="E67" i="113"/>
  <c r="E70" i="113"/>
  <c r="Q44" i="112" l="1"/>
  <c r="Q60" i="112"/>
  <c r="Q24" i="112"/>
  <c r="Q39" i="112"/>
  <c r="Q51" i="112"/>
  <c r="Q36" i="112"/>
  <c r="Q45" i="112" l="1"/>
  <c r="Q54" i="112"/>
  <c r="Q52" i="112"/>
  <c r="Q30" i="112"/>
  <c r="Q13" i="112"/>
  <c r="Q28" i="112"/>
  <c r="Q56" i="112"/>
  <c r="Q61" i="112"/>
  <c r="Q26" i="112"/>
  <c r="Q19" i="112"/>
  <c r="Q46" i="112"/>
  <c r="Q21" i="112"/>
  <c r="Q57" i="112"/>
  <c r="Q31" i="112"/>
  <c r="Q43" i="112"/>
  <c r="Q37" i="112"/>
  <c r="Q14" i="112"/>
  <c r="Q27" i="112"/>
  <c r="Q38" i="112"/>
  <c r="Q71" i="112" l="1"/>
  <c r="Q11" i="112"/>
  <c r="Q15" i="112"/>
  <c r="Q12" i="112"/>
  <c r="Q41" i="112"/>
  <c r="Q25" i="112"/>
  <c r="Q20" i="112"/>
  <c r="Q48" i="112"/>
  <c r="Q40" i="112"/>
  <c r="Q17" i="112"/>
  <c r="Q47" i="112"/>
  <c r="Q35" i="112"/>
  <c r="Q50" i="112"/>
  <c r="Q53" i="112"/>
  <c r="Q62" i="112"/>
  <c r="Q29" i="112"/>
  <c r="Q49" i="112"/>
  <c r="Q58" i="112"/>
  <c r="Q55" i="112"/>
  <c r="Q68" i="112" l="1"/>
  <c r="Q22" i="112"/>
  <c r="Q59" i="112"/>
  <c r="Q34" i="112"/>
  <c r="Q32" i="112"/>
  <c r="Q9" i="112" l="1"/>
  <c r="Q8" i="112" l="1"/>
</calcChain>
</file>

<file path=xl/comments1.xml><?xml version="1.0" encoding="utf-8"?>
<comments xmlns="http://schemas.openxmlformats.org/spreadsheetml/2006/main">
  <authors>
    <author>HP</author>
  </authors>
  <commentList>
    <comment ref="D37" authorId="0">
      <text>
        <r>
          <rPr>
            <b/>
            <sz val="9"/>
            <color indexed="81"/>
            <rFont val="Tahoma"/>
            <family val="2"/>
          </rPr>
          <t>HP:</t>
        </r>
        <r>
          <rPr>
            <sz val="9"/>
            <color indexed="81"/>
            <rFont val="Tahoma"/>
            <family val="2"/>
          </rPr>
          <t xml:space="preserve">
cũ: 0,75</t>
        </r>
      </text>
    </comment>
    <comment ref="D38" authorId="0">
      <text>
        <r>
          <rPr>
            <b/>
            <sz val="9"/>
            <color indexed="81"/>
            <rFont val="Tahoma"/>
            <family val="2"/>
          </rPr>
          <t>HP:</t>
        </r>
        <r>
          <rPr>
            <sz val="9"/>
            <color indexed="81"/>
            <rFont val="Tahoma"/>
            <family val="2"/>
          </rPr>
          <t xml:space="preserve">
cũ: 0,50</t>
        </r>
      </text>
    </comment>
    <comment ref="D74" authorId="0">
      <text>
        <r>
          <rPr>
            <b/>
            <sz val="9"/>
            <color indexed="81"/>
            <rFont val="Tahoma"/>
            <family val="2"/>
          </rPr>
          <t>HP:</t>
        </r>
        <r>
          <rPr>
            <sz val="9"/>
            <color indexed="81"/>
            <rFont val="Tahoma"/>
            <family val="2"/>
          </rPr>
          <t xml:space="preserve">
cũ: 0,50</t>
        </r>
      </text>
    </comment>
  </commentList>
</comments>
</file>

<file path=xl/comments2.xml><?xml version="1.0" encoding="utf-8"?>
<comments xmlns="http://schemas.openxmlformats.org/spreadsheetml/2006/main">
  <authors>
    <author>HP</author>
  </authors>
  <commentList>
    <comment ref="B302" authorId="0">
      <text>
        <r>
          <rPr>
            <b/>
            <sz val="9"/>
            <color indexed="81"/>
            <rFont val="Tahoma"/>
            <family val="2"/>
          </rPr>
          <t>HP:</t>
        </r>
        <r>
          <rPr>
            <sz val="9"/>
            <color indexed="81"/>
            <rFont val="Tahoma"/>
            <family val="2"/>
          </rPr>
          <t xml:space="preserve">
KH22: trại chăn nuôi 34,20ha</t>
        </r>
      </text>
    </comment>
  </commentList>
</comments>
</file>

<file path=xl/sharedStrings.xml><?xml version="1.0" encoding="utf-8"?>
<sst xmlns="http://schemas.openxmlformats.org/spreadsheetml/2006/main" count="6295" uniqueCount="1271">
  <si>
    <t>Đường dây 110KV An Thạnh - Thạnh Hóa (Đoạn qua xã Thuận Nghĩa Hòa)</t>
  </si>
  <si>
    <t>Trung tâm văn hóa TDTT-HTCĐ xã Tân Tây</t>
  </si>
  <si>
    <t>Mở rộng Trung tâm y tế huyện</t>
  </si>
  <si>
    <t>681 tờ 10</t>
  </si>
  <si>
    <t>LUC,RSX</t>
  </si>
  <si>
    <t>LUN</t>
  </si>
  <si>
    <t>HNK</t>
  </si>
  <si>
    <t>1.9</t>
  </si>
  <si>
    <t>Đất nông nghiệp khác</t>
  </si>
  <si>
    <t>NKH</t>
  </si>
  <si>
    <t>NNP/PNN</t>
  </si>
  <si>
    <t>(4)</t>
  </si>
  <si>
    <t>(5)</t>
  </si>
  <si>
    <t>SON</t>
  </si>
  <si>
    <t>DRA</t>
  </si>
  <si>
    <t>NTS</t>
  </si>
  <si>
    <t>(6)=(5)-(4)</t>
  </si>
  <si>
    <t>Tên công trình, dự án</t>
  </si>
  <si>
    <t>Cửa hàng xăng dầu (Bùi Văn Đông)</t>
  </si>
  <si>
    <t>Thạnh An, Thủy Đông, Tân Tây, Tân Đông</t>
  </si>
  <si>
    <t>Đất thủy lợi</t>
  </si>
  <si>
    <t>HUYỆN THẠNH HÓA, TỈNH LONG AN</t>
  </si>
  <si>
    <t xml:space="preserve"> Đất sản xuất vật liệu xây dựng, làm đồ gốm</t>
  </si>
  <si>
    <t>Đất sinh hoạt cộng đồng</t>
  </si>
  <si>
    <t>DSH</t>
  </si>
  <si>
    <t>Đất khu vui chơi, giải trí công cộng</t>
  </si>
  <si>
    <t>DKV</t>
  </si>
  <si>
    <t>Đất cơ sở tín ngưỡng</t>
  </si>
  <si>
    <t>TIN</t>
  </si>
  <si>
    <t xml:space="preserve"> Đất sông, ngòi, kênh, rạch, suối</t>
  </si>
  <si>
    <t>2.9.1</t>
  </si>
  <si>
    <t>2.9.2</t>
  </si>
  <si>
    <t>2.9.3</t>
  </si>
  <si>
    <t>2.9.4</t>
  </si>
  <si>
    <t>2.9.5</t>
  </si>
  <si>
    <t>2.9.6</t>
  </si>
  <si>
    <t>2.9.7</t>
  </si>
  <si>
    <t>2.9.8</t>
  </si>
  <si>
    <t>2.9.9</t>
  </si>
  <si>
    <t>2.9.10</t>
  </si>
  <si>
    <t>2.9.11</t>
  </si>
  <si>
    <t>2.18</t>
  </si>
  <si>
    <t>2.19</t>
  </si>
  <si>
    <t>2.20</t>
  </si>
  <si>
    <t>2.21</t>
  </si>
  <si>
    <t>2.22</t>
  </si>
  <si>
    <t>2.23</t>
  </si>
  <si>
    <t>2.24</t>
  </si>
  <si>
    <t>2.25</t>
  </si>
  <si>
    <t>2.26</t>
  </si>
  <si>
    <t>Đất khu công nghệ cao *</t>
  </si>
  <si>
    <t>Đất khu kinh tế *</t>
  </si>
  <si>
    <t>CSD</t>
  </si>
  <si>
    <t>KCN</t>
  </si>
  <si>
    <t>KKT</t>
  </si>
  <si>
    <t>KDT</t>
  </si>
  <si>
    <t>Đất đô thị *</t>
  </si>
  <si>
    <t>KVL</t>
  </si>
  <si>
    <t>KVN</t>
  </si>
  <si>
    <t>KPH</t>
  </si>
  <si>
    <t>KDD</t>
  </si>
  <si>
    <t>KSX</t>
  </si>
  <si>
    <t>KKN</t>
  </si>
  <si>
    <t>KDV</t>
  </si>
  <si>
    <t>KON</t>
  </si>
  <si>
    <t>1.1.2</t>
  </si>
  <si>
    <t>1.1.3</t>
  </si>
  <si>
    <t>XI</t>
  </si>
  <si>
    <t>(4)=(5)+…+(15)</t>
  </si>
  <si>
    <t>Tăng (+), giảm (-) (ha)</t>
  </si>
  <si>
    <t>Diện tích (ha)</t>
  </si>
  <si>
    <t>Ghi chú:</t>
  </si>
  <si>
    <t>Trường tiểu học Tân Tây - điểm ấp 5</t>
  </si>
  <si>
    <t>652 tờ 9-1</t>
  </si>
  <si>
    <t>Phòng GD-ĐT đăng ký</t>
  </si>
  <si>
    <t>Khu vực chuyên trồng cây công nghiệp lâu năm *</t>
  </si>
  <si>
    <t>Khu vực rừng phòng hộ *</t>
  </si>
  <si>
    <t>Khu vực rừng đặc dụng *</t>
  </si>
  <si>
    <t>Khu vực rừng sản xuất *</t>
  </si>
  <si>
    <t>Khu công nghiệp, cụm công nghiệp *</t>
  </si>
  <si>
    <t>Khu đô thị, thương mại, dịch vụ *</t>
  </si>
  <si>
    <t>HNK/NTS</t>
  </si>
  <si>
    <t>Đất khu công nghệ cao (*)</t>
  </si>
  <si>
    <t>Đất khu kinh tế (*)</t>
  </si>
  <si>
    <t>Đất đô thị (*)</t>
  </si>
  <si>
    <t>XII</t>
  </si>
  <si>
    <t>XIV</t>
  </si>
  <si>
    <t>DT quy hoạch (ha)</t>
  </si>
  <si>
    <t>DT tăng thêm (ha)</t>
  </si>
  <si>
    <t>Lấy từ loại đất hiện trạng</t>
  </si>
  <si>
    <t>Nguồn vốn</t>
  </si>
  <si>
    <t>(8)</t>
  </si>
  <si>
    <t>(10)</t>
  </si>
  <si>
    <t xml:space="preserve"> Mở rộng Đại đội Bộ binh </t>
  </si>
  <si>
    <t>Ban CHQS huyện đăng ký</t>
  </si>
  <si>
    <t>NS huyện</t>
  </si>
  <si>
    <t>NSNN</t>
  </si>
  <si>
    <t>(3)</t>
  </si>
  <si>
    <t>406,407,408,411,412,413,414,447,532,590,591,592 tờ 5</t>
  </si>
  <si>
    <t>Chuyển đổi cơ cấu trong nội bộ đất nông nghiệp</t>
  </si>
  <si>
    <t>Phụ lục 01</t>
  </si>
  <si>
    <t>Trường mẫu giáo Thạnh Phước (điểm Hướng Gió)</t>
  </si>
  <si>
    <t>1195 tờ 14</t>
  </si>
  <si>
    <t>Trường tiểu học Thạnh Phước (điểm Hướng Gió)</t>
  </si>
  <si>
    <t>1143 tờ 14</t>
  </si>
  <si>
    <t>Trường tiểu học Thạnh Phước (điểm Đá Biên)</t>
  </si>
  <si>
    <t>TT. Thạnh Hóa</t>
  </si>
  <si>
    <t>khu phố 1</t>
  </si>
  <si>
    <t>2022-2030</t>
  </si>
  <si>
    <t>Trang trại chăn nuôi (Đào Thị Bạch Lê)</t>
  </si>
  <si>
    <t>Mở rộng trang trại chăn nuôi Trung Nam (Phạm Đỗ Minh Triết)</t>
  </si>
  <si>
    <t>89 tờ 8</t>
  </si>
  <si>
    <t>Diện tích kế hoạch được duyệt (ha)</t>
  </si>
  <si>
    <t>Biến động</t>
  </si>
  <si>
    <t>Thứ</t>
  </si>
  <si>
    <t>đầu kỳ</t>
  </si>
  <si>
    <t>giảm</t>
  </si>
  <si>
    <t>tăng (+)</t>
  </si>
  <si>
    <t>cuối kỳ</t>
  </si>
  <si>
    <t>PNK</t>
  </si>
  <si>
    <t>giảm (-)</t>
  </si>
  <si>
    <t>Cộng tăng</t>
  </si>
  <si>
    <t xml:space="preserve"> Đất công trình bưu chính VT</t>
  </si>
  <si>
    <t>2.15</t>
  </si>
  <si>
    <t>2.16</t>
  </si>
  <si>
    <t>2.17</t>
  </si>
  <si>
    <t>ODT</t>
  </si>
  <si>
    <t>ONT</t>
  </si>
  <si>
    <t>MNC</t>
  </si>
  <si>
    <t>I</t>
  </si>
  <si>
    <t>Đất nông nghiệp</t>
  </si>
  <si>
    <t>LUA</t>
  </si>
  <si>
    <t>LUC</t>
  </si>
  <si>
    <t>Đất trồng lúa</t>
  </si>
  <si>
    <t xml:space="preserve"> Đất trồng cây hàng năm khác</t>
  </si>
  <si>
    <t>Đất khu chế xuất</t>
  </si>
  <si>
    <t>SKT</t>
  </si>
  <si>
    <t>Đất danh lam thắng cảnh</t>
  </si>
  <si>
    <t xml:space="preserve"> Đất bãi thải, xử lý chất thải </t>
  </si>
  <si>
    <t xml:space="preserve"> Đất xây dựng trụ sở cơ quan</t>
  </si>
  <si>
    <t>TSC</t>
  </si>
  <si>
    <t>Đất xây dựng trụ sở của tổ chức sự nghiệp</t>
  </si>
  <si>
    <t>DTS</t>
  </si>
  <si>
    <t>Đất xây dựng cơ sở ngoại giao</t>
  </si>
  <si>
    <t>DNG</t>
  </si>
  <si>
    <t>Đất cơ sở tôn giáo</t>
  </si>
  <si>
    <t>TON</t>
  </si>
  <si>
    <t>Đất phi nông nghiệp khác</t>
  </si>
  <si>
    <t>Đất có mặt nước chuyên dùng</t>
  </si>
  <si>
    <t>Đất sông, ngòi, kênh, rạch, suối</t>
  </si>
  <si>
    <t>Đất làm nghĩa trang, nghĩa địa, nhà tang lễ, nhà hỏa táng</t>
  </si>
  <si>
    <t>Đất sản xuất vật liệu xây dựng, làm đồ gốm</t>
  </si>
  <si>
    <t>Đất xây dựng trụ sở cơ quan</t>
  </si>
  <si>
    <t>Đất ở đô thị</t>
  </si>
  <si>
    <t xml:space="preserve">Đất bãi thải, xử lý chất thải </t>
  </si>
  <si>
    <t>Đất ở nông thôn</t>
  </si>
  <si>
    <t>Đất có di tích lịch sử, văn hóa</t>
  </si>
  <si>
    <t>Đất chợ</t>
  </si>
  <si>
    <t>Đất cơ sở dịch vụ về xã hội</t>
  </si>
  <si>
    <t>Đất cơ sở nghiên cứu khoa học</t>
  </si>
  <si>
    <t>Đất cơ sở thể dục - thể thao</t>
  </si>
  <si>
    <t xml:space="preserve">               '- PKO là đất phi nông nghiệp không phải là đất ở.</t>
  </si>
  <si>
    <t>Ghi chú</t>
  </si>
  <si>
    <t>Đất làm nghĩa trang, nhà tang lễ, nhà hỏa táng</t>
  </si>
  <si>
    <t>Đất xây dựng cơ sở khoa học công nghệ</t>
  </si>
  <si>
    <t>2.9.12</t>
  </si>
  <si>
    <t>2.9.13</t>
  </si>
  <si>
    <t>2.9.14</t>
  </si>
  <si>
    <t>2.9.15</t>
  </si>
  <si>
    <t>2.9.16</t>
  </si>
  <si>
    <t>LOẠI ĐẤT</t>
  </si>
  <si>
    <t>Khu sản xuất nông nghiệp (khu vực chuyên trồng lúa nước, khu vực chuyên trồng cây công nghiệp lâu năm)</t>
  </si>
  <si>
    <t>Trụ sở UBND xã Thuận Nghĩa Hòa</t>
  </si>
  <si>
    <t>thửa 350 tờ 13</t>
  </si>
  <si>
    <t>Trụ sở UBND xã Thuận Bình</t>
  </si>
  <si>
    <t>thửa 651 tờ 11</t>
  </si>
  <si>
    <t>Mở rộng trụ sở UBND xã Thạnh An</t>
  </si>
  <si>
    <t>Cơ sở tôn giáo đăng ký</t>
  </si>
  <si>
    <t>Trụ sở ấp Cả Sáu</t>
  </si>
  <si>
    <t>739 tờ 4</t>
  </si>
  <si>
    <t>X</t>
  </si>
  <si>
    <t>V</t>
  </si>
  <si>
    <t>VI</t>
  </si>
  <si>
    <t>Nội dung</t>
  </si>
  <si>
    <t>VII</t>
  </si>
  <si>
    <t>LUA/PNN</t>
  </si>
  <si>
    <t>Trong đó: Đất chuyên trồng lúa nước</t>
  </si>
  <si>
    <t>LUC/PNN</t>
  </si>
  <si>
    <t>HNK/PNN</t>
  </si>
  <si>
    <t>CLN/PNN</t>
  </si>
  <si>
    <t>RPH/PNN</t>
  </si>
  <si>
    <t>RDD/PNN</t>
  </si>
  <si>
    <t>RSX/PNN</t>
  </si>
  <si>
    <t>Cho thuê đất công</t>
  </si>
  <si>
    <t>1 phần 557, 1 phần 558 tờ 6</t>
  </si>
  <si>
    <t>875 tờ 7</t>
  </si>
  <si>
    <t>1 phần thửa 261 tờ 8</t>
  </si>
  <si>
    <t>Trường MG Thạnh An (ấp 3)</t>
  </si>
  <si>
    <t>Trường MG điểm ấp 4</t>
  </si>
  <si>
    <t>36,37,38 tờ 16-2</t>
  </si>
  <si>
    <t>Trụ sở UBND xã Thủy Tây</t>
  </si>
  <si>
    <t>1164 tờ 6</t>
  </si>
  <si>
    <t>Trụ sở UBND xã Tân Hiệp</t>
  </si>
  <si>
    <t>0,16</t>
  </si>
  <si>
    <t>751 tờ 4</t>
  </si>
  <si>
    <t>Dự án kho bãi nông sản (Võ Minh Châu)</t>
  </si>
  <si>
    <t>Khu bảo tồn thiên nhiên và đa dạng sinh học</t>
  </si>
  <si>
    <t>Khu thương mại - dịch vụ</t>
  </si>
  <si>
    <t>Khu dân cư nông thôn</t>
  </si>
  <si>
    <t>VIII</t>
  </si>
  <si>
    <t>Tỷ lệ thực
 hiện (%)</t>
  </si>
  <si>
    <t>Biểu 13/CH</t>
  </si>
  <si>
    <t>Ký hiệu</t>
  </si>
  <si>
    <t>Kết quả thực hiện</t>
  </si>
  <si>
    <t>So sánh</t>
  </si>
  <si>
    <t xml:space="preserve"> Đất có di tích lịch sử, văn hóa</t>
  </si>
  <si>
    <t>TỔNG DIỆN TÍCH TỰ NHIÊN</t>
  </si>
  <si>
    <t xml:space="preserve"> Đất nông nghiệp</t>
  </si>
  <si>
    <t xml:space="preserve"> Đất trồng cây lâu năm</t>
  </si>
  <si>
    <t xml:space="preserve"> Đất rừng phòng hộ</t>
  </si>
  <si>
    <t xml:space="preserve"> Đất rừng đặc dụng</t>
  </si>
  <si>
    <t xml:space="preserve"> Đất rừng sản xuất</t>
  </si>
  <si>
    <t xml:space="preserve"> Đất nuôi trồng thuỷ sản</t>
  </si>
  <si>
    <t xml:space="preserve"> Đất làm muối</t>
  </si>
  <si>
    <t xml:space="preserve"> Đất nông nghiệp khác</t>
  </si>
  <si>
    <t xml:space="preserve"> Đất phi nông nghiệp</t>
  </si>
  <si>
    <t xml:space="preserve"> Đất quốc phòng</t>
  </si>
  <si>
    <t xml:space="preserve"> Đất an ninh</t>
  </si>
  <si>
    <t xml:space="preserve"> Đất khu công nghiệp</t>
  </si>
  <si>
    <t xml:space="preserve"> Đất có mặt nước chuyên dùng</t>
  </si>
  <si>
    <t xml:space="preserve"> Đất chưa sử dụng</t>
  </si>
  <si>
    <t>1 phần thửa 555 tờ 8</t>
  </si>
  <si>
    <t>Trụ sở ấp Nhơn Xuyên</t>
  </si>
  <si>
    <t>Đất nông nghiệp chuyển sang phi nông nghiệp</t>
  </si>
  <si>
    <t>Số</t>
  </si>
  <si>
    <t>tự</t>
  </si>
  <si>
    <t xml:space="preserve"> Đất giao thông</t>
  </si>
  <si>
    <t xml:space="preserve"> Đất thuỷ lợi</t>
  </si>
  <si>
    <t xml:space="preserve"> Đất công trình năng lượng</t>
  </si>
  <si>
    <t xml:space="preserve"> Đất cơ sở văn hóa</t>
  </si>
  <si>
    <t xml:space="preserve"> Đất cơ sở y tế</t>
  </si>
  <si>
    <t xml:space="preserve"> Đất cơ sở giáo dục - đào tạo</t>
  </si>
  <si>
    <t xml:space="preserve"> Đất cơ sở thể dục - thể thao</t>
  </si>
  <si>
    <t xml:space="preserve"> Đất cơ sở dịch vụ về xã hội</t>
  </si>
  <si>
    <t xml:space="preserve"> Đất chợ</t>
  </si>
  <si>
    <t xml:space="preserve"> Đất phi nông nghiệp khác</t>
  </si>
  <si>
    <t>LUK</t>
  </si>
  <si>
    <t>DGT</t>
  </si>
  <si>
    <t>DTL</t>
  </si>
  <si>
    <t>DNL</t>
  </si>
  <si>
    <t>DBV</t>
  </si>
  <si>
    <t>DVH</t>
  </si>
  <si>
    <t>DYT</t>
  </si>
  <si>
    <t>DGD</t>
  </si>
  <si>
    <t>DTT</t>
  </si>
  <si>
    <t>DKH</t>
  </si>
  <si>
    <t>DXH</t>
  </si>
  <si>
    <t>DCH</t>
  </si>
  <si>
    <t>Cộng</t>
  </si>
  <si>
    <t>XIII</t>
  </si>
  <si>
    <t>Phòng NN&amp;PTNT</t>
  </si>
  <si>
    <t>LMU</t>
  </si>
  <si>
    <t>1.8</t>
  </si>
  <si>
    <t>SKC</t>
  </si>
  <si>
    <t>SKX</t>
  </si>
  <si>
    <t>2.11</t>
  </si>
  <si>
    <t>2.12</t>
  </si>
  <si>
    <t>2.13</t>
  </si>
  <si>
    <t>2.14</t>
  </si>
  <si>
    <t>Đất trồng lúa nương</t>
  </si>
  <si>
    <t>Đường Mương Lộ</t>
  </si>
  <si>
    <t>Đường Bến Bùi</t>
  </si>
  <si>
    <t>Đường kênh 19 (Bờ Tây)</t>
  </si>
  <si>
    <t>Đường Rạch Gia (bở Tây)</t>
  </si>
  <si>
    <t>Đường 9 Còn</t>
  </si>
  <si>
    <t>NS tỉnh</t>
  </si>
  <si>
    <t>NS huyện + dân</t>
  </si>
  <si>
    <t>Đường ĐT. 817 (đoạn qua xã Thuận Nghĩa Hòa)</t>
  </si>
  <si>
    <t>ấp 3</t>
  </si>
  <si>
    <t>NS tỉnh + huyện+
 nhân dân</t>
  </si>
  <si>
    <t>210,734,1020 tờ 5</t>
  </si>
  <si>
    <t>Nạo vét mở rộng  kênh K4 (hiện trạng 17m, mở rộng 30m, dài 2100m)</t>
  </si>
  <si>
    <t>RSX, LUC</t>
  </si>
  <si>
    <t>Trạm bơm cống Xuân Hòa (cống La Khoa)</t>
  </si>
  <si>
    <t>Trạm bơm cống Xuân Hòa (cống Thủ Cồn)</t>
  </si>
  <si>
    <t>1463,1425,712,791,792 tờ 6</t>
  </si>
  <si>
    <t>Trạm bơm cống Xuân Hòa (cống Bà Định)</t>
  </si>
  <si>
    <t>1035,1037,1038,1039 tờ 6</t>
  </si>
  <si>
    <t>Đường dây 500KV Sông Hậu - Đức Hòa (Đoạn qua xã Tân Tây)</t>
  </si>
  <si>
    <t>Đường dây 110KV An Thạnh - Thạnh Hóa (Đoạn qua xã Tân Tây)</t>
  </si>
  <si>
    <t>Đường dây 500KV Sông Hậu - Đức Hòa (Đoạn qua xã Thạnh An)</t>
  </si>
  <si>
    <t>ấp 1,2,3</t>
  </si>
  <si>
    <t>Công trình năng lượng mặt trời</t>
  </si>
  <si>
    <t>Dự án đường dây 110kV đấu nối nhà máy điện mặt trời GAIA vào trạm trạm biến áp 220kV Long An 2 (Cty CP năng lượng Hanwha BCG Băng Dương)</t>
  </si>
  <si>
    <t>Đất tín ngưỡng</t>
  </si>
  <si>
    <t>Cống rạch chùa</t>
  </si>
  <si>
    <t>Cống Bến Kè</t>
  </si>
  <si>
    <t>tờ 6</t>
  </si>
  <si>
    <t>Đường liên xã Thủy Tây - Thạnh Phú - Thạnh Phước (đoạn xã Thạnh Phú)</t>
  </si>
  <si>
    <t>Nạo vét, mở rộng kênh bến Kè (từ kênh 3 đến kênh Bắc Đông - mở 1 bên)</t>
  </si>
  <si>
    <t>ấp Đông Hòa</t>
  </si>
  <si>
    <t>Đất trồng lúa chuyển sang đất trồng cây lâu năm</t>
  </si>
  <si>
    <t>II</t>
  </si>
  <si>
    <t>III</t>
  </si>
  <si>
    <t>TT</t>
  </si>
  <si>
    <t>Phân theo đơn vị hành chính cấp xã</t>
  </si>
  <si>
    <t>TỔNG</t>
  </si>
  <si>
    <t>Biểu 07/CH</t>
  </si>
  <si>
    <t>IV</t>
  </si>
  <si>
    <t>Trường Tiểu học và THCS Thạnh An</t>
  </si>
  <si>
    <t>Công ty TNHH MTV Nông Lâm Sản - Long An</t>
  </si>
  <si>
    <t>162,20 tờ 6</t>
  </si>
  <si>
    <t>Đất cụm công nghiệp</t>
  </si>
  <si>
    <t>SKN</t>
  </si>
  <si>
    <t>Khu vực chuyên trồng cây 
công nghiệp lâu năm *</t>
  </si>
  <si>
    <t>Khu ở, làng nghề, sản xuất 
phi nông nghiệp nông thôn *</t>
  </si>
  <si>
    <t>Biểu 01/CH</t>
  </si>
  <si>
    <t>Biểu 02/CH</t>
  </si>
  <si>
    <t>Biểu 06/CH</t>
  </si>
  <si>
    <t>Thị trấn Thạnh Hóa</t>
  </si>
  <si>
    <t xml:space="preserve">        - Diện tích cột (5): Lấy theo kết quả Kiểm kê đất đai ngày 31/12/2019 và điều tra bổ sung năm 2020 trên địa bàn huyện Thạnh Hóa.</t>
  </si>
  <si>
    <t>Khu vực chuyên trồng lúa nước *</t>
  </si>
  <si>
    <t>(4)=(5)+...+(15)</t>
  </si>
  <si>
    <t>Xã Tân Đông</t>
  </si>
  <si>
    <t>Xã Thủy Đông</t>
  </si>
  <si>
    <t>Xã Thủy Tây</t>
  </si>
  <si>
    <t>Xã Tân Tây</t>
  </si>
  <si>
    <t>Xã Thạnh Phú</t>
  </si>
  <si>
    <t>Xã Thạnh Phước</t>
  </si>
  <si>
    <t>Xã Thuận Nghĩa Hòa</t>
  </si>
  <si>
    <t>Xã Thuận Bình</t>
  </si>
  <si>
    <t>Xã Tân Hiệp</t>
  </si>
  <si>
    <t>Xã Thạnh An</t>
  </si>
  <si>
    <t>Đất ở tại nông thôn</t>
  </si>
  <si>
    <t>Doanh nghiệp tư nhân 7 Đảm (buôn bán VLXD)</t>
  </si>
  <si>
    <t>1710,1711 tờ 8</t>
  </si>
  <si>
    <t>Đất khu công nghệ cao</t>
  </si>
  <si>
    <t>Đất khu kinh tế</t>
  </si>
  <si>
    <t>Đất đô thị</t>
  </si>
  <si>
    <t>KNN</t>
  </si>
  <si>
    <t>KLN</t>
  </si>
  <si>
    <t>KBT</t>
  </si>
  <si>
    <t>Đường liên xã cặp kênh 3 (đoạn qua xã Tân Tây)</t>
  </si>
  <si>
    <t>Đường Thầy Pháp</t>
  </si>
  <si>
    <t>Đường ổ gà (Bờ Đông)</t>
  </si>
  <si>
    <t>Đường Rạch Gia (Bở Đông)</t>
  </si>
  <si>
    <t>Đường Bà Thầy (Bở Đông)</t>
  </si>
  <si>
    <t>ấp T3</t>
  </si>
  <si>
    <t>KHU CHỨC NĂNG</t>
  </si>
  <si>
    <t>KDL</t>
  </si>
  <si>
    <t>1 phần thửa 155 tờ 14</t>
  </si>
  <si>
    <t>Trường Tiểu học Thuận Nghĩa Hòa B (điểm Vàm Lớn)</t>
  </si>
  <si>
    <t xml:space="preserve">69 tờ 12 </t>
  </si>
  <si>
    <t>thực hiện xong</t>
  </si>
  <si>
    <t>chưa thực hiện</t>
  </si>
  <si>
    <t>đang thực hiện</t>
  </si>
  <si>
    <t>NS+dân</t>
  </si>
  <si>
    <t>ấp 1, 3, 4</t>
  </si>
  <si>
    <t>ấp 4</t>
  </si>
  <si>
    <t>Nạo vét mở rộng đường 1 bên kênh 23 (ht rộng 9m, mở rộng 13m, dài 5800m)</t>
  </si>
  <si>
    <t>ấp 1, 5</t>
  </si>
  <si>
    <t>2187 tờ 6</t>
  </si>
  <si>
    <t>ấp Trà Cú</t>
  </si>
  <si>
    <t>ấp Vàm Lớn</t>
  </si>
  <si>
    <t>Đất trồng lúa chuyển sang đất làm muối</t>
  </si>
  <si>
    <t>Đất trồng lúa chuyển sang đất nuôi trồng thủy sản</t>
  </si>
  <si>
    <t>thửa 1760 tờ 3</t>
  </si>
  <si>
    <t>thửa 305,306 tờ 2</t>
  </si>
  <si>
    <t>Biểu 09/CH</t>
  </si>
  <si>
    <t>Biểu 10/CH</t>
  </si>
  <si>
    <t>Hạng mục</t>
  </si>
  <si>
    <t>(1)</t>
  </si>
  <si>
    <t>(2)</t>
  </si>
  <si>
    <t>(7)</t>
  </si>
  <si>
    <t>(9)</t>
  </si>
  <si>
    <t>Khu ở, làng nghề, sản xuất phi nông nghiệp nông thôn *</t>
  </si>
  <si>
    <t>Đất chưa sử dụng</t>
  </si>
  <si>
    <t>Trường MG Thủy Tây</t>
  </si>
  <si>
    <t>NTS (đất công)</t>
  </si>
  <si>
    <t>Cầu vào cơ sở Cai nghiện ma túy</t>
  </si>
  <si>
    <t>Sở GTVT</t>
  </si>
  <si>
    <t>QĐ 5662/QĐ-UBND ngày 18/6/2021 của UBND tỉnh Long An về việc phê duyệt ĐCQHSDĐ đến năm 2020 huyện Thạnh Hóa</t>
  </si>
  <si>
    <t>Đường liên xã Thủy Tây - Thạnh Phú - Thạnh Phước (đoạn xã Thủy Tây)</t>
  </si>
  <si>
    <t>QĐ số 1009/QĐ-UBND ngày 13/10/2021 của UBND huyện Thạnh Hóa phê duyệt bs KHSDĐ 2021</t>
  </si>
  <si>
    <t>Tờ 11,12,14</t>
  </si>
  <si>
    <t>Đường GTNT cặp kênh 900 (Giai đoạn 3 từ kênh Năm Dề - kênh 2000 Nam)</t>
  </si>
  <si>
    <t>Trạm cấp nước tập trung xã Tân Tây</t>
  </si>
  <si>
    <t>NS tỉnh+huyện</t>
  </si>
  <si>
    <t>Trung tâm văn hóa, Nhà thiếu nhi</t>
  </si>
  <si>
    <t>một phần thửa số 2, 3, 19, tờ bản đồ số 2-3, 2-7</t>
  </si>
  <si>
    <t>Mở rộng Trường Mẫu giáo Thủy Tây (điểm chính)</t>
  </si>
  <si>
    <t>Trường Mẫu giáo Thạnh Phú (Điểm Ông Quới)</t>
  </si>
  <si>
    <t>Trường Mẫu giáo Thạnh Phú</t>
  </si>
  <si>
    <t>Sân vận động huyện</t>
  </si>
  <si>
    <t>thửa 1006 (giáp thửa 176 và đường Nguyễn Đình Chiểu), tờ bản đồ số 2</t>
  </si>
  <si>
    <t>Nhà máy điện rác trên địa bàn huyện Thạnh Hóa</t>
  </si>
  <si>
    <t>xã Tân Đông</t>
  </si>
  <si>
    <t>xã Thuận Bình</t>
  </si>
  <si>
    <t>thửa số 275, 276, 280 và phần đất tiếp tiếp thửa số 275 (hướng Tây) tờ bản đồ số 2</t>
  </si>
  <si>
    <t>Phòng Giáo dục và Đào tạo</t>
  </si>
  <si>
    <t>110 tờ 2-7</t>
  </si>
  <si>
    <t>Giáo xứ Cả Ràng</t>
  </si>
  <si>
    <t>chuyển tiếp</t>
  </si>
  <si>
    <t>chuyển MĐSDĐ</t>
  </si>
  <si>
    <t>không chuyển tiếp</t>
  </si>
  <si>
    <t>120,121,122,123,124,360,369,407,408 tờ 8</t>
  </si>
  <si>
    <t>364,365,891,886,892,890,888,887,881,889,882,894,883,893,885,469,361,470,362,896,895,363,884,838 tờ 16</t>
  </si>
  <si>
    <t>ONT,HNK,RSX,NTS</t>
  </si>
  <si>
    <t>đăng ký mới</t>
  </si>
  <si>
    <t>443 tờ 5</t>
  </si>
  <si>
    <t>232,233,345,346 tờ 4; 253,254,439,440 tờ 5</t>
  </si>
  <si>
    <t>104,105,106,107 tờ 5</t>
  </si>
  <si>
    <t>xin cấp GCN</t>
  </si>
  <si>
    <t>Văn bản 4457/TTr-UBND ngày 04/8/2021 của UBND huyện Thạnh Hóa</t>
  </si>
  <si>
    <t>Mở rộng trụ sở HĐND-UBND huyện Thạnh Hóa</t>
  </si>
  <si>
    <t xml:space="preserve">đấu giá </t>
  </si>
  <si>
    <t>Đấu giá quyền sử dụng đất  (mở rộng tuyến dân cư Thạnh Trung)</t>
  </si>
  <si>
    <t>Đấu giá quyền sử dụng đất  (mở rộng tuyến dân cư Ông Quới)</t>
  </si>
  <si>
    <t>672 tờ 6 ấp 1</t>
  </si>
  <si>
    <t>1394 tờ 3</t>
  </si>
  <si>
    <t>Đấu giá đất ở cụm DCVL xã Thủy Đông (phần mở rộng)</t>
  </si>
  <si>
    <t>Đấu giá quyền sử dụng đất (từ KDC đoàn 4 đến đại đội)</t>
  </si>
  <si>
    <t>Đấu giá quyền sử dụng đất (từ nhà ông Bảy Riêm đến nhà ông 3 Lương)</t>
  </si>
  <si>
    <t>tờ 2,3</t>
  </si>
  <si>
    <t>Đấu giá quyền sử dụng đất (tuyến dân cư 70A, 70B)</t>
  </si>
  <si>
    <t>1 phần thửa 9 tờ 3</t>
  </si>
  <si>
    <t>thu hồi đất</t>
  </si>
  <si>
    <t>111, 11 tờ 1</t>
  </si>
  <si>
    <t>giao đất</t>
  </si>
  <si>
    <t>Chùa Phước An</t>
  </si>
  <si>
    <t>1065(1 phần thửa 680), 1020 tờ 4</t>
  </si>
  <si>
    <t>7.8</t>
  </si>
  <si>
    <t>thuê đất</t>
  </si>
  <si>
    <t>7.7</t>
  </si>
  <si>
    <t>7.6</t>
  </si>
  <si>
    <t>thửa 92 tờ bản đồ 17</t>
  </si>
  <si>
    <t xml:space="preserve">chưa thực hiện </t>
  </si>
  <si>
    <t>7.5</t>
  </si>
  <si>
    <t>500, 501, 46, 355, 42, 41, 47, 45 tờ số 3</t>
  </si>
  <si>
    <t>7.4</t>
  </si>
  <si>
    <t>7.3</t>
  </si>
  <si>
    <t>Trạm cấp nước Thủy Đông</t>
  </si>
  <si>
    <t>1 phần thửa 129 tờ 17</t>
  </si>
  <si>
    <t>Trạm cấp nước ấp 3 xã Thạnh An</t>
  </si>
  <si>
    <t>1 phần thửa 239 tờ 18</t>
  </si>
  <si>
    <t>Trạm cấp nước ấp 2 xã Thạnh An</t>
  </si>
  <si>
    <t>1 phần thửa 174,175 tờ 16</t>
  </si>
  <si>
    <t>Trạm cấp nước ấp 4 xã Thạnh An</t>
  </si>
  <si>
    <t>thửa 933 khu dân cư</t>
  </si>
  <si>
    <t>Trạm cấp nước</t>
  </si>
  <si>
    <t>thửa 2, tờ 2-10</t>
  </si>
  <si>
    <t>ONT,ODT</t>
  </si>
  <si>
    <t>RSX,ODT</t>
  </si>
  <si>
    <t>Cống kênh 2</t>
  </si>
  <si>
    <t>Cống kênh 1</t>
  </si>
  <si>
    <t>Cống Cái Tôm</t>
  </si>
  <si>
    <t>Cống Bún Bà Của 2</t>
  </si>
  <si>
    <t>Cống Bún Bà Của 1</t>
  </si>
  <si>
    <t>1 phần thửa 1035 tờ 6</t>
  </si>
  <si>
    <t>Trạm cấp nước sạch ấp 2</t>
  </si>
  <si>
    <t>1 phần thửa 996,995 tờ 3</t>
  </si>
  <si>
    <t>Trạm cấp nước sạch ấp 4</t>
  </si>
  <si>
    <t>Cống Trần Lệ Xuân</t>
  </si>
  <si>
    <t>7.2</t>
  </si>
  <si>
    <t>Đường GTNT Ông Bường</t>
  </si>
  <si>
    <t>Đường ĐT. 817 (đoạn qua xã Thạnh Phú)</t>
  </si>
  <si>
    <t>Đường 5000 Bắc Đông (Ngã 5 Hoàng Gia - rạch Cái Tôm)</t>
  </si>
  <si>
    <t>Đường vào THCS Thuận Nghĩa Hòa</t>
  </si>
  <si>
    <t>LUC4;RSX1</t>
  </si>
  <si>
    <t>Bờ Đông rạch cá Tôm từ kênh 2700 đến 30/4 (dài 2,5km, rộng 15m)</t>
  </si>
  <si>
    <t>Mở rộng, nâng cấp đường GTNT rạch Cái Tôm</t>
  </si>
  <si>
    <t>Đường GTNT kênh 61 cũ (N7-90A)</t>
  </si>
  <si>
    <t>tờ 2</t>
  </si>
  <si>
    <t>Đường vào chốt dân quân</t>
  </si>
  <si>
    <t>RPH,ONT</t>
  </si>
  <si>
    <t>Đường T4 Thuận Bình</t>
  </si>
  <si>
    <t>NSNN+ dân</t>
  </si>
  <si>
    <t>Đường kênh K1  (đã xây dựng xong, chưa chỉnh lý GCN)</t>
  </si>
  <si>
    <t>7.1</t>
  </si>
  <si>
    <t>464,465,541,542,543,463,561,562,603,604,624,625 tờ 5</t>
  </si>
  <si>
    <t>1 phần thửa 941 tờ 7</t>
  </si>
  <si>
    <t>1 phần thửa 738 tờ 7</t>
  </si>
  <si>
    <t>31,32,77,89 tờ 14</t>
  </si>
  <si>
    <t>Mở rộng nhà máy xay xát (Nguyễn Quang Trung)</t>
  </si>
  <si>
    <t>354,366,364,365 tờ 6</t>
  </si>
  <si>
    <t>cho thuê đất</t>
  </si>
  <si>
    <t>Cho thuê đất công (Công ty Ánh Tuyết)</t>
  </si>
  <si>
    <t>thửa 946 giáp thửa 594,599,1632 tờ 8</t>
  </si>
  <si>
    <t>14,199,25,24,723 tờ 14</t>
  </si>
  <si>
    <t>795 tờ 6</t>
  </si>
  <si>
    <t>Công ty TNHH TM Hưng Phát Thành</t>
  </si>
  <si>
    <t>1 phần thửa 716 tờ 7</t>
  </si>
  <si>
    <t>Công trình TMDV (Trần Đăng Khoa)</t>
  </si>
  <si>
    <t>thửa 318,319 tờ 18</t>
  </si>
  <si>
    <t>1 phần thửa 351, tờ 13</t>
  </si>
  <si>
    <t>Trụ sở công an xã Thạnh Phước</t>
  </si>
  <si>
    <t>Mở rộng Tiểu đoàn Bộ binh 1- Trung đoàn 738</t>
  </si>
  <si>
    <t>Cơ sở pháp lý</t>
  </si>
  <si>
    <t>Năm TH</t>
  </si>
  <si>
    <t>(12)</t>
  </si>
  <si>
    <t>chuyển 
MĐSDĐ</t>
  </si>
  <si>
    <t>năm 2023</t>
  </si>
  <si>
    <t>Hợp tác xã DVNN Bến Kè</t>
  </si>
  <si>
    <t>Hợp tác xã DVNN Hoàng Thành</t>
  </si>
  <si>
    <t>348 tờ 19</t>
  </si>
  <si>
    <t>Trang trại chăn nuôi (Trần Khoa)</t>
  </si>
  <si>
    <t>38 tờ 8</t>
  </si>
  <si>
    <t>LUC, CLN</t>
  </si>
  <si>
    <t>Đấu giá quyền sử dụng đất (Mở rộng cụm dân cư xã Thạnh Phú)</t>
  </si>
  <si>
    <t>Dự án kho bãi nông sản (Trần Tú Mai)</t>
  </si>
  <si>
    <t>Đấu giá đất công (khu nhân giống ấp 1 Thạnh An)</t>
  </si>
  <si>
    <t>327,328 tờ 11</t>
  </si>
  <si>
    <t>XV</t>
  </si>
  <si>
    <t>đất công</t>
  </si>
  <si>
    <t>thửa 207 tờ 2; thửa 33 tờ 3</t>
  </si>
  <si>
    <t>Trung tâm văn hóa TDTT-HTCĐ xã Thuận Bình</t>
  </si>
  <si>
    <t>29 tờ 6-1</t>
  </si>
  <si>
    <t>Một phần thửa 555 tờ 8</t>
  </si>
  <si>
    <t>Đấu giá cho thuê quyền sử dụng đất (Khu 11 căn ki-ốt)</t>
  </si>
  <si>
    <t>11 tờ 2-6, khu phố 3</t>
  </si>
  <si>
    <t>181,182,183,184,307,308,309,310 tờ 5</t>
  </si>
  <si>
    <t>272 tờ 2</t>
  </si>
  <si>
    <t>Cây xăng  (Nguyễn Văn Lập)</t>
  </si>
  <si>
    <t>695,1745,818 tờ 6</t>
  </si>
  <si>
    <t>37,38,39,40,45,47,48,49,50,51,52,53,54,55,56,57,58,59,60,61,62,63,64,65,66,67,68,717 tờ 17</t>
  </si>
  <si>
    <t>LUC, RSX, ONT</t>
  </si>
  <si>
    <t>Đường cặp kênh Cái Tôm (2000 Nam - ranh Tiền Giang)</t>
  </si>
  <si>
    <t>tờ 4, thửa 385</t>
  </si>
  <si>
    <t>Trụ sở Ban QLDA ĐTXD</t>
  </si>
  <si>
    <t>876,723,721,720,679,680,681,719,722,724,725 tờ 2</t>
  </si>
  <si>
    <t>753 tờ 6</t>
  </si>
  <si>
    <t>880 tờ 6</t>
  </si>
  <si>
    <t>983 tờ 6</t>
  </si>
  <si>
    <t>984,985 tờ 6</t>
  </si>
  <si>
    <t>Cửa hàng xăng dầu (Công ty Vĩ Phong)</t>
  </si>
  <si>
    <t>thửa 93 tờ 6</t>
  </si>
  <si>
    <t>Cửa hàng xăng dầu (Nguyễn Thị Vinh)</t>
  </si>
  <si>
    <t>276,277 tờ 14</t>
  </si>
  <si>
    <t>Cửa hàng xăng dầu (Nguyễn Văn Dìa)</t>
  </si>
  <si>
    <t>972 tờ 11</t>
  </si>
  <si>
    <t>Trung tâm đào tạo và sát hạch lái xe (Công ty Cửu Long)</t>
  </si>
  <si>
    <t>228 tờ 12</t>
  </si>
  <si>
    <t>66,67 tờ 8</t>
  </si>
  <si>
    <t>Cửa hàng xăng dầu (Trịnh Văn Út Ba)</t>
  </si>
  <si>
    <t>588 tờ 2</t>
  </si>
  <si>
    <t>Trạm cấp nước sạch (ấp Nhơn Xuyên)</t>
  </si>
  <si>
    <t>Cơ sở may mặc Ngọc Trâm</t>
  </si>
  <si>
    <t>587,588 tờ 7</t>
  </si>
  <si>
    <t>Công ty CP SX TM DV SBC Garments</t>
  </si>
  <si>
    <t>ấp 1, tờ 7, đang trích đo</t>
  </si>
  <si>
    <t>Mở rộng Công ty TNHH trích ly dầu cám Vĩnh Hòa</t>
  </si>
  <si>
    <t>Cho thuê đất công (Công ty TNHH trích ly dầu cám Vĩnh Hòa)</t>
  </si>
  <si>
    <t>1457, tờ 6</t>
  </si>
  <si>
    <t>Mở rộng Công ty Ánh Tuyết</t>
  </si>
  <si>
    <t>435,446,436,437,438,439,440,441,442,429,430,740,427,428,553,554,555 tờ 7</t>
  </si>
  <si>
    <t>870,871,879 Tờ 6</t>
  </si>
  <si>
    <t>Trụ sở ấp T3</t>
  </si>
  <si>
    <t>Trụ sở ấp 61</t>
  </si>
  <si>
    <t>Trụ sở ấp Gãy</t>
  </si>
  <si>
    <t>LUC,ODT</t>
  </si>
  <si>
    <t>Đường Võ Văn Thành</t>
  </si>
  <si>
    <t>825 tờ 11</t>
  </si>
  <si>
    <t>1045,1386,1573 tờ 8</t>
  </si>
  <si>
    <t>Cửa hàng kinh doanh xăng dầu (Nguyễn Văn Hùng)</t>
  </si>
  <si>
    <t>Đấu giá cho thuê đất sản xuất nông nghiệp</t>
  </si>
  <si>
    <t>164 tờ 9</t>
  </si>
  <si>
    <t>265 tờ 13</t>
  </si>
  <si>
    <t>XVI</t>
  </si>
  <si>
    <t>thửa 283 tờ 6</t>
  </si>
  <si>
    <t>Khai thác làm VLXD xã Tân Tây</t>
  </si>
  <si>
    <t>Khai thác làm VLXD xã Tân Hiệp</t>
  </si>
  <si>
    <t>Khai thác làm VLXD xã Thạnh An</t>
  </si>
  <si>
    <t>728,667, 729, 672 tờ 7</t>
  </si>
  <si>
    <t>Mở rộng nhà máy Út Dũng</t>
  </si>
  <si>
    <t>1241, 1242 tờ 7</t>
  </si>
  <si>
    <t>547,630,681 tờ 10</t>
  </si>
  <si>
    <t>ấp Voi Đình, thửa 29 tờ 1</t>
  </si>
  <si>
    <t>887 tờ 7</t>
  </si>
  <si>
    <t>24,29,617 tờ 2</t>
  </si>
  <si>
    <t>83, 814 tờ 3</t>
  </si>
  <si>
    <t>Cửa hàng xăng dầu  (Đức Vạn Thành)</t>
  </si>
  <si>
    <t>696 tờ 11</t>
  </si>
  <si>
    <t>Mở rộng Nhà máy xay xát Hân Quang</t>
  </si>
  <si>
    <t>60 tờ 4</t>
  </si>
  <si>
    <t>697, 662 tờ 10</t>
  </si>
  <si>
    <t>Cho thuê đất công  (đoạn kênh không sử dụng)</t>
  </si>
  <si>
    <t>cho thuê</t>
  </si>
  <si>
    <t>gần thửa 266, 327, 328 tờ 6</t>
  </si>
  <si>
    <t>Nhà máy chế biến nông sản (Công ty Hy Phát)</t>
  </si>
  <si>
    <t>97, 96, 98 tờ 21</t>
  </si>
  <si>
    <t>Nhà máy chế biến nông sản (Công ty TNHH Giai Phát)</t>
  </si>
  <si>
    <t>504, 505 tờ 18</t>
  </si>
  <si>
    <t>Đường song song với đường Lê Duẩn</t>
  </si>
  <si>
    <t>RSX, HNK</t>
  </si>
  <si>
    <t>594 tờ 5</t>
  </si>
  <si>
    <t>XVII</t>
  </si>
  <si>
    <t>1 phần thửa 328 tờ 11</t>
  </si>
  <si>
    <t>HỆ THỐNG BIỂU MẪU KẾ HOẠCH SỬ DỤNG ĐẤT NĂM 2024 
HUYỆN THẠNH HÓA, TỈNH LONG AN</t>
  </si>
  <si>
    <t>Hiện trạng sử dụng đất năm 2023 của Huyện Thạnh Hóa</t>
  </si>
  <si>
    <t>Kết quả thực hiện kế hoạch sử dụng đất năm 2023 của Huyện Thạnh Hóa</t>
  </si>
  <si>
    <t xml:space="preserve"> Kế hoạch sử dụng đất năm 2024 Huyện Thạnh Hóa</t>
  </si>
  <si>
    <t>Kế hoạch chuyển mục đích sử dụng đất năm 2024 Huyện Thạnh Hóa</t>
  </si>
  <si>
    <t>Kế hoạch thu hồi đất năm 2024 Huyện Thạnh Hóa</t>
  </si>
  <si>
    <t>Kế hoạch đưa đất chưa sử dụng vào sử dụng năm năm 2024 Huyện Thạnh Hóa</t>
  </si>
  <si>
    <t>Danh mục công trình, dự án thực hiện trong năm 2024 Huyện Thạnh Hóa</t>
  </si>
  <si>
    <t>Chu chuyển đất đai trong kế hoạch sử dụng đất năm 2024 Huyện Thạnh Hóa</t>
  </si>
  <si>
    <t>Tiến độ thực hiện các công trình, dự án trong kế hoạch sử dụng đất năm 2023 Huyện Thạnh Hóa</t>
  </si>
  <si>
    <t>HIỆN TRẠNG  SỬ DỤNG ĐẤT NĂM 2023</t>
  </si>
  <si>
    <t>KẾT QUẢ THỰC HIỆN KẾ HOẠCH SỬ DỤNG ĐẤT NĂM 2023</t>
  </si>
  <si>
    <t>KẾ HOẠCH SỬ DỤNG ĐẤT NĂM 2024</t>
  </si>
  <si>
    <t>KẾ HOẠCH CHUYỂN MỤC ĐÍCH SỬ DỤNG ĐẤT NĂM 2024
HUYỆN THẠNH HÓA, TỈNH LONG AN</t>
  </si>
  <si>
    <t>KẾ HOẠCH ĐƯA ĐẤT CHƯA SỬ DỤNG VÀO SỬ DỤNG NĂM 2024</t>
  </si>
  <si>
    <t>CHU CHUYỂN ĐẤT ĐAI TRONG KẾ HOẠCH SỬ DỤNG ĐẤT NĂM 2024 HUYỆN THẠNH HÓA, TỈNH LONG AN</t>
  </si>
  <si>
    <t>Chu chuyển đất đai đến năm 2024</t>
  </si>
  <si>
    <t>năm 2024</t>
  </si>
  <si>
    <t>Diện  tích cuối kỳ, năm 2024</t>
  </si>
  <si>
    <t>TIẾN ĐỘ THỰC HIỆN CÁC DỰ ÁN TRONG KẾ HOẠCH SỬ DỤNG ĐẤT NĂM 2023 HUYỆN THẠNH HÓA, TỈNH LONG AN</t>
  </si>
  <si>
    <t>NS tỉnh+ huyện</t>
  </si>
  <si>
    <t>Khu lâm nghiệp (khu vực rừng phòng hộ, rừng đặc dụng, rừng sản xuất)</t>
  </si>
  <si>
    <t>Đường Nguyễn Văn Tiếp ( song song đường Nguyễn Bình)</t>
  </si>
  <si>
    <t>Đường rạch Cả Vòm (Nguyễn Đình Chiểu - Khu nhà vườn)</t>
  </si>
  <si>
    <t>NS TW</t>
  </si>
  <si>
    <t>ấp 61</t>
  </si>
  <si>
    <t>ấp Gãy</t>
  </si>
  <si>
    <t>Cơ sở SXKD</t>
  </si>
  <si>
    <t>Hình thức</t>
  </si>
  <si>
    <t>Cho thuê QSDĐ</t>
  </si>
  <si>
    <t>Đấu giá QSDĐ</t>
  </si>
  <si>
    <t>tờ 7</t>
  </si>
  <si>
    <t>1 phần các thửa: 253,249,256,1690,185,186,254,1803 tờ 8</t>
  </si>
  <si>
    <t>1 phần các thửa: 471,469,362 tờ 7</t>
  </si>
  <si>
    <t>Đấu giá quyền sử dụng đất (thu hồi làm cụm dân cư còn dư)</t>
  </si>
  <si>
    <t>Đấu giá quyền sử dụng đất</t>
  </si>
  <si>
    <t>Đấu giá quyền sử dụng đất (Mở rộng tuyến dân cư kênh 24)</t>
  </si>
  <si>
    <t>Đấu giá quyền sử dụng đất (TH Thủy Đông điểm Voi Đình)</t>
  </si>
  <si>
    <t>Đấu giá quyền sử dụng đất (Mở rộng cụm dân cư Thủy Tây)</t>
  </si>
  <si>
    <t>Đấu giá quyền sử dụng đất (mở rộng tuyến dân cư M3)</t>
  </si>
  <si>
    <t>Đấu giá quyền sử dụng đất (mở rộng tuyến dân cư 90C)</t>
  </si>
  <si>
    <t>Đấu giá quyền sử dụng đất (mở rộng cụm dân cư ấp Đá Biên, giâp kênh 7 Dề)</t>
  </si>
  <si>
    <t>Đấu giá quyền sử dụng đất (Mở rộng cụm dân cư xã Thạnh Phước)</t>
  </si>
  <si>
    <t>Đấu giá quyền sử dụng đất (khu đất văn hóa xã Tân Tây)</t>
  </si>
  <si>
    <t>Đấu giá quyền sử dụng đất (Dự án khu dân cư cập đường Hùng Vương)</t>
  </si>
  <si>
    <t>Đấu giá quyền sử dụng đất (Dự án khu dân cư cặp N2 khu C)</t>
  </si>
  <si>
    <t>Đấu giá quyền sử dụng đất (Dự án dân cư chợ cũ)</t>
  </si>
  <si>
    <t>Đấu giá quyền sử dụng đất (KDC Nguyễn Đình Chiểu)</t>
  </si>
  <si>
    <t>Đấu giá quyền sử dụng đất (7 lô nền khu công viên 1,2,3 cụm DCVL thị trấn)</t>
  </si>
  <si>
    <t>Đấu giá quyền sử dụng đất (kênh Hai Dần)</t>
  </si>
  <si>
    <t>Đấu giá quyền sử dụng đất (Khu dân cư Trung tâm thị trấn Thạnh Hóa)</t>
  </si>
  <si>
    <t>Đấu giá quyền sử dụng đất (các kênh nội đồng không còn sử dụng)</t>
  </si>
  <si>
    <t>Trạm cấp nước cụm dân cư vượt lũ</t>
  </si>
  <si>
    <t>Công ty cổ phần đô thị Thạnh Hóa</t>
  </si>
  <si>
    <t>(11)</t>
  </si>
  <si>
    <t>Trường Mẫu giáo Thuận Nghĩa Hòa (Vườn Xoài)</t>
  </si>
  <si>
    <t>346 tờ 13</t>
  </si>
  <si>
    <t>khu phố 2</t>
  </si>
  <si>
    <t>xã hội hóa</t>
  </si>
  <si>
    <t>ấp Nước Trong</t>
  </si>
  <si>
    <t>Khu ở, làng nghề, sản xuất phi nông nghiệp nông thôn</t>
  </si>
  <si>
    <t>Trụ sở ấp 1</t>
  </si>
  <si>
    <t>Trụ sở ấp 4</t>
  </si>
  <si>
    <t>18 tờ 1</t>
  </si>
  <si>
    <t>749, 813 tờ 9</t>
  </si>
  <si>
    <t>26 tờ 3</t>
  </si>
  <si>
    <t>Cửa hàng VLXD (Ngô Văn Chiến)</t>
  </si>
  <si>
    <t>LUC, ONT</t>
  </si>
  <si>
    <t>2074,2077 tờ 6</t>
  </si>
  <si>
    <t>Trụ sở văn hóa ấp 1</t>
  </si>
  <si>
    <t>Trụ sở văn hóa ấp 3</t>
  </si>
  <si>
    <t>NTS/PNN</t>
  </si>
  <si>
    <t>ONT,CLN, RSX</t>
  </si>
  <si>
    <t>824,914,915,859 tờ 4</t>
  </si>
  <si>
    <t>LMU/PNN</t>
  </si>
  <si>
    <t>NKH/PNN</t>
  </si>
  <si>
    <t>Khu du lịch</t>
  </si>
  <si>
    <t>DNT</t>
  </si>
  <si>
    <t>RPH/NKR(a)</t>
  </si>
  <si>
    <t>RDD/NKR(a)</t>
  </si>
  <si>
    <t>RSX/NKR(a)</t>
  </si>
  <si>
    <t>PKO/OCT</t>
  </si>
  <si>
    <t>Tổng diện tích</t>
  </si>
  <si>
    <t>Biểu 08/CH</t>
  </si>
  <si>
    <t>ấp 1</t>
  </si>
  <si>
    <t>Ấp 2</t>
  </si>
  <si>
    <t>Nạo vét kết hợp lộ GTNT kênh Bún Bà Của (rộng 15m)</t>
  </si>
  <si>
    <t>412,179,158 tờ 6</t>
  </si>
  <si>
    <t>Đất nuôi trồng thủy sản</t>
  </si>
  <si>
    <t>thửa 884 tờ 7</t>
  </si>
  <si>
    <t>Cho thuê đất công (Đất thủy lợi trên Công ty TNHH Thành Phát)</t>
  </si>
  <si>
    <t>Trụ sở công an xã Tân Hiệp</t>
  </si>
  <si>
    <t>1 phần thửa 29, tờ 9</t>
  </si>
  <si>
    <t>Công an huyện đăng ký</t>
  </si>
  <si>
    <t>Trụ sở công an xã Thạnh Phú (tách ra từ UBND xã)</t>
  </si>
  <si>
    <t>1 phần thửa 1443, tờ 5</t>
  </si>
  <si>
    <t>Trụ sở công an xã Thuận Nghĩa Hòa (lấy 1 phần diện tích bưu điện)</t>
  </si>
  <si>
    <t>Trụ sở công an xã Thuận Bình (lấy đất chợ)</t>
  </si>
  <si>
    <t>1 phần thửa 650, tờ 11</t>
  </si>
  <si>
    <t>Trụ sở công an xã Tân Đông (tách ra từ UBND xã)</t>
  </si>
  <si>
    <t>1 phần thửa 306, tờ 6</t>
  </si>
  <si>
    <t>Trụ sở công an xã Tân Tây (tách ra từ UBND xã)</t>
  </si>
  <si>
    <t>1 phần thửa 592, tờ 7</t>
  </si>
  <si>
    <t>Trụ sở công an xã Thạnh An (lấy trạm y tế cũ)</t>
  </si>
  <si>
    <t xml:space="preserve">Trụ sở công an xã Thủy Đông </t>
  </si>
  <si>
    <t>Trụ sở công an xã Thủy Tây</t>
  </si>
  <si>
    <t>1 phần thửa 557 tờ 6</t>
  </si>
  <si>
    <t>Trụ sở công an huyện (thu hồi ông Nguyễn Trung Tình)</t>
  </si>
  <si>
    <t>Thửa 225, tờ 3</t>
  </si>
  <si>
    <t>Xã hội hóa</t>
  </si>
  <si>
    <t>tờ 7, 9</t>
  </si>
  <si>
    <t>tờ 5</t>
  </si>
  <si>
    <t>Doanh nghiệp đăng ký</t>
  </si>
  <si>
    <t>Doanh nghiệp</t>
  </si>
  <si>
    <t>UBND xã đăng ký</t>
  </si>
  <si>
    <t>khu phố 3</t>
  </si>
  <si>
    <t>UBND Thị trấn đăng ký</t>
  </si>
  <si>
    <t>Khu phát triển công nghiệp (khu công nghiệp, cụm công nghiệp)</t>
  </si>
  <si>
    <t>Khu đô thị (trong đó có khu đô thị mới)</t>
  </si>
  <si>
    <t>Khu đô thị - thương mại - dịch vụ</t>
  </si>
  <si>
    <t>Công ty cổ phần đầu tư Đông Quân</t>
  </si>
  <si>
    <t>Trạm bơm cống Xuân Hòa (cống Bà Hai Màng)</t>
  </si>
  <si>
    <t>Trạm bơm cống Xuân Hòa (cống ông Nhượng)</t>
  </si>
  <si>
    <t>Đường cặp kênh 26</t>
  </si>
  <si>
    <t>LUC,HNK,ONT</t>
  </si>
  <si>
    <t>Đất ở tại đô thị</t>
  </si>
  <si>
    <t xml:space="preserve"> Bộ CHQS tỉnh đăng ký</t>
  </si>
  <si>
    <t>Bộ CHQS tỉnh</t>
  </si>
  <si>
    <t>179,245,246,212 tờ 14</t>
  </si>
  <si>
    <t>LUC, RSX</t>
  </si>
  <si>
    <t>Công ty dược Vacopharm</t>
  </si>
  <si>
    <t>43 tờ 2-3</t>
  </si>
  <si>
    <t>Trụ sở khu phố 3</t>
  </si>
  <si>
    <t>tờ 3</t>
  </si>
  <si>
    <t>Trụ sở khu phố 4</t>
  </si>
  <si>
    <t>Trụ sở ấp Đá Biên</t>
  </si>
  <si>
    <t>182 tờ 17</t>
  </si>
  <si>
    <t>thửa 79,80,103,104 tờ 6</t>
  </si>
  <si>
    <t>tờ 8</t>
  </si>
  <si>
    <t>Trường mẫu giáo Thạnh Phước (Đá Biên)</t>
  </si>
  <si>
    <t>1 phần 115, 101 tờ 13</t>
  </si>
  <si>
    <t>Trường mẫu giáo Thạnh Phước (Thạnh Trung)</t>
  </si>
  <si>
    <t>1530 tờ 10</t>
  </si>
  <si>
    <t>thửa 336,337,338,339 và 1 phần các thửa: 343,345,340,347,341,335,307,306,305,304,303 tờ 9</t>
  </si>
  <si>
    <t>Trường Mẫu giáo xã Tân Tây (kênh 3)</t>
  </si>
  <si>
    <t>60 tờ 9-1</t>
  </si>
  <si>
    <t>Trường MG Tân Tây (tách ra từ TH Tân Tây)</t>
  </si>
  <si>
    <t>385 tờ 4</t>
  </si>
  <si>
    <t>Trong đó: Đất có rừng sản xuất là rừng tự nhiên</t>
  </si>
  <si>
    <t>RSN</t>
  </si>
  <si>
    <t>Trong đó:</t>
  </si>
  <si>
    <t>Đất xây dựng kho dự trữ quốc gia</t>
  </si>
  <si>
    <t>DKG</t>
  </si>
  <si>
    <t>1 phần thửa 349,350 tờ 5</t>
  </si>
  <si>
    <t>KPC</t>
  </si>
  <si>
    <t>DTC</t>
  </si>
  <si>
    <t>KTM</t>
  </si>
  <si>
    <t>RSN/PNN</t>
  </si>
  <si>
    <t xml:space="preserve">Đất trồng lúa chuyển sang đất trồng rừng </t>
  </si>
  <si>
    <t>LUA/LNP</t>
  </si>
  <si>
    <t>RSN/NKR(a)</t>
  </si>
  <si>
    <t xml:space="preserve"> Đất làm nghĩa trang, nhà tang lễ, nhà hỏa táng</t>
  </si>
  <si>
    <t>(Theo Thông tư số 01/2021/TT-BTNMT ngày 12/4/2021 của Bộ Tài nguyên và Môi trường quy định kỹ thuật việc lập, điều chỉnh quy hoạch, kế hoạch sử dụng đất).</t>
  </si>
  <si>
    <t>Đất thương mại, dịch vụ</t>
  </si>
  <si>
    <t>TMD</t>
  </si>
  <si>
    <t>Đất cơ sở sản xuất phi nông nghiệp</t>
  </si>
  <si>
    <t>Đất sử dụng cho hoạt động khoáng sản</t>
  </si>
  <si>
    <t>(7)=(5)/(4)*100</t>
  </si>
  <si>
    <t>KẾT QUẢ THỰC HIỆN KẾ HOẠCH SỬ DỤNG ĐẤT NĂM 2020</t>
  </si>
  <si>
    <t>Diện tích kế hoạch năm 2020 được duyệt (ha)</t>
  </si>
  <si>
    <t xml:space="preserve">        - Diện tích cột (4): Lấy theo Quyết định số 5066/QĐ-UBND ngày 31/12/2019 của UBND tỉnh Long An về việc phê duyệt kế hoạch sử dụng đất năm 2020 huyện Thạnh Hóa.</t>
  </si>
  <si>
    <t>Ban QLDA</t>
  </si>
  <si>
    <t>IX</t>
  </si>
  <si>
    <t>Đất sử dụng cho hoạt động
 khoáng sản</t>
  </si>
  <si>
    <t xml:space="preserve"> Trong đó: Đất chuyên trồng lúa nước</t>
  </si>
  <si>
    <t>1.1</t>
  </si>
  <si>
    <t>1.2</t>
  </si>
  <si>
    <t>1.3</t>
  </si>
  <si>
    <t>1.4</t>
  </si>
  <si>
    <t>1.5</t>
  </si>
  <si>
    <t>2.2</t>
  </si>
  <si>
    <t>2.3</t>
  </si>
  <si>
    <t>2.4</t>
  </si>
  <si>
    <t>2.5</t>
  </si>
  <si>
    <t>2.6</t>
  </si>
  <si>
    <t>Đất rừng phòng hộ</t>
  </si>
  <si>
    <t>Đất rừng đặc dụng</t>
  </si>
  <si>
    <t>2.1</t>
  </si>
  <si>
    <t>2.7</t>
  </si>
  <si>
    <t>2.8</t>
  </si>
  <si>
    <t>Mã</t>
  </si>
  <si>
    <t>NNP</t>
  </si>
  <si>
    <t>RPH</t>
  </si>
  <si>
    <t>RDD</t>
  </si>
  <si>
    <t>PNN</t>
  </si>
  <si>
    <t>CQP</t>
  </si>
  <si>
    <t>CAN</t>
  </si>
  <si>
    <t>SKK</t>
  </si>
  <si>
    <t>DDT</t>
  </si>
  <si>
    <t>DHT</t>
  </si>
  <si>
    <t>Đơn vị tính: ha</t>
  </si>
  <si>
    <t>Chỉ tiêu</t>
  </si>
  <si>
    <t>CHỈ TIÊU</t>
  </si>
  <si>
    <t>Diện tích</t>
  </si>
  <si>
    <t>Cơ cấu
(%)</t>
  </si>
  <si>
    <t>Đất trồng cây lâu năm</t>
  </si>
  <si>
    <t>Đất rừng sản xuất</t>
  </si>
  <si>
    <t>1.6</t>
  </si>
  <si>
    <t>1.7</t>
  </si>
  <si>
    <t>CLN</t>
  </si>
  <si>
    <t>RSX</t>
  </si>
  <si>
    <t>SKS</t>
  </si>
  <si>
    <t>2.9</t>
  </si>
  <si>
    <t>2.10</t>
  </si>
  <si>
    <t>NTD</t>
  </si>
  <si>
    <t>DDL</t>
  </si>
  <si>
    <t>Đất làm muối</t>
  </si>
  <si>
    <t>Đất cơ sở giáo dục - đào tạo</t>
  </si>
  <si>
    <t>Đất cơ sở y tế</t>
  </si>
  <si>
    <t>Đất cơ sở văn hóa</t>
  </si>
  <si>
    <t>Đất công trình bưu chính VT</t>
  </si>
  <si>
    <t>Đất công trình năng lượng</t>
  </si>
  <si>
    <t>Đất thuỷ lợi</t>
  </si>
  <si>
    <t>Đất giao thông</t>
  </si>
  <si>
    <t>Đất phát triển hạ tầng cấp quốc gia, cấp tỉnh, cấp huyện, cấp xã</t>
  </si>
  <si>
    <t>Đất khu công nghiệp</t>
  </si>
  <si>
    <t>Đất an ninh</t>
  </si>
  <si>
    <t>Đất quốc phòng</t>
  </si>
  <si>
    <t>Đất phi nông nghiệp</t>
  </si>
  <si>
    <t>Đất nuôi trồng thuỷ sản</t>
  </si>
  <si>
    <t>Đất trồng cây hàng năm khác</t>
  </si>
  <si>
    <t>Đất trồng lúa còn lại</t>
  </si>
  <si>
    <t>LUA/CLN</t>
  </si>
  <si>
    <t>LUA/NTS</t>
  </si>
  <si>
    <t>LUA/LMU</t>
  </si>
  <si>
    <t>HNK/LMU</t>
  </si>
  <si>
    <t>Mở rộng lò sấy lúa, nhà kho (Công ty Phú Hưng)</t>
  </si>
  <si>
    <t>2094,2095 tờ 6</t>
  </si>
  <si>
    <t>Cơ sở bao bì (Đào Trung Hải)</t>
  </si>
  <si>
    <t>ONT, LUC</t>
  </si>
  <si>
    <t>Nhà máy sản xuất phân (Phạm Đỗ Minh Triết)</t>
  </si>
  <si>
    <t>thửa 76 tờ 17-1</t>
  </si>
  <si>
    <t>Mở rộng Trạm y tế xã Thạnh An</t>
  </si>
  <si>
    <t>một phần thửa 74 tờ 17-1</t>
  </si>
  <si>
    <t>Tỷ lệ (%)</t>
  </si>
  <si>
    <t>Đường dây 500KV Sông Hậu - Đức Hòa (Đoạn qua xã Thủy Đông)</t>
  </si>
  <si>
    <t>Đường dây 110KV An Thạnh - Thạnh Hóa (Đoạn qua xã Thuỷ Đông)</t>
  </si>
  <si>
    <t>ấp Voi Đình</t>
  </si>
  <si>
    <t>LUC,RSX,ONT</t>
  </si>
  <si>
    <t>143, 144, 145, 146, 147, 207, 208, 209, 212, 549, 515, 516, 517, 552 tờ 3</t>
  </si>
  <si>
    <t>BHK</t>
  </si>
  <si>
    <t>79,80 tờ 15</t>
  </si>
  <si>
    <t>Trang trại (Trần Tuấn Vinh)</t>
  </si>
  <si>
    <t>841 tờ 16</t>
  </si>
  <si>
    <t>Trang trại Võ Văn Thăm</t>
  </si>
  <si>
    <t>50,51,52,53,54,55,56 tờ 23</t>
  </si>
  <si>
    <t>Cho thuê Hầm đất( Mặt nước chuyên dùng kết hợp nuôi trồng thủy sản, du lịch sinh thái )</t>
  </si>
  <si>
    <t>927,928,929,930 tờ 3</t>
  </si>
  <si>
    <t xml:space="preserve">Xã Tân Tây </t>
  </si>
  <si>
    <t>tờ 11</t>
  </si>
  <si>
    <t>cụm DCVL thị trấn</t>
  </si>
  <si>
    <t>120 tờ 2-3, 3</t>
  </si>
  <si>
    <t>ấp Vườn Xoài</t>
  </si>
  <si>
    <t>Đấu giá quyền sử dụng đất (vị trí: Cụm dân cư vượt lũ)</t>
  </si>
  <si>
    <t>thửa 1595, tờ 6</t>
  </si>
  <si>
    <t>Đấu giá quyền sử dụng đất (gần trạm xăng dầu Hiếu Phúc)</t>
  </si>
  <si>
    <t>thửa 504, tờ 3 ấp Bến Kè</t>
  </si>
  <si>
    <t>Đấu giá đất ở (TH Thủy Đông điểm Bến Kè)</t>
  </si>
  <si>
    <t>577,590,887, 646 tờ6; 61 tờ 9-1; 01 tờ 10-1, 01,112 tờ 12-1</t>
  </si>
  <si>
    <t>Đấu giá đất ở các thửa đất thuộc cụm, tuyến dân cư</t>
  </si>
  <si>
    <t>2, 123, 122 tờ 2-7</t>
  </si>
  <si>
    <t>Đất khu vui chơi giải trí công cộng</t>
  </si>
  <si>
    <t>986 tờ 9</t>
  </si>
  <si>
    <t>Trự sở ấp Cả Cỏ</t>
  </si>
  <si>
    <t>tờ 10</t>
  </si>
  <si>
    <t>Trụ sở ấp Trà Cú</t>
  </si>
  <si>
    <t>tờ 5-1</t>
  </si>
  <si>
    <t>Trụ sở ấp 2</t>
  </si>
  <si>
    <t>tờ 4</t>
  </si>
  <si>
    <t>thửa 744 tờ 2</t>
  </si>
  <si>
    <t>Trụ sở ấp Nước Trong</t>
  </si>
  <si>
    <t>ấp 5</t>
  </si>
  <si>
    <t>Trụ sở ấp 5</t>
  </si>
  <si>
    <t>1 phần thửa 307 tờ 12</t>
  </si>
  <si>
    <t>1  phần thửa 823 tờ 14</t>
  </si>
  <si>
    <t>Trụ sở ấp Ông Qưới</t>
  </si>
  <si>
    <t>713, 830,1399 tờ 10</t>
  </si>
  <si>
    <t>LUA, HNK</t>
  </si>
  <si>
    <t>671, 2017 tờ 6</t>
  </si>
  <si>
    <t>LUC, SKC</t>
  </si>
  <si>
    <t>Trung tâm dưỡng lão và trẻ em cơ nhở</t>
  </si>
  <si>
    <t>1 phần thửa 448, tờ 9</t>
  </si>
  <si>
    <t>Mở rộng chùa Phổ Minh</t>
  </si>
  <si>
    <t>22, 23, 26 tờ 3</t>
  </si>
  <si>
    <t>Chùa Phước Hội An</t>
  </si>
  <si>
    <t>676,1059 tờ 4</t>
  </si>
  <si>
    <t>LUC; HNK</t>
  </si>
  <si>
    <t xml:space="preserve"> Giáo xứ Cả Ràng</t>
  </si>
  <si>
    <t>Sân vận động xã Tân Tây</t>
  </si>
  <si>
    <t>TTVH TDTT đăng ký</t>
  </si>
  <si>
    <t>218 tờ 12</t>
  </si>
  <si>
    <t>Trường TH Thuận Bình (ấp Đồn A)</t>
  </si>
  <si>
    <t>một phần thửa 1099 tờ 3</t>
  </si>
  <si>
    <t>Trạm y tế xã Thủy Đông</t>
  </si>
  <si>
    <t>một phần thửa 29 tờ 9</t>
  </si>
  <si>
    <t>Mở rộng Trạm y tế xã Tân Hiệp</t>
  </si>
  <si>
    <t>1 phần thửa 350 tờ 13</t>
  </si>
  <si>
    <t>Trung tâm văn hóa TDTT-HTCĐ xã Thuận Nghĩa Hòa</t>
  </si>
  <si>
    <t>Một phần thửa 33 tờ 3</t>
  </si>
  <si>
    <t>Trạm cấp nước Thuận Bình</t>
  </si>
  <si>
    <t>Một phần thửa 492, tờ bđ số 9, thuộc tuyến dân cư vượt lũ M3, ấp 2</t>
  </si>
  <si>
    <t>Trạm cấp nước Tân Hiệp</t>
  </si>
  <si>
    <t>Nạo vét Rạch Ông Bường</t>
  </si>
  <si>
    <t>Nạo vét kết hợp san sửa bờ bắc kênh xáng Thủy Tân</t>
  </si>
  <si>
    <t>Đường GTNT sông vàm cỏ đấu nối lộ liên xã TT-TP-TP</t>
  </si>
  <si>
    <t>QH giao thông tỉnh Long An</t>
  </si>
  <si>
    <t>Đường GTNT 2000 bắc</t>
  </si>
  <si>
    <t>LUC, HNK,RSX</t>
  </si>
  <si>
    <t>Đường ĐT. 836B và các cầu trên tuyến</t>
  </si>
  <si>
    <t>Đường vào khu nông nghiệp ứng dụng công nghệ cao 
(Thạnh An)</t>
  </si>
  <si>
    <t>LUC,HNK,RSX,ONT</t>
  </si>
  <si>
    <t>Đường GTNT Xà Bé</t>
  </si>
  <si>
    <t>Mở rộng đường Quốc lộ 62 (đoạn qua xã Tân Đông)</t>
  </si>
  <si>
    <t>Mở rộng đường đường Quốc lộ 62 (đoạn qua xã Tân Tây)</t>
  </si>
  <si>
    <t>Đường Thầy Thọ</t>
  </si>
  <si>
    <t>Mở rộng Đường ven sông Vàm Cỏ Tây (ht rộng 6m, rộng 10m, dài 5000m)</t>
  </si>
  <si>
    <t>Mở rộng đường Quốc lộ 62 (đoạn qua xã Thủy Đông)</t>
  </si>
  <si>
    <t>Đường rạch Đá Biên bờ Tây từ 30/4 đến kênh xáng Bù cạp (dài 1km, rông 15m)</t>
  </si>
  <si>
    <t>chỉnh lý GCN</t>
  </si>
  <si>
    <t>LUC,HNK,RSX,ODT</t>
  </si>
  <si>
    <t>Mở rộng đường Quốc lộ 62 (đoạn qua thị trấn Thạnh Hóa)</t>
  </si>
  <si>
    <t>1 phần thửa 16,17,28,38,43 tờ 12</t>
  </si>
  <si>
    <t>Khai thác làm VLXD xã Thạnh Phước</t>
  </si>
  <si>
    <t>699,628,510,511,512,513,620 tờ 4 và 780,781,557,558,559,613,614,615,616,617,618,723,724,447,556,554,553,560 tờ 5</t>
  </si>
  <si>
    <t>LUC,
RSX,BHK</t>
  </si>
  <si>
    <t>Khai thác làm VLXD xã Thủy Đông</t>
  </si>
  <si>
    <t>Quy hoạch cơ sở Việt Thắng</t>
  </si>
  <si>
    <t>395,396,397,398,277 tờ 5</t>
  </si>
  <si>
    <t>HNK,ONT,MNC</t>
  </si>
  <si>
    <t>Cơ sở SXKD (Nhà máy cán tole)</t>
  </si>
  <si>
    <t>256,436 tờ 5</t>
  </si>
  <si>
    <t>Cơ sở đồ thủ công mỹ nghệ Ngọc Trâm</t>
  </si>
  <si>
    <t>1 phần thửa 760 và thửa 319,320 tờ 9</t>
  </si>
  <si>
    <t>LUC; 
RSX</t>
  </si>
  <si>
    <t>Cơ sở xay xát, sấy lúa (Cẩm Phụng)</t>
  </si>
  <si>
    <t>1651,679 TỜ 11</t>
  </si>
  <si>
    <t>ONT,RSX</t>
  </si>
  <si>
    <t>Mở rộng cơ sở SXKD (Đức Vạn Thành)</t>
  </si>
  <si>
    <t>671,672,673 tờ 11</t>
  </si>
  <si>
    <t>ONT0.12; 
RSX0.35</t>
  </si>
  <si>
    <t>Mở rộng Cơ sở sấy lúa (Đức Vạn Thành)</t>
  </si>
  <si>
    <t>209 tờ 8</t>
  </si>
  <si>
    <t>Cơ sở SXKD (Bùi Đắc Hướng)</t>
  </si>
  <si>
    <t>ONT, LUC, TMD</t>
  </si>
  <si>
    <t>1187 tờ 9</t>
  </si>
  <si>
    <t>Công ty TNHHMTV Thanh Vy Long An</t>
  </si>
  <si>
    <t>26 tờ 7</t>
  </si>
  <si>
    <t>Hợp tác xã nông nghiệp ấp 4</t>
  </si>
  <si>
    <t>1056 tờ 10 ấp Thạnh Trung</t>
  </si>
  <si>
    <t>Công trình thương mại dịch vụ (Hà Văn Mộng)</t>
  </si>
  <si>
    <t>6,7,8, 9,28 tờ 13; 68,335,683,690,691,639, 638,640,641 tờ 6</t>
  </si>
  <si>
    <t>Cửa hàng kinh doanh xăng dầu (Phan Văn Anh)</t>
  </si>
  <si>
    <t>157,181,182,183 tờ 6</t>
  </si>
  <si>
    <t>276,849,399,400,401,
942 tờ 5</t>
  </si>
  <si>
    <t>490, 486 tờ 5</t>
  </si>
  <si>
    <t>RSX, ONT</t>
  </si>
  <si>
    <t xml:space="preserve">Công ty Bao Shi Te </t>
  </si>
  <si>
    <t>1 phần thửa 249 tờ 8</t>
  </si>
  <si>
    <t>327, 411 tờ 5</t>
  </si>
  <si>
    <t>RSX, ODT</t>
  </si>
  <si>
    <t>Kho chứa phân bón</t>
  </si>
  <si>
    <t>1 phần 228, 222 tờ 2</t>
  </si>
  <si>
    <t>909,944 tờ 5</t>
  </si>
  <si>
    <t>tờ 13</t>
  </si>
  <si>
    <t>tờ 14</t>
  </si>
  <si>
    <t>1 phần thửa 22, tờ 2-10</t>
  </si>
  <si>
    <t>Trụ sở công an thị trấn (lấy đất trụ sở UB thị trấn)</t>
  </si>
  <si>
    <t>Công trình nhân cốt trong KVPT huyện</t>
  </si>
  <si>
    <t>ấp 61, tờ 7 thửa 720</t>
  </si>
  <si>
    <t>đang xin chủ trương</t>
  </si>
  <si>
    <t>đang làm chỉnh lý GCN</t>
  </si>
  <si>
    <t>đang thu hồi đất</t>
  </si>
  <si>
    <t>Đường liên xã Thạnh Phú - Thuận Bình - Tân Hiệp (đưòng Ma Ren)</t>
  </si>
  <si>
    <t>đang đấu giá</t>
  </si>
  <si>
    <t>đang duyệt giá bồi thường</t>
  </si>
  <si>
    <t>đang lập QH chi tiết XD</t>
  </si>
  <si>
    <t>đang trình chủ trơng</t>
  </si>
  <si>
    <t>đang chờ QĐ giao đất</t>
  </si>
  <si>
    <t>xem bản đồ</t>
  </si>
  <si>
    <t>đang chờ QĐ cho thuê đất của tỉnh (vị trí trụ điện)</t>
  </si>
  <si>
    <t>đang làm hồ sơ giao đất</t>
  </si>
  <si>
    <t>đang làm hồ sơ CMĐ</t>
  </si>
  <si>
    <t>Công viên 5/9 (Ao văn hóa, Công viên 5/9)</t>
  </si>
  <si>
    <t xml:space="preserve">       '- Diện tích cột (4): Theo Quyết định số 12588/QĐ-UBND ngày 30/12/2022 của UBND tỉnh Long An về việc phê duyệt Kế hoạch sử dụng đất năm 2023 của huyện Thạnh Hóa.</t>
  </si>
  <si>
    <t xml:space="preserve">        - Diện tích cột (5): Số liệu Thống kê đất đai ngày 31/12/2022 huyện Thạnh Hóa cộng với các công trình, dự án và diện tích đất của hộ gia đình, cá nhân đã chuyển mục đích năm 2023 toàn huyện Thạnh Hóa.</t>
  </si>
  <si>
    <t>DANH MỤC CÁC THỬA ĐẤT NHỎ, HẸP ĐƯA VÀO GIAO ĐẤT, CHO THUÊ ĐẤT, ĐẤU GIÁ QUYỀN SỬ DỤNG ĐẤT TRONG NĂM 2024 CỦA HUYỆN THẠNH HÓA, TỈNH LONG AN</t>
  </si>
  <si>
    <t>Phụ lục 02</t>
  </si>
  <si>
    <t>giảm dt xuống 0,1ha</t>
  </si>
  <si>
    <t>đổi vị trí sang thửa 672 tờ 6, đang xin ý kiến</t>
  </si>
  <si>
    <t>Đất cặp bờ kênh Nam Lộ
(Phía Đông: giáp kênh nội đồng.
Phía Tây: giáp kênh nội đồng.
Phía Bắc: giáp kênh Nam lộ.
Phía Nam: giáp thửa 313,312,310,327,328).</t>
  </si>
  <si>
    <t>Vị trí</t>
  </si>
  <si>
    <t>Thửa đất số 865 tờ bản đồ số 8
(Phía Đông: giáp kênh nội đồng.
Phía Tây: giáp kênh nội đồng.
Phía Bắc: giáp thửa 864,1139.
Phía Nam: giáp đường cặp kênh Bắc Đông).</t>
  </si>
  <si>
    <t>Thửa đất số 90 tờ bản đồ số 6, cặp bờ kênh Nam Lộ
(Phía Đông: giáp kênh nội đồng.
Phía Tây: giáp kênh nội đồng.
Phía Bắc: giáp kênh Nam lộ.
Phía Nam: giáp thửa 91,1522,93,94).</t>
  </si>
  <si>
    <t>Thửa đất số 98 tờ bản đồ số 6, cặp bờ kênh Nam Lộ
(Phía Đông: giáp kênh nội đồng.
Phía Tây: giáp kênh nội đồng.
Phía Bắc: giáp kênh Nam lộ.
Phía Nam: giáp thửa 96,97,99,100,1780,1477,314).</t>
  </si>
  <si>
    <t>Đất cặp bờ kênh Nam Lộ tờ bản đồ số 6
(Phía Đông: giáp kênh nội đồng.
Phía Tây: giáp đất do NN quản lý.
Phía Bắc: giáp kênh Nam lộ.
Phía Nam: giáp thửa 332,334,336,kênh nội đồng).</t>
  </si>
  <si>
    <t>Thửa đất số 397 tờ bản đồ số 6, cặp bờ kênh Nam Lộ
(Phía Đông: giáp thửa 1545.
Phía Tây: giáp đất do NN quản lý.
Phía Bắc: giáp kênh Nam lộ.
Phía Nam: giáp thửa 358,362,359,360,396,1540).</t>
  </si>
  <si>
    <t>Bờ đất do nhà nước quản lý tờ bản đồ số 6
(Phía Đông: giáp thửa 1521.
Phía Tây: giáp thửa 1727.
Phía Bắc: giáp kênh nội đồng.
Phía Nam: giáp quốc lộ 62).</t>
  </si>
  <si>
    <t>Kênh nội đồng tờ bản đồ số 6
(Phía Đông: giáp bờ tây kênh bà Lộc.
Phía Tây: giáp công ty Huyền Trân.
Phía Bắc: giáp thửa 1482, 108, 109.
Phía Nam: giáp thửa 1476,1474,2018,1749,1481,1728,1727,1512,1972,1518,1983,1511,1467).</t>
  </si>
  <si>
    <t>Thửa đất số 855 tờ bản đồ số 8
(Phía Đông: giáp kênh nội đồng.
Phía Tây: giáp kênh nội đồng.
Phía Bắc: giáp thửa 865.
Phía Nam: giáp đường cặp kênh Bắc Đông).</t>
  </si>
  <si>
    <t>Thửa đất số 849 tờ bản đồ số 8
(Phía Đông: giáp kênh nội đồng.
Phía Tây: giáp kênh nội đồng.
Phía Bắc: giáp thửa 854,850.
Phía Nam: giáp đường cặp kênh Bắc Đông).</t>
  </si>
  <si>
    <t>Thửa đất số 1082 tờ bản đồ số 8
(Phía Đông: giáp thửa 1074.
Phía Tây: giáp thửa 1085.
Phía Bắc: giáp thửa 1084,1083,1103,1080.
Phía Nam: giáp đường cặp kênh Bắc Đông).</t>
  </si>
  <si>
    <t>Kênh nội đồng đi qua dự án Công ty TNHH Ánh Tuyết
(Phía Đông: giáp thửa 443,740,441.
Phía Tây: giáp thửa 430,428.
Phía Bắc: giáp sông Vàm Cỏ Tây.
Phía Nam: giáp kênh nội đồng).</t>
  </si>
  <si>
    <t>giao đất cơ sở sản xuất phi nông nghiệp (SKC)</t>
  </si>
  <si>
    <t>giao đất ở (ONT)</t>
  </si>
  <si>
    <t>đang thuực hiện</t>
  </si>
  <si>
    <t>1347, 1348 tờ 5</t>
  </si>
  <si>
    <t>Đề xuất chỉnh QH thành trạm cấp nước ấp Ông Quới</t>
  </si>
  <si>
    <t>Chỉnh vị trí QH sang sân thể thao ấp, đề xuất điều chỉnh QH trụ sở ấp sang vị trí điểm trường TH ấp Cả Sáu</t>
  </si>
  <si>
    <t>chỉnh QH thành thửa 987 tờ 9 (ranh BĐĐC bị trôi, chờ lấy ranh theo bv trích đo)</t>
  </si>
  <si>
    <t>438, 439 tờ 2</t>
  </si>
  <si>
    <t>Trang trại ông Đỗ Thanh Tùng</t>
  </si>
  <si>
    <t>Trang trại nuôi chim yến công ty cổ phần Vua Yến Việt (Phạm Văn Đại)</t>
  </si>
  <si>
    <t>dăng ký mới</t>
  </si>
  <si>
    <t>bỏ QH</t>
  </si>
  <si>
    <t>Trang trại Nguyễn Hồng Quang (Trần Văn Thành)</t>
  </si>
  <si>
    <t>Kênh nội đồng tờ bản đồ số 3,4 (đoạn dài khoảng 287m)
Phía Đông: giáp thửa 223; 250; 221; 222 (4).
Phía Tây: giáp 187; 685; 686; 687; 688; 669; 553; 546; 549 (3) và thửa số 4; 63; 62 (4)
Phía Bắc: giáp QL N2.
Phía Nam: giáp phần còn lại kênh nội đồng.</t>
  </si>
  <si>
    <t>giao đất ở (ODT)</t>
  </si>
  <si>
    <t>tờ 3;4</t>
  </si>
  <si>
    <t>UBND TT đăng ký</t>
  </si>
  <si>
    <t>Thửa số 597 (3) do nhà nước quản lý 
Phía Đông: giáp thửa 1521.
Phía Tây: giáp thửa 596 (3).
Phía Bắc: Phần còn lại thửa 597 (3).
Phía Nam: thửa 28 (3).</t>
  </si>
  <si>
    <t>tờ 3;</t>
  </si>
  <si>
    <t>Thửa đất số 441 tờ bản đồ số 2, cặp Đường Nguyễn BÌnh
(Phía Đông: giáp thửa 693.
Phía Tây: Kênh nội đồng.
Phía Bắc: giáp thửa 425 (2)
Phía Nam: giáp Đường Nguyễn BÌnh .</t>
  </si>
  <si>
    <t>Thửa đất số 158 tờ bản đồ số 3, cặp QL N2
(Phía Đông: giáp Quốc lộ N2.
Phía Tây: Thửa 157; 360; 365; 366; 367; 368; 369; 361; 362; (3).
Phía Bắc: Thửa 480 (3).
Phía Nam: giáp thửa 415.</t>
  </si>
  <si>
    <t>Kênh nội đồng (dài khoảng 65m) 
(Phía Đông: Kênh còn lại.
Phía Tây: giáp thửa 788 (3).
Phía Bắc: giáp thửa 58; 223; 355 (3).
Phía Nam: giáp thửa 788; 80 (3).</t>
  </si>
  <si>
    <t>Kênh nội đồng (một đoạn dài khoảng 150m)
(Phía Đông: giáp QL N2.
Phía Tây: giáp Kênh nội đồng.
Phía Bắc: giáp thửa 205 (4).
Phía Nam: giáp thửa 215; 316 (4).</t>
  </si>
  <si>
    <t>ấp 3, giáp ranh trụ sở UBND xã (1 phần thửa 76 tờ 17-1)</t>
  </si>
  <si>
    <t>dt trích đo 0,34ha</t>
  </si>
  <si>
    <t>dt trích đo 0,03ha</t>
  </si>
  <si>
    <t>dt trích đo 0,06ha</t>
  </si>
  <si>
    <t>dt trích đo 0,38ha</t>
  </si>
  <si>
    <t>Phòng GD dự kiến làm trường MN biên giới</t>
  </si>
  <si>
    <t>Ban QLDA đăng ký</t>
  </si>
  <si>
    <t>1 phần 240, 239, 238
 và 237, 241 tờ 2</t>
  </si>
  <si>
    <t>1 phần thửa 887 và 1 phần thửa 646 tờ 7</t>
  </si>
  <si>
    <t>bị chồng lấn ranh với đất dân</t>
  </si>
  <si>
    <t>thửa 30 tờ 6 (ấp Đông Hòa)</t>
  </si>
  <si>
    <t>đã có chủ trương đầu tư</t>
  </si>
  <si>
    <t>Cơ sở SXKD (Cty VINO)</t>
  </si>
  <si>
    <t>343 tờ 9 (thửa mới là 723 tờ 9)</t>
  </si>
  <si>
    <t>giảm dt còn 0,1ha</t>
  </si>
  <si>
    <t>tờ 04, 05</t>
  </si>
  <si>
    <t>Kênh 61 Cũ, tờ bản đồ số 5
(Phía Đông: giáp bờ kênh N4.
Phía Tây: giáp bờ kênh N5.
Phía Bắc: giáp thửa: 251, 243, 242, 241, 240, 381, 382, 384, 386, 388, 393, 396, 400, 402, 403, 407, 408, 410, 411 (5) và 309, 311, 313 (4).
Phía Nam: giáp thửa: 252, 254, 380, 387, 430, 423, 1174, 418, 417, 416, 415, 1203, 141, 413</t>
  </si>
  <si>
    <t>tờ 23 ấp 4 xã Thạnh An</t>
  </si>
  <si>
    <t>giao đất nuôi trồng thủy sản (NTS)</t>
  </si>
  <si>
    <t>Kênh nội đồng tờ bản đồ số 23
(Phía Đông giáp thửa 56 tờ 23.
Phía Tây giáp thửa 51,52, 55  tờ 23.
Phía Nam giáp đường Bắc Đông.
Phía Bắc giáp kênh nội đồng).</t>
  </si>
  <si>
    <t>Rạch Ông Quới
(Phía Đông: giáp thửa 1283.
Phía Tây: giáp thửa 1383.
Phía Bắc: giáp Sông Vàm Cỏ Tây.
Phía Nam: giáp đường liên xã Thủy Tây-Thạnh Phú-Thạnh Phước).</t>
  </si>
  <si>
    <t>1 phần thửa 332, 
tờ 2 ấp Thạnh Lập</t>
  </si>
  <si>
    <t>1 phần thửa 681 tờ 10 
(thửa mới là 2012)</t>
  </si>
  <si>
    <t>1 phần thửa 1394 và 
1 phần thửa 659 tờ 3</t>
  </si>
  <si>
    <t>956, 955, 954,961,
 960,962,963, 964, 965 tờ 11</t>
  </si>
  <si>
    <t>550,268,264,267,266,
327,328,329 tờ 6</t>
  </si>
  <si>
    <t>1122,632,750 tờ 7; 
348,302,322,323 tờ 6</t>
  </si>
  <si>
    <t>1  phần các thửa 
74,75,76 tờ 8</t>
  </si>
  <si>
    <t>TT. Thạnh Hóa, 
Xã Thủy Đông</t>
  </si>
  <si>
    <t>Đấu giá đất công (đoạn kênh không sử dụng 
nằm sau thửa 1114, 1201,  729, 1168 tờ 7)</t>
  </si>
  <si>
    <t>Mở rộng, nâng cấp đường trục liên xã Thủy Tây - Thạnh An
 (từ cầu Cái Tôm đến kênh 2000 Nam, rộng 7m)</t>
  </si>
  <si>
    <t>Mở rộng đường dọc kênh Bến Kè 
(rộng 12m, dài 3000m, đoạn từ Kênh 3 đến kênh Bắc Đông)</t>
  </si>
  <si>
    <t>Mở rộng đường dọc kênh Bến Kè 
(rộng 12m, dài 3000m, đoạn từ Kênh 3 đến QL62)</t>
  </si>
  <si>
    <t>Nạo vét mở rộng đường 2 bên kênh 22 
(ht rộng 7m, mở rộng mỗi bên rộng 13m, dài 6000m)</t>
  </si>
  <si>
    <t>Nạo vét mở rộng đường 2 bên kênh Cá Bống
 (ht có 1 bên rộng 10m, mở rộng 13m, dài 2000m)</t>
  </si>
  <si>
    <t>Đường liên xã cặp kênh Bắc Đông
 (đoạn cụm DCVL xã Thạnh An- Ngã 5 Hoàng Gia)</t>
  </si>
  <si>
    <t>Đường dây 110kV đấu nối nhà máy điện mặt trời BCG Băng 
Dương vào trạm biến áp 110kV Thạnh Hóa</t>
  </si>
  <si>
    <t>Đường dây 110kV đấu nối nhà máy điện mặt trời BCG
 Băng Dương vào trạm biến áp 110kV Thạnh Hóa</t>
  </si>
  <si>
    <t>Đường dây 110kV đấu nối nhà máy điện mặt trời BCG 
Băng Dương vào trạm biến áp 110kV Thạnh Hóa</t>
  </si>
  <si>
    <t>Đấu giá quyền sử dụng đất 
(Mở rộng khu dân cư cặp đường 839 tuyến Long Vũ, tuyến kênh 61)</t>
  </si>
  <si>
    <t>Đấu giá quyền sử dụng đất 
(Khu dân cư và thương mại biên giới tại xã Thuận Bình)</t>
  </si>
  <si>
    <t>Đấu giá quyền sử dụng đất 
(Dự án DC phía sau UBND huyện - KDC nội ô GĐ2)</t>
  </si>
  <si>
    <t>Đấu giá quyền sử dụng đất 
(Cụm dân cư VL thị trấn Thạnh Hóa - dân cư biệt thự vườn)</t>
  </si>
  <si>
    <t>Cho thuê Hầm đất
(Mặt nước chuyên dùng kết hợp nuôi trồng thủy sản, du lịch sinh thái )</t>
  </si>
  <si>
    <t>Cho thuê Hầm đất
( Mặt nước chuyên dùng kết hợp nuôi trồng thủy sản, du lịch sinh thái )</t>
  </si>
  <si>
    <t>Công ty TNHH MTV Nông Lâm Sản - Long An 
(cho thuê đất nuôi trồng thủy sản)</t>
  </si>
  <si>
    <t>Trung tâm nghiên cứu ứng dụng, chuyển giao công nghệ sản xuất 
nông nghiệp công nghệ cao Thạnh Hóa (Cty CP Phân bón dầu khí Cà Mau)</t>
  </si>
  <si>
    <t>545 tờ 11; 239,
240,241,242 tờ 8</t>
  </si>
  <si>
    <t>356,357,395,396,397,
398,399,400,401,402 tờ 11</t>
  </si>
  <si>
    <t>40, 39, 37, 38,
41,42,48,46 tờ 3</t>
  </si>
  <si>
    <t>1724,1723,1729,1730 tờ 3. 
35,36,37,55 tờ 6</t>
  </si>
  <si>
    <t>TTTYT huyện đăng ký</t>
  </si>
  <si>
    <t>ấp Voi Đình, Đông Hòa, 
Bến Kè, Nước Trong</t>
  </si>
  <si>
    <t>thửa 673 tờ 13; 
thửa 969 tờ 10</t>
  </si>
  <si>
    <t xml:space="preserve"> Đất phát triển hạ tầng cấp quốc gia, cấp tỉnh, cấp huyện, cấp xã</t>
  </si>
  <si>
    <t>Tổng diện
 tích</t>
  </si>
  <si>
    <t>KẾ HOẠCH THU HỒI ĐẤT NĂM 2024 
HUYỆN THẠNH HÓA, TỈNH LONG AN</t>
  </si>
  <si>
    <t>Ghi chú: - (a) gồm đất sản xuất nông nghiệp, đất nuôi trồng thủy sản, đất làm muối và đất nông nghiệp khác.</t>
  </si>
  <si>
    <t>Đất phát triển hạ tầng cấp quốc gia, cấp tỉnh, 
cấp huyện, cấp xã</t>
  </si>
  <si>
    <t>Trong đó: Đất có rừng sản xuất là rừng 
tự nhiên</t>
  </si>
  <si>
    <t>Trong đó: Đất có rừng sản xuất là rừng
 tự nhiên</t>
  </si>
  <si>
    <t>Đất trồng cây hàng năm khác 
chuyển sang đất làm muối</t>
  </si>
  <si>
    <t>Đất trồng cây hàng năm khác
 chuyển sang đất NTTS</t>
  </si>
  <si>
    <t>Đất rừng phòng hộ chuyển sang 
đất nông nghiệp không phải rừng</t>
  </si>
  <si>
    <t>Đất rừng đặc dụng chuyển sang 
đất nông nghiệp không phải rừng</t>
  </si>
  <si>
    <t>Đất rừng sản xuất chuyển sang 
đất nông nghiệp không phải rừng</t>
  </si>
  <si>
    <t>Đất phi nông nghiệp không phải 
đất ở chuyển sang đất ở</t>
  </si>
  <si>
    <t>Ghi chú: Khu chức năng không cộng vào diện tích tự nhiên.</t>
  </si>
  <si>
    <t>Diện tích
 (ha)</t>
  </si>
  <si>
    <t>Ghi chú: (*): Không cộng vào diện tích tự nhiên.</t>
  </si>
  <si>
    <t>đang thực hiện 
(đã CMĐ được 8,5 ha)</t>
  </si>
  <si>
    <t>Kênh nội đồng tờ bản đồ số 7
Phía Đông: giáp thửa 633 ( Lê Trung Thành )
Phía Tây: giáp thửa 659 ( lê Trung Thành.
Phía Bắc: Kênh Nội Đồng
Phía Nam: quốc lộ 62</t>
  </si>
  <si>
    <t>Kênh nội đồng tờ bản đồ số 7
Phía Đông: giáp thửa 1141 ,861
Phía Tây: 865,862, 1856
Phía Bắc: Kênh Nội Đồng
Phía Nam: quốc lộ 62</t>
  </si>
  <si>
    <t>Kênh nội đồng tờ bản đồ số 7
Phía Đông: giáp thửa 1863
Phía Tây: giáp thửa 854
Phía Bắc: Kênh Nội Đồng
Phía Nam: quốc lộ 62</t>
  </si>
  <si>
    <t>Kênh nội đồng tờ bản đồ số 7
Phía Đông: giáp kênh Tam lang
Phía Tây: 954, 862
Phía Bắc: 861,1863,859
Phía Nam: 1141, 955, 1155, 958</t>
  </si>
  <si>
    <t>Kênh nội đồng tờ bản đồ số 7
Phía Đông:  lộ GTNT Bà Thầy
Phía Tây: Bờ kênh cá Bóng
Phía Bắc: 673, 768, 723, 772, 725,726,769,1211, 771,772, 1116, 10951225,
Phía Nam: 813,1224,814,1115,1201,1114,1210,1113,817,815,777, 776,775,774</t>
  </si>
  <si>
    <t>giao đất chuyên trồng lúa nước (LUC)</t>
  </si>
  <si>
    <t>(Thực hiện theo Quyết định số 31/2022/QĐ-UBND ngày 13/6/2022 của UBND tỉnh Long An về việc quy định rà soát, công bố công khai danh mục các thửa đất nhỏ hẹp do Nhà nước trực tiếp quản lý, việc lấy ý kiến người dân và công khai việc giao đất, cho thuê đất đối với các thửa đất nhỏ hẹp tại địa phương để sử dụng vào mục đích công cộng hoặc giao, cho thuê cho người sử dụng đất liền kề trên địa bàn tỉnh Long An).</t>
  </si>
  <si>
    <t>DT hiện trạng (ha)</t>
  </si>
  <si>
    <t>Kế hoạch sử dụng đất năm 2024</t>
  </si>
  <si>
    <t>Kênh nội đồng tờ bản đồ số 14
Phía Đông: giáp thửa 181 tờ 14
Phía Tây: giáp thửa 12 tờ 14.</t>
  </si>
  <si>
    <t>QH2023</t>
  </si>
  <si>
    <t>DANH MỤC CÁC CÔNG TRÌNH, DỰ ÁN THỰC HIỆN TRONG KẾ HOẠCH SỬ DỤNG ĐẤT NĂM 2024 HUYỆN THẠNH HÓA, TỈNH LONG AN</t>
  </si>
  <si>
    <t>Tiến độ thực hiện trong KHSDĐ năm 2023 (tính đến tháng 9/2023)</t>
  </si>
  <si>
    <t>Tổng 
diện tích</t>
  </si>
  <si>
    <t>Kênh nội đồng tờ bản đồ số 13
Phía Đông: giáp kênh An Xuyên.
Phía Tây: giáp thửa 129.
Phía Nam: giáp thửa 130.
Phía Bắc: giáp thửa 114.</t>
  </si>
  <si>
    <t>Kênh nội đồng thuộc tờ bản đồ số 10
(Phía Đông: giáp thửa 520, 381.
Phía Tây: giáp thửa 414,419.
Phía Nam: Sông Vàm Cỏ Tây.
Phía Bắc: Đường tỉnh 817).</t>
  </si>
  <si>
    <t>Kênh nội đồng thuộc tờ bản đồ số 10
(Phía Đông: giáp thửa 345, 346.
Phía Tây: giáp thửa 375.
Phía Nam: Sông Vàm Cỏ Tây.
Phía Bắc: Đường tỉnh 817).</t>
  </si>
  <si>
    <t>Kênh nội đồng thuộc tờ bản đồ số 10
(Phía Đông: giáp thửa 241, 581
Phía Tây: giáp thửa 268,259, 258.
Phía Nam: Sông Vàm Cỏ Tây.
Phía Bắc: Đường tỉnh 817).</t>
  </si>
  <si>
    <t>Kênh nội đồng thuộc tờ bản đồ số 11
(Phía Đông: giáp thửa 1815, 1309
Phía Tây: giáp thửa 1322.
Phía Nam: Sông Vàm Cỏ Tây.
Phía Bắc: Đường tỉnh 817).</t>
  </si>
  <si>
    <t>Kênh nội đồng thuộc tờ bản đồ số 9
(Phía Đông: giáp thửa 453, 626.
Phía Tây: giáp thửa 461,460,456.
Phía Nam: Rạch Cả Cát.
Phía Bắc: QL N2).</t>
  </si>
  <si>
    <t>tờ 9</t>
  </si>
  <si>
    <t>Kênh nội đồng thuộc tờ bản đồ số 9
(Phía Đông: kênh nội đồng, giáp thửa 626.
Phía Tây: giáp thửa 753, 1416 (8).
Phía Nam: 458, 755,457,630,717, 656.
Phía Bắc: QL N2, thửa 763, 624, 625, 1722(8), 1416(8)).</t>
  </si>
  <si>
    <t>Kênh nội đồng thuộc tờ bản đồ số 9
(Phía Đông: giáp thửa 580.
Phía Tây: giáp thửa 728.
Phía Nam: QL N2.
Phía Bắc: Kênh nội đồng.</t>
  </si>
  <si>
    <t>Kênh nội đồng thuộc tờ bản đồ số 8
(Phía Đông: giáp thửa 1059, đường N2 - Thuận Bình.
Phía Tây: giáp thửa 731, 730.
Phía Nam: thửa 1745, 730
Phía Bắc: Dường N2 - Thuận Bình.</t>
  </si>
  <si>
    <t>Tờ 9</t>
  </si>
  <si>
    <t>Kênh nội đồng thuộc tờ bản đồ số 9
(Phía Đông: giáp đường GTNT TRà Cú - Kênh 8.
Phía Tây: Giáp thửa 783.
Phía Nam: Giáp thửa 314.
Phía Bắc: Giáp thửa 223, 224.</t>
  </si>
  <si>
    <t>Kênh nội đồng thuộc tờ bản đồ số 9
(Phía Đông: giáp thửa 582
Phía Tây: Giáp thửa 233, 302
Phía Nam: Giáp thửa 304, 587, 716, 300, 301.
Phía Bắc: Giáp thửa 302, 305, 644</t>
  </si>
  <si>
    <t>Kênh nội đồng thuộc tờ bản đồ số 12
(Phía Đông: Đường tỉnh 817
Phía Tây: SÔng Vàm Cỏ Tây.
Phía Nam: Giáp thửa 488,489, 490
Phía Bắc: Giáp thửa 487, 541, 474, 472.</t>
  </si>
  <si>
    <t>Tờ 12</t>
  </si>
  <si>
    <t>Kênh nội đồng thuộc tờ bản đồ số 12
(Phía Đông: Đường tỉnh 817
Phía Tây: SÔng Vàm Cỏ Tây.
Phía Nam: Giáp thửa 660, 483, 482.
Phía Bắc: Giáp thửa 475, 480, 481.</t>
  </si>
  <si>
    <t>Kênh nội đồng thuộc tờ bản đồ số 12
(Phía Đông: Đường tỉnh 817
Phía Tây: SÔng Vàm Cỏ Tây.
Phía Nam: Giáp thửa 317, 318.
Phía Bắc: Giáp thửa 314, 315, 312.</t>
  </si>
  <si>
    <t>Kênh nội đồng thuộc tờ bản đồ số 12
(Phía Đông: Đường tỉnh 817
Phía Tây: SÔng Vàm Cỏ Tây.
Phía Nam: Giáp thửa 122, 131, 132
Phía Bắc: Giáp thửa 127, 123, 129, 130.</t>
  </si>
  <si>
    <t>Tờ 7</t>
  </si>
  <si>
    <t>Kênh nội đồng thuộc tờ bản đồ số 7
(Phía Đông: Đường GTNT Vàm LỚn - Cả Bàng.
Phía Tây: SÔng Vàm Lớn..
Phía Nam: Giáp thửa 767, 768, 769.
Phía Bắc: Giáp thửa 926, 771.</t>
  </si>
  <si>
    <t>Mở rộng đường Quốc lộ 62 (đoạn qua xã Thủy Tây, Thạnh An)</t>
  </si>
  <si>
    <t>Xã Thủy Tây, 
Xã Thạnh An</t>
  </si>
  <si>
    <t>Mở rộng trường tiểu học Thủy Tây</t>
  </si>
  <si>
    <t>Cụm công nghiệp Tân Tây</t>
  </si>
  <si>
    <t>Cửa hàng kinh doanh xăng dầu Võ Văn Việt</t>
  </si>
  <si>
    <t>Cửa hàng kinh doanh xăng dầu (Nguyễn Quang Trung)</t>
  </si>
  <si>
    <t>Cây xăng (công ty Phước Triều)</t>
  </si>
  <si>
    <t xml:space="preserve">Hợp tác xã </t>
  </si>
  <si>
    <t>Công trình TMDV (Trạm đăng kiểm)</t>
  </si>
  <si>
    <t>Khu TMDV (Phùng Thị Kim Tám)</t>
  </si>
  <si>
    <t>Điểm dừng chân Đồng Tháp (Ngô Văn Khoa)</t>
  </si>
  <si>
    <t>Cơ sở SXKD (Lâm Thuận Hưng)</t>
  </si>
  <si>
    <t>Cơ sở SXKD (Lưu Hoàng Thành)</t>
  </si>
  <si>
    <t>Cơ sở sấy lúa (Hồ Thị Nhiều)</t>
  </si>
  <si>
    <t>Cơ sở SXKD (Hồ Thị Nhiều)</t>
  </si>
  <si>
    <t>Cơ sở sản xuất phân bón (Nguyễn Thế Khanh)</t>
  </si>
  <si>
    <t>Trạm trộn bê tông 
(Công ty TNHH ĐT SX XD TM Thanh Tâm Thanh Tâm)</t>
  </si>
  <si>
    <t>Nhà máy tole, sắt</t>
  </si>
  <si>
    <t>Mở rộng Nhà máy xay xát và kho chứa lúa
 (cty Quỳnh Lâm)</t>
  </si>
  <si>
    <t>Cơ sở sản gia công tole, thép (Nguyễn Thị Phương Thảo)</t>
  </si>
  <si>
    <t>Nhà máy sản xuất, chế biên lương thực, thực phẩm 
(Công ty cổ phần Farmi Thạnh An)</t>
  </si>
  <si>
    <t>Cơ sở Việt Thắng</t>
  </si>
  <si>
    <t>Đường GTNT rạch Kiến Vàng (1 bên, dài 1600m, rộng 13m)</t>
  </si>
  <si>
    <t>Chợ (Hồ Văn Dẻo)</t>
  </si>
  <si>
    <t>Khu NTTS (Nguyễn Văn Bình)</t>
  </si>
  <si>
    <t>Trang trại chăn nuôi (Lê Tuấn Anh)</t>
  </si>
  <si>
    <t>Cây xăng  (Trần Văn Toàn)</t>
  </si>
  <si>
    <t>Lò giết mổ gia súc, gia cầm</t>
  </si>
  <si>
    <t>Đường Kênh Vàm Lớn</t>
  </si>
  <si>
    <t>Mở rộng đường Trà Cú - Ma Ren (rộng 15m)</t>
  </si>
  <si>
    <t>Đường cả Vừng - Kênh 8 (lộ Vàm Lớn - kênh 8)</t>
  </si>
  <si>
    <t>Trại chăn nuôi (bà Hương)</t>
  </si>
  <si>
    <t>Dự án dân cư khu nhà vườn</t>
  </si>
  <si>
    <t>khu phố 3 (thửa 149 tờ 2-3)</t>
  </si>
  <si>
    <t>Khu dân cư Trung tâm GDTX</t>
  </si>
  <si>
    <t>NS tỉnh + 
huyện+ nhân dân</t>
  </si>
  <si>
    <t>232,233,345,346 tờ 4; 
253,254,439,440 tờ 5</t>
  </si>
  <si>
    <t>1 phần 240, 239, 238 
và 237, 241 tờ 2</t>
  </si>
  <si>
    <t>một phần thửa số 2, 3, 19, 
tờ bản đồ số 2-3, 2-7</t>
  </si>
  <si>
    <t>Dự án khu dân cư cập đường Hùng Vương</t>
  </si>
  <si>
    <t>đấu giá + thu hồi</t>
  </si>
  <si>
    <t>Kênh nội đồng đi qua dự án Cơ sở đồ mỹ nghj Ngọc Trâm
(Phía Đông: giáp kênh nội đồng.
Phía Tây: giáp kenh nội đồng.
Phía Bắc: giáp thửa 256.
Phía Nam: giáp thửa 46).</t>
  </si>
  <si>
    <t>đấu giá</t>
  </si>
  <si>
    <t>Cơ sở SX viên nén gỗ</t>
  </si>
  <si>
    <t>1 phần thửa 424, 422,
423 tờ 5</t>
  </si>
  <si>
    <t>Dự án dân cư cặp kênh Hai Dần</t>
  </si>
  <si>
    <t>Cho thuê Hầm đất
( Mặt nước chuyên dùng kết hợp nuôi trồng thủy sản)</t>
  </si>
  <si>
    <t>Cho thuê Hầm đất
(Mặt nước chuyên dùng kết hợp nuôi trồng thủy sản)</t>
  </si>
  <si>
    <t>(6)</t>
  </si>
  <si>
    <t>DT kế hoạch (ha)</t>
  </si>
  <si>
    <t>Danh mục các thửa đất nhỏ, hẹp đưa vào giao đất, cho thuê đất, đấu giá quyền sử dụng đất trong năm 2024 của huyện Thạnh Hóa, tỉnh Long An</t>
  </si>
  <si>
    <t>Tờ 2, KP1, KP2</t>
  </si>
  <si>
    <t>Tờ 2, KP1, KP2, KP3</t>
  </si>
  <si>
    <t>Tờ 2</t>
  </si>
  <si>
    <t>Tờ 5, 6</t>
  </si>
  <si>
    <t>951 tờ 7</t>
  </si>
  <si>
    <t>802, 801, 170, 672, 673, 
172, 215, 217, 950 tờ 7</t>
  </si>
  <si>
    <t>275, 278, 279, 280,
 187, 188, 274, 270 tờ 14</t>
  </si>
  <si>
    <t>759, 273, 272, 352 tờ 3</t>
  </si>
  <si>
    <t>khu phố 3 (thửa 784, 785, 786, 787, 783, 782, 781, 780, 779, 778, 777, 776 TBĐ số 03)</t>
  </si>
  <si>
    <t>thửa: 1044, 1045, 1046, 1047, 1048, 1049, 1050, 1051, 1052, 1053, 1054, 1055, 1056, 1057, 1058, 1059, 1060, 1061, 1062, 1063, 1064, 1065, 1066, 1067, 1068, 1069, 1070, 1071, 1072, 1073, 1074, 1075, 1076, 1077, TBĐ số 2, khu phố 1</t>
  </si>
  <si>
    <t>khu phố 3 (thửa 40, 41 TBĐ số 2-4-1)</t>
  </si>
  <si>
    <t>Thửa lớn 681 TBĐ số 10 gồm các thửa:
Khu K: thửa 1970-1971-1972-1973-1974-1975-1976-1977-1978-1979-1980-1981-1982-1983-1969-1968-1967-1966-1965-1964-1963-1962-1961-1960-1959-1958-1957-1956 TBĐ số 10
Khu J1: thửa 1984-1985 TBĐ số 10
Khu J2: thửa 1987-1988 TBĐ số 10
Khu H1: thửa 1899-1990-1991-1992-1993-1994-1995-1996-1997-1998-1999-2000-2001-2002-2003-2004-2005-2006 TBĐ số 10
Khu CV-CX: thửa 1986 TBĐ số 10</t>
  </si>
  <si>
    <t>Thửa lớn 593 TBĐ số 5 gồm các khu:
Khu C: thửa 1550-1549-1548-1547-1546-1545-1544-1543-1542-1541-1540-1539-1538-1537-1536-1535-1534-1533-1532-1531-1530-1529-1528-1527-1526-1525 TBĐ số 5
Khu D: thửa 1576-1575-1574-1573-1572-1571-1570-1569-1568-1567-1566-1565-1564-1563-1562-1561-1560-1559-1558-1557-1556-1555-1554-1553-1552-1551 TBĐ số 5
Khu E: thửa 1577-1578-1580-1579 TBĐ số 5</t>
  </si>
  <si>
    <t>khu phố 3 (16 lô:thửa 134, 135, 136, 137, 138, 139, 140, 141, 142, 143, 144, 145, 146, 147, 148, 149 TBĐ số 2-3
4 lô còn lại: thửa 130, 131, 132, 133 TBĐ số 2-3.)</t>
  </si>
  <si>
    <t>UBND Thị trấn đăng ký (chủ trương huyện 2376 ngày 22.5.2023 phê duyệt 20 lô)</t>
  </si>
  <si>
    <t>Ban QLDA (TTr STNMT 8545 13.11.2023 phê duyệt 16 lô)</t>
  </si>
  <si>
    <t>thửa 61 tờ 2-4</t>
  </si>
  <si>
    <t>thửa 1103 tờ 2</t>
  </si>
  <si>
    <t>Mở rộng Tiểu đoàn Bộ binh 1 (Trung đoàn 738)</t>
  </si>
  <si>
    <t>diện tích theo danh mục QH: 0,07ha; diện tích trích đo thực tế 0,06ha</t>
  </si>
  <si>
    <t>diện tích theo danh mục QH: 1,83ha; diện tích trích đo thực tế 1,23ha</t>
  </si>
  <si>
    <t>diện tích theo danh mục QH: 0,30ha; diện tích trích đo thực tế 0,34ha</t>
  </si>
  <si>
    <t>diện tích theo danh mục QH: 0,47ha; diện tích trích đo thực tế 0,38ha</t>
  </si>
  <si>
    <t>diện tích theo danh mục QH: 0,17ha; diện tích trích đo thực tế 0,16ha</t>
  </si>
  <si>
    <t>vị trí theo danh mục QH: tờ 6</t>
  </si>
  <si>
    <t>khu phố 2 (thửa 1052 tờ 5)</t>
  </si>
  <si>
    <t>khu phố 1 (thửa 172 tờ 2-9)</t>
  </si>
  <si>
    <t>Trang trại Trần Văn Thành (Nguyễn Hồng Quang)</t>
  </si>
  <si>
    <t>Trang trại Phạm Văn Đại (nuôi chim yến công ty cổ phần Vua Yến Việt)</t>
  </si>
  <si>
    <t>Tăng thêm</t>
  </si>
  <si>
    <t>Địa điểm (đến cấp xã)</t>
  </si>
  <si>
    <t>Vị trí trên bản đồ địa chính</t>
  </si>
  <si>
    <t>Sử dụng vào loại đất</t>
  </si>
  <si>
    <t>(3)=(4)+(5)</t>
  </si>
  <si>
    <t>Trung tâm VH-TT-TT</t>
  </si>
  <si>
    <t>cụm DCVL thị trấn 
( thửa 327 TBĐ số 5-2)</t>
  </si>
  <si>
    <t>Tiến độ thực hiện (12/2023)</t>
  </si>
  <si>
    <t>1 phần thửa 760 và
 thửa 319,320 tờ 9</t>
  </si>
  <si>
    <t>343 tờ 9
 (thửa mới là 723 tờ 9)</t>
  </si>
  <si>
    <t>1 phần thửa 385 tờ 4
 (đang trích đo)</t>
  </si>
  <si>
    <t>thửa 576, tờ 6 
(đang trích đo)</t>
  </si>
  <si>
    <t>diện tích theo danh mục QH:9,20ha; diện tích theo NQ49/NQ-HĐND tỉnh ngày 01/12/2023: 9,58ha</t>
  </si>
  <si>
    <t>diện tích theo danh mục QH: 0,17ha; diện tích theo NQ49/NQ-HĐND tỉnh ngày 01/12/2023: 0,16ha</t>
  </si>
  <si>
    <t>diện tích theo danh mục QH: 0,12ha; diện tích do công an huyện đăng ký KH: 0,10ha (VB1764/CAH ngày 31/7/2023)</t>
  </si>
  <si>
    <t>6.1</t>
  </si>
  <si>
    <t>6.2</t>
  </si>
  <si>
    <t>6.3</t>
  </si>
  <si>
    <t>6.4</t>
  </si>
  <si>
    <t>6.5</t>
  </si>
  <si>
    <t>6.6</t>
  </si>
  <si>
    <t>6.7</t>
  </si>
  <si>
    <t>6.8</t>
  </si>
  <si>
    <t>6.9</t>
  </si>
  <si>
    <t>6.10</t>
  </si>
  <si>
    <t>6.11</t>
  </si>
  <si>
    <t>Các cầu trên tuyến đường liên xã Thủy Tây-Thạnh An</t>
  </si>
  <si>
    <t>Lò giết mổ gia súc tập trung</t>
  </si>
  <si>
    <t>Thửa 329 và 1 phần thửa 332 tờ 11</t>
  </si>
  <si>
    <t>Khu E: thửa 910, 906, 904, 902, 900, 898, 896, 894, 890, 895, 897, 905, 907 tờ bản đồ số 5. Khu F: thửa 888, 886, 884, 882, 880, 881, 883, 885, 889 TBĐ số 5. Khu A thửa 1054 tờ 5. Khu B thửa 1055 tờ 5. Khu C thửa 1056 tờ 5. Khu D thửa 1057 tờ 5.</t>
  </si>
  <si>
    <t>Xã Thạnh An, xã Thuận Nghĩa Hòa, thị trấn Thạnh Hóa</t>
  </si>
  <si>
    <t>LUC, HNK, RSX,DTL</t>
  </si>
  <si>
    <t>LUC, HNK, RSX</t>
  </si>
  <si>
    <t>Xã Thạnh An: thửa 79,81 tờ 11; 144,140,149,156,194,470 tờ 10. Xã Thủy Đông: thửa 541 tờ 7; thửa 820,14,15,121,130,178,224,334,385,396 tờ 8; thửa 290,521,381,390,396,401,581,406,417,416,609,456,463 tờ 9. Xã Tân Tây: thửa 69,65,60,81,111,131 tờ 11; thửa 348,339,369,368,379,384,393,394,406,418,312,306,434,303,302,297 tờ 12. Xã Tân Đông: thửa 136,147,161 tờ 10; thửa 512,518,495 tờ 9.</t>
  </si>
  <si>
    <t>Xã Thạnh An: thửa 379,386,394,402,409,417,437,494,79,72 tờ 11; thửa 23,9,13,7 tờ 5; thửa 109,94,65 tờ 9; thửa 03 tờ 3. Thị trấn Thạnh Hóa: thửa 203,128,91,64,298 tờ 3; thửa 155,114,57,194 tờ 4. Xã Thuận Nghĩa Hòa: thửa 390,341,335,216,217,218,0 tờ 14.</t>
  </si>
  <si>
    <t>chuyển tiếp (Diện tích KH2024 lấy theo VB1764/CAH ngày 31/7/2023 của Công an huyện Thạnh Hóa. Diện tích theo danh mục QH2030: 0,12ha)</t>
  </si>
  <si>
    <t>chuyển tiếp (Diện tích KH2024 lấy theo NQ49/NQ-HĐND tỉnh Long An ngày 01/12/2023. Diện tích theo danh mục QH2030: 9,20ha)</t>
  </si>
  <si>
    <t>chuyển tiếp (Diện tích KH2024 lấy theo số liệu trích đo thực tế. Diện tích theo danh mục QH2030: 0,07ha)</t>
  </si>
  <si>
    <t>chuyển tiếp (Diện tích KH2024 lấy theo số liệu trích đo thực tế. Diện tích theo danh mục QH2030: 0,30ha)</t>
  </si>
  <si>
    <t>đăng ký mới (Diện tích KH2024 lấy theo số liệu trích đo thực tế. Diện tích theo danh mục QH2030: 1,83ha)</t>
  </si>
  <si>
    <t>chuyển tiếp (Diện tích KH2024 lấy theo số liệu trích đo thực tế. Diện tích theo danh mục QH2030: 0,47ha)</t>
  </si>
  <si>
    <t>chuyển tiếp (Diện tích KH2024 lấy theo số liệu trích đo thực tế. Diện tích theo danh mục QH2030: 0,17ha)</t>
  </si>
  <si>
    <t>chuyển tiếp (Vị trí KH2024 lấy theo số liệu trích đo thực tế. Vị trí theo danh mục QH2030: tờ 6)</t>
  </si>
  <si>
    <t>chuyển tiếp (Diện tích KH2024 lấy theo NQ49/NQ-HĐND tỉnh Long An ngày 01/12/2023. Diện tích theo danh mục QH2030: 0,17ha)</t>
  </si>
  <si>
    <t>Mở rộng công an huyện Thạnh Hóa</t>
  </si>
  <si>
    <t>DGT,DTL</t>
  </si>
  <si>
    <t>1 phần kênh Nam Lộ và
 kênh cặp đường công vụ, TBĐ số 8</t>
  </si>
  <si>
    <t>bỏ. có bản đồ QH, k có tên trong danh mục QH</t>
  </si>
  <si>
    <t>983, tờ 3</t>
  </si>
  <si>
    <t>1392, 1395, 1396, 549, 547 tờ 6</t>
  </si>
  <si>
    <t>520, 518 tờ 6</t>
  </si>
  <si>
    <t>đăng ký mới (Có trên bản đồ QH2023 nhưng không có tên trong danh mục QH2023)</t>
  </si>
  <si>
    <t>LUC; HNK, ONT</t>
  </si>
  <si>
    <t>676,1059, 1020,  tờ 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</si>
</sst>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42" formatCode="_(&quot;$&quot;* #,##0_);_(&quot;$&quot;* \(#,##0\);_(&quot;$&quot;* &quot;-&quot;_);_(@_)"/>
    <numFmt numFmtId="43" formatCode="_(* #,##0.00_);_(* \(#,##0.00\);_(* &quot;-&quot;??_);_(@_)"/>
    <numFmt numFmtId="164" formatCode="_-* #,##0.00\ _₫_-;\-* #,##0.00\ _₫_-;_-* &quot;-&quot;??\ _₫_-;_-@_-"/>
    <numFmt numFmtId="165" formatCode="0_);\(0\)"/>
    <numFmt numFmtId="166" formatCode="##,###.##"/>
    <numFmt numFmtId="167" formatCode="0.00_);\(0.00\)"/>
    <numFmt numFmtId="168" formatCode="#,##0.00;[Red]#,##0.00"/>
    <numFmt numFmtId="169" formatCode="#,##0;[Red]#,##0"/>
    <numFmt numFmtId="170" formatCode="_-* #,##0.00\ _€_-;\-* #,##0.00\ _€_-;_-* &quot;-&quot;??\ _€_-;_-@_-"/>
    <numFmt numFmtId="171" formatCode="_ * #,##0_ ;_ * \-#,##0_ ;_ * &quot;-&quot;_ ;_ @_ "/>
    <numFmt numFmtId="172" formatCode="_ * #,##0.00_ ;_ * \-#,##0.00_ ;_ * &quot;-&quot;??_ ;_ @_ "/>
    <numFmt numFmtId="173" formatCode="_-* #,##0.00\ _V_N_D_-;\-* #,##0.00\ _V_N_D_-;_-* &quot;-&quot;??\ _V_N_D_-;_-@_-"/>
    <numFmt numFmtId="174" formatCode="_-* #,##0.00_-;\-* #,##0.00_-;_-* &quot;-&quot;??_-;_-@_-"/>
    <numFmt numFmtId="175" formatCode="&quot;€&quot;\ #,##0;[Red]&quot;€&quot;\ \-#,##0"/>
    <numFmt numFmtId="176" formatCode="#,##0\ &quot;DM&quot;;\-#,##0\ &quot;DM&quot;"/>
    <numFmt numFmtId="177" formatCode="0.000%"/>
    <numFmt numFmtId="178" formatCode="&quot;￥&quot;#,##0;&quot;￥&quot;\-#,##0"/>
    <numFmt numFmtId="179" formatCode="00.000"/>
    <numFmt numFmtId="180" formatCode="_-* #,##0_-;\-* #,##0_-;_-* &quot;-&quot;_-;_-@_-"/>
    <numFmt numFmtId="181" formatCode="_-&quot;$&quot;* #,##0_-;\-&quot;$&quot;* #,##0_-;_-&quot;$&quot;* &quot;-&quot;_-;_-@_-"/>
    <numFmt numFmtId="182" formatCode="_-&quot;$&quot;* #,##0.00_-;\-&quot;$&quot;* #,##0.00_-;_-&quot;$&quot;* &quot;-&quot;??_-;_-@_-"/>
    <numFmt numFmtId="183" formatCode="&quot;\&quot;#,##0.00;[Red]&quot;\&quot;&quot;\&quot;&quot;\&quot;&quot;\&quot;&quot;\&quot;&quot;\&quot;\-#,##0.00"/>
    <numFmt numFmtId="184" formatCode="&quot;\&quot;#,##0;[Red]&quot;\&quot;&quot;\&quot;\-#,##0"/>
    <numFmt numFmtId="185" formatCode="\$#,##0\ ;\(\$#,##0\)"/>
    <numFmt numFmtId="186" formatCode="_(* #,##0_);_(* \(#,##0\);_(* &quot;-&quot;??_);_(@_)"/>
    <numFmt numFmtId="187" formatCode="_ &quot;\&quot;* #,##0_ ;_ &quot;\&quot;* \-#,##0_ ;_ &quot;\&quot;* &quot;-&quot;_ ;_ @_ "/>
    <numFmt numFmtId="188" formatCode="_ &quot;\&quot;* #,##0.00_ ;_ &quot;\&quot;* \-#,##0.00_ ;_ &quot;\&quot;* &quot;-&quot;??_ ;_ @_ "/>
    <numFmt numFmtId="189" formatCode="#,##0.0_);\(#,##0.0\)"/>
    <numFmt numFmtId="190" formatCode="_(* #,##0.0000_);_(* \(#,##0.0000\);_(* &quot;-&quot;??_);_(@_)"/>
    <numFmt numFmtId="191" formatCode="0.0%;[Red]\(0.0%\)"/>
    <numFmt numFmtId="192" formatCode="_ * #,##0.00_)&quot;£&quot;_ ;_ * \(#,##0.00\)&quot;£&quot;_ ;_ * &quot;-&quot;??_)&quot;£&quot;_ ;_ @_ "/>
    <numFmt numFmtId="193" formatCode="0.0%;\(0.0%\)"/>
    <numFmt numFmtId="194" formatCode="#,##0;\(#,##0\)"/>
    <numFmt numFmtId="195" formatCode="\t0.00%"/>
    <numFmt numFmtId="196" formatCode="\U\S\$#,##0.00;\(\U\S\$#,##0.00\)"/>
    <numFmt numFmtId="197" formatCode="_-* #,##0\ _D_M_-;\-* #,##0\ _D_M_-;_-* &quot;-&quot;\ _D_M_-;_-@_-"/>
    <numFmt numFmtId="198" formatCode="_-* #,##0.00\ _D_M_-;\-* #,##0.00\ _D_M_-;_-* &quot;-&quot;??\ _D_M_-;_-@_-"/>
    <numFmt numFmtId="199" formatCode="\t#\ ??/??"/>
    <numFmt numFmtId="200" formatCode="_-[$€]* #,##0.00_-;\-[$€]* #,##0.00_-;_-[$€]* &quot;-&quot;??_-;_-@_-"/>
    <numFmt numFmtId="201" formatCode="#,##0\ &quot;$&quot;_);[Red]\(#,##0\ &quot;$&quot;\)"/>
    <numFmt numFmtId="202" formatCode="&quot;$&quot;###,0&quot;.&quot;00_);[Red]\(&quot;$&quot;###,0&quot;.&quot;00\)"/>
    <numFmt numFmtId="203" formatCode="m/d"/>
    <numFmt numFmtId="204" formatCode="&quot;ß&quot;#,##0;\-&quot;&quot;&quot;ß&quot;&quot;&quot;#,##0"/>
    <numFmt numFmtId="205" formatCode="#,##0.000_);\(#,##0.000\)"/>
    <numFmt numFmtId="206" formatCode="&quot;\&quot;#,##0;[Red]\-&quot;\&quot;#,##0"/>
    <numFmt numFmtId="207" formatCode="#,##0.00\ &quot;F&quot;;[Red]\-#,##0.00\ &quot;F&quot;"/>
  </numFmts>
  <fonts count="106">
    <font>
      <sz val="10"/>
      <name val="Arial"/>
    </font>
    <font>
      <sz val="10"/>
      <name val="Arial"/>
      <family val="2"/>
    </font>
    <font>
      <b/>
      <sz val="12"/>
      <name val="Arial"/>
      <family val="2"/>
    </font>
    <font>
      <sz val="8"/>
      <name val="Arial"/>
      <family val="2"/>
    </font>
    <font>
      <sz val="10"/>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Times New Roman"/>
      <family val="1"/>
    </font>
    <font>
      <sz val="12"/>
      <name val=".VnTime"/>
      <family val="2"/>
    </font>
    <font>
      <sz val="10"/>
      <name val="Times New Roman"/>
      <family val="1"/>
    </font>
    <font>
      <sz val="11"/>
      <name val="Times New Roman"/>
      <family val="1"/>
    </font>
    <font>
      <sz val="9"/>
      <name val="Times New Roman"/>
      <family val="1"/>
    </font>
    <font>
      <sz val="8"/>
      <name val="Times New Roman"/>
      <family val="1"/>
    </font>
    <font>
      <b/>
      <sz val="8"/>
      <color indexed="12"/>
      <name val="Arial"/>
      <family val="2"/>
    </font>
    <font>
      <sz val="8"/>
      <color indexed="8"/>
      <name val="Arial"/>
      <family val="2"/>
    </font>
    <font>
      <sz val="10"/>
      <name val="VNI-Helve-Condense"/>
    </font>
    <font>
      <b/>
      <sz val="11"/>
      <name val="Times New Roman"/>
      <family val="1"/>
    </font>
    <font>
      <sz val="11"/>
      <color indexed="12"/>
      <name val="Times New Roman"/>
      <family val="1"/>
    </font>
    <font>
      <sz val="8"/>
      <name val="Arial"/>
      <family val="2"/>
    </font>
    <font>
      <b/>
      <sz val="11"/>
      <name val="Arial"/>
      <family val="2"/>
    </font>
    <font>
      <sz val="10"/>
      <name val="Arial"/>
      <family val="2"/>
    </font>
    <font>
      <sz val="14"/>
      <name val="Times New Roman"/>
      <family val="1"/>
    </font>
    <font>
      <i/>
      <sz val="11"/>
      <name val="Times New Roman"/>
      <family val="1"/>
    </font>
    <font>
      <b/>
      <sz val="11"/>
      <color indexed="12"/>
      <name val="Times New Roman"/>
      <family val="1"/>
    </font>
    <font>
      <sz val="11"/>
      <color indexed="8"/>
      <name val="Calibri"/>
      <family val="2"/>
      <charset val="163"/>
    </font>
    <font>
      <sz val="12"/>
      <name val="¹ÙÅÁÃ¼"/>
    </font>
    <font>
      <b/>
      <sz val="10"/>
      <name val="Helvetica"/>
      <family val="2"/>
    </font>
    <font>
      <sz val="10"/>
      <name val=".VnTime"/>
      <family val="2"/>
    </font>
    <font>
      <sz val="12"/>
      <color indexed="8"/>
      <name val="Calibri"/>
      <family val="2"/>
    </font>
    <font>
      <sz val="12"/>
      <name val=".VnTime"/>
      <family val="2"/>
    </font>
    <font>
      <b/>
      <sz val="12"/>
      <name val="Helvetica"/>
      <family val="2"/>
    </font>
    <font>
      <b/>
      <sz val="11"/>
      <name val="Helvetica"/>
      <family val="2"/>
    </font>
    <font>
      <sz val="14"/>
      <name val="뼻뮝"/>
      <family val="3"/>
    </font>
    <font>
      <sz val="12"/>
      <name val="바탕체"/>
      <family val="3"/>
    </font>
    <font>
      <sz val="12"/>
      <name val="뼻뮝"/>
      <family val="1"/>
    </font>
    <font>
      <sz val="11"/>
      <name val="돋움"/>
      <family val="3"/>
    </font>
    <font>
      <sz val="10"/>
      <name val="굴림체"/>
      <family val="3"/>
    </font>
    <font>
      <sz val="12"/>
      <name val="新細明體"/>
      <charset val="136"/>
    </font>
    <font>
      <sz val="12"/>
      <name val="Courier"/>
      <family val="3"/>
    </font>
    <font>
      <sz val="14"/>
      <name val="??"/>
      <family val="3"/>
      <charset val="129"/>
    </font>
    <font>
      <sz val="10"/>
      <name val="???"/>
      <family val="3"/>
      <charset val="129"/>
    </font>
    <font>
      <sz val="11"/>
      <color indexed="8"/>
      <name val="Arial"/>
      <family val="2"/>
      <charset val="163"/>
    </font>
    <font>
      <sz val="11"/>
      <name val="VNI-Times"/>
    </font>
    <font>
      <sz val="12"/>
      <name val="VNtimes new roman"/>
      <family val="2"/>
    </font>
    <font>
      <sz val="12"/>
      <name val="????"/>
      <charset val="136"/>
    </font>
    <font>
      <sz val="12"/>
      <name val="???"/>
      <family val="3"/>
    </font>
    <font>
      <b/>
      <u/>
      <sz val="14"/>
      <color indexed="8"/>
      <name val=".VnBook-AntiquaH"/>
      <family val="2"/>
    </font>
    <font>
      <sz val="10"/>
      <name val="VnTimes"/>
      <family val="2"/>
    </font>
    <font>
      <i/>
      <sz val="12"/>
      <color indexed="8"/>
      <name val=".VnBook-AntiquaH"/>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2"/>
      <name val="µ¸¿òÃ¼"/>
      <family val="3"/>
      <charset val="129"/>
    </font>
    <font>
      <sz val="10"/>
      <name val="Helv"/>
    </font>
    <font>
      <sz val="11"/>
      <color indexed="8"/>
      <name val="Arial"/>
      <family val="2"/>
    </font>
    <font>
      <sz val="10"/>
      <name val="Arial"/>
      <family val="2"/>
      <charset val="163"/>
    </font>
    <font>
      <sz val="10"/>
      <name val="VNI-Aptima"/>
    </font>
    <font>
      <sz val="10"/>
      <color indexed="8"/>
      <name val="Arial"/>
      <family val="2"/>
    </font>
    <font>
      <sz val="12"/>
      <name val="Arial"/>
      <family val="2"/>
    </font>
    <font>
      <sz val="18"/>
      <color indexed="24"/>
      <name val="Times New Roman"/>
      <family val="1"/>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b/>
      <sz val="12"/>
      <name val=".VnBook-AntiquaH"/>
      <family val="2"/>
    </font>
    <font>
      <b/>
      <sz val="18"/>
      <name val="Arial"/>
      <family val="2"/>
    </font>
    <font>
      <b/>
      <sz val="10"/>
      <name val=".VnTime"/>
      <family val="2"/>
    </font>
    <font>
      <b/>
      <sz val="14"/>
      <name val=".VnTimeH"/>
      <family val="2"/>
    </font>
    <font>
      <sz val="10"/>
      <name val="MS Sans Serif"/>
      <family val="2"/>
    </font>
    <font>
      <sz val="7"/>
      <name val="Small Fonts"/>
      <family val="2"/>
    </font>
    <font>
      <b/>
      <sz val="12"/>
      <name val="VN-NTime"/>
      <family val="2"/>
    </font>
    <font>
      <sz val="12"/>
      <name val="바탕체"/>
      <family val="1"/>
      <charset val="129"/>
    </font>
    <font>
      <sz val="12"/>
      <color indexed="8"/>
      <name val="Times New Roman"/>
      <family val="1"/>
    </font>
    <font>
      <sz val="12"/>
      <name val="Helv"/>
      <family val="2"/>
    </font>
    <font>
      <b/>
      <sz val="10"/>
      <name val="MS Sans Serif"/>
      <family val="2"/>
    </font>
    <font>
      <sz val="13"/>
      <name val=".VnTime"/>
      <family val="2"/>
    </font>
    <font>
      <b/>
      <sz val="10"/>
      <name val="Times New Roman"/>
      <family val="1"/>
    </font>
    <font>
      <b/>
      <sz val="9"/>
      <color indexed="81"/>
      <name val="Tahoma"/>
      <family val="2"/>
    </font>
    <font>
      <sz val="9"/>
      <color indexed="81"/>
      <name val="Tahoma"/>
      <family val="2"/>
    </font>
    <font>
      <sz val="10"/>
      <color indexed="10"/>
      <name val="Times New Roman"/>
      <family val="1"/>
    </font>
    <font>
      <b/>
      <i/>
      <sz val="10"/>
      <name val="Times New Roman"/>
      <family val="1"/>
    </font>
    <font>
      <b/>
      <sz val="13"/>
      <name val="Times New Roman"/>
      <family val="1"/>
    </font>
    <font>
      <sz val="10"/>
      <color indexed="12"/>
      <name val="Times New Roman"/>
      <family val="1"/>
    </font>
    <font>
      <sz val="10"/>
      <color indexed="10"/>
      <name val="Times New Roman"/>
      <family val="1"/>
    </font>
    <font>
      <sz val="10"/>
      <color rgb="FF0000FF"/>
      <name val="Times New Roman"/>
      <family val="1"/>
    </font>
    <font>
      <sz val="10"/>
      <name val="Arial"/>
      <family val="2"/>
    </font>
    <font>
      <sz val="13"/>
      <name val="Times New Roman"/>
      <family val="1"/>
    </font>
  </fonts>
  <fills count="29">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0"/>
        <bgColor indexed="64"/>
      </patternFill>
    </fill>
    <fill>
      <patternFill patternType="solid">
        <fgColor indexed="43"/>
      </patternFill>
    </fill>
    <fill>
      <patternFill patternType="solid">
        <fgColor indexed="26"/>
      </patternFill>
    </fill>
    <fill>
      <patternFill patternType="solid">
        <fgColor indexed="58"/>
        <bgColor indexed="64"/>
      </patternFill>
    </fill>
    <fill>
      <patternFill patternType="solid">
        <fgColor indexed="13"/>
        <bgColor indexed="64"/>
      </patternFill>
    </fill>
  </fills>
  <borders count="29">
    <border>
      <left/>
      <right/>
      <top/>
      <bottom/>
      <diagonal/>
    </border>
    <border>
      <left style="thin">
        <color indexed="64"/>
      </left>
      <right style="thin">
        <color indexed="64"/>
      </right>
      <top style="double">
        <color indexed="64"/>
      </top>
      <bottom style="hair">
        <color indexed="64"/>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s>
  <cellStyleXfs count="3343">
    <xf numFmtId="0" fontId="0" fillId="0" borderId="0"/>
    <xf numFmtId="186" fontId="59" fillId="0" borderId="1" applyFont="0" applyBorder="0"/>
    <xf numFmtId="183" fontId="36" fillId="0" borderId="0" applyFont="0" applyFill="0" applyBorder="0" applyAlignment="0" applyProtection="0"/>
    <xf numFmtId="0" fontId="55" fillId="0" borderId="0" applyFont="0" applyFill="0" applyBorder="0" applyAlignment="0" applyProtection="0"/>
    <xf numFmtId="184" fontId="36" fillId="0" borderId="0" applyFont="0" applyFill="0" applyBorder="0" applyAlignment="0" applyProtection="0"/>
    <xf numFmtId="0" fontId="36" fillId="0" borderId="0" applyNumberFormat="0" applyFill="0" applyBorder="0" applyAlignment="0" applyProtection="0"/>
    <xf numFmtId="40" fontId="55" fillId="0" borderId="0" applyFont="0" applyFill="0" applyBorder="0" applyAlignment="0" applyProtection="0"/>
    <xf numFmtId="38" fontId="55" fillId="0" borderId="0" applyFont="0" applyFill="0" applyBorder="0" applyAlignment="0" applyProtection="0"/>
    <xf numFmtId="180" fontId="60" fillId="0" borderId="0" applyFont="0" applyFill="0" applyBorder="0" applyAlignment="0" applyProtection="0"/>
    <xf numFmtId="9" fontId="61" fillId="0" borderId="0" applyFont="0" applyFill="0" applyBorder="0" applyAlignment="0" applyProtection="0"/>
    <xf numFmtId="0" fontId="56" fillId="0" borderId="0"/>
    <xf numFmtId="0" fontId="36" fillId="0" borderId="0" applyFont="0" applyFill="0" applyBorder="0" applyAlignment="0" applyProtection="0"/>
    <xf numFmtId="0" fontId="36" fillId="0" borderId="0" applyFont="0" applyFill="0" applyBorder="0" applyAlignment="0" applyProtection="0"/>
    <xf numFmtId="0" fontId="36" fillId="0" borderId="0" applyNumberFormat="0" applyFill="0" applyBorder="0" applyAlignment="0" applyProtection="0"/>
    <xf numFmtId="0" fontId="62" fillId="2" borderId="0"/>
    <xf numFmtId="0" fontId="63" fillId="0" borderId="0"/>
    <xf numFmtId="0" fontId="64" fillId="2"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5" fillId="2" borderId="0"/>
    <xf numFmtId="0" fontId="66" fillId="0" borderId="0">
      <alignment wrapText="1"/>
    </xf>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187" fontId="67" fillId="0" borderId="0" applyFont="0" applyFill="0" applyBorder="0" applyAlignment="0" applyProtection="0"/>
    <xf numFmtId="0" fontId="68" fillId="0" borderId="0" applyFont="0" applyFill="0" applyBorder="0" applyAlignment="0" applyProtection="0"/>
    <xf numFmtId="188" fontId="67" fillId="0" borderId="0" applyFont="0" applyFill="0" applyBorder="0" applyAlignment="0" applyProtection="0"/>
    <xf numFmtId="0" fontId="68" fillId="0" borderId="0" applyFont="0" applyFill="0" applyBorder="0" applyAlignment="0" applyProtection="0"/>
    <xf numFmtId="171" fontId="67" fillId="0" borderId="0" applyFont="0" applyFill="0" applyBorder="0" applyAlignment="0" applyProtection="0"/>
    <xf numFmtId="0" fontId="68" fillId="0" borderId="0" applyFont="0" applyFill="0" applyBorder="0" applyAlignment="0" applyProtection="0"/>
    <xf numFmtId="172" fontId="67" fillId="0" borderId="0" applyFont="0" applyFill="0" applyBorder="0" applyAlignment="0" applyProtection="0"/>
    <xf numFmtId="0" fontId="68" fillId="0" borderId="0" applyFon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68" fillId="0" borderId="0"/>
    <xf numFmtId="0" fontId="69" fillId="0" borderId="0"/>
    <xf numFmtId="0" fontId="68" fillId="0" borderId="0"/>
    <xf numFmtId="0" fontId="41" fillId="0" borderId="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0" fontId="36" fillId="0" borderId="0" applyFill="0" applyBorder="0" applyAlignment="0"/>
    <xf numFmtId="189" fontId="70" fillId="0" borderId="0" applyFill="0" applyBorder="0" applyAlignment="0"/>
    <xf numFmtId="190" fontId="70" fillId="0" borderId="0" applyFill="0" applyBorder="0" applyAlignment="0"/>
    <xf numFmtId="191" fontId="70"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92" fontId="36" fillId="0" borderId="0" applyFill="0" applyBorder="0" applyAlignment="0"/>
    <xf numFmtId="182" fontId="70" fillId="0" borderId="0" applyFill="0" applyBorder="0" applyAlignment="0"/>
    <xf numFmtId="193" fontId="70" fillId="0" borderId="0" applyFill="0" applyBorder="0" applyAlignment="0"/>
    <xf numFmtId="189" fontId="70" fillId="0" borderId="0" applyFill="0" applyBorder="0" applyAlignment="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9" fillId="21" borderId="2" applyNumberFormat="0" applyAlignment="0" applyProtection="0"/>
    <xf numFmtId="0" fontId="42" fillId="0" borderId="0"/>
    <xf numFmtId="166" fontId="29" fillId="0" borderId="3" applyBorder="0"/>
    <xf numFmtId="166" fontId="30" fillId="0" borderId="4">
      <protection locked="0"/>
    </xf>
    <xf numFmtId="182" fontId="70"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0" fontId="36"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71" fillId="0" borderId="0" applyFont="0" applyFill="0" applyBorder="0" applyAlignment="0" applyProtection="0"/>
    <xf numFmtId="43" fontId="36"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43" fillId="0" borderId="0" applyFont="0" applyFill="0" applyBorder="0" applyAlignment="0" applyProtection="0"/>
    <xf numFmtId="17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72" fillId="0" borderId="0" applyFont="0" applyFill="0" applyBorder="0" applyAlignment="0" applyProtection="0"/>
    <xf numFmtId="43" fontId="36" fillId="0" borderId="0" applyFont="0" applyFill="0" applyBorder="0" applyAlignment="0" applyProtection="0"/>
    <xf numFmtId="43" fontId="7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43" fillId="0" borderId="0" applyFont="0" applyFill="0" applyBorder="0" applyAlignment="0" applyProtection="0"/>
    <xf numFmtId="43" fontId="36" fillId="0" borderId="0" applyFont="0" applyFill="0" applyBorder="0" applyAlignment="0" applyProtection="0"/>
    <xf numFmtId="43" fontId="43"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70" fontId="3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44" fillId="0" borderId="0" applyFont="0" applyFill="0" applyBorder="0" applyAlignment="0" applyProtection="0"/>
    <xf numFmtId="43" fontId="36" fillId="0" borderId="0" applyFont="0" applyFill="0" applyBorder="0" applyAlignment="0" applyProtection="0"/>
    <xf numFmtId="43" fontId="45"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43" fontId="36" fillId="0" borderId="0" applyFont="0" applyFill="0" applyBorder="0" applyAlignment="0" applyProtection="0"/>
    <xf numFmtId="43" fontId="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94" fontId="25" fillId="0" borderId="0"/>
    <xf numFmtId="3" fontId="36" fillId="0" borderId="0" applyFont="0" applyFill="0" applyBorder="0" applyAlignment="0" applyProtection="0"/>
    <xf numFmtId="189" fontId="70" fillId="0" borderId="0" applyFont="0" applyFill="0" applyBorder="0" applyAlignment="0" applyProtection="0"/>
    <xf numFmtId="185" fontId="36" fillId="0" borderId="0" applyFont="0" applyFill="0" applyBorder="0" applyAlignment="0" applyProtection="0"/>
    <xf numFmtId="195" fontId="36" fillId="0" borderId="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10" fillId="22" borderId="5" applyNumberFormat="0" applyAlignment="0" applyProtection="0"/>
    <xf numFmtId="0" fontId="36" fillId="0" borderId="0"/>
    <xf numFmtId="1" fontId="73" fillId="0" borderId="6" applyBorder="0"/>
    <xf numFmtId="0" fontId="36" fillId="0" borderId="0" applyFont="0" applyFill="0" applyBorder="0" applyAlignment="0" applyProtection="0"/>
    <xf numFmtId="14" fontId="74" fillId="0" borderId="0" applyFill="0" applyBorder="0" applyAlignment="0"/>
    <xf numFmtId="0" fontId="75" fillId="0" borderId="0" applyProtection="0"/>
    <xf numFmtId="196" fontId="36" fillId="0" borderId="7">
      <alignment vertical="center"/>
    </xf>
    <xf numFmtId="197" fontId="36" fillId="0" borderId="0" applyFont="0" applyFill="0" applyBorder="0" applyAlignment="0" applyProtection="0"/>
    <xf numFmtId="198" fontId="36" fillId="0" borderId="0" applyFont="0" applyFill="0" applyBorder="0" applyAlignment="0" applyProtection="0"/>
    <xf numFmtId="199" fontId="36" fillId="0" borderId="0"/>
    <xf numFmtId="182" fontId="70" fillId="0" borderId="0" applyFill="0" applyBorder="0" applyAlignment="0"/>
    <xf numFmtId="189" fontId="70" fillId="0" borderId="0" applyFill="0" applyBorder="0" applyAlignment="0"/>
    <xf numFmtId="182" fontId="70" fillId="0" borderId="0" applyFill="0" applyBorder="0" applyAlignment="0"/>
    <xf numFmtId="193" fontId="70" fillId="0" borderId="0" applyFill="0" applyBorder="0" applyAlignment="0"/>
    <xf numFmtId="189" fontId="70" fillId="0" borderId="0" applyFill="0" applyBorder="0" applyAlignment="0"/>
    <xf numFmtId="200" fontId="36" fillId="0" borderId="0" applyFont="0" applyFill="0" applyBorder="0" applyAlignment="0" applyProtection="0"/>
    <xf numFmtId="0" fontId="6"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76" fillId="0" borderId="0" applyProtection="0"/>
    <xf numFmtId="0" fontId="77" fillId="0" borderId="0" applyProtection="0"/>
    <xf numFmtId="0" fontId="78" fillId="0" borderId="0" applyProtection="0"/>
    <xf numFmtId="0" fontId="79" fillId="0" borderId="0" applyProtection="0"/>
    <xf numFmtId="0" fontId="80" fillId="0" borderId="0" applyNumberFormat="0" applyFont="0" applyFill="0" applyBorder="0" applyAlignment="0" applyProtection="0"/>
    <xf numFmtId="0" fontId="81" fillId="0" borderId="0" applyProtection="0"/>
    <xf numFmtId="0" fontId="82" fillId="0" borderId="0" applyProtection="0"/>
    <xf numFmtId="2" fontId="36" fillId="0" borderId="0" applyFon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38" fontId="34" fillId="23" borderId="0" applyNumberFormat="0" applyBorder="0" applyAlignment="0" applyProtection="0"/>
    <xf numFmtId="0" fontId="83" fillId="0" borderId="0" applyNumberFormat="0" applyFont="0" applyBorder="0" applyAlignment="0">
      <alignment horizontal="left" vertical="center"/>
    </xf>
    <xf numFmtId="0" fontId="46" fillId="0" borderId="0">
      <alignment horizontal="left"/>
    </xf>
    <xf numFmtId="0" fontId="2" fillId="0" borderId="8" applyNumberFormat="0" applyAlignment="0" applyProtection="0">
      <alignment horizontal="left" vertical="center"/>
    </xf>
    <xf numFmtId="0" fontId="2" fillId="0" borderId="9">
      <alignment horizontal="left" vertical="center"/>
    </xf>
    <xf numFmtId="0" fontId="13" fillId="0" borderId="10" applyNumberFormat="0" applyFill="0" applyAlignment="0" applyProtection="0"/>
    <xf numFmtId="0" fontId="13" fillId="0" borderId="10"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11"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4" fillId="0" borderId="0" applyProtection="0"/>
    <xf numFmtId="0" fontId="2" fillId="0" borderId="0" applyProtection="0"/>
    <xf numFmtId="5" fontId="85" fillId="24" borderId="13" applyNumberFormat="0" applyAlignment="0">
      <alignment horizontal="left" vertical="top"/>
    </xf>
    <xf numFmtId="49" fontId="86" fillId="0" borderId="13">
      <alignment vertical="center"/>
    </xf>
    <xf numFmtId="0" fontId="16" fillId="8" borderId="2" applyNumberFormat="0" applyAlignment="0" applyProtection="0"/>
    <xf numFmtId="10" fontId="34" fillId="23" borderId="13" applyNumberFormat="0" applyBorder="0" applyAlignment="0" applyProtection="0"/>
    <xf numFmtId="0" fontId="16" fillId="8" borderId="2" applyNumberFormat="0" applyAlignment="0" applyProtection="0"/>
    <xf numFmtId="0" fontId="16" fillId="8" borderId="2" applyNumberFormat="0" applyAlignment="0" applyProtection="0"/>
    <xf numFmtId="0" fontId="87" fillId="0" borderId="0"/>
    <xf numFmtId="0" fontId="87" fillId="0" borderId="0"/>
    <xf numFmtId="182" fontId="70" fillId="0" borderId="0" applyFill="0" applyBorder="0" applyAlignment="0"/>
    <xf numFmtId="189" fontId="70" fillId="0" borderId="0" applyFill="0" applyBorder="0" applyAlignment="0"/>
    <xf numFmtId="182" fontId="70" fillId="0" borderId="0" applyFill="0" applyBorder="0" applyAlignment="0"/>
    <xf numFmtId="193" fontId="70" fillId="0" borderId="0" applyFill="0" applyBorder="0" applyAlignment="0"/>
    <xf numFmtId="189" fontId="70" fillId="0" borderId="0" applyFill="0" applyBorder="0" applyAlignment="0"/>
    <xf numFmtId="0" fontId="17" fillId="0" borderId="14" applyNumberFormat="0" applyFill="0" applyAlignment="0" applyProtection="0"/>
    <xf numFmtId="0" fontId="17" fillId="0" borderId="14" applyNumberFormat="0" applyFill="0" applyAlignment="0" applyProtection="0"/>
    <xf numFmtId="0" fontId="17" fillId="0" borderId="14" applyNumberFormat="0" applyFill="0" applyAlignment="0" applyProtection="0"/>
    <xf numFmtId="38" fontId="87" fillId="0" borderId="0" applyFont="0" applyFill="0" applyBorder="0" applyAlignment="0" applyProtection="0"/>
    <xf numFmtId="40" fontId="87" fillId="0" borderId="0" applyFont="0" applyFill="0" applyBorder="0" applyAlignment="0" applyProtection="0"/>
    <xf numFmtId="0" fontId="47" fillId="0" borderId="15"/>
    <xf numFmtId="201" fontId="87" fillId="0" borderId="0" applyFont="0" applyFill="0" applyBorder="0" applyAlignment="0" applyProtection="0"/>
    <xf numFmtId="202" fontId="87" fillId="0" borderId="0" applyFont="0" applyFill="0" applyBorder="0" applyAlignment="0" applyProtection="0"/>
    <xf numFmtId="203" fontId="36" fillId="0" borderId="0" applyFont="0" applyFill="0" applyBorder="0" applyAlignment="0" applyProtection="0"/>
    <xf numFmtId="204" fontId="36" fillId="0" borderId="0" applyFont="0" applyFill="0" applyBorder="0" applyAlignment="0" applyProtection="0"/>
    <xf numFmtId="0" fontId="75" fillId="0" borderId="0" applyNumberFormat="0" applyFont="0" applyFill="0" applyAlignment="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25" fillId="0" borderId="0"/>
    <xf numFmtId="37" fontId="88" fillId="0" borderId="0"/>
    <xf numFmtId="0" fontId="89" fillId="0" borderId="13" applyNumberFormat="0" applyFont="0" applyFill="0" applyBorder="0" applyAlignment="0">
      <alignment horizontal="center"/>
    </xf>
    <xf numFmtId="0" fontId="41" fillId="0" borderId="0"/>
    <xf numFmtId="0" fontId="36" fillId="0" borderId="0"/>
    <xf numFmtId="0" fontId="36" fillId="0" borderId="0"/>
    <xf numFmtId="0" fontId="4" fillId="0" borderId="0"/>
    <xf numFmtId="0" fontId="36" fillId="0" borderId="0"/>
    <xf numFmtId="0" fontId="36" fillId="0" borderId="0"/>
    <xf numFmtId="0" fontId="36" fillId="0" borderId="0"/>
    <xf numFmtId="0" fontId="36" fillId="0" borderId="0"/>
    <xf numFmtId="0" fontId="90" fillId="0" borderId="0"/>
    <xf numFmtId="0" fontId="6" fillId="0" borderId="0"/>
    <xf numFmtId="0" fontId="36" fillId="0" borderId="0"/>
    <xf numFmtId="0" fontId="36" fillId="0" borderId="0"/>
    <xf numFmtId="0" fontId="71" fillId="0" borderId="0"/>
    <xf numFmtId="0" fontId="7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6" fillId="0" borderId="0"/>
    <xf numFmtId="0" fontId="36" fillId="0" borderId="0"/>
    <xf numFmtId="0" fontId="36" fillId="0" borderId="0"/>
    <xf numFmtId="0" fontId="36" fillId="0" borderId="0"/>
    <xf numFmtId="0" fontId="36" fillId="0" borderId="0"/>
    <xf numFmtId="0" fontId="4" fillId="0" borderId="0"/>
    <xf numFmtId="0" fontId="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5" fillId="0" borderId="0"/>
    <xf numFmtId="0" fontId="25" fillId="0" borderId="0"/>
    <xf numFmtId="0" fontId="25" fillId="0" borderId="0"/>
    <xf numFmtId="0" fontId="7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6" fillId="0" borderId="0"/>
    <xf numFmtId="0" fontId="25" fillId="0" borderId="0"/>
    <xf numFmtId="0" fontId="36" fillId="0" borderId="0"/>
    <xf numFmtId="0" fontId="4" fillId="0" borderId="0"/>
    <xf numFmtId="0" fontId="4"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 fillId="0" borderId="0"/>
    <xf numFmtId="0" fontId="4" fillId="0" borderId="0"/>
    <xf numFmtId="0" fontId="25" fillId="0" borderId="0"/>
    <xf numFmtId="0" fontId="25" fillId="0" borderId="0"/>
    <xf numFmtId="0" fontId="6" fillId="0" borderId="0"/>
    <xf numFmtId="0" fontId="6" fillId="0" borderId="0"/>
    <xf numFmtId="0" fontId="25" fillId="0" borderId="0"/>
    <xf numFmtId="0" fontId="25" fillId="0" borderId="0"/>
    <xf numFmtId="0" fontId="6" fillId="0" borderId="0"/>
    <xf numFmtId="0" fontId="6" fillId="0" borderId="0"/>
    <xf numFmtId="0" fontId="25" fillId="0" borderId="0"/>
    <xf numFmtId="0" fontId="6" fillId="0" borderId="0"/>
    <xf numFmtId="0" fontId="25" fillId="0" borderId="0"/>
    <xf numFmtId="0" fontId="6" fillId="0" borderId="0"/>
    <xf numFmtId="0" fontId="36" fillId="0" borderId="0"/>
    <xf numFmtId="0" fontId="36" fillId="0" borderId="0"/>
    <xf numFmtId="0" fontId="6" fillId="0" borderId="0"/>
    <xf numFmtId="0" fontId="36" fillId="0" borderId="0"/>
    <xf numFmtId="0" fontId="36"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4" fillId="0" borderId="0"/>
    <xf numFmtId="0" fontId="40" fillId="0" borderId="0"/>
    <xf numFmtId="0" fontId="36" fillId="0" borderId="0"/>
    <xf numFmtId="0" fontId="45" fillId="0" borderId="0"/>
    <xf numFmtId="0" fontId="57" fillId="0" borderId="0"/>
    <xf numFmtId="0" fontId="24" fillId="0" borderId="0"/>
    <xf numFmtId="0" fontId="25" fillId="0" borderId="0"/>
    <xf numFmtId="0" fontId="25" fillId="0" borderId="0"/>
    <xf numFmtId="0" fontId="25" fillId="0" borderId="0"/>
    <xf numFmtId="0" fontId="25" fillId="0" borderId="0"/>
    <xf numFmtId="0" fontId="25" fillId="0" borderId="0"/>
    <xf numFmtId="0" fontId="6" fillId="0" borderId="0"/>
    <xf numFmtId="0" fontId="36" fillId="0" borderId="0"/>
    <xf numFmtId="0" fontId="36" fillId="0" borderId="0"/>
    <xf numFmtId="0" fontId="4" fillId="0" borderId="0"/>
    <xf numFmtId="0" fontId="1" fillId="0" borderId="0"/>
    <xf numFmtId="0" fontId="1" fillId="0" borderId="0"/>
    <xf numFmtId="0" fontId="24" fillId="0" borderId="0"/>
    <xf numFmtId="0" fontId="31" fillId="0" borderId="0"/>
    <xf numFmtId="0" fontId="58" fillId="0" borderId="0"/>
    <xf numFmtId="0" fontId="4"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6" fillId="26" borderId="16" applyNumberFormat="0" applyFon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0" applyFont="0" applyFill="0" applyBorder="0" applyAlignment="0" applyProtection="0"/>
    <xf numFmtId="0" fontId="25" fillId="0" borderId="0"/>
    <xf numFmtId="0" fontId="19" fillId="21" borderId="17" applyNumberFormat="0" applyAlignment="0" applyProtection="0"/>
    <xf numFmtId="0" fontId="19" fillId="21" borderId="17" applyNumberFormat="0" applyAlignment="0" applyProtection="0"/>
    <xf numFmtId="0" fontId="19" fillId="21" borderId="17" applyNumberFormat="0" applyAlignment="0" applyProtection="0"/>
    <xf numFmtId="0" fontId="91" fillId="23" borderId="0"/>
    <xf numFmtId="192" fontId="36" fillId="0" borderId="0" applyFont="0" applyFill="0" applyBorder="0" applyAlignment="0" applyProtection="0"/>
    <xf numFmtId="192" fontId="36" fillId="0" borderId="0" applyFont="0" applyFill="0" applyBorder="0" applyAlignment="0" applyProtection="0"/>
    <xf numFmtId="192" fontId="36" fillId="0" borderId="0" applyFont="0" applyFill="0" applyBorder="0" applyAlignment="0" applyProtection="0"/>
    <xf numFmtId="192" fontId="36" fillId="0" borderId="0" applyFont="0" applyFill="0" applyBorder="0" applyAlignment="0" applyProtection="0"/>
    <xf numFmtId="192" fontId="36" fillId="0" borderId="0" applyFont="0" applyFill="0" applyBorder="0" applyAlignment="0" applyProtection="0"/>
    <xf numFmtId="205" fontId="36" fillId="0" borderId="0" applyFont="0" applyFill="0" applyBorder="0" applyAlignment="0" applyProtection="0"/>
    <xf numFmtId="205" fontId="36" fillId="0" borderId="0" applyFont="0" applyFill="0" applyBorder="0" applyAlignment="0" applyProtection="0"/>
    <xf numFmtId="205" fontId="36" fillId="0" borderId="0" applyFont="0" applyFill="0" applyBorder="0" applyAlignment="0" applyProtection="0"/>
    <xf numFmtId="205" fontId="36" fillId="0" borderId="0" applyFont="0" applyFill="0" applyBorder="0" applyAlignment="0" applyProtection="0"/>
    <xf numFmtId="205"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10" fontId="36" fillId="0" borderId="0" applyFont="0" applyFill="0" applyBorder="0" applyAlignment="0" applyProtection="0"/>
    <xf numFmtId="9" fontId="36" fillId="0" borderId="0" applyFont="0" applyFill="0" applyBorder="0" applyAlignment="0" applyProtection="0"/>
    <xf numFmtId="182" fontId="70" fillId="0" borderId="0" applyFill="0" applyBorder="0" applyAlignment="0"/>
    <xf numFmtId="189" fontId="70" fillId="0" borderId="0" applyFill="0" applyBorder="0" applyAlignment="0"/>
    <xf numFmtId="182" fontId="70" fillId="0" borderId="0" applyFill="0" applyBorder="0" applyAlignment="0"/>
    <xf numFmtId="193" fontId="70" fillId="0" borderId="0" applyFill="0" applyBorder="0" applyAlignment="0"/>
    <xf numFmtId="189" fontId="70" fillId="0" borderId="0" applyFill="0" applyBorder="0" applyAlignment="0"/>
    <xf numFmtId="0" fontId="92" fillId="0" borderId="0"/>
    <xf numFmtId="0" fontId="87" fillId="0" borderId="0" applyNumberFormat="0" applyFont="0" applyFill="0" applyBorder="0" applyAlignment="0" applyProtection="0">
      <alignment horizontal="left"/>
    </xf>
    <xf numFmtId="0" fontId="93" fillId="0" borderId="15">
      <alignment horizontal="center"/>
    </xf>
    <xf numFmtId="0" fontId="36" fillId="27" borderId="0"/>
    <xf numFmtId="0" fontId="43" fillId="0" borderId="0" applyNumberFormat="0" applyFill="0" applyBorder="0" applyAlignment="0" applyProtection="0"/>
    <xf numFmtId="0" fontId="47" fillId="0" borderId="0"/>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7" fontId="94" fillId="0" borderId="18">
      <alignment horizontal="right" vertical="center"/>
    </xf>
    <xf numFmtId="207" fontId="94" fillId="0" borderId="18">
      <alignment horizontal="right" vertical="center"/>
    </xf>
    <xf numFmtId="207" fontId="94" fillId="0" borderId="18">
      <alignment horizontal="right" vertical="center"/>
    </xf>
    <xf numFmtId="207" fontId="9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24" fillId="0" borderId="18">
      <alignment horizontal="right" vertical="center"/>
    </xf>
    <xf numFmtId="206" fontId="45" fillId="0" borderId="18">
      <alignment horizontal="right" vertical="center"/>
    </xf>
    <xf numFmtId="206" fontId="45"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206" fontId="24" fillId="0" borderId="18">
      <alignment horizontal="right" vertical="center"/>
    </xf>
    <xf numFmtId="0" fontId="20" fillId="0" borderId="0" applyNumberFormat="0" applyFill="0" applyBorder="0" applyAlignment="0" applyProtection="0"/>
    <xf numFmtId="0" fontId="21" fillId="0" borderId="19" applyNumberFormat="0" applyFill="0" applyAlignment="0" applyProtection="0"/>
    <xf numFmtId="0" fontId="22" fillId="0" borderId="0" applyNumberFormat="0" applyFill="0" applyBorder="0" applyAlignment="0" applyProtection="0"/>
    <xf numFmtId="40" fontId="48" fillId="0" borderId="0" applyFont="0" applyFill="0" applyBorder="0" applyAlignment="0" applyProtection="0"/>
    <xf numFmtId="38"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9" fontId="49" fillId="0" borderId="0" applyFont="0" applyFill="0" applyBorder="0" applyAlignment="0" applyProtection="0"/>
    <xf numFmtId="0" fontId="50" fillId="0" borderId="0"/>
    <xf numFmtId="176" fontId="51" fillId="0" borderId="0" applyFont="0" applyFill="0" applyBorder="0" applyAlignment="0" applyProtection="0"/>
    <xf numFmtId="177" fontId="51" fillId="0" borderId="0" applyFont="0" applyFill="0" applyBorder="0" applyAlignment="0" applyProtection="0"/>
    <xf numFmtId="178" fontId="51" fillId="0" borderId="0" applyFont="0" applyFill="0" applyBorder="0" applyAlignment="0" applyProtection="0"/>
    <xf numFmtId="179" fontId="51" fillId="0" borderId="0" applyFont="0" applyFill="0" applyBorder="0" applyAlignment="0" applyProtection="0"/>
    <xf numFmtId="0" fontId="52" fillId="0" borderId="0"/>
    <xf numFmtId="0" fontId="53" fillId="0" borderId="0"/>
    <xf numFmtId="180" fontId="53" fillId="0" borderId="0" applyFont="0" applyFill="0" applyBorder="0" applyAlignment="0" applyProtection="0"/>
    <xf numFmtId="174" fontId="53" fillId="0" borderId="0" applyFont="0" applyFill="0" applyBorder="0" applyAlignment="0" applyProtection="0"/>
    <xf numFmtId="181" fontId="53" fillId="0" borderId="0" applyFont="0" applyFill="0" applyBorder="0" applyAlignment="0" applyProtection="0"/>
    <xf numFmtId="42" fontId="54" fillId="0" borderId="0" applyFont="0" applyFill="0" applyBorder="0" applyAlignment="0" applyProtection="0"/>
    <xf numFmtId="182" fontId="53" fillId="0" borderId="0" applyFont="0" applyFill="0" applyBorder="0" applyAlignment="0" applyProtection="0"/>
    <xf numFmtId="0" fontId="104" fillId="0" borderId="0"/>
  </cellStyleXfs>
  <cellXfs count="356">
    <xf numFmtId="0" fontId="0" fillId="0" borderId="0" xfId="0"/>
    <xf numFmtId="0" fontId="23" fillId="23" borderId="0" xfId="0" applyFont="1" applyFill="1" applyBorder="1" applyAlignment="1">
      <alignment horizontal="center" vertical="center" wrapText="1"/>
    </xf>
    <xf numFmtId="0" fontId="32" fillId="23" borderId="13" xfId="0" applyFont="1" applyFill="1" applyBorder="1" applyAlignment="1">
      <alignment horizontal="center" vertical="center" wrapText="1"/>
    </xf>
    <xf numFmtId="0" fontId="32" fillId="23" borderId="0" xfId="0" applyFont="1" applyFill="1" applyBorder="1" applyAlignment="1">
      <alignment horizontal="center" vertical="center" wrapText="1"/>
    </xf>
    <xf numFmtId="0" fontId="26" fillId="0" borderId="13" xfId="0" applyFont="1" applyFill="1" applyBorder="1" applyAlignment="1">
      <alignment horizontal="center" vertical="center" wrapText="1"/>
    </xf>
    <xf numFmtId="165" fontId="32" fillId="0" borderId="13" xfId="0" applyNumberFormat="1" applyFont="1" applyBorder="1" applyAlignment="1">
      <alignment horizontal="center" vertical="center" wrapText="1"/>
    </xf>
    <xf numFmtId="2" fontId="32" fillId="0" borderId="20" xfId="0" applyNumberFormat="1" applyFont="1" applyFill="1" applyBorder="1" applyAlignment="1">
      <alignment horizontal="center" vertical="center" wrapText="1"/>
    </xf>
    <xf numFmtId="0" fontId="26" fillId="0" borderId="21" xfId="0" applyFont="1" applyFill="1" applyBorder="1" applyAlignment="1">
      <alignment horizontal="center" vertical="center"/>
    </xf>
    <xf numFmtId="0" fontId="32" fillId="0" borderId="21" xfId="0" applyFont="1" applyFill="1" applyBorder="1" applyAlignment="1">
      <alignment horizontal="center" vertical="center"/>
    </xf>
    <xf numFmtId="2" fontId="32" fillId="0" borderId="21" xfId="0" applyNumberFormat="1" applyFont="1" applyFill="1" applyBorder="1" applyAlignment="1">
      <alignment horizontal="left" vertical="center"/>
    </xf>
    <xf numFmtId="2" fontId="26" fillId="0" borderId="21" xfId="0" applyNumberFormat="1" applyFont="1" applyFill="1" applyBorder="1" applyAlignment="1">
      <alignment horizontal="center" vertical="center"/>
    </xf>
    <xf numFmtId="0" fontId="32" fillId="0" borderId="22" xfId="0" applyFont="1" applyFill="1" applyBorder="1" applyAlignment="1">
      <alignment horizontal="center" vertical="center"/>
    </xf>
    <xf numFmtId="2" fontId="32" fillId="0" borderId="22" xfId="0" applyNumberFormat="1" applyFont="1" applyFill="1" applyBorder="1" applyAlignment="1">
      <alignment horizontal="left" vertical="center"/>
    </xf>
    <xf numFmtId="0" fontId="32" fillId="0" borderId="23" xfId="0" applyFont="1" applyFill="1" applyBorder="1" applyAlignment="1">
      <alignment horizontal="center" vertical="center"/>
    </xf>
    <xf numFmtId="2" fontId="32" fillId="0" borderId="23" xfId="0" applyNumberFormat="1" applyFont="1" applyFill="1" applyBorder="1" applyAlignment="1">
      <alignment horizontal="left" vertical="center"/>
    </xf>
    <xf numFmtId="2" fontId="32" fillId="0" borderId="21" xfId="0" applyNumberFormat="1" applyFont="1" applyFill="1" applyBorder="1" applyAlignment="1">
      <alignment horizontal="left" vertical="center" wrapText="1"/>
    </xf>
    <xf numFmtId="2" fontId="32" fillId="0" borderId="22" xfId="0" applyNumberFormat="1" applyFont="1" applyFill="1" applyBorder="1" applyAlignment="1">
      <alignment horizontal="left" vertical="center" wrapText="1"/>
    </xf>
    <xf numFmtId="0" fontId="32" fillId="0" borderId="21" xfId="0" applyFont="1" applyFill="1" applyBorder="1" applyAlignment="1">
      <alignment horizontal="left" vertical="center"/>
    </xf>
    <xf numFmtId="0" fontId="32" fillId="0" borderId="22" xfId="0" applyFont="1" applyFill="1" applyBorder="1" applyAlignment="1">
      <alignment horizontal="left" vertical="center"/>
    </xf>
    <xf numFmtId="0" fontId="32" fillId="0" borderId="23" xfId="0" applyFont="1" applyFill="1" applyBorder="1" applyAlignment="1">
      <alignment horizontal="left" vertical="center"/>
    </xf>
    <xf numFmtId="0" fontId="23" fillId="0" borderId="13" xfId="0" applyFont="1" applyFill="1" applyBorder="1" applyAlignment="1">
      <alignment horizontal="center" vertical="center" wrapText="1"/>
    </xf>
    <xf numFmtId="0" fontId="5" fillId="0" borderId="0" xfId="0" applyFont="1"/>
    <xf numFmtId="0" fontId="5" fillId="0" borderId="0" xfId="0" applyFont="1" applyAlignment="1">
      <alignment horizontal="center"/>
    </xf>
    <xf numFmtId="0" fontId="26" fillId="23" borderId="0" xfId="0" applyFont="1" applyFill="1" applyBorder="1" applyAlignment="1">
      <alignment horizontal="left" vertical="center" wrapText="1"/>
    </xf>
    <xf numFmtId="0" fontId="26" fillId="23" borderId="0" xfId="0" applyFont="1" applyFill="1" applyBorder="1" applyAlignment="1">
      <alignment horizontal="right"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3" xfId="0" applyFont="1" applyFill="1" applyBorder="1" applyAlignment="1">
      <alignment horizontal="justify" vertical="center" wrapText="1"/>
    </xf>
    <xf numFmtId="2" fontId="26" fillId="0" borderId="13" xfId="0" applyNumberFormat="1" applyFont="1" applyFill="1" applyBorder="1" applyAlignment="1">
      <alignment horizontal="left" vertical="center"/>
    </xf>
    <xf numFmtId="0" fontId="26" fillId="0" borderId="13" xfId="0" applyFont="1" applyFill="1" applyBorder="1" applyAlignment="1">
      <alignment horizontal="left" vertical="center"/>
    </xf>
    <xf numFmtId="0" fontId="26" fillId="0" borderId="13" xfId="0" applyFont="1" applyFill="1" applyBorder="1" applyAlignment="1">
      <alignment horizontal="left" vertical="center" wrapText="1"/>
    </xf>
    <xf numFmtId="165" fontId="28" fillId="0" borderId="13" xfId="0" applyNumberFormat="1" applyFont="1" applyBorder="1" applyAlignment="1">
      <alignment horizontal="center" vertical="center" wrapText="1"/>
    </xf>
    <xf numFmtId="165" fontId="28" fillId="0" borderId="13" xfId="0" quotePrefix="1" applyNumberFormat="1" applyFont="1" applyBorder="1" applyAlignment="1">
      <alignment horizontal="center" vertical="center" wrapText="1"/>
    </xf>
    <xf numFmtId="165" fontId="28" fillId="0" borderId="13" xfId="0" applyNumberFormat="1" applyFont="1" applyFill="1" applyBorder="1" applyAlignment="1">
      <alignment horizontal="center" vertical="center" wrapText="1"/>
    </xf>
    <xf numFmtId="165" fontId="28" fillId="0" borderId="13" xfId="0" quotePrefix="1"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168" fontId="26" fillId="0" borderId="13" xfId="0" applyNumberFormat="1" applyFont="1" applyFill="1" applyBorder="1" applyAlignment="1">
      <alignment horizontal="right" vertical="center"/>
    </xf>
    <xf numFmtId="168" fontId="32" fillId="0" borderId="13" xfId="0" applyNumberFormat="1" applyFont="1" applyFill="1" applyBorder="1" applyAlignment="1">
      <alignment horizontal="right" vertical="center"/>
    </xf>
    <xf numFmtId="0" fontId="32" fillId="0" borderId="0" xfId="0" applyFont="1" applyFill="1" applyBorder="1" applyAlignment="1">
      <alignment horizontal="center" vertical="center" wrapText="1"/>
    </xf>
    <xf numFmtId="40" fontId="26" fillId="0" borderId="13" xfId="0" applyNumberFormat="1" applyFont="1" applyFill="1" applyBorder="1" applyAlignment="1">
      <alignment horizontal="left" vertical="center" wrapText="1"/>
    </xf>
    <xf numFmtId="40" fontId="26" fillId="0" borderId="13" xfId="0" applyNumberFormat="1" applyFont="1" applyFill="1" applyBorder="1" applyAlignment="1">
      <alignment horizontal="left" vertical="center"/>
    </xf>
    <xf numFmtId="168" fontId="26" fillId="0" borderId="13" xfId="0" applyNumberFormat="1" applyFont="1" applyFill="1" applyBorder="1" applyAlignment="1">
      <alignment horizontal="center" vertical="center" wrapText="1"/>
    </xf>
    <xf numFmtId="4" fontId="26" fillId="0" borderId="0" xfId="2565" applyNumberFormat="1" applyFont="1" applyFill="1" applyAlignment="1">
      <alignment horizontal="center" vertical="center"/>
    </xf>
    <xf numFmtId="2" fontId="38" fillId="0" borderId="13" xfId="0" applyNumberFormat="1" applyFont="1" applyFill="1" applyBorder="1" applyAlignment="1">
      <alignment horizontal="left" vertical="center" wrapText="1"/>
    </xf>
    <xf numFmtId="0" fontId="38" fillId="0" borderId="13" xfId="0" applyFont="1" applyFill="1" applyBorder="1" applyAlignment="1">
      <alignment horizontal="center" vertical="center"/>
    </xf>
    <xf numFmtId="4" fontId="32" fillId="0" borderId="13" xfId="0" applyNumberFormat="1" applyFont="1" applyFill="1" applyBorder="1" applyAlignment="1">
      <alignment horizontal="right" vertical="center"/>
    </xf>
    <xf numFmtId="4" fontId="26" fillId="0" borderId="13" xfId="0" applyNumberFormat="1" applyFont="1" applyFill="1" applyBorder="1" applyAlignment="1">
      <alignment horizontal="right" vertical="center"/>
    </xf>
    <xf numFmtId="4" fontId="32" fillId="0" borderId="0" xfId="2565" applyNumberFormat="1" applyFont="1" applyFill="1" applyAlignment="1">
      <alignment horizontal="center" vertical="center"/>
    </xf>
    <xf numFmtId="0" fontId="26" fillId="0" borderId="13" xfId="0" applyFont="1" applyBorder="1" applyAlignment="1">
      <alignment horizontal="center" vertical="center" wrapText="1"/>
    </xf>
    <xf numFmtId="0" fontId="95" fillId="0" borderId="0" xfId="0" applyFont="1" applyAlignment="1">
      <alignment horizontal="center" vertical="center"/>
    </xf>
    <xf numFmtId="0" fontId="25" fillId="0" borderId="0" xfId="0" applyFont="1" applyAlignment="1">
      <alignment horizontal="center" vertical="center"/>
    </xf>
    <xf numFmtId="0" fontId="25" fillId="0" borderId="0" xfId="0" applyFont="1" applyFill="1" applyAlignment="1">
      <alignment horizontal="center" vertical="center"/>
    </xf>
    <xf numFmtId="0" fontId="32" fillId="0" borderId="13" xfId="0" applyFont="1" applyBorder="1" applyAlignment="1">
      <alignment horizontal="center" vertical="center" wrapText="1"/>
    </xf>
    <xf numFmtId="0" fontId="26" fillId="0" borderId="13" xfId="0" applyFont="1" applyBorder="1" applyAlignment="1">
      <alignment horizontal="left" vertical="center"/>
    </xf>
    <xf numFmtId="0" fontId="25" fillId="0" borderId="13" xfId="0" applyFont="1" applyBorder="1" applyAlignment="1">
      <alignment horizontal="left" vertical="center"/>
    </xf>
    <xf numFmtId="0" fontId="25" fillId="0" borderId="13" xfId="0" applyFont="1" applyBorder="1" applyAlignment="1">
      <alignment horizontal="center" vertical="center"/>
    </xf>
    <xf numFmtId="2" fontId="26" fillId="0" borderId="13" xfId="2561" applyNumberFormat="1" applyFont="1" applyFill="1" applyBorder="1" applyAlignment="1">
      <alignment horizontal="left" vertical="center"/>
    </xf>
    <xf numFmtId="0" fontId="26" fillId="0" borderId="13" xfId="2561" applyFont="1" applyBorder="1" applyAlignment="1">
      <alignment horizontal="center" vertical="center"/>
    </xf>
    <xf numFmtId="0" fontId="32" fillId="0" borderId="13" xfId="0" applyFont="1" applyBorder="1" applyAlignment="1">
      <alignment horizontal="center" vertical="center"/>
    </xf>
    <xf numFmtId="0" fontId="26" fillId="0" borderId="0" xfId="0" applyFont="1" applyFill="1" applyAlignment="1">
      <alignment horizontal="left" vertical="center"/>
    </xf>
    <xf numFmtId="0" fontId="26" fillId="0" borderId="0" xfId="0" applyFont="1" applyAlignment="1">
      <alignment horizontal="center" vertical="center"/>
    </xf>
    <xf numFmtId="0" fontId="26" fillId="0" borderId="13" xfId="0" applyFont="1" applyBorder="1" applyAlignment="1">
      <alignment horizontal="center" vertical="center"/>
    </xf>
    <xf numFmtId="0" fontId="26" fillId="0" borderId="13" xfId="0" applyFont="1" applyBorder="1" applyAlignment="1">
      <alignment horizontal="left" vertical="center" wrapText="1"/>
    </xf>
    <xf numFmtId="0" fontId="32" fillId="0" borderId="13" xfId="0" applyFont="1" applyBorder="1" applyAlignment="1">
      <alignment horizontal="left" vertical="center" wrapText="1"/>
    </xf>
    <xf numFmtId="0" fontId="32" fillId="0" borderId="0" xfId="0" applyFont="1" applyAlignment="1">
      <alignment horizontal="center" vertical="center"/>
    </xf>
    <xf numFmtId="168" fontId="98" fillId="0" borderId="13" xfId="0" applyNumberFormat="1" applyFont="1" applyBorder="1" applyAlignment="1">
      <alignment horizontal="center" vertical="center"/>
    </xf>
    <xf numFmtId="0" fontId="32" fillId="0" borderId="13" xfId="0" applyFont="1" applyFill="1" applyBorder="1" applyAlignment="1">
      <alignment horizontal="center" vertical="center"/>
    </xf>
    <xf numFmtId="165" fontId="32" fillId="0" borderId="13" xfId="0" applyNumberFormat="1" applyFont="1" applyFill="1" applyBorder="1" applyAlignment="1">
      <alignment horizontal="center" vertical="center" wrapText="1"/>
    </xf>
    <xf numFmtId="0" fontId="32" fillId="0" borderId="13" xfId="0" applyFont="1" applyFill="1" applyBorder="1" applyAlignment="1">
      <alignment horizontal="left" vertical="center" wrapText="1"/>
    </xf>
    <xf numFmtId="2" fontId="32" fillId="0" borderId="13" xfId="0" applyNumberFormat="1" applyFont="1" applyFill="1" applyBorder="1" applyAlignment="1">
      <alignment horizontal="left" vertical="center" wrapText="1"/>
    </xf>
    <xf numFmtId="2" fontId="32" fillId="0" borderId="13" xfId="0" applyNumberFormat="1" applyFont="1" applyFill="1" applyBorder="1" applyAlignment="1">
      <alignment horizontal="center" vertical="center" wrapText="1"/>
    </xf>
    <xf numFmtId="0" fontId="26" fillId="0" borderId="13" xfId="2564" applyFont="1" applyBorder="1" applyAlignment="1">
      <alignment horizontal="left" vertical="center"/>
    </xf>
    <xf numFmtId="0" fontId="26" fillId="0" borderId="13" xfId="0" applyFont="1" applyFill="1" applyBorder="1" applyAlignment="1">
      <alignment horizontal="center" vertical="center"/>
    </xf>
    <xf numFmtId="0" fontId="26" fillId="0" borderId="13" xfId="2564" applyFont="1" applyFill="1" applyBorder="1" applyAlignment="1">
      <alignment horizontal="left" vertical="center"/>
    </xf>
    <xf numFmtId="0" fontId="32" fillId="0" borderId="13" xfId="0" applyFont="1" applyFill="1" applyBorder="1" applyAlignment="1">
      <alignment horizontal="left" vertical="center"/>
    </xf>
    <xf numFmtId="2" fontId="32" fillId="0" borderId="13" xfId="0" applyNumberFormat="1" applyFont="1" applyFill="1" applyBorder="1" applyAlignment="1">
      <alignment horizontal="left" vertical="center"/>
    </xf>
    <xf numFmtId="2" fontId="32" fillId="0" borderId="13" xfId="0" applyNumberFormat="1" applyFont="1" applyFill="1" applyBorder="1" applyAlignment="1">
      <alignment horizontal="center" vertical="center"/>
    </xf>
    <xf numFmtId="2" fontId="26" fillId="0" borderId="13" xfId="0" applyNumberFormat="1" applyFont="1" applyFill="1" applyBorder="1" applyAlignment="1">
      <alignment horizontal="center" vertical="center"/>
    </xf>
    <xf numFmtId="2" fontId="26" fillId="0" borderId="13" xfId="0" applyNumberFormat="1" applyFont="1" applyFill="1" applyBorder="1" applyAlignment="1">
      <alignment horizontal="left" vertical="center" wrapText="1"/>
    </xf>
    <xf numFmtId="40" fontId="26" fillId="0" borderId="13" xfId="0" applyNumberFormat="1" applyFont="1" applyFill="1" applyBorder="1" applyAlignment="1">
      <alignment horizontal="center" vertical="center"/>
    </xf>
    <xf numFmtId="0" fontId="33" fillId="0" borderId="13" xfId="0" applyFont="1" applyFill="1" applyBorder="1" applyAlignment="1">
      <alignment horizontal="left" vertical="center"/>
    </xf>
    <xf numFmtId="2" fontId="33" fillId="0" borderId="13" xfId="2561" applyNumberFormat="1" applyFont="1" applyFill="1" applyBorder="1" applyAlignment="1">
      <alignment horizontal="left" vertical="center"/>
    </xf>
    <xf numFmtId="0" fontId="33" fillId="0" borderId="13" xfId="2561" applyFont="1" applyBorder="1" applyAlignment="1">
      <alignment horizontal="center" vertical="center"/>
    </xf>
    <xf numFmtId="2" fontId="33" fillId="0" borderId="13" xfId="0" applyNumberFormat="1" applyFont="1" applyFill="1" applyBorder="1" applyAlignment="1">
      <alignment horizontal="left" vertical="center"/>
    </xf>
    <xf numFmtId="0" fontId="33" fillId="0" borderId="13" xfId="0" applyFont="1" applyFill="1" applyBorder="1" applyAlignment="1">
      <alignment horizontal="center" vertical="center"/>
    </xf>
    <xf numFmtId="40" fontId="33" fillId="0" borderId="13" xfId="0" applyNumberFormat="1" applyFont="1" applyFill="1" applyBorder="1" applyAlignment="1">
      <alignment horizontal="left" vertical="center"/>
    </xf>
    <xf numFmtId="40" fontId="33" fillId="0" borderId="13" xfId="0" applyNumberFormat="1" applyFont="1" applyFill="1" applyBorder="1" applyAlignment="1">
      <alignment horizontal="center" vertical="center"/>
    </xf>
    <xf numFmtId="0" fontId="33" fillId="0" borderId="13" xfId="0" applyFont="1" applyFill="1" applyBorder="1" applyAlignment="1">
      <alignment horizontal="left" vertical="center" wrapText="1"/>
    </xf>
    <xf numFmtId="0" fontId="32" fillId="0" borderId="13" xfId="0" applyFont="1" applyFill="1" applyBorder="1" applyAlignment="1">
      <alignment horizontal="center" vertical="center" wrapText="1"/>
    </xf>
    <xf numFmtId="0" fontId="95" fillId="0" borderId="13" xfId="0" applyFont="1" applyBorder="1" applyAlignment="1">
      <alignment horizontal="center" vertical="center"/>
    </xf>
    <xf numFmtId="0" fontId="32" fillId="0" borderId="13" xfId="0" applyFont="1" applyBorder="1" applyAlignment="1">
      <alignment horizontal="left" vertical="center"/>
    </xf>
    <xf numFmtId="4" fontId="26" fillId="23" borderId="0" xfId="2565" applyNumberFormat="1" applyFont="1" applyFill="1" applyAlignment="1">
      <alignment horizontal="center" vertical="center"/>
    </xf>
    <xf numFmtId="168" fontId="32" fillId="0" borderId="13" xfId="0" applyNumberFormat="1" applyFont="1" applyFill="1" applyBorder="1" applyAlignment="1">
      <alignment horizontal="center" vertical="center" wrapText="1"/>
    </xf>
    <xf numFmtId="165" fontId="95" fillId="0" borderId="13" xfId="0" applyNumberFormat="1" applyFont="1" applyBorder="1" applyAlignment="1">
      <alignment horizontal="center" vertical="center" wrapText="1"/>
    </xf>
    <xf numFmtId="0" fontId="25" fillId="23" borderId="0" xfId="0" applyFont="1" applyFill="1" applyBorder="1" applyAlignment="1">
      <alignment horizontal="left" vertical="center" wrapText="1"/>
    </xf>
    <xf numFmtId="0" fontId="25" fillId="23" borderId="0" xfId="0" applyFont="1" applyFill="1" applyBorder="1" applyAlignment="1">
      <alignment horizontal="center" vertical="center" wrapText="1"/>
    </xf>
    <xf numFmtId="167" fontId="95" fillId="23" borderId="0" xfId="0" applyNumberFormat="1" applyFont="1" applyFill="1" applyBorder="1" applyAlignment="1">
      <alignment horizontal="center" vertical="center" wrapText="1"/>
    </xf>
    <xf numFmtId="0" fontId="95" fillId="23" borderId="0"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40" fontId="95" fillId="0" borderId="0" xfId="0" applyNumberFormat="1" applyFont="1" applyFill="1" applyBorder="1" applyAlignment="1">
      <alignment horizontal="center" vertical="center" wrapText="1"/>
    </xf>
    <xf numFmtId="0" fontId="99" fillId="0" borderId="13" xfId="0" applyFont="1" applyBorder="1" applyAlignment="1">
      <alignment horizontal="center" vertical="center"/>
    </xf>
    <xf numFmtId="0" fontId="95" fillId="0" borderId="13" xfId="0" applyNumberFormat="1" applyFont="1" applyBorder="1" applyAlignment="1">
      <alignment horizontal="center" vertical="center"/>
    </xf>
    <xf numFmtId="0" fontId="95" fillId="0" borderId="13" xfId="2562" applyFont="1" applyFill="1" applyBorder="1" applyAlignment="1">
      <alignment horizontal="left" vertical="center" wrapText="1"/>
    </xf>
    <xf numFmtId="0" fontId="25" fillId="0" borderId="0" xfId="0" applyFont="1" applyAlignment="1">
      <alignment horizontal="left" vertical="center"/>
    </xf>
    <xf numFmtId="0" fontId="99" fillId="0" borderId="13" xfId="0" applyNumberFormat="1" applyFont="1" applyBorder="1" applyAlignment="1">
      <alignment horizontal="center" vertical="center"/>
    </xf>
    <xf numFmtId="0" fontId="95" fillId="0" borderId="13" xfId="0" applyFont="1" applyBorder="1" applyAlignment="1">
      <alignment horizontal="left" vertical="center"/>
    </xf>
    <xf numFmtId="0" fontId="25" fillId="0" borderId="0" xfId="0" applyFont="1" applyFill="1" applyAlignment="1">
      <alignment horizontal="left" vertical="center"/>
    </xf>
    <xf numFmtId="168" fontId="25" fillId="0" borderId="0" xfId="0" applyNumberFormat="1" applyFont="1" applyAlignment="1">
      <alignment horizontal="center" vertical="center"/>
    </xf>
    <xf numFmtId="4" fontId="95" fillId="0" borderId="0" xfId="2565" applyNumberFormat="1" applyFont="1" applyFill="1" applyAlignment="1">
      <alignment horizontal="center" vertical="center"/>
    </xf>
    <xf numFmtId="168" fontId="25" fillId="0" borderId="13" xfId="0" applyNumberFormat="1" applyFont="1" applyBorder="1" applyAlignment="1">
      <alignment horizontal="center" vertical="center"/>
    </xf>
    <xf numFmtId="4" fontId="25" fillId="0" borderId="0" xfId="2565" applyNumberFormat="1" applyFont="1" applyFill="1" applyAlignment="1">
      <alignment horizontal="center" vertical="center"/>
    </xf>
    <xf numFmtId="4" fontId="25" fillId="0" borderId="13" xfId="2565" applyNumberFormat="1" applyFont="1" applyFill="1" applyBorder="1" applyAlignment="1">
      <alignment horizontal="left" vertical="center" wrapText="1"/>
    </xf>
    <xf numFmtId="40" fontId="25" fillId="0" borderId="13" xfId="0" applyNumberFormat="1" applyFont="1" applyFill="1" applyBorder="1" applyAlignment="1">
      <alignment horizontal="left" vertical="center" wrapText="1"/>
    </xf>
    <xf numFmtId="0" fontId="25" fillId="0" borderId="13" xfId="0" applyFont="1" applyBorder="1" applyAlignment="1">
      <alignment horizontal="left" vertical="center" wrapText="1"/>
    </xf>
    <xf numFmtId="0" fontId="25" fillId="23" borderId="13" xfId="0" applyFont="1" applyFill="1" applyBorder="1" applyAlignment="1">
      <alignment horizontal="left" vertical="center"/>
    </xf>
    <xf numFmtId="0" fontId="25" fillId="23" borderId="13" xfId="0" applyFont="1" applyFill="1" applyBorder="1" applyAlignment="1">
      <alignment horizontal="center" vertical="center"/>
    </xf>
    <xf numFmtId="168" fontId="25" fillId="23" borderId="13" xfId="0" applyNumberFormat="1" applyFont="1" applyFill="1" applyBorder="1" applyAlignment="1">
      <alignment horizontal="center" vertical="center"/>
    </xf>
    <xf numFmtId="0" fontId="95" fillId="28" borderId="0" xfId="0" applyFont="1" applyFill="1" applyAlignment="1">
      <alignment horizontal="center" vertical="center"/>
    </xf>
    <xf numFmtId="168" fontId="25" fillId="0" borderId="0" xfId="0" applyNumberFormat="1" applyFont="1" applyAlignment="1">
      <alignment horizontal="right" vertical="center"/>
    </xf>
    <xf numFmtId="0" fontId="25" fillId="23" borderId="0" xfId="0" applyFont="1" applyFill="1" applyBorder="1" applyAlignment="1">
      <alignment horizontal="right" vertical="center" wrapText="1"/>
    </xf>
    <xf numFmtId="4" fontId="95" fillId="0" borderId="13" xfId="0" applyNumberFormat="1" applyFont="1" applyBorder="1" applyAlignment="1">
      <alignment horizontal="right" vertical="center"/>
    </xf>
    <xf numFmtId="4" fontId="95" fillId="28" borderId="13" xfId="0" applyNumberFormat="1" applyFont="1" applyFill="1" applyBorder="1" applyAlignment="1">
      <alignment horizontal="right" vertical="center"/>
    </xf>
    <xf numFmtId="4" fontId="95" fillId="0" borderId="13" xfId="0" applyNumberFormat="1" applyFont="1" applyFill="1" applyBorder="1" applyAlignment="1">
      <alignment horizontal="right" vertical="center"/>
    </xf>
    <xf numFmtId="4" fontId="25" fillId="0" borderId="13" xfId="0" applyNumberFormat="1" applyFont="1" applyBorder="1" applyAlignment="1">
      <alignment horizontal="right" vertical="center"/>
    </xf>
    <xf numFmtId="4" fontId="25" fillId="28" borderId="13" xfId="0" applyNumberFormat="1" applyFont="1" applyFill="1" applyBorder="1" applyAlignment="1">
      <alignment horizontal="right" vertical="center"/>
    </xf>
    <xf numFmtId="4" fontId="95" fillId="0" borderId="13" xfId="2213" applyNumberFormat="1" applyFont="1" applyBorder="1" applyAlignment="1">
      <alignment horizontal="right" vertical="center"/>
    </xf>
    <xf numFmtId="4" fontId="95" fillId="0" borderId="13" xfId="2213" applyNumberFormat="1" applyFont="1" applyFill="1" applyBorder="1" applyAlignment="1">
      <alignment horizontal="right" vertical="center"/>
    </xf>
    <xf numFmtId="4" fontId="95" fillId="0" borderId="13" xfId="0" applyNumberFormat="1" applyFont="1" applyBorder="1" applyAlignment="1">
      <alignment horizontal="center" vertical="center"/>
    </xf>
    <xf numFmtId="4" fontId="95" fillId="0" borderId="13" xfId="0" applyNumberFormat="1" applyFont="1" applyBorder="1" applyAlignment="1">
      <alignment horizontal="center" vertical="center" wrapText="1"/>
    </xf>
    <xf numFmtId="0" fontId="95" fillId="28" borderId="13" xfId="0" applyFont="1" applyFill="1" applyBorder="1" applyAlignment="1">
      <alignment horizontal="left" vertical="center"/>
    </xf>
    <xf numFmtId="0" fontId="95" fillId="28" borderId="13" xfId="0" applyFont="1" applyFill="1" applyBorder="1" applyAlignment="1">
      <alignment horizontal="center" vertical="center"/>
    </xf>
    <xf numFmtId="168" fontId="95" fillId="28" borderId="13" xfId="0" applyNumberFormat="1" applyFont="1" applyFill="1" applyBorder="1" applyAlignment="1">
      <alignment horizontal="center" vertical="center"/>
    </xf>
    <xf numFmtId="0" fontId="25" fillId="28" borderId="13" xfId="0" applyFont="1" applyFill="1" applyBorder="1" applyAlignment="1">
      <alignment horizontal="left" vertical="center"/>
    </xf>
    <xf numFmtId="165" fontId="27" fillId="0" borderId="13" xfId="0" applyNumberFormat="1" applyFont="1" applyFill="1" applyBorder="1" applyAlignment="1">
      <alignment horizontal="center" vertical="center" wrapText="1"/>
    </xf>
    <xf numFmtId="165" fontId="27" fillId="0" borderId="13" xfId="0" quotePrefix="1" applyNumberFormat="1" applyFont="1" applyFill="1" applyBorder="1" applyAlignment="1">
      <alignment horizontal="center" vertical="center" wrapText="1"/>
    </xf>
    <xf numFmtId="0" fontId="32" fillId="0" borderId="0" xfId="2563" applyFont="1" applyFill="1" applyBorder="1" applyAlignment="1">
      <alignment horizontal="left" vertical="center" wrapText="1"/>
    </xf>
    <xf numFmtId="0" fontId="32" fillId="0" borderId="0" xfId="2563"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0" borderId="0" xfId="2563" applyFont="1" applyFill="1" applyAlignment="1">
      <alignment horizontal="center" vertical="center"/>
    </xf>
    <xf numFmtId="40" fontId="32" fillId="0" borderId="13" xfId="0" applyNumberFormat="1" applyFont="1" applyFill="1" applyBorder="1" applyAlignment="1">
      <alignment horizontal="center" vertical="center"/>
    </xf>
    <xf numFmtId="0" fontId="3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0" xfId="2563" applyFont="1" applyFill="1" applyAlignment="1">
      <alignment horizontal="center" vertical="center"/>
    </xf>
    <xf numFmtId="0" fontId="27" fillId="0" borderId="0" xfId="2563" applyFont="1" applyFill="1" applyAlignment="1">
      <alignment horizontal="center" vertical="center"/>
    </xf>
    <xf numFmtId="0" fontId="26" fillId="0" borderId="0" xfId="2563" applyFont="1" applyFill="1" applyAlignment="1">
      <alignment horizontal="left" vertical="center"/>
    </xf>
    <xf numFmtId="0" fontId="26" fillId="0" borderId="0" xfId="2563" applyFont="1" applyFill="1" applyAlignment="1">
      <alignment horizontal="center" vertical="center" wrapText="1"/>
    </xf>
    <xf numFmtId="0" fontId="32" fillId="0" borderId="0" xfId="2563" applyFont="1" applyFill="1" applyAlignment="1">
      <alignment horizontal="center" vertical="center" wrapText="1"/>
    </xf>
    <xf numFmtId="0" fontId="28" fillId="0" borderId="0" xfId="2563" applyFont="1" applyFill="1" applyAlignment="1">
      <alignment horizontal="center" vertical="center"/>
    </xf>
    <xf numFmtId="0" fontId="100" fillId="0" borderId="0" xfId="2563" applyFont="1" applyFill="1" applyAlignment="1">
      <alignment horizontal="center" vertical="center"/>
    </xf>
    <xf numFmtId="0" fontId="32" fillId="23" borderId="0" xfId="0" applyFont="1" applyFill="1" applyBorder="1" applyAlignment="1">
      <alignment horizontal="left" vertical="center" wrapText="1"/>
    </xf>
    <xf numFmtId="40" fontId="26" fillId="0" borderId="13" xfId="0" applyNumberFormat="1" applyFont="1" applyFill="1" applyBorder="1" applyAlignment="1">
      <alignment horizontal="center" vertical="center" wrapText="1"/>
    </xf>
    <xf numFmtId="168" fontId="26" fillId="0" borderId="13" xfId="0" applyNumberFormat="1" applyFont="1" applyBorder="1" applyAlignment="1">
      <alignment horizontal="right" vertical="center"/>
    </xf>
    <xf numFmtId="0" fontId="28" fillId="23" borderId="0" xfId="0" applyFont="1" applyFill="1" applyBorder="1" applyAlignment="1">
      <alignment horizontal="center" vertical="center" wrapText="1"/>
    </xf>
    <xf numFmtId="168" fontId="32" fillId="0" borderId="13" xfId="0" applyNumberFormat="1" applyFont="1" applyBorder="1" applyAlignment="1">
      <alignment horizontal="right" vertical="center"/>
    </xf>
    <xf numFmtId="0" fontId="101" fillId="0" borderId="13" xfId="0" applyFont="1" applyBorder="1" applyAlignment="1">
      <alignment horizontal="center" vertical="center"/>
    </xf>
    <xf numFmtId="0" fontId="26" fillId="0" borderId="13" xfId="0" quotePrefix="1" applyFont="1" applyBorder="1" applyAlignment="1">
      <alignment horizontal="center" vertical="center" wrapText="1"/>
    </xf>
    <xf numFmtId="165" fontId="32" fillId="0" borderId="25" xfId="0" applyNumberFormat="1" applyFont="1" applyBorder="1" applyAlignment="1">
      <alignment horizontal="center" vertical="center" wrapText="1"/>
    </xf>
    <xf numFmtId="0" fontId="32" fillId="0" borderId="20" xfId="0" applyFont="1" applyFill="1" applyBorder="1" applyAlignment="1">
      <alignment horizontal="left" vertical="center" wrapText="1"/>
    </xf>
    <xf numFmtId="2" fontId="32" fillId="0" borderId="20" xfId="0" applyNumberFormat="1" applyFont="1" applyFill="1" applyBorder="1" applyAlignment="1">
      <alignment horizontal="left" vertical="center" wrapText="1"/>
    </xf>
    <xf numFmtId="0" fontId="26" fillId="0" borderId="21" xfId="2564" applyFont="1" applyBorder="1" applyAlignment="1">
      <alignment horizontal="left" vertical="center"/>
    </xf>
    <xf numFmtId="2" fontId="26" fillId="0" borderId="21" xfId="0" applyNumberFormat="1" applyFont="1" applyFill="1" applyBorder="1" applyAlignment="1">
      <alignment horizontal="left" vertical="center"/>
    </xf>
    <xf numFmtId="0" fontId="26" fillId="0" borderId="21" xfId="0" applyFont="1" applyBorder="1" applyAlignment="1">
      <alignment horizontal="center" vertical="center"/>
    </xf>
    <xf numFmtId="2" fontId="32" fillId="0" borderId="21" xfId="0" applyNumberFormat="1" applyFont="1" applyFill="1" applyBorder="1" applyAlignment="1">
      <alignment horizontal="center" vertical="center"/>
    </xf>
    <xf numFmtId="0" fontId="26" fillId="0" borderId="21" xfId="0" applyFont="1" applyFill="1" applyBorder="1" applyAlignment="1">
      <alignment horizontal="left" vertical="center"/>
    </xf>
    <xf numFmtId="2" fontId="26" fillId="0" borderId="21" xfId="0" applyNumberFormat="1" applyFont="1" applyFill="1" applyBorder="1" applyAlignment="1">
      <alignment horizontal="left" vertical="center" wrapText="1"/>
    </xf>
    <xf numFmtId="40" fontId="26" fillId="0" borderId="21" xfId="0" applyNumberFormat="1" applyFont="1" applyFill="1" applyBorder="1" applyAlignment="1">
      <alignment horizontal="left" vertical="center"/>
    </xf>
    <xf numFmtId="40" fontId="26" fillId="0" borderId="21" xfId="0" applyNumberFormat="1" applyFont="1" applyFill="1" applyBorder="1" applyAlignment="1">
      <alignment horizontal="center" vertical="center"/>
    </xf>
    <xf numFmtId="40" fontId="26" fillId="0" borderId="21" xfId="0" applyNumberFormat="1" applyFont="1" applyFill="1" applyBorder="1" applyAlignment="1">
      <alignment horizontal="left" vertical="center" wrapText="1"/>
    </xf>
    <xf numFmtId="0" fontId="26" fillId="0" borderId="21" xfId="0" applyFont="1" applyFill="1" applyBorder="1" applyAlignment="1">
      <alignment horizontal="left" vertical="center" wrapText="1"/>
    </xf>
    <xf numFmtId="168" fontId="26" fillId="0" borderId="0" xfId="0" applyNumberFormat="1" applyFont="1" applyFill="1" applyBorder="1" applyAlignment="1">
      <alignment horizontal="center" vertical="center" wrapText="1"/>
    </xf>
    <xf numFmtId="169" fontId="26" fillId="0" borderId="0" xfId="0" applyNumberFormat="1" applyFont="1" applyFill="1" applyBorder="1" applyAlignment="1">
      <alignment horizontal="center" vertical="center" wrapText="1"/>
    </xf>
    <xf numFmtId="4" fontId="32" fillId="0" borderId="23" xfId="0" applyNumberFormat="1" applyFont="1" applyFill="1" applyBorder="1" applyAlignment="1">
      <alignment horizontal="center" vertical="center"/>
    </xf>
    <xf numFmtId="4" fontId="32" fillId="0" borderId="21" xfId="0" applyNumberFormat="1" applyFont="1" applyFill="1" applyBorder="1" applyAlignment="1">
      <alignment horizontal="center" vertical="center"/>
    </xf>
    <xf numFmtId="4" fontId="32" fillId="0" borderId="22" xfId="0" applyNumberFormat="1" applyFont="1" applyFill="1" applyBorder="1" applyAlignment="1">
      <alignment horizontal="center" vertical="center"/>
    </xf>
    <xf numFmtId="4" fontId="32" fillId="0" borderId="24" xfId="0" applyNumberFormat="1" applyFont="1" applyFill="1" applyBorder="1" applyAlignment="1">
      <alignment horizontal="center" vertical="center"/>
    </xf>
    <xf numFmtId="4" fontId="32" fillId="0" borderId="20" xfId="0" applyNumberFormat="1" applyFont="1" applyFill="1" applyBorder="1" applyAlignment="1">
      <alignment horizontal="center" vertical="center"/>
    </xf>
    <xf numFmtId="4" fontId="26" fillId="0" borderId="21" xfId="0" applyNumberFormat="1" applyFont="1" applyFill="1" applyBorder="1" applyAlignment="1">
      <alignment horizontal="center" vertical="center"/>
    </xf>
    <xf numFmtId="40" fontId="32" fillId="0" borderId="0" xfId="0" applyNumberFormat="1" applyFont="1" applyFill="1" applyBorder="1" applyAlignment="1">
      <alignment horizontal="center" vertical="center" wrapText="1"/>
    </xf>
    <xf numFmtId="0" fontId="26" fillId="0" borderId="13" xfId="0" quotePrefix="1" applyFont="1" applyBorder="1" applyAlignment="1">
      <alignment horizontal="left" vertical="center" wrapText="1"/>
    </xf>
    <xf numFmtId="168" fontId="32" fillId="0" borderId="0" xfId="0" applyNumberFormat="1" applyFont="1" applyFill="1" applyBorder="1" applyAlignment="1">
      <alignment horizontal="center" vertical="center" wrapText="1"/>
    </xf>
    <xf numFmtId="169" fontId="26" fillId="23" borderId="0" xfId="0" applyNumberFormat="1" applyFont="1" applyFill="1" applyBorder="1" applyAlignment="1">
      <alignment horizontal="center" vertical="center" wrapText="1"/>
    </xf>
    <xf numFmtId="4" fontId="32" fillId="23" borderId="0" xfId="0" applyNumberFormat="1" applyFont="1" applyFill="1" applyBorder="1" applyAlignment="1">
      <alignment horizontal="center" vertical="center" wrapText="1"/>
    </xf>
    <xf numFmtId="169" fontId="32" fillId="23" borderId="0" xfId="0" applyNumberFormat="1" applyFont="1" applyFill="1" applyBorder="1" applyAlignment="1">
      <alignment horizontal="center" vertical="center" wrapText="1"/>
    </xf>
    <xf numFmtId="169" fontId="32" fillId="0" borderId="0" xfId="0" applyNumberFormat="1" applyFont="1" applyFill="1" applyBorder="1" applyAlignment="1">
      <alignment horizontal="center" vertical="center" wrapText="1"/>
    </xf>
    <xf numFmtId="2" fontId="26" fillId="0" borderId="0" xfId="0" applyNumberFormat="1" applyFont="1" applyFill="1" applyBorder="1" applyAlignment="1">
      <alignment horizontal="center" vertical="center" wrapText="1"/>
    </xf>
    <xf numFmtId="3" fontId="26" fillId="0" borderId="0" xfId="0" applyNumberFormat="1" applyFont="1" applyAlignment="1">
      <alignment horizontal="center" vertical="center"/>
    </xf>
    <xf numFmtId="169" fontId="32" fillId="0" borderId="0" xfId="0" applyNumberFormat="1" applyFont="1" applyAlignment="1">
      <alignment horizontal="center" vertical="center"/>
    </xf>
    <xf numFmtId="2" fontId="32" fillId="0" borderId="0" xfId="0" applyNumberFormat="1" applyFont="1" applyFill="1" applyBorder="1" applyAlignment="1">
      <alignment horizontal="center" vertical="center" wrapText="1"/>
    </xf>
    <xf numFmtId="169" fontId="28" fillId="23" borderId="0" xfId="0" applyNumberFormat="1" applyFont="1" applyFill="1" applyBorder="1" applyAlignment="1">
      <alignment horizontal="center" vertical="center" wrapText="1"/>
    </xf>
    <xf numFmtId="2" fontId="26" fillId="23" borderId="13" xfId="0" applyNumberFormat="1" applyFont="1" applyFill="1" applyBorder="1" applyAlignment="1">
      <alignment horizontal="center" vertical="center" wrapText="1"/>
    </xf>
    <xf numFmtId="0" fontId="98" fillId="0" borderId="13" xfId="0" applyFont="1" applyBorder="1" applyAlignment="1">
      <alignment horizontal="left" vertical="center" wrapText="1"/>
    </xf>
    <xf numFmtId="0" fontId="25" fillId="0" borderId="0" xfId="2464" applyFont="1" applyFill="1" applyAlignment="1">
      <alignment horizontal="center" vertical="center"/>
    </xf>
    <xf numFmtId="0" fontId="25" fillId="0" borderId="0" xfId="2464" applyFont="1" applyFill="1" applyAlignment="1">
      <alignment horizontal="left" vertical="center"/>
    </xf>
    <xf numFmtId="0" fontId="25" fillId="0" borderId="0" xfId="2464" applyFont="1" applyAlignment="1">
      <alignment horizontal="left" vertical="center"/>
    </xf>
    <xf numFmtId="0" fontId="25" fillId="0" borderId="0" xfId="2464" applyFont="1" applyAlignment="1">
      <alignment horizontal="center" vertical="center"/>
    </xf>
    <xf numFmtId="168" fontId="25" fillId="0" borderId="0" xfId="2464" applyNumberFormat="1" applyFont="1" applyAlignment="1">
      <alignment horizontal="center" vertical="center"/>
    </xf>
    <xf numFmtId="168" fontId="25" fillId="0" borderId="0" xfId="2464" applyNumberFormat="1" applyFont="1" applyAlignment="1">
      <alignment horizontal="right" vertical="center"/>
    </xf>
    <xf numFmtId="0" fontId="25" fillId="0" borderId="13" xfId="2464" applyFont="1" applyBorder="1" applyAlignment="1">
      <alignment horizontal="center" vertical="center"/>
    </xf>
    <xf numFmtId="40" fontId="25" fillId="0" borderId="13" xfId="2464" applyNumberFormat="1" applyFont="1" applyFill="1" applyBorder="1" applyAlignment="1">
      <alignment horizontal="left" vertical="center" wrapText="1"/>
    </xf>
    <xf numFmtId="0" fontId="25" fillId="0" borderId="13" xfId="2464" applyFont="1" applyBorder="1" applyAlignment="1">
      <alignment horizontal="left" vertical="center"/>
    </xf>
    <xf numFmtId="168" fontId="25" fillId="0" borderId="13" xfId="2464" applyNumberFormat="1" applyFont="1" applyBorder="1" applyAlignment="1">
      <alignment horizontal="center" vertical="center"/>
    </xf>
    <xf numFmtId="0" fontId="95" fillId="28" borderId="0" xfId="2464" applyFont="1" applyFill="1" applyAlignment="1">
      <alignment horizontal="center" vertical="center"/>
    </xf>
    <xf numFmtId="0" fontId="25" fillId="0" borderId="13" xfId="2464" applyFont="1" applyBorder="1" applyAlignment="1">
      <alignment horizontal="left" vertical="center" wrapText="1"/>
    </xf>
    <xf numFmtId="0" fontId="25" fillId="28" borderId="13" xfId="2464" applyFont="1" applyFill="1" applyBorder="1" applyAlignment="1">
      <alignment horizontal="left" vertical="center"/>
    </xf>
    <xf numFmtId="0" fontId="95" fillId="28" borderId="13" xfId="2464" applyFont="1" applyFill="1" applyBorder="1" applyAlignment="1">
      <alignment horizontal="left" vertical="center"/>
    </xf>
    <xf numFmtId="168" fontId="95" fillId="28" borderId="13" xfId="2464" applyNumberFormat="1" applyFont="1" applyFill="1" applyBorder="1" applyAlignment="1">
      <alignment horizontal="center" vertical="center"/>
    </xf>
    <xf numFmtId="168" fontId="95" fillId="28" borderId="13" xfId="2464" applyNumberFormat="1" applyFont="1" applyFill="1" applyBorder="1" applyAlignment="1">
      <alignment horizontal="right" vertical="center"/>
    </xf>
    <xf numFmtId="0" fontId="95" fillId="0" borderId="0" xfId="2464" applyFont="1" applyAlignment="1">
      <alignment horizontal="center" vertical="center"/>
    </xf>
    <xf numFmtId="168" fontId="95" fillId="0" borderId="13" xfId="2464" applyNumberFormat="1" applyFont="1" applyBorder="1" applyAlignment="1">
      <alignment horizontal="center" vertical="center" wrapText="1"/>
    </xf>
    <xf numFmtId="0" fontId="95" fillId="0" borderId="0" xfId="2464" applyFont="1" applyFill="1" applyBorder="1" applyAlignment="1">
      <alignment horizontal="center" vertical="center" wrapText="1"/>
    </xf>
    <xf numFmtId="0" fontId="25" fillId="23" borderId="13" xfId="0" applyFont="1" applyFill="1" applyBorder="1" applyAlignment="1">
      <alignment horizontal="left" vertical="center" wrapText="1"/>
    </xf>
    <xf numFmtId="0" fontId="25" fillId="23" borderId="0" xfId="0" applyFont="1" applyFill="1" applyAlignment="1">
      <alignment horizontal="center" vertical="center"/>
    </xf>
    <xf numFmtId="4" fontId="28" fillId="23" borderId="0" xfId="0" applyNumberFormat="1" applyFont="1" applyFill="1" applyBorder="1" applyAlignment="1">
      <alignment horizontal="center" vertical="center" wrapText="1"/>
    </xf>
    <xf numFmtId="4" fontId="26" fillId="0" borderId="13" xfId="0" applyNumberFormat="1" applyFont="1" applyBorder="1" applyAlignment="1">
      <alignment horizontal="right" vertical="center"/>
    </xf>
    <xf numFmtId="4" fontId="32" fillId="0" borderId="13" xfId="0" applyNumberFormat="1" applyFont="1" applyBorder="1" applyAlignment="1">
      <alignment horizontal="right" vertical="center"/>
    </xf>
    <xf numFmtId="168" fontId="25" fillId="0" borderId="13" xfId="2464" quotePrefix="1" applyNumberFormat="1" applyFont="1" applyBorder="1" applyAlignment="1">
      <alignment horizontal="center" vertical="center"/>
    </xf>
    <xf numFmtId="2" fontId="38" fillId="0" borderId="0" xfId="0" applyNumberFormat="1" applyFont="1" applyFill="1" applyBorder="1" applyAlignment="1">
      <alignment horizontal="center" vertical="center" wrapText="1"/>
    </xf>
    <xf numFmtId="0" fontId="38" fillId="0" borderId="0" xfId="0" applyFont="1" applyFill="1" applyBorder="1" applyAlignment="1">
      <alignment horizontal="center" vertical="center" wrapText="1"/>
    </xf>
    <xf numFmtId="0" fontId="102" fillId="0" borderId="0" xfId="2464" applyFont="1" applyFill="1" applyBorder="1" applyAlignment="1">
      <alignment horizontal="left" vertical="center"/>
    </xf>
    <xf numFmtId="0" fontId="102" fillId="0" borderId="0" xfId="0" applyFont="1" applyAlignment="1">
      <alignment horizontal="left" vertical="center"/>
    </xf>
    <xf numFmtId="4" fontId="25" fillId="0" borderId="13" xfId="2464" applyNumberFormat="1" applyFont="1" applyBorder="1" applyAlignment="1">
      <alignment horizontal="right" vertical="center"/>
    </xf>
    <xf numFmtId="4" fontId="95" fillId="28" borderId="13" xfId="2464" applyNumberFormat="1" applyFont="1" applyFill="1" applyBorder="1" applyAlignment="1">
      <alignment horizontal="right" vertical="center"/>
    </xf>
    <xf numFmtId="4" fontId="25" fillId="0" borderId="13" xfId="2464" applyNumberFormat="1" applyFont="1" applyFill="1" applyBorder="1" applyAlignment="1">
      <alignment horizontal="right" vertical="center"/>
    </xf>
    <xf numFmtId="4" fontId="25" fillId="0" borderId="13" xfId="2565" applyNumberFormat="1" applyFont="1" applyFill="1" applyBorder="1" applyAlignment="1">
      <alignment horizontal="right" vertical="center"/>
    </xf>
    <xf numFmtId="0" fontId="101" fillId="0" borderId="13" xfId="2464" applyFont="1" applyBorder="1" applyAlignment="1">
      <alignment horizontal="left" vertical="center"/>
    </xf>
    <xf numFmtId="168" fontId="25" fillId="0" borderId="0" xfId="2464" applyNumberFormat="1" applyFont="1" applyAlignment="1">
      <alignment horizontal="left" vertical="center"/>
    </xf>
    <xf numFmtId="0" fontId="98" fillId="0" borderId="13" xfId="0" applyFont="1" applyBorder="1" applyAlignment="1">
      <alignment horizontal="left" vertical="center"/>
    </xf>
    <xf numFmtId="0" fontId="98" fillId="0" borderId="13" xfId="0" applyFont="1" applyBorder="1" applyAlignment="1">
      <alignment horizontal="center" vertical="center"/>
    </xf>
    <xf numFmtId="0" fontId="98" fillId="0" borderId="0" xfId="0" applyFont="1" applyAlignment="1">
      <alignment horizontal="center" vertical="center"/>
    </xf>
    <xf numFmtId="0" fontId="98" fillId="23" borderId="13" xfId="0" applyFont="1" applyFill="1" applyBorder="1" applyAlignment="1">
      <alignment horizontal="left" vertical="center"/>
    </xf>
    <xf numFmtId="168" fontId="98" fillId="23" borderId="13" xfId="0" applyNumberFormat="1" applyFont="1" applyFill="1" applyBorder="1" applyAlignment="1">
      <alignment horizontal="center" vertical="center"/>
    </xf>
    <xf numFmtId="0" fontId="98" fillId="23" borderId="13" xfId="0" applyFont="1" applyFill="1" applyBorder="1" applyAlignment="1">
      <alignment horizontal="center" vertical="center"/>
    </xf>
    <xf numFmtId="40" fontId="98" fillId="0" borderId="13" xfId="0" applyNumberFormat="1" applyFont="1" applyFill="1" applyBorder="1" applyAlignment="1">
      <alignment horizontal="left" vertical="center" wrapText="1"/>
    </xf>
    <xf numFmtId="4" fontId="98" fillId="0" borderId="13" xfId="2565" applyNumberFormat="1" applyFont="1" applyFill="1" applyBorder="1" applyAlignment="1">
      <alignment horizontal="left" vertical="center" wrapText="1"/>
    </xf>
    <xf numFmtId="4" fontId="98" fillId="0" borderId="0" xfId="2565" applyNumberFormat="1" applyFont="1" applyFill="1" applyAlignment="1">
      <alignment horizontal="center" vertical="center"/>
    </xf>
    <xf numFmtId="4" fontId="98" fillId="23" borderId="13" xfId="2565" applyNumberFormat="1" applyFont="1" applyFill="1" applyBorder="1" applyAlignment="1">
      <alignment horizontal="left" vertical="center" wrapText="1"/>
    </xf>
    <xf numFmtId="40" fontId="98" fillId="23" borderId="13" xfId="0" applyNumberFormat="1" applyFont="1" applyFill="1" applyBorder="1" applyAlignment="1">
      <alignment horizontal="left" vertical="center" wrapText="1"/>
    </xf>
    <xf numFmtId="4" fontId="98" fillId="23" borderId="0" xfId="2565" applyNumberFormat="1" applyFont="1" applyFill="1" applyAlignment="1">
      <alignment horizontal="center" vertical="center"/>
    </xf>
    <xf numFmtId="0" fontId="98" fillId="23" borderId="13" xfId="0" applyFont="1" applyFill="1" applyBorder="1" applyAlignment="1">
      <alignment horizontal="left" vertical="center" wrapText="1"/>
    </xf>
    <xf numFmtId="0" fontId="98" fillId="23" borderId="0" xfId="0" applyFont="1" applyFill="1" applyAlignment="1">
      <alignment horizontal="center" vertical="center"/>
    </xf>
    <xf numFmtId="0" fontId="25" fillId="0" borderId="0" xfId="0" applyFont="1" applyAlignment="1">
      <alignment horizontal="right" vertical="center"/>
    </xf>
    <xf numFmtId="4" fontId="98" fillId="0" borderId="13" xfId="0" applyNumberFormat="1" applyFont="1" applyBorder="1" applyAlignment="1">
      <alignment horizontal="right" vertical="center"/>
    </xf>
    <xf numFmtId="4" fontId="98" fillId="23" borderId="13" xfId="0" applyNumberFormat="1" applyFont="1" applyFill="1" applyBorder="1" applyAlignment="1">
      <alignment horizontal="right" vertical="center"/>
    </xf>
    <xf numFmtId="4" fontId="25" fillId="0" borderId="13" xfId="0" applyNumberFormat="1" applyFont="1" applyFill="1" applyBorder="1" applyAlignment="1">
      <alignment horizontal="right" vertical="center"/>
    </xf>
    <xf numFmtId="4" fontId="98" fillId="0" borderId="13" xfId="0" applyNumberFormat="1" applyFont="1" applyFill="1" applyBorder="1" applyAlignment="1">
      <alignment horizontal="right" vertical="center"/>
    </xf>
    <xf numFmtId="4" fontId="98" fillId="0" borderId="13" xfId="2565" applyNumberFormat="1" applyFont="1" applyFill="1" applyBorder="1" applyAlignment="1">
      <alignment horizontal="right" vertical="center"/>
    </xf>
    <xf numFmtId="4" fontId="98" fillId="23" borderId="13" xfId="2565" applyNumberFormat="1" applyFont="1" applyFill="1" applyBorder="1" applyAlignment="1">
      <alignment horizontal="right" vertical="center"/>
    </xf>
    <xf numFmtId="4" fontId="25" fillId="23" borderId="13" xfId="0" applyNumberFormat="1" applyFont="1" applyFill="1" applyBorder="1" applyAlignment="1">
      <alignment horizontal="right" vertical="center"/>
    </xf>
    <xf numFmtId="168" fontId="25" fillId="0" borderId="0" xfId="0" applyNumberFormat="1" applyFont="1" applyAlignment="1">
      <alignment horizontal="left" vertical="center"/>
    </xf>
    <xf numFmtId="0" fontId="98" fillId="0" borderId="0" xfId="0" applyFont="1" applyAlignment="1">
      <alignment horizontal="left" vertical="center"/>
    </xf>
    <xf numFmtId="0" fontId="98" fillId="0" borderId="0" xfId="2464" applyFont="1" applyFill="1" applyBorder="1" applyAlignment="1">
      <alignment horizontal="left" vertical="center"/>
    </xf>
    <xf numFmtId="0" fontId="103" fillId="0" borderId="0" xfId="0" applyFont="1" applyAlignment="1">
      <alignment horizontal="left" vertical="center"/>
    </xf>
    <xf numFmtId="0" fontId="103" fillId="0" borderId="0" xfId="0" applyFont="1" applyAlignment="1">
      <alignment horizontal="center" vertical="center"/>
    </xf>
    <xf numFmtId="0" fontId="103" fillId="0" borderId="0" xfId="0" applyFont="1" applyFill="1" applyBorder="1" applyAlignment="1">
      <alignment horizontal="left" vertical="center"/>
    </xf>
    <xf numFmtId="4" fontId="0" fillId="0" borderId="13" xfId="0" applyNumberFormat="1" applyBorder="1"/>
    <xf numFmtId="4" fontId="32" fillId="0" borderId="22" xfId="0" applyNumberFormat="1" applyFont="1" applyBorder="1" applyAlignment="1">
      <alignment horizontal="center" vertical="center" wrapText="1"/>
    </xf>
    <xf numFmtId="168" fontId="32" fillId="0" borderId="22" xfId="0" applyNumberFormat="1" applyFont="1" applyBorder="1" applyAlignment="1">
      <alignment horizontal="center" vertical="center" wrapText="1"/>
    </xf>
    <xf numFmtId="4" fontId="26" fillId="0" borderId="21" xfId="0" applyNumberFormat="1" applyFont="1" applyBorder="1" applyAlignment="1">
      <alignment horizontal="center" vertical="center" wrapText="1"/>
    </xf>
    <xf numFmtId="168" fontId="26" fillId="0" borderId="21" xfId="0" applyNumberFormat="1" applyFont="1" applyBorder="1" applyAlignment="1">
      <alignment horizontal="center" vertical="center" wrapText="1"/>
    </xf>
    <xf numFmtId="0" fontId="26" fillId="0" borderId="21" xfId="3342" applyFont="1" applyBorder="1" applyAlignment="1">
      <alignment horizontal="center" vertical="center"/>
    </xf>
    <xf numFmtId="2" fontId="26" fillId="0" borderId="21" xfId="3342" applyNumberFormat="1" applyFont="1" applyFill="1" applyBorder="1" applyAlignment="1">
      <alignment horizontal="left" vertical="center"/>
    </xf>
    <xf numFmtId="4" fontId="32" fillId="0" borderId="21" xfId="0" applyNumberFormat="1" applyFont="1" applyBorder="1" applyAlignment="1">
      <alignment horizontal="center" vertical="center" wrapText="1"/>
    </xf>
    <xf numFmtId="168" fontId="32" fillId="0" borderId="21" xfId="0" applyNumberFormat="1" applyFont="1" applyBorder="1" applyAlignment="1">
      <alignment horizontal="center" vertical="center" wrapText="1"/>
    </xf>
    <xf numFmtId="4" fontId="32" fillId="0" borderId="20" xfId="0" applyNumberFormat="1" applyFont="1" applyBorder="1" applyAlignment="1">
      <alignment horizontal="center" vertical="center" wrapText="1"/>
    </xf>
    <xf numFmtId="168" fontId="32" fillId="0" borderId="20" xfId="0" applyNumberFormat="1" applyFont="1" applyBorder="1" applyAlignment="1">
      <alignment horizontal="center" vertical="center" wrapText="1"/>
    </xf>
    <xf numFmtId="4" fontId="32" fillId="0" borderId="26" xfId="0" applyNumberFormat="1" applyFont="1" applyBorder="1" applyAlignment="1">
      <alignment horizontal="center" vertical="center" wrapText="1"/>
    </xf>
    <xf numFmtId="168" fontId="32" fillId="0" borderId="25" xfId="0" applyNumberFormat="1" applyFont="1" applyBorder="1" applyAlignment="1">
      <alignment horizontal="center" vertical="center" wrapText="1"/>
    </xf>
    <xf numFmtId="168" fontId="26" fillId="0" borderId="26" xfId="0" applyNumberFormat="1" applyFont="1" applyBorder="1" applyAlignment="1">
      <alignment horizontal="center" vertical="center" wrapText="1"/>
    </xf>
    <xf numFmtId="40" fontId="32" fillId="0" borderId="22" xfId="0" applyNumberFormat="1" applyFont="1" applyFill="1" applyBorder="1" applyAlignment="1">
      <alignment horizontal="center" vertical="center"/>
    </xf>
    <xf numFmtId="40" fontId="32" fillId="0" borderId="21" xfId="0" applyNumberFormat="1" applyFont="1" applyFill="1" applyBorder="1" applyAlignment="1">
      <alignment horizontal="center" vertical="center"/>
    </xf>
    <xf numFmtId="40" fontId="32" fillId="0" borderId="23" xfId="0" applyNumberFormat="1" applyFont="1" applyFill="1" applyBorder="1" applyAlignment="1">
      <alignment horizontal="center" vertical="center"/>
    </xf>
    <xf numFmtId="4" fontId="32" fillId="0" borderId="13" xfId="0" applyNumberFormat="1" applyFont="1" applyBorder="1" applyAlignment="1">
      <alignment horizontal="right" vertical="center" wrapText="1"/>
    </xf>
    <xf numFmtId="4" fontId="26" fillId="0" borderId="13" xfId="0" applyNumberFormat="1" applyFont="1" applyBorder="1" applyAlignment="1">
      <alignment horizontal="right" vertical="center" wrapText="1"/>
    </xf>
    <xf numFmtId="0" fontId="26" fillId="0" borderId="13" xfId="3342" applyFont="1" applyBorder="1" applyAlignment="1">
      <alignment horizontal="center" vertical="center"/>
    </xf>
    <xf numFmtId="2" fontId="26" fillId="0" borderId="13" xfId="3342" applyNumberFormat="1" applyFont="1" applyFill="1" applyBorder="1" applyAlignment="1">
      <alignment horizontal="left" vertical="center"/>
    </xf>
    <xf numFmtId="2" fontId="32" fillId="23" borderId="13" xfId="0" applyNumberFormat="1" applyFont="1" applyFill="1" applyBorder="1" applyAlignment="1">
      <alignment horizontal="center" vertical="center" wrapText="1"/>
    </xf>
    <xf numFmtId="4" fontId="26" fillId="23" borderId="0" xfId="0" applyNumberFormat="1" applyFont="1" applyFill="1" applyBorder="1" applyAlignment="1">
      <alignment horizontal="center" vertical="center" wrapText="1"/>
    </xf>
    <xf numFmtId="4" fontId="26" fillId="0" borderId="0" xfId="0" applyNumberFormat="1" applyFont="1" applyAlignment="1">
      <alignment horizontal="center" vertical="center"/>
    </xf>
    <xf numFmtId="4" fontId="32" fillId="0" borderId="13" xfId="0" applyNumberFormat="1" applyFont="1" applyFill="1" applyBorder="1" applyAlignment="1">
      <alignment horizontal="right" vertical="center" wrapText="1"/>
    </xf>
    <xf numFmtId="4" fontId="26" fillId="0" borderId="13" xfId="0" applyNumberFormat="1" applyFont="1" applyFill="1" applyBorder="1" applyAlignment="1">
      <alignment horizontal="right" vertical="center" wrapText="1"/>
    </xf>
    <xf numFmtId="4" fontId="32" fillId="0" borderId="0" xfId="0" applyNumberFormat="1" applyFont="1" applyAlignment="1">
      <alignment horizontal="center" vertical="center"/>
    </xf>
    <xf numFmtId="40" fontId="26" fillId="0" borderId="0" xfId="0" applyNumberFormat="1" applyFont="1" applyFill="1" applyBorder="1" applyAlignment="1">
      <alignment horizontal="center" vertical="center" wrapText="1"/>
    </xf>
    <xf numFmtId="0" fontId="26" fillId="0" borderId="0" xfId="2464" applyFont="1" applyAlignment="1">
      <alignment horizontal="left" vertical="center"/>
    </xf>
    <xf numFmtId="0" fontId="26" fillId="0" borderId="0" xfId="2464" applyFont="1" applyFill="1" applyAlignment="1">
      <alignment horizontal="center" vertical="center"/>
    </xf>
    <xf numFmtId="0" fontId="26" fillId="0" borderId="0" xfId="2464" applyFont="1" applyAlignment="1">
      <alignment horizontal="center" vertical="center"/>
    </xf>
    <xf numFmtId="168" fontId="26" fillId="0" borderId="0" xfId="2464" applyNumberFormat="1" applyFont="1" applyAlignment="1">
      <alignment horizontal="right" vertical="center"/>
    </xf>
    <xf numFmtId="0" fontId="26" fillId="0" borderId="0" xfId="2464" applyFont="1" applyFill="1" applyAlignment="1">
      <alignment horizontal="left" vertical="center"/>
    </xf>
    <xf numFmtId="0" fontId="26" fillId="0" borderId="13" xfId="2464" applyFont="1" applyBorder="1" applyAlignment="1">
      <alignment horizontal="center" vertical="center"/>
    </xf>
    <xf numFmtId="0" fontId="26" fillId="0" borderId="13" xfId="2464" applyFont="1" applyBorder="1" applyAlignment="1">
      <alignment horizontal="left" vertical="center"/>
    </xf>
    <xf numFmtId="168" fontId="26" fillId="0" borderId="13" xfId="2565" applyNumberFormat="1" applyFont="1" applyFill="1" applyBorder="1" applyAlignment="1">
      <alignment horizontal="right" vertical="center"/>
    </xf>
    <xf numFmtId="0" fontId="26" fillId="0" borderId="13" xfId="2464" applyFont="1" applyBorder="1" applyAlignment="1">
      <alignment horizontal="left" vertical="center" wrapText="1"/>
    </xf>
    <xf numFmtId="0" fontId="26" fillId="0" borderId="13" xfId="2464" applyFont="1" applyFill="1" applyBorder="1" applyAlignment="1">
      <alignment horizontal="left" vertical="center" wrapText="1"/>
    </xf>
    <xf numFmtId="0" fontId="32" fillId="28" borderId="0" xfId="2464" applyFont="1" applyFill="1" applyAlignment="1">
      <alignment horizontal="center" vertical="center"/>
    </xf>
    <xf numFmtId="0" fontId="32" fillId="28" borderId="13" xfId="2464" applyFont="1" applyFill="1" applyBorder="1" applyAlignment="1">
      <alignment horizontal="center" vertical="center"/>
    </xf>
    <xf numFmtId="0" fontId="32" fillId="28" borderId="13" xfId="2464" applyFont="1" applyFill="1" applyBorder="1" applyAlignment="1">
      <alignment horizontal="left" vertical="center"/>
    </xf>
    <xf numFmtId="168" fontId="32" fillId="28" borderId="13" xfId="2464" applyNumberFormat="1" applyFont="1" applyFill="1" applyBorder="1" applyAlignment="1">
      <alignment horizontal="right" vertical="center"/>
    </xf>
    <xf numFmtId="168" fontId="26" fillId="0" borderId="13" xfId="2565" applyNumberFormat="1" applyFont="1" applyBorder="1" applyAlignment="1">
      <alignment horizontal="right" vertical="center"/>
    </xf>
    <xf numFmtId="168" fontId="26" fillId="0" borderId="13" xfId="2464" applyNumberFormat="1" applyFont="1" applyBorder="1" applyAlignment="1">
      <alignment horizontal="right" vertical="center"/>
    </xf>
    <xf numFmtId="4" fontId="26" fillId="0" borderId="0" xfId="2565" applyNumberFormat="1" applyFont="1" applyAlignment="1">
      <alignment horizontal="center" vertical="center"/>
    </xf>
    <xf numFmtId="0" fontId="32" fillId="28" borderId="13" xfId="2464" applyFont="1" applyFill="1" applyBorder="1" applyAlignment="1">
      <alignment horizontal="right" vertical="center"/>
    </xf>
    <xf numFmtId="0" fontId="26" fillId="28" borderId="0" xfId="2464" applyFont="1" applyFill="1" applyAlignment="1">
      <alignment horizontal="center" vertical="center"/>
    </xf>
    <xf numFmtId="0" fontId="26" fillId="0" borderId="13" xfId="2464" applyFont="1" applyBorder="1" applyAlignment="1">
      <alignment horizontal="right" vertical="center"/>
    </xf>
    <xf numFmtId="0" fontId="26" fillId="0" borderId="13" xfId="2464" applyFont="1" applyFill="1" applyBorder="1" applyAlignment="1">
      <alignment horizontal="center" vertical="center"/>
    </xf>
    <xf numFmtId="168" fontId="26" fillId="0" borderId="13" xfId="2464" applyNumberFormat="1" applyFont="1" applyFill="1" applyBorder="1" applyAlignment="1">
      <alignment horizontal="center" vertical="center"/>
    </xf>
    <xf numFmtId="0" fontId="32" fillId="0" borderId="13" xfId="2464" applyFont="1" applyFill="1" applyBorder="1" applyAlignment="1">
      <alignment horizontal="center" vertical="center" wrapText="1"/>
    </xf>
    <xf numFmtId="0" fontId="32" fillId="0" borderId="13" xfId="2464" applyFont="1" applyFill="1" applyBorder="1" applyAlignment="1">
      <alignment horizontal="center" vertical="center"/>
    </xf>
    <xf numFmtId="168" fontId="32" fillId="0" borderId="13" xfId="2464" applyNumberFormat="1" applyFont="1" applyFill="1" applyBorder="1" applyAlignment="1">
      <alignment horizontal="center" vertical="center" wrapText="1"/>
    </xf>
    <xf numFmtId="0" fontId="32" fillId="0" borderId="0" xfId="2464" applyFont="1" applyFill="1" applyBorder="1" applyAlignment="1">
      <alignment horizontal="center" vertical="center" wrapText="1"/>
    </xf>
    <xf numFmtId="0" fontId="32" fillId="0" borderId="0" xfId="2464" applyFont="1" applyFill="1" applyAlignment="1">
      <alignment horizontal="center" vertical="center"/>
    </xf>
    <xf numFmtId="4" fontId="103" fillId="0" borderId="13" xfId="2464" applyNumberFormat="1" applyFont="1" applyBorder="1" applyAlignment="1">
      <alignment horizontal="right" vertical="center"/>
    </xf>
    <xf numFmtId="0" fontId="103" fillId="0" borderId="0" xfId="2464" applyFont="1" applyAlignment="1">
      <alignment horizontal="center" vertical="center"/>
    </xf>
    <xf numFmtId="168" fontId="95" fillId="0" borderId="13" xfId="2464" applyNumberFormat="1" applyFont="1" applyBorder="1" applyAlignment="1">
      <alignment horizontal="center" vertical="center" wrapText="1"/>
    </xf>
    <xf numFmtId="0" fontId="25" fillId="0" borderId="0" xfId="0" applyFont="1" applyAlignment="1">
      <alignment horizontal="left" vertical="center"/>
    </xf>
    <xf numFmtId="0" fontId="103" fillId="0" borderId="13" xfId="2464" applyFont="1" applyBorder="1" applyAlignment="1">
      <alignment horizontal="left" vertical="center" wrapText="1"/>
    </xf>
    <xf numFmtId="0" fontId="25" fillId="0" borderId="13" xfId="2464" applyFont="1" applyFill="1" applyBorder="1" applyAlignment="1">
      <alignment horizontal="left" vertical="center"/>
    </xf>
    <xf numFmtId="0" fontId="25" fillId="0" borderId="13" xfId="0" applyFont="1" applyBorder="1" applyAlignment="1">
      <alignment horizontal="right" vertical="center"/>
    </xf>
    <xf numFmtId="40" fontId="25" fillId="0" borderId="13" xfId="0" applyNumberFormat="1" applyFont="1" applyFill="1" applyBorder="1" applyAlignment="1">
      <alignment vertical="center" wrapText="1"/>
    </xf>
    <xf numFmtId="0" fontId="25" fillId="0" borderId="13" xfId="0" applyFont="1" applyBorder="1" applyAlignment="1">
      <alignment vertical="center"/>
    </xf>
    <xf numFmtId="0" fontId="25" fillId="0" borderId="13" xfId="2464" applyFont="1" applyFill="1" applyBorder="1" applyAlignment="1">
      <alignment vertical="center"/>
    </xf>
    <xf numFmtId="0" fontId="103" fillId="0" borderId="13" xfId="0" applyFont="1" applyBorder="1" applyAlignment="1">
      <alignment horizontal="left" vertical="center"/>
    </xf>
    <xf numFmtId="4" fontId="103" fillId="0" borderId="13" xfId="0" applyNumberFormat="1" applyFont="1" applyBorder="1" applyAlignment="1">
      <alignment horizontal="right" vertical="center"/>
    </xf>
    <xf numFmtId="0" fontId="103" fillId="0" borderId="13" xfId="0" applyFont="1" applyBorder="1" applyAlignment="1">
      <alignment horizontal="center" vertical="center"/>
    </xf>
    <xf numFmtId="0" fontId="103" fillId="0" borderId="13" xfId="0" applyFont="1" applyBorder="1" applyAlignment="1">
      <alignment horizontal="left" vertical="center" wrapText="1"/>
    </xf>
    <xf numFmtId="0" fontId="98" fillId="0" borderId="0" xfId="2464" applyFont="1" applyAlignment="1">
      <alignment horizontal="center" vertical="center"/>
    </xf>
    <xf numFmtId="0" fontId="103" fillId="0" borderId="13" xfId="2464" applyFont="1" applyFill="1" applyBorder="1" applyAlignment="1">
      <alignment horizontal="left" vertical="center"/>
    </xf>
    <xf numFmtId="0" fontId="25" fillId="0" borderId="13" xfId="0" applyFont="1" applyFill="1" applyBorder="1" applyAlignment="1">
      <alignment horizontal="left" vertical="center"/>
    </xf>
    <xf numFmtId="0" fontId="25" fillId="0" borderId="13" xfId="0" applyFont="1" applyFill="1" applyBorder="1" applyAlignment="1">
      <alignment horizontal="left" vertical="center" wrapText="1"/>
    </xf>
    <xf numFmtId="0" fontId="103" fillId="0" borderId="13" xfId="0" applyFont="1" applyFill="1" applyBorder="1" applyAlignment="1">
      <alignment horizontal="left" vertical="center" wrapText="1"/>
    </xf>
    <xf numFmtId="0" fontId="103" fillId="0" borderId="13" xfId="0" applyFont="1" applyFill="1" applyBorder="1" applyAlignment="1">
      <alignment horizontal="left" vertical="center"/>
    </xf>
    <xf numFmtId="0" fontId="100" fillId="0" borderId="0" xfId="0" applyFont="1" applyAlignment="1">
      <alignment horizontal="center" vertical="center" wrapText="1"/>
    </xf>
    <xf numFmtId="0" fontId="100"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0" fillId="0" borderId="0" xfId="0"/>
    <xf numFmtId="0" fontId="32" fillId="0" borderId="13" xfId="0" applyFont="1" applyBorder="1" applyAlignment="1">
      <alignment horizontal="left" vertical="center"/>
    </xf>
    <xf numFmtId="0" fontId="32" fillId="0" borderId="13" xfId="0" applyFont="1" applyBorder="1" applyAlignment="1">
      <alignment horizontal="center" vertical="center"/>
    </xf>
    <xf numFmtId="0" fontId="26" fillId="0" borderId="0" xfId="0" applyFont="1" applyAlignment="1">
      <alignment horizontal="left" vertical="center"/>
    </xf>
    <xf numFmtId="0" fontId="32" fillId="0" borderId="13" xfId="0" applyFont="1" applyBorder="1" applyAlignment="1">
      <alignment horizontal="center" vertical="center" wrapText="1"/>
    </xf>
    <xf numFmtId="0" fontId="26" fillId="0" borderId="0" xfId="0" applyFont="1" applyAlignment="1">
      <alignment horizontal="left" vertical="center" wrapText="1"/>
    </xf>
    <xf numFmtId="0" fontId="32" fillId="0" borderId="18" xfId="0" applyFont="1" applyBorder="1" applyAlignment="1">
      <alignment horizontal="center" vertical="center"/>
    </xf>
    <xf numFmtId="0" fontId="32" fillId="0" borderId="27" xfId="0" applyFont="1" applyBorder="1" applyAlignment="1">
      <alignment horizontal="center" vertical="center"/>
    </xf>
    <xf numFmtId="168" fontId="95" fillId="0" borderId="13" xfId="2464" applyNumberFormat="1" applyFont="1" applyBorder="1" applyAlignment="1">
      <alignment horizontal="center" vertical="center" wrapText="1"/>
    </xf>
    <xf numFmtId="0" fontId="95" fillId="0" borderId="13" xfId="2464" applyFont="1" applyBorder="1" applyAlignment="1">
      <alignment horizontal="center" vertical="center" wrapText="1"/>
    </xf>
    <xf numFmtId="0" fontId="100" fillId="0" borderId="28" xfId="2464" applyFont="1" applyBorder="1" applyAlignment="1">
      <alignment horizontal="center" vertical="center"/>
    </xf>
    <xf numFmtId="0" fontId="95" fillId="0" borderId="13" xfId="2464" applyFont="1" applyBorder="1" applyAlignment="1">
      <alignment horizontal="center" vertical="center"/>
    </xf>
    <xf numFmtId="0" fontId="95" fillId="0" borderId="13" xfId="0" applyFont="1" applyBorder="1" applyAlignment="1">
      <alignment horizontal="center" vertical="center"/>
    </xf>
    <xf numFmtId="0" fontId="25" fillId="0" borderId="0" xfId="0" applyFont="1" applyAlignment="1">
      <alignment horizontal="left" vertical="center"/>
    </xf>
    <xf numFmtId="0" fontId="95" fillId="0" borderId="13" xfId="0" applyFont="1" applyBorder="1" applyAlignment="1">
      <alignment horizontal="center" vertical="center" wrapText="1"/>
    </xf>
    <xf numFmtId="0" fontId="95" fillId="0" borderId="0" xfId="0" applyFont="1" applyAlignment="1">
      <alignment horizontal="center" vertical="center"/>
    </xf>
    <xf numFmtId="0" fontId="100" fillId="0" borderId="0" xfId="2464" applyFont="1" applyFill="1" applyAlignment="1">
      <alignment horizontal="center" vertical="center"/>
    </xf>
    <xf numFmtId="0" fontId="32" fillId="0" borderId="13" xfId="2464" applyFont="1" applyBorder="1" applyAlignment="1">
      <alignment horizontal="center" vertical="center"/>
    </xf>
    <xf numFmtId="0" fontId="32" fillId="0" borderId="13" xfId="2464" applyFont="1" applyFill="1" applyBorder="1" applyAlignment="1">
      <alignment horizontal="center" vertical="center"/>
    </xf>
    <xf numFmtId="0" fontId="32" fillId="0" borderId="13" xfId="2464" applyFont="1" applyBorder="1" applyAlignment="1">
      <alignment horizontal="center" vertical="center" wrapText="1"/>
    </xf>
    <xf numFmtId="0" fontId="105" fillId="0" borderId="0" xfId="2464" applyFont="1" applyAlignment="1">
      <alignment horizontal="center" vertical="center" wrapText="1"/>
    </xf>
    <xf numFmtId="0" fontId="105" fillId="0" borderId="0" xfId="2464" applyFont="1" applyAlignment="1">
      <alignment horizontal="center" vertical="center"/>
    </xf>
  </cellXfs>
  <cellStyles count="3343">
    <cellStyle name="." xfId="1"/>
    <cellStyle name="??" xfId="2"/>
    <cellStyle name="?? [0.00]_PRODUCT DETAIL Q1" xfId="3"/>
    <cellStyle name="?? [0]" xfId="4"/>
    <cellStyle name="?_x001d_??%U©÷u&amp;H©÷9_x0008_? s_x000d__x0007__x0001__x0001_" xfId="5"/>
    <cellStyle name="???? [0.00]_PRODUCT DETAIL Q1" xfId="6"/>
    <cellStyle name="????_PRODUCT DETAIL Q1" xfId="7"/>
    <cellStyle name="???[0]_Book1" xfId="8"/>
    <cellStyle name="???_95" xfId="9"/>
    <cellStyle name="??_(????)??????" xfId="10"/>
    <cellStyle name="??A? [0]_laroux_1_¢¬???¢â? " xfId="11"/>
    <cellStyle name="??A?_laroux_1_¢¬???¢â? " xfId="12"/>
    <cellStyle name="?ðÇ%U?&amp;H?_x0008_?s_x000d__x0007__x0001__x0001_" xfId="13"/>
    <cellStyle name="1" xfId="14"/>
    <cellStyle name="15" xfId="15"/>
    <cellStyle name="2" xfId="16"/>
    <cellStyle name="20% - Accent1" xfId="17" builtinId="30" customBuiltin="1"/>
    <cellStyle name="20% - Accent1 10" xfId="18"/>
    <cellStyle name="20% - Accent1 11" xfId="19"/>
    <cellStyle name="20% - Accent1 12" xfId="20"/>
    <cellStyle name="20% - Accent1 13" xfId="21"/>
    <cellStyle name="20% - Accent1 14" xfId="22"/>
    <cellStyle name="20% - Accent1 15" xfId="23"/>
    <cellStyle name="20% - Accent1 16" xfId="24"/>
    <cellStyle name="20% - Accent1 17" xfId="25"/>
    <cellStyle name="20% - Accent1 18" xfId="26"/>
    <cellStyle name="20% - Accent1 19" xfId="27"/>
    <cellStyle name="20% - Accent1 2" xfId="28"/>
    <cellStyle name="20% - Accent1 2 2" xfId="29"/>
    <cellStyle name="20% - Accent1 2 3" xfId="30"/>
    <cellStyle name="20% - Accent1 20" xfId="31"/>
    <cellStyle name="20% - Accent1 21" xfId="32"/>
    <cellStyle name="20% - Accent1 22" xfId="33"/>
    <cellStyle name="20% - Accent1 23" xfId="34"/>
    <cellStyle name="20% - Accent1 24" xfId="35"/>
    <cellStyle name="20% - Accent1 25" xfId="36"/>
    <cellStyle name="20% - Accent1 26" xfId="37"/>
    <cellStyle name="20% - Accent1 27" xfId="38"/>
    <cellStyle name="20% - Accent1 28" xfId="39"/>
    <cellStyle name="20% - Accent1 29" xfId="40"/>
    <cellStyle name="20% - Accent1 3" xfId="41"/>
    <cellStyle name="20% - Accent1 30" xfId="42"/>
    <cellStyle name="20% - Accent1 31" xfId="43"/>
    <cellStyle name="20% - Accent1 32" xfId="44"/>
    <cellStyle name="20% - Accent1 33" xfId="45"/>
    <cellStyle name="20% - Accent1 34" xfId="46"/>
    <cellStyle name="20% - Accent1 35" xfId="47"/>
    <cellStyle name="20% - Accent1 36" xfId="48"/>
    <cellStyle name="20% - Accent1 37" xfId="49"/>
    <cellStyle name="20% - Accent1 38" xfId="50"/>
    <cellStyle name="20% - Accent1 39" xfId="51"/>
    <cellStyle name="20% - Accent1 4" xfId="52"/>
    <cellStyle name="20% - Accent1 40" xfId="53"/>
    <cellStyle name="20% - Accent1 41" xfId="54"/>
    <cellStyle name="20% - Accent1 42" xfId="55"/>
    <cellStyle name="20% - Accent1 43" xfId="56"/>
    <cellStyle name="20% - Accent1 44" xfId="57"/>
    <cellStyle name="20% - Accent1 45" xfId="58"/>
    <cellStyle name="20% - Accent1 46" xfId="59"/>
    <cellStyle name="20% - Accent1 47" xfId="60"/>
    <cellStyle name="20% - Accent1 48" xfId="61"/>
    <cellStyle name="20% - Accent1 49" xfId="62"/>
    <cellStyle name="20% - Accent1 5" xfId="63"/>
    <cellStyle name="20% - Accent1 50" xfId="64"/>
    <cellStyle name="20% - Accent1 51" xfId="65"/>
    <cellStyle name="20% - Accent1 52" xfId="66"/>
    <cellStyle name="20% - Accent1 53" xfId="67"/>
    <cellStyle name="20% - Accent1 54" xfId="68"/>
    <cellStyle name="20% - Accent1 55" xfId="69"/>
    <cellStyle name="20% - Accent1 56" xfId="70"/>
    <cellStyle name="20% - Accent1 57" xfId="71"/>
    <cellStyle name="20% - Accent1 58" xfId="72"/>
    <cellStyle name="20% - Accent1 59" xfId="73"/>
    <cellStyle name="20% - Accent1 6" xfId="74"/>
    <cellStyle name="20% - Accent1 60" xfId="75"/>
    <cellStyle name="20% - Accent1 61" xfId="76"/>
    <cellStyle name="20% - Accent1 62" xfId="77"/>
    <cellStyle name="20% - Accent1 63" xfId="78"/>
    <cellStyle name="20% - Accent1 64" xfId="79"/>
    <cellStyle name="20% - Accent1 65" xfId="80"/>
    <cellStyle name="20% - Accent1 66" xfId="81"/>
    <cellStyle name="20% - Accent1 67" xfId="82"/>
    <cellStyle name="20% - Accent1 68" xfId="83"/>
    <cellStyle name="20% - Accent1 69" xfId="84"/>
    <cellStyle name="20% - Accent1 7" xfId="85"/>
    <cellStyle name="20% - Accent1 70" xfId="86"/>
    <cellStyle name="20% - Accent1 71" xfId="87"/>
    <cellStyle name="20% - Accent1 72" xfId="88"/>
    <cellStyle name="20% - Accent1 73" xfId="89"/>
    <cellStyle name="20% - Accent1 74" xfId="90"/>
    <cellStyle name="20% - Accent1 75" xfId="91"/>
    <cellStyle name="20% - Accent1 76" xfId="92"/>
    <cellStyle name="20% - Accent1 8" xfId="93"/>
    <cellStyle name="20% - Accent1 9" xfId="94"/>
    <cellStyle name="20% - Accent2" xfId="95" builtinId="34" customBuiltin="1"/>
    <cellStyle name="20% - Accent2 10" xfId="96"/>
    <cellStyle name="20% - Accent2 11" xfId="97"/>
    <cellStyle name="20% - Accent2 12" xfId="98"/>
    <cellStyle name="20% - Accent2 13" xfId="99"/>
    <cellStyle name="20% - Accent2 14" xfId="100"/>
    <cellStyle name="20% - Accent2 15" xfId="101"/>
    <cellStyle name="20% - Accent2 16" xfId="102"/>
    <cellStyle name="20% - Accent2 17" xfId="103"/>
    <cellStyle name="20% - Accent2 18" xfId="104"/>
    <cellStyle name="20% - Accent2 19" xfId="105"/>
    <cellStyle name="20% - Accent2 2" xfId="106"/>
    <cellStyle name="20% - Accent2 2 2" xfId="107"/>
    <cellStyle name="20% - Accent2 2 3" xfId="108"/>
    <cellStyle name="20% - Accent2 20" xfId="109"/>
    <cellStyle name="20% - Accent2 21" xfId="110"/>
    <cellStyle name="20% - Accent2 22" xfId="111"/>
    <cellStyle name="20% - Accent2 23" xfId="112"/>
    <cellStyle name="20% - Accent2 24" xfId="113"/>
    <cellStyle name="20% - Accent2 25" xfId="114"/>
    <cellStyle name="20% - Accent2 26" xfId="115"/>
    <cellStyle name="20% - Accent2 27" xfId="116"/>
    <cellStyle name="20% - Accent2 28" xfId="117"/>
    <cellStyle name="20% - Accent2 29" xfId="118"/>
    <cellStyle name="20% - Accent2 3" xfId="119"/>
    <cellStyle name="20% - Accent2 30" xfId="120"/>
    <cellStyle name="20% - Accent2 31" xfId="121"/>
    <cellStyle name="20% - Accent2 32" xfId="122"/>
    <cellStyle name="20% - Accent2 33" xfId="123"/>
    <cellStyle name="20% - Accent2 34" xfId="124"/>
    <cellStyle name="20% - Accent2 35" xfId="125"/>
    <cellStyle name="20% - Accent2 36" xfId="126"/>
    <cellStyle name="20% - Accent2 37" xfId="127"/>
    <cellStyle name="20% - Accent2 38" xfId="128"/>
    <cellStyle name="20% - Accent2 39" xfId="129"/>
    <cellStyle name="20% - Accent2 4" xfId="130"/>
    <cellStyle name="20% - Accent2 40" xfId="131"/>
    <cellStyle name="20% - Accent2 41" xfId="132"/>
    <cellStyle name="20% - Accent2 42" xfId="133"/>
    <cellStyle name="20% - Accent2 43" xfId="134"/>
    <cellStyle name="20% - Accent2 44" xfId="135"/>
    <cellStyle name="20% - Accent2 45" xfId="136"/>
    <cellStyle name="20% - Accent2 46" xfId="137"/>
    <cellStyle name="20% - Accent2 47" xfId="138"/>
    <cellStyle name="20% - Accent2 48" xfId="139"/>
    <cellStyle name="20% - Accent2 49" xfId="140"/>
    <cellStyle name="20% - Accent2 5" xfId="141"/>
    <cellStyle name="20% - Accent2 50" xfId="142"/>
    <cellStyle name="20% - Accent2 51" xfId="143"/>
    <cellStyle name="20% - Accent2 52" xfId="144"/>
    <cellStyle name="20% - Accent2 53" xfId="145"/>
    <cellStyle name="20% - Accent2 54" xfId="146"/>
    <cellStyle name="20% - Accent2 55" xfId="147"/>
    <cellStyle name="20% - Accent2 56" xfId="148"/>
    <cellStyle name="20% - Accent2 57" xfId="149"/>
    <cellStyle name="20% - Accent2 58" xfId="150"/>
    <cellStyle name="20% - Accent2 59" xfId="151"/>
    <cellStyle name="20% - Accent2 6" xfId="152"/>
    <cellStyle name="20% - Accent2 60" xfId="153"/>
    <cellStyle name="20% - Accent2 61" xfId="154"/>
    <cellStyle name="20% - Accent2 62" xfId="155"/>
    <cellStyle name="20% - Accent2 63" xfId="156"/>
    <cellStyle name="20% - Accent2 64" xfId="157"/>
    <cellStyle name="20% - Accent2 65" xfId="158"/>
    <cellStyle name="20% - Accent2 66" xfId="159"/>
    <cellStyle name="20% - Accent2 67" xfId="160"/>
    <cellStyle name="20% - Accent2 68" xfId="161"/>
    <cellStyle name="20% - Accent2 69" xfId="162"/>
    <cellStyle name="20% - Accent2 7" xfId="163"/>
    <cellStyle name="20% - Accent2 70" xfId="164"/>
    <cellStyle name="20% - Accent2 71" xfId="165"/>
    <cellStyle name="20% - Accent2 72" xfId="166"/>
    <cellStyle name="20% - Accent2 73" xfId="167"/>
    <cellStyle name="20% - Accent2 74" xfId="168"/>
    <cellStyle name="20% - Accent2 75" xfId="169"/>
    <cellStyle name="20% - Accent2 76" xfId="170"/>
    <cellStyle name="20% - Accent2 8" xfId="171"/>
    <cellStyle name="20% - Accent2 9" xfId="172"/>
    <cellStyle name="20% - Accent3" xfId="173" builtinId="38" customBuiltin="1"/>
    <cellStyle name="20% - Accent3 10" xfId="174"/>
    <cellStyle name="20% - Accent3 11" xfId="175"/>
    <cellStyle name="20% - Accent3 12" xfId="176"/>
    <cellStyle name="20% - Accent3 13" xfId="177"/>
    <cellStyle name="20% - Accent3 14" xfId="178"/>
    <cellStyle name="20% - Accent3 15" xfId="179"/>
    <cellStyle name="20% - Accent3 16" xfId="180"/>
    <cellStyle name="20% - Accent3 17" xfId="181"/>
    <cellStyle name="20% - Accent3 18" xfId="182"/>
    <cellStyle name="20% - Accent3 19" xfId="183"/>
    <cellStyle name="20% - Accent3 2" xfId="184"/>
    <cellStyle name="20% - Accent3 2 2" xfId="185"/>
    <cellStyle name="20% - Accent3 2 3" xfId="186"/>
    <cellStyle name="20% - Accent3 20" xfId="187"/>
    <cellStyle name="20% - Accent3 21" xfId="188"/>
    <cellStyle name="20% - Accent3 22" xfId="189"/>
    <cellStyle name="20% - Accent3 23" xfId="190"/>
    <cellStyle name="20% - Accent3 24" xfId="191"/>
    <cellStyle name="20% - Accent3 25" xfId="192"/>
    <cellStyle name="20% - Accent3 26" xfId="193"/>
    <cellStyle name="20% - Accent3 27" xfId="194"/>
    <cellStyle name="20% - Accent3 28" xfId="195"/>
    <cellStyle name="20% - Accent3 29" xfId="196"/>
    <cellStyle name="20% - Accent3 3" xfId="197"/>
    <cellStyle name="20% - Accent3 30" xfId="198"/>
    <cellStyle name="20% - Accent3 31" xfId="199"/>
    <cellStyle name="20% - Accent3 32" xfId="200"/>
    <cellStyle name="20% - Accent3 33" xfId="201"/>
    <cellStyle name="20% - Accent3 34" xfId="202"/>
    <cellStyle name="20% - Accent3 35" xfId="203"/>
    <cellStyle name="20% - Accent3 36" xfId="204"/>
    <cellStyle name="20% - Accent3 37" xfId="205"/>
    <cellStyle name="20% - Accent3 38" xfId="206"/>
    <cellStyle name="20% - Accent3 39" xfId="207"/>
    <cellStyle name="20% - Accent3 4" xfId="208"/>
    <cellStyle name="20% - Accent3 40" xfId="209"/>
    <cellStyle name="20% - Accent3 41" xfId="210"/>
    <cellStyle name="20% - Accent3 42" xfId="211"/>
    <cellStyle name="20% - Accent3 43" xfId="212"/>
    <cellStyle name="20% - Accent3 44" xfId="213"/>
    <cellStyle name="20% - Accent3 45" xfId="214"/>
    <cellStyle name="20% - Accent3 46" xfId="215"/>
    <cellStyle name="20% - Accent3 47" xfId="216"/>
    <cellStyle name="20% - Accent3 48" xfId="217"/>
    <cellStyle name="20% - Accent3 49" xfId="218"/>
    <cellStyle name="20% - Accent3 5" xfId="219"/>
    <cellStyle name="20% - Accent3 50" xfId="220"/>
    <cellStyle name="20% - Accent3 51" xfId="221"/>
    <cellStyle name="20% - Accent3 52" xfId="222"/>
    <cellStyle name="20% - Accent3 53" xfId="223"/>
    <cellStyle name="20% - Accent3 54" xfId="224"/>
    <cellStyle name="20% - Accent3 55" xfId="225"/>
    <cellStyle name="20% - Accent3 56" xfId="226"/>
    <cellStyle name="20% - Accent3 57" xfId="227"/>
    <cellStyle name="20% - Accent3 58" xfId="228"/>
    <cellStyle name="20% - Accent3 59" xfId="229"/>
    <cellStyle name="20% - Accent3 6" xfId="230"/>
    <cellStyle name="20% - Accent3 60" xfId="231"/>
    <cellStyle name="20% - Accent3 61" xfId="232"/>
    <cellStyle name="20% - Accent3 62" xfId="233"/>
    <cellStyle name="20% - Accent3 63" xfId="234"/>
    <cellStyle name="20% - Accent3 64" xfId="235"/>
    <cellStyle name="20% - Accent3 65" xfId="236"/>
    <cellStyle name="20% - Accent3 66" xfId="237"/>
    <cellStyle name="20% - Accent3 67" xfId="238"/>
    <cellStyle name="20% - Accent3 68" xfId="239"/>
    <cellStyle name="20% - Accent3 69" xfId="240"/>
    <cellStyle name="20% - Accent3 7" xfId="241"/>
    <cellStyle name="20% - Accent3 70" xfId="242"/>
    <cellStyle name="20% - Accent3 71" xfId="243"/>
    <cellStyle name="20% - Accent3 72" xfId="244"/>
    <cellStyle name="20% - Accent3 73" xfId="245"/>
    <cellStyle name="20% - Accent3 74" xfId="246"/>
    <cellStyle name="20% - Accent3 75" xfId="247"/>
    <cellStyle name="20% - Accent3 76" xfId="248"/>
    <cellStyle name="20% - Accent3 8" xfId="249"/>
    <cellStyle name="20% - Accent3 9" xfId="250"/>
    <cellStyle name="20% - Accent4" xfId="251" builtinId="42" customBuiltin="1"/>
    <cellStyle name="20% - Accent4 10" xfId="252"/>
    <cellStyle name="20% - Accent4 11" xfId="253"/>
    <cellStyle name="20% - Accent4 12" xfId="254"/>
    <cellStyle name="20% - Accent4 13" xfId="255"/>
    <cellStyle name="20% - Accent4 14" xfId="256"/>
    <cellStyle name="20% - Accent4 15" xfId="257"/>
    <cellStyle name="20% - Accent4 16" xfId="258"/>
    <cellStyle name="20% - Accent4 17" xfId="259"/>
    <cellStyle name="20% - Accent4 18" xfId="260"/>
    <cellStyle name="20% - Accent4 19" xfId="261"/>
    <cellStyle name="20% - Accent4 2" xfId="262"/>
    <cellStyle name="20% - Accent4 2 2" xfId="263"/>
    <cellStyle name="20% - Accent4 2 3" xfId="264"/>
    <cellStyle name="20% - Accent4 20" xfId="265"/>
    <cellStyle name="20% - Accent4 21" xfId="266"/>
    <cellStyle name="20% - Accent4 22" xfId="267"/>
    <cellStyle name="20% - Accent4 23" xfId="268"/>
    <cellStyle name="20% - Accent4 24" xfId="269"/>
    <cellStyle name="20% - Accent4 25" xfId="270"/>
    <cellStyle name="20% - Accent4 26" xfId="271"/>
    <cellStyle name="20% - Accent4 27" xfId="272"/>
    <cellStyle name="20% - Accent4 28" xfId="273"/>
    <cellStyle name="20% - Accent4 29" xfId="274"/>
    <cellStyle name="20% - Accent4 3" xfId="275"/>
    <cellStyle name="20% - Accent4 30" xfId="276"/>
    <cellStyle name="20% - Accent4 31" xfId="277"/>
    <cellStyle name="20% - Accent4 32" xfId="278"/>
    <cellStyle name="20% - Accent4 33" xfId="279"/>
    <cellStyle name="20% - Accent4 34" xfId="280"/>
    <cellStyle name="20% - Accent4 35" xfId="281"/>
    <cellStyle name="20% - Accent4 36" xfId="282"/>
    <cellStyle name="20% - Accent4 37" xfId="283"/>
    <cellStyle name="20% - Accent4 38" xfId="284"/>
    <cellStyle name="20% - Accent4 39" xfId="285"/>
    <cellStyle name="20% - Accent4 4" xfId="286"/>
    <cellStyle name="20% - Accent4 40" xfId="287"/>
    <cellStyle name="20% - Accent4 41" xfId="288"/>
    <cellStyle name="20% - Accent4 42" xfId="289"/>
    <cellStyle name="20% - Accent4 43" xfId="290"/>
    <cellStyle name="20% - Accent4 44" xfId="291"/>
    <cellStyle name="20% - Accent4 45" xfId="292"/>
    <cellStyle name="20% - Accent4 46" xfId="293"/>
    <cellStyle name="20% - Accent4 47" xfId="294"/>
    <cellStyle name="20% - Accent4 48" xfId="295"/>
    <cellStyle name="20% - Accent4 49" xfId="296"/>
    <cellStyle name="20% - Accent4 5" xfId="297"/>
    <cellStyle name="20% - Accent4 50" xfId="298"/>
    <cellStyle name="20% - Accent4 51" xfId="299"/>
    <cellStyle name="20% - Accent4 52" xfId="300"/>
    <cellStyle name="20% - Accent4 53" xfId="301"/>
    <cellStyle name="20% - Accent4 54" xfId="302"/>
    <cellStyle name="20% - Accent4 55" xfId="303"/>
    <cellStyle name="20% - Accent4 56" xfId="304"/>
    <cellStyle name="20% - Accent4 57" xfId="305"/>
    <cellStyle name="20% - Accent4 58" xfId="306"/>
    <cellStyle name="20% - Accent4 59" xfId="307"/>
    <cellStyle name="20% - Accent4 6" xfId="308"/>
    <cellStyle name="20% - Accent4 60" xfId="309"/>
    <cellStyle name="20% - Accent4 61" xfId="310"/>
    <cellStyle name="20% - Accent4 62" xfId="311"/>
    <cellStyle name="20% - Accent4 63" xfId="312"/>
    <cellStyle name="20% - Accent4 64" xfId="313"/>
    <cellStyle name="20% - Accent4 65" xfId="314"/>
    <cellStyle name="20% - Accent4 66" xfId="315"/>
    <cellStyle name="20% - Accent4 67" xfId="316"/>
    <cellStyle name="20% - Accent4 68" xfId="317"/>
    <cellStyle name="20% - Accent4 69" xfId="318"/>
    <cellStyle name="20% - Accent4 7" xfId="319"/>
    <cellStyle name="20% - Accent4 70" xfId="320"/>
    <cellStyle name="20% - Accent4 71" xfId="321"/>
    <cellStyle name="20% - Accent4 72" xfId="322"/>
    <cellStyle name="20% - Accent4 73" xfId="323"/>
    <cellStyle name="20% - Accent4 74" xfId="324"/>
    <cellStyle name="20% - Accent4 75" xfId="325"/>
    <cellStyle name="20% - Accent4 76" xfId="326"/>
    <cellStyle name="20% - Accent4 8" xfId="327"/>
    <cellStyle name="20% - Accent4 9" xfId="328"/>
    <cellStyle name="20% - Accent5" xfId="329" builtinId="46" customBuiltin="1"/>
    <cellStyle name="20% - Accent5 10" xfId="330"/>
    <cellStyle name="20% - Accent5 11" xfId="331"/>
    <cellStyle name="20% - Accent5 12" xfId="332"/>
    <cellStyle name="20% - Accent5 13" xfId="333"/>
    <cellStyle name="20% - Accent5 14" xfId="334"/>
    <cellStyle name="20% - Accent5 15" xfId="335"/>
    <cellStyle name="20% - Accent5 16" xfId="336"/>
    <cellStyle name="20% - Accent5 17" xfId="337"/>
    <cellStyle name="20% - Accent5 18" xfId="338"/>
    <cellStyle name="20% - Accent5 19" xfId="339"/>
    <cellStyle name="20% - Accent5 2" xfId="340"/>
    <cellStyle name="20% - Accent5 2 2" xfId="341"/>
    <cellStyle name="20% - Accent5 2 3" xfId="342"/>
    <cellStyle name="20% - Accent5 20" xfId="343"/>
    <cellStyle name="20% - Accent5 21" xfId="344"/>
    <cellStyle name="20% - Accent5 22" xfId="345"/>
    <cellStyle name="20% - Accent5 23" xfId="346"/>
    <cellStyle name="20% - Accent5 24" xfId="347"/>
    <cellStyle name="20% - Accent5 25" xfId="348"/>
    <cellStyle name="20% - Accent5 26" xfId="349"/>
    <cellStyle name="20% - Accent5 27" xfId="350"/>
    <cellStyle name="20% - Accent5 28" xfId="351"/>
    <cellStyle name="20% - Accent5 29" xfId="352"/>
    <cellStyle name="20% - Accent5 3" xfId="353"/>
    <cellStyle name="20% - Accent5 30" xfId="354"/>
    <cellStyle name="20% - Accent5 31" xfId="355"/>
    <cellStyle name="20% - Accent5 32" xfId="356"/>
    <cellStyle name="20% - Accent5 33" xfId="357"/>
    <cellStyle name="20% - Accent5 34" xfId="358"/>
    <cellStyle name="20% - Accent5 35" xfId="359"/>
    <cellStyle name="20% - Accent5 36" xfId="360"/>
    <cellStyle name="20% - Accent5 37" xfId="361"/>
    <cellStyle name="20% - Accent5 38" xfId="362"/>
    <cellStyle name="20% - Accent5 39" xfId="363"/>
    <cellStyle name="20% - Accent5 4" xfId="364"/>
    <cellStyle name="20% - Accent5 40" xfId="365"/>
    <cellStyle name="20% - Accent5 41" xfId="366"/>
    <cellStyle name="20% - Accent5 42" xfId="367"/>
    <cellStyle name="20% - Accent5 43" xfId="368"/>
    <cellStyle name="20% - Accent5 44" xfId="369"/>
    <cellStyle name="20% - Accent5 45" xfId="370"/>
    <cellStyle name="20% - Accent5 46" xfId="371"/>
    <cellStyle name="20% - Accent5 47" xfId="372"/>
    <cellStyle name="20% - Accent5 48" xfId="373"/>
    <cellStyle name="20% - Accent5 49" xfId="374"/>
    <cellStyle name="20% - Accent5 5" xfId="375"/>
    <cellStyle name="20% - Accent5 50" xfId="376"/>
    <cellStyle name="20% - Accent5 51" xfId="377"/>
    <cellStyle name="20% - Accent5 52" xfId="378"/>
    <cellStyle name="20% - Accent5 53" xfId="379"/>
    <cellStyle name="20% - Accent5 54" xfId="380"/>
    <cellStyle name="20% - Accent5 55" xfId="381"/>
    <cellStyle name="20% - Accent5 56" xfId="382"/>
    <cellStyle name="20% - Accent5 57" xfId="383"/>
    <cellStyle name="20% - Accent5 58" xfId="384"/>
    <cellStyle name="20% - Accent5 59" xfId="385"/>
    <cellStyle name="20% - Accent5 6" xfId="386"/>
    <cellStyle name="20% - Accent5 60" xfId="387"/>
    <cellStyle name="20% - Accent5 61" xfId="388"/>
    <cellStyle name="20% - Accent5 62" xfId="389"/>
    <cellStyle name="20% - Accent5 63" xfId="390"/>
    <cellStyle name="20% - Accent5 64" xfId="391"/>
    <cellStyle name="20% - Accent5 65" xfId="392"/>
    <cellStyle name="20% - Accent5 66" xfId="393"/>
    <cellStyle name="20% - Accent5 67" xfId="394"/>
    <cellStyle name="20% - Accent5 68" xfId="395"/>
    <cellStyle name="20% - Accent5 69" xfId="396"/>
    <cellStyle name="20% - Accent5 7" xfId="397"/>
    <cellStyle name="20% - Accent5 70" xfId="398"/>
    <cellStyle name="20% - Accent5 71" xfId="399"/>
    <cellStyle name="20% - Accent5 72" xfId="400"/>
    <cellStyle name="20% - Accent5 73" xfId="401"/>
    <cellStyle name="20% - Accent5 74" xfId="402"/>
    <cellStyle name="20% - Accent5 75" xfId="403"/>
    <cellStyle name="20% - Accent5 76" xfId="404"/>
    <cellStyle name="20% - Accent5 8" xfId="405"/>
    <cellStyle name="20% - Accent5 9" xfId="406"/>
    <cellStyle name="20% - Accent6" xfId="407" builtinId="50" customBuiltin="1"/>
    <cellStyle name="20% - Accent6 10" xfId="408"/>
    <cellStyle name="20% - Accent6 11" xfId="409"/>
    <cellStyle name="20% - Accent6 12" xfId="410"/>
    <cellStyle name="20% - Accent6 13" xfId="411"/>
    <cellStyle name="20% - Accent6 14" xfId="412"/>
    <cellStyle name="20% - Accent6 15" xfId="413"/>
    <cellStyle name="20% - Accent6 16" xfId="414"/>
    <cellStyle name="20% - Accent6 17" xfId="415"/>
    <cellStyle name="20% - Accent6 18" xfId="416"/>
    <cellStyle name="20% - Accent6 19" xfId="417"/>
    <cellStyle name="20% - Accent6 2" xfId="418"/>
    <cellStyle name="20% - Accent6 2 2" xfId="419"/>
    <cellStyle name="20% - Accent6 2 3" xfId="420"/>
    <cellStyle name="20% - Accent6 20" xfId="421"/>
    <cellStyle name="20% - Accent6 21" xfId="422"/>
    <cellStyle name="20% - Accent6 22" xfId="423"/>
    <cellStyle name="20% - Accent6 23" xfId="424"/>
    <cellStyle name="20% - Accent6 24" xfId="425"/>
    <cellStyle name="20% - Accent6 25" xfId="426"/>
    <cellStyle name="20% - Accent6 26" xfId="427"/>
    <cellStyle name="20% - Accent6 27" xfId="428"/>
    <cellStyle name="20% - Accent6 28" xfId="429"/>
    <cellStyle name="20% - Accent6 29" xfId="430"/>
    <cellStyle name="20% - Accent6 3" xfId="431"/>
    <cellStyle name="20% - Accent6 30" xfId="432"/>
    <cellStyle name="20% - Accent6 31" xfId="433"/>
    <cellStyle name="20% - Accent6 32" xfId="434"/>
    <cellStyle name="20% - Accent6 33" xfId="435"/>
    <cellStyle name="20% - Accent6 34" xfId="436"/>
    <cellStyle name="20% - Accent6 35" xfId="437"/>
    <cellStyle name="20% - Accent6 36" xfId="438"/>
    <cellStyle name="20% - Accent6 37" xfId="439"/>
    <cellStyle name="20% - Accent6 38" xfId="440"/>
    <cellStyle name="20% - Accent6 39" xfId="441"/>
    <cellStyle name="20% - Accent6 4" xfId="442"/>
    <cellStyle name="20% - Accent6 40" xfId="443"/>
    <cellStyle name="20% - Accent6 41" xfId="444"/>
    <cellStyle name="20% - Accent6 42" xfId="445"/>
    <cellStyle name="20% - Accent6 43" xfId="446"/>
    <cellStyle name="20% - Accent6 44" xfId="447"/>
    <cellStyle name="20% - Accent6 45" xfId="448"/>
    <cellStyle name="20% - Accent6 46" xfId="449"/>
    <cellStyle name="20% - Accent6 47" xfId="450"/>
    <cellStyle name="20% - Accent6 48" xfId="451"/>
    <cellStyle name="20% - Accent6 49" xfId="452"/>
    <cellStyle name="20% - Accent6 5" xfId="453"/>
    <cellStyle name="20% - Accent6 50" xfId="454"/>
    <cellStyle name="20% - Accent6 51" xfId="455"/>
    <cellStyle name="20% - Accent6 52" xfId="456"/>
    <cellStyle name="20% - Accent6 53" xfId="457"/>
    <cellStyle name="20% - Accent6 54" xfId="458"/>
    <cellStyle name="20% - Accent6 55" xfId="459"/>
    <cellStyle name="20% - Accent6 56" xfId="460"/>
    <cellStyle name="20% - Accent6 57" xfId="461"/>
    <cellStyle name="20% - Accent6 58" xfId="462"/>
    <cellStyle name="20% - Accent6 59" xfId="463"/>
    <cellStyle name="20% - Accent6 6" xfId="464"/>
    <cellStyle name="20% - Accent6 60" xfId="465"/>
    <cellStyle name="20% - Accent6 61" xfId="466"/>
    <cellStyle name="20% - Accent6 62" xfId="467"/>
    <cellStyle name="20% - Accent6 63" xfId="468"/>
    <cellStyle name="20% - Accent6 64" xfId="469"/>
    <cellStyle name="20% - Accent6 65" xfId="470"/>
    <cellStyle name="20% - Accent6 66" xfId="471"/>
    <cellStyle name="20% - Accent6 67" xfId="472"/>
    <cellStyle name="20% - Accent6 68" xfId="473"/>
    <cellStyle name="20% - Accent6 69" xfId="474"/>
    <cellStyle name="20% - Accent6 7" xfId="475"/>
    <cellStyle name="20% - Accent6 70" xfId="476"/>
    <cellStyle name="20% - Accent6 71" xfId="477"/>
    <cellStyle name="20% - Accent6 72" xfId="478"/>
    <cellStyle name="20% - Accent6 73" xfId="479"/>
    <cellStyle name="20% - Accent6 74" xfId="480"/>
    <cellStyle name="20% - Accent6 75" xfId="481"/>
    <cellStyle name="20% - Accent6 76" xfId="482"/>
    <cellStyle name="20% - Accent6 8" xfId="483"/>
    <cellStyle name="20% - Accent6 9" xfId="484"/>
    <cellStyle name="3" xfId="485"/>
    <cellStyle name="4" xfId="486"/>
    <cellStyle name="40% - Accent1" xfId="487" builtinId="31" customBuiltin="1"/>
    <cellStyle name="40% - Accent1 10" xfId="488"/>
    <cellStyle name="40% - Accent1 11" xfId="489"/>
    <cellStyle name="40% - Accent1 12" xfId="490"/>
    <cellStyle name="40% - Accent1 13" xfId="491"/>
    <cellStyle name="40% - Accent1 14" xfId="492"/>
    <cellStyle name="40% - Accent1 15" xfId="493"/>
    <cellStyle name="40% - Accent1 16" xfId="494"/>
    <cellStyle name="40% - Accent1 17" xfId="495"/>
    <cellStyle name="40% - Accent1 18" xfId="496"/>
    <cellStyle name="40% - Accent1 19" xfId="497"/>
    <cellStyle name="40% - Accent1 2" xfId="498"/>
    <cellStyle name="40% - Accent1 2 2" xfId="499"/>
    <cellStyle name="40% - Accent1 2 3" xfId="500"/>
    <cellStyle name="40% - Accent1 20" xfId="501"/>
    <cellStyle name="40% - Accent1 21" xfId="502"/>
    <cellStyle name="40% - Accent1 22" xfId="503"/>
    <cellStyle name="40% - Accent1 23" xfId="504"/>
    <cellStyle name="40% - Accent1 24" xfId="505"/>
    <cellStyle name="40% - Accent1 25" xfId="506"/>
    <cellStyle name="40% - Accent1 26" xfId="507"/>
    <cellStyle name="40% - Accent1 27" xfId="508"/>
    <cellStyle name="40% - Accent1 28" xfId="509"/>
    <cellStyle name="40% - Accent1 29" xfId="510"/>
    <cellStyle name="40% - Accent1 3" xfId="511"/>
    <cellStyle name="40% - Accent1 30" xfId="512"/>
    <cellStyle name="40% - Accent1 31" xfId="513"/>
    <cellStyle name="40% - Accent1 32" xfId="514"/>
    <cellStyle name="40% - Accent1 33" xfId="515"/>
    <cellStyle name="40% - Accent1 34" xfId="516"/>
    <cellStyle name="40% - Accent1 35" xfId="517"/>
    <cellStyle name="40% - Accent1 36" xfId="518"/>
    <cellStyle name="40% - Accent1 37" xfId="519"/>
    <cellStyle name="40% - Accent1 38" xfId="520"/>
    <cellStyle name="40% - Accent1 39" xfId="521"/>
    <cellStyle name="40% - Accent1 4" xfId="522"/>
    <cellStyle name="40% - Accent1 40" xfId="523"/>
    <cellStyle name="40% - Accent1 41" xfId="524"/>
    <cellStyle name="40% - Accent1 42" xfId="525"/>
    <cellStyle name="40% - Accent1 43" xfId="526"/>
    <cellStyle name="40% - Accent1 44" xfId="527"/>
    <cellStyle name="40% - Accent1 45" xfId="528"/>
    <cellStyle name="40% - Accent1 46" xfId="529"/>
    <cellStyle name="40% - Accent1 47" xfId="530"/>
    <cellStyle name="40% - Accent1 48" xfId="531"/>
    <cellStyle name="40% - Accent1 49" xfId="532"/>
    <cellStyle name="40% - Accent1 5" xfId="533"/>
    <cellStyle name="40% - Accent1 50" xfId="534"/>
    <cellStyle name="40% - Accent1 51" xfId="535"/>
    <cellStyle name="40% - Accent1 52" xfId="536"/>
    <cellStyle name="40% - Accent1 53" xfId="537"/>
    <cellStyle name="40% - Accent1 54" xfId="538"/>
    <cellStyle name="40% - Accent1 55" xfId="539"/>
    <cellStyle name="40% - Accent1 56" xfId="540"/>
    <cellStyle name="40% - Accent1 57" xfId="541"/>
    <cellStyle name="40% - Accent1 58" xfId="542"/>
    <cellStyle name="40% - Accent1 59" xfId="543"/>
    <cellStyle name="40% - Accent1 6" xfId="544"/>
    <cellStyle name="40% - Accent1 60" xfId="545"/>
    <cellStyle name="40% - Accent1 61" xfId="546"/>
    <cellStyle name="40% - Accent1 62" xfId="547"/>
    <cellStyle name="40% - Accent1 63" xfId="548"/>
    <cellStyle name="40% - Accent1 64" xfId="549"/>
    <cellStyle name="40% - Accent1 65" xfId="550"/>
    <cellStyle name="40% - Accent1 66" xfId="551"/>
    <cellStyle name="40% - Accent1 67" xfId="552"/>
    <cellStyle name="40% - Accent1 68" xfId="553"/>
    <cellStyle name="40% - Accent1 69" xfId="554"/>
    <cellStyle name="40% - Accent1 7" xfId="555"/>
    <cellStyle name="40% - Accent1 70" xfId="556"/>
    <cellStyle name="40% - Accent1 71" xfId="557"/>
    <cellStyle name="40% - Accent1 72" xfId="558"/>
    <cellStyle name="40% - Accent1 73" xfId="559"/>
    <cellStyle name="40% - Accent1 74" xfId="560"/>
    <cellStyle name="40% - Accent1 75" xfId="561"/>
    <cellStyle name="40% - Accent1 76" xfId="562"/>
    <cellStyle name="40% - Accent1 8" xfId="563"/>
    <cellStyle name="40% - Accent1 9" xfId="564"/>
    <cellStyle name="40% - Accent2" xfId="565" builtinId="35" customBuiltin="1"/>
    <cellStyle name="40% - Accent2 10" xfId="566"/>
    <cellStyle name="40% - Accent2 11" xfId="567"/>
    <cellStyle name="40% - Accent2 12" xfId="568"/>
    <cellStyle name="40% - Accent2 13" xfId="569"/>
    <cellStyle name="40% - Accent2 14" xfId="570"/>
    <cellStyle name="40% - Accent2 15" xfId="571"/>
    <cellStyle name="40% - Accent2 16" xfId="572"/>
    <cellStyle name="40% - Accent2 17" xfId="573"/>
    <cellStyle name="40% - Accent2 18" xfId="574"/>
    <cellStyle name="40% - Accent2 19" xfId="575"/>
    <cellStyle name="40% - Accent2 2" xfId="576"/>
    <cellStyle name="40% - Accent2 2 2" xfId="577"/>
    <cellStyle name="40% - Accent2 2 3" xfId="578"/>
    <cellStyle name="40% - Accent2 20" xfId="579"/>
    <cellStyle name="40% - Accent2 21" xfId="580"/>
    <cellStyle name="40% - Accent2 22" xfId="581"/>
    <cellStyle name="40% - Accent2 23" xfId="582"/>
    <cellStyle name="40% - Accent2 24" xfId="583"/>
    <cellStyle name="40% - Accent2 25" xfId="584"/>
    <cellStyle name="40% - Accent2 26" xfId="585"/>
    <cellStyle name="40% - Accent2 27" xfId="586"/>
    <cellStyle name="40% - Accent2 28" xfId="587"/>
    <cellStyle name="40% - Accent2 29" xfId="588"/>
    <cellStyle name="40% - Accent2 3" xfId="589"/>
    <cellStyle name="40% - Accent2 30" xfId="590"/>
    <cellStyle name="40% - Accent2 31" xfId="591"/>
    <cellStyle name="40% - Accent2 32" xfId="592"/>
    <cellStyle name="40% - Accent2 33" xfId="593"/>
    <cellStyle name="40% - Accent2 34" xfId="594"/>
    <cellStyle name="40% - Accent2 35" xfId="595"/>
    <cellStyle name="40% - Accent2 36" xfId="596"/>
    <cellStyle name="40% - Accent2 37" xfId="597"/>
    <cellStyle name="40% - Accent2 38" xfId="598"/>
    <cellStyle name="40% - Accent2 39" xfId="599"/>
    <cellStyle name="40% - Accent2 4" xfId="600"/>
    <cellStyle name="40% - Accent2 40" xfId="601"/>
    <cellStyle name="40% - Accent2 41" xfId="602"/>
    <cellStyle name="40% - Accent2 42" xfId="603"/>
    <cellStyle name="40% - Accent2 43" xfId="604"/>
    <cellStyle name="40% - Accent2 44" xfId="605"/>
    <cellStyle name="40% - Accent2 45" xfId="606"/>
    <cellStyle name="40% - Accent2 46" xfId="607"/>
    <cellStyle name="40% - Accent2 47" xfId="608"/>
    <cellStyle name="40% - Accent2 48" xfId="609"/>
    <cellStyle name="40% - Accent2 49" xfId="610"/>
    <cellStyle name="40% - Accent2 5" xfId="611"/>
    <cellStyle name="40% - Accent2 50" xfId="612"/>
    <cellStyle name="40% - Accent2 51" xfId="613"/>
    <cellStyle name="40% - Accent2 52" xfId="614"/>
    <cellStyle name="40% - Accent2 53" xfId="615"/>
    <cellStyle name="40% - Accent2 54" xfId="616"/>
    <cellStyle name="40% - Accent2 55" xfId="617"/>
    <cellStyle name="40% - Accent2 56" xfId="618"/>
    <cellStyle name="40% - Accent2 57" xfId="619"/>
    <cellStyle name="40% - Accent2 58" xfId="620"/>
    <cellStyle name="40% - Accent2 59" xfId="621"/>
    <cellStyle name="40% - Accent2 6" xfId="622"/>
    <cellStyle name="40% - Accent2 60" xfId="623"/>
    <cellStyle name="40% - Accent2 61" xfId="624"/>
    <cellStyle name="40% - Accent2 62" xfId="625"/>
    <cellStyle name="40% - Accent2 63" xfId="626"/>
    <cellStyle name="40% - Accent2 64" xfId="627"/>
    <cellStyle name="40% - Accent2 65" xfId="628"/>
    <cellStyle name="40% - Accent2 66" xfId="629"/>
    <cellStyle name="40% - Accent2 67" xfId="630"/>
    <cellStyle name="40% - Accent2 68" xfId="631"/>
    <cellStyle name="40% - Accent2 69" xfId="632"/>
    <cellStyle name="40% - Accent2 7" xfId="633"/>
    <cellStyle name="40% - Accent2 70" xfId="634"/>
    <cellStyle name="40% - Accent2 71" xfId="635"/>
    <cellStyle name="40% - Accent2 72" xfId="636"/>
    <cellStyle name="40% - Accent2 73" xfId="637"/>
    <cellStyle name="40% - Accent2 74" xfId="638"/>
    <cellStyle name="40% - Accent2 75" xfId="639"/>
    <cellStyle name="40% - Accent2 76" xfId="640"/>
    <cellStyle name="40% - Accent2 8" xfId="641"/>
    <cellStyle name="40% - Accent2 9" xfId="642"/>
    <cellStyle name="40% - Accent3" xfId="643" builtinId="39" customBuiltin="1"/>
    <cellStyle name="40% - Accent3 10" xfId="644"/>
    <cellStyle name="40% - Accent3 11" xfId="645"/>
    <cellStyle name="40% - Accent3 12" xfId="646"/>
    <cellStyle name="40% - Accent3 13" xfId="647"/>
    <cellStyle name="40% - Accent3 14" xfId="648"/>
    <cellStyle name="40% - Accent3 15" xfId="649"/>
    <cellStyle name="40% - Accent3 16" xfId="650"/>
    <cellStyle name="40% - Accent3 17" xfId="651"/>
    <cellStyle name="40% - Accent3 18" xfId="652"/>
    <cellStyle name="40% - Accent3 19" xfId="653"/>
    <cellStyle name="40% - Accent3 2" xfId="654"/>
    <cellStyle name="40% - Accent3 2 2" xfId="655"/>
    <cellStyle name="40% - Accent3 2 3" xfId="656"/>
    <cellStyle name="40% - Accent3 20" xfId="657"/>
    <cellStyle name="40% - Accent3 21" xfId="658"/>
    <cellStyle name="40% - Accent3 22" xfId="659"/>
    <cellStyle name="40% - Accent3 23" xfId="660"/>
    <cellStyle name="40% - Accent3 24" xfId="661"/>
    <cellStyle name="40% - Accent3 25" xfId="662"/>
    <cellStyle name="40% - Accent3 26" xfId="663"/>
    <cellStyle name="40% - Accent3 27" xfId="664"/>
    <cellStyle name="40% - Accent3 28" xfId="665"/>
    <cellStyle name="40% - Accent3 29" xfId="666"/>
    <cellStyle name="40% - Accent3 3" xfId="667"/>
    <cellStyle name="40% - Accent3 30" xfId="668"/>
    <cellStyle name="40% - Accent3 31" xfId="669"/>
    <cellStyle name="40% - Accent3 32" xfId="670"/>
    <cellStyle name="40% - Accent3 33" xfId="671"/>
    <cellStyle name="40% - Accent3 34" xfId="672"/>
    <cellStyle name="40% - Accent3 35" xfId="673"/>
    <cellStyle name="40% - Accent3 36" xfId="674"/>
    <cellStyle name="40% - Accent3 37" xfId="675"/>
    <cellStyle name="40% - Accent3 38" xfId="676"/>
    <cellStyle name="40% - Accent3 39" xfId="677"/>
    <cellStyle name="40% - Accent3 4" xfId="678"/>
    <cellStyle name="40% - Accent3 40" xfId="679"/>
    <cellStyle name="40% - Accent3 41" xfId="680"/>
    <cellStyle name="40% - Accent3 42" xfId="681"/>
    <cellStyle name="40% - Accent3 43" xfId="682"/>
    <cellStyle name="40% - Accent3 44" xfId="683"/>
    <cellStyle name="40% - Accent3 45" xfId="684"/>
    <cellStyle name="40% - Accent3 46" xfId="685"/>
    <cellStyle name="40% - Accent3 47" xfId="686"/>
    <cellStyle name="40% - Accent3 48" xfId="687"/>
    <cellStyle name="40% - Accent3 49" xfId="688"/>
    <cellStyle name="40% - Accent3 5" xfId="689"/>
    <cellStyle name="40% - Accent3 50" xfId="690"/>
    <cellStyle name="40% - Accent3 51" xfId="691"/>
    <cellStyle name="40% - Accent3 52" xfId="692"/>
    <cellStyle name="40% - Accent3 53" xfId="693"/>
    <cellStyle name="40% - Accent3 54" xfId="694"/>
    <cellStyle name="40% - Accent3 55" xfId="695"/>
    <cellStyle name="40% - Accent3 56" xfId="696"/>
    <cellStyle name="40% - Accent3 57" xfId="697"/>
    <cellStyle name="40% - Accent3 58" xfId="698"/>
    <cellStyle name="40% - Accent3 59" xfId="699"/>
    <cellStyle name="40% - Accent3 6" xfId="700"/>
    <cellStyle name="40% - Accent3 60" xfId="701"/>
    <cellStyle name="40% - Accent3 61" xfId="702"/>
    <cellStyle name="40% - Accent3 62" xfId="703"/>
    <cellStyle name="40% - Accent3 63" xfId="704"/>
    <cellStyle name="40% - Accent3 64" xfId="705"/>
    <cellStyle name="40% - Accent3 65" xfId="706"/>
    <cellStyle name="40% - Accent3 66" xfId="707"/>
    <cellStyle name="40% - Accent3 67" xfId="708"/>
    <cellStyle name="40% - Accent3 68" xfId="709"/>
    <cellStyle name="40% - Accent3 69" xfId="710"/>
    <cellStyle name="40% - Accent3 7" xfId="711"/>
    <cellStyle name="40% - Accent3 70" xfId="712"/>
    <cellStyle name="40% - Accent3 71" xfId="713"/>
    <cellStyle name="40% - Accent3 72" xfId="714"/>
    <cellStyle name="40% - Accent3 73" xfId="715"/>
    <cellStyle name="40% - Accent3 74" xfId="716"/>
    <cellStyle name="40% - Accent3 75" xfId="717"/>
    <cellStyle name="40% - Accent3 76" xfId="718"/>
    <cellStyle name="40% - Accent3 8" xfId="719"/>
    <cellStyle name="40% - Accent3 9" xfId="720"/>
    <cellStyle name="40% - Accent4" xfId="721" builtinId="43" customBuiltin="1"/>
    <cellStyle name="40% - Accent4 10" xfId="722"/>
    <cellStyle name="40% - Accent4 11" xfId="723"/>
    <cellStyle name="40% - Accent4 12" xfId="724"/>
    <cellStyle name="40% - Accent4 13" xfId="725"/>
    <cellStyle name="40% - Accent4 14" xfId="726"/>
    <cellStyle name="40% - Accent4 15" xfId="727"/>
    <cellStyle name="40% - Accent4 16" xfId="728"/>
    <cellStyle name="40% - Accent4 17" xfId="729"/>
    <cellStyle name="40% - Accent4 18" xfId="730"/>
    <cellStyle name="40% - Accent4 19" xfId="731"/>
    <cellStyle name="40% - Accent4 2" xfId="732"/>
    <cellStyle name="40% - Accent4 2 2" xfId="733"/>
    <cellStyle name="40% - Accent4 2 3" xfId="734"/>
    <cellStyle name="40% - Accent4 20" xfId="735"/>
    <cellStyle name="40% - Accent4 21" xfId="736"/>
    <cellStyle name="40% - Accent4 22" xfId="737"/>
    <cellStyle name="40% - Accent4 23" xfId="738"/>
    <cellStyle name="40% - Accent4 24" xfId="739"/>
    <cellStyle name="40% - Accent4 25" xfId="740"/>
    <cellStyle name="40% - Accent4 26" xfId="741"/>
    <cellStyle name="40% - Accent4 27" xfId="742"/>
    <cellStyle name="40% - Accent4 28" xfId="743"/>
    <cellStyle name="40% - Accent4 29" xfId="744"/>
    <cellStyle name="40% - Accent4 3" xfId="745"/>
    <cellStyle name="40% - Accent4 30" xfId="746"/>
    <cellStyle name="40% - Accent4 31" xfId="747"/>
    <cellStyle name="40% - Accent4 32" xfId="748"/>
    <cellStyle name="40% - Accent4 33" xfId="749"/>
    <cellStyle name="40% - Accent4 34" xfId="750"/>
    <cellStyle name="40% - Accent4 35" xfId="751"/>
    <cellStyle name="40% - Accent4 36" xfId="752"/>
    <cellStyle name="40% - Accent4 37" xfId="753"/>
    <cellStyle name="40% - Accent4 38" xfId="754"/>
    <cellStyle name="40% - Accent4 39" xfId="755"/>
    <cellStyle name="40% - Accent4 4" xfId="756"/>
    <cellStyle name="40% - Accent4 40" xfId="757"/>
    <cellStyle name="40% - Accent4 41" xfId="758"/>
    <cellStyle name="40% - Accent4 42" xfId="759"/>
    <cellStyle name="40% - Accent4 43" xfId="760"/>
    <cellStyle name="40% - Accent4 44" xfId="761"/>
    <cellStyle name="40% - Accent4 45" xfId="762"/>
    <cellStyle name="40% - Accent4 46" xfId="763"/>
    <cellStyle name="40% - Accent4 47" xfId="764"/>
    <cellStyle name="40% - Accent4 48" xfId="765"/>
    <cellStyle name="40% - Accent4 49" xfId="766"/>
    <cellStyle name="40% - Accent4 5" xfId="767"/>
    <cellStyle name="40% - Accent4 50" xfId="768"/>
    <cellStyle name="40% - Accent4 51" xfId="769"/>
    <cellStyle name="40% - Accent4 52" xfId="770"/>
    <cellStyle name="40% - Accent4 53" xfId="771"/>
    <cellStyle name="40% - Accent4 54" xfId="772"/>
    <cellStyle name="40% - Accent4 55" xfId="773"/>
    <cellStyle name="40% - Accent4 56" xfId="774"/>
    <cellStyle name="40% - Accent4 57" xfId="775"/>
    <cellStyle name="40% - Accent4 58" xfId="776"/>
    <cellStyle name="40% - Accent4 59" xfId="777"/>
    <cellStyle name="40% - Accent4 6" xfId="778"/>
    <cellStyle name="40% - Accent4 60" xfId="779"/>
    <cellStyle name="40% - Accent4 61" xfId="780"/>
    <cellStyle name="40% - Accent4 62" xfId="781"/>
    <cellStyle name="40% - Accent4 63" xfId="782"/>
    <cellStyle name="40% - Accent4 64" xfId="783"/>
    <cellStyle name="40% - Accent4 65" xfId="784"/>
    <cellStyle name="40% - Accent4 66" xfId="785"/>
    <cellStyle name="40% - Accent4 67" xfId="786"/>
    <cellStyle name="40% - Accent4 68" xfId="787"/>
    <cellStyle name="40% - Accent4 69" xfId="788"/>
    <cellStyle name="40% - Accent4 7" xfId="789"/>
    <cellStyle name="40% - Accent4 70" xfId="790"/>
    <cellStyle name="40% - Accent4 71" xfId="791"/>
    <cellStyle name="40% - Accent4 72" xfId="792"/>
    <cellStyle name="40% - Accent4 73" xfId="793"/>
    <cellStyle name="40% - Accent4 74" xfId="794"/>
    <cellStyle name="40% - Accent4 75" xfId="795"/>
    <cellStyle name="40% - Accent4 76" xfId="796"/>
    <cellStyle name="40% - Accent4 8" xfId="797"/>
    <cellStyle name="40% - Accent4 9" xfId="798"/>
    <cellStyle name="40% - Accent5" xfId="799" builtinId="47" customBuiltin="1"/>
    <cellStyle name="40% - Accent5 10" xfId="800"/>
    <cellStyle name="40% - Accent5 11" xfId="801"/>
    <cellStyle name="40% - Accent5 12" xfId="802"/>
    <cellStyle name="40% - Accent5 13" xfId="803"/>
    <cellStyle name="40% - Accent5 14" xfId="804"/>
    <cellStyle name="40% - Accent5 15" xfId="805"/>
    <cellStyle name="40% - Accent5 16" xfId="806"/>
    <cellStyle name="40% - Accent5 17" xfId="807"/>
    <cellStyle name="40% - Accent5 18" xfId="808"/>
    <cellStyle name="40% - Accent5 19" xfId="809"/>
    <cellStyle name="40% - Accent5 2" xfId="810"/>
    <cellStyle name="40% - Accent5 2 2" xfId="811"/>
    <cellStyle name="40% - Accent5 2 3" xfId="812"/>
    <cellStyle name="40% - Accent5 20" xfId="813"/>
    <cellStyle name="40% - Accent5 21" xfId="814"/>
    <cellStyle name="40% - Accent5 22" xfId="815"/>
    <cellStyle name="40% - Accent5 23" xfId="816"/>
    <cellStyle name="40% - Accent5 24" xfId="817"/>
    <cellStyle name="40% - Accent5 25" xfId="818"/>
    <cellStyle name="40% - Accent5 26" xfId="819"/>
    <cellStyle name="40% - Accent5 27" xfId="820"/>
    <cellStyle name="40% - Accent5 28" xfId="821"/>
    <cellStyle name="40% - Accent5 29" xfId="822"/>
    <cellStyle name="40% - Accent5 3" xfId="823"/>
    <cellStyle name="40% - Accent5 30" xfId="824"/>
    <cellStyle name="40% - Accent5 31" xfId="825"/>
    <cellStyle name="40% - Accent5 32" xfId="826"/>
    <cellStyle name="40% - Accent5 33" xfId="827"/>
    <cellStyle name="40% - Accent5 34" xfId="828"/>
    <cellStyle name="40% - Accent5 35" xfId="829"/>
    <cellStyle name="40% - Accent5 36" xfId="830"/>
    <cellStyle name="40% - Accent5 37" xfId="831"/>
    <cellStyle name="40% - Accent5 38" xfId="832"/>
    <cellStyle name="40% - Accent5 39" xfId="833"/>
    <cellStyle name="40% - Accent5 4" xfId="834"/>
    <cellStyle name="40% - Accent5 40" xfId="835"/>
    <cellStyle name="40% - Accent5 41" xfId="836"/>
    <cellStyle name="40% - Accent5 42" xfId="837"/>
    <cellStyle name="40% - Accent5 43" xfId="838"/>
    <cellStyle name="40% - Accent5 44" xfId="839"/>
    <cellStyle name="40% - Accent5 45" xfId="840"/>
    <cellStyle name="40% - Accent5 46" xfId="841"/>
    <cellStyle name="40% - Accent5 47" xfId="842"/>
    <cellStyle name="40% - Accent5 48" xfId="843"/>
    <cellStyle name="40% - Accent5 49" xfId="844"/>
    <cellStyle name="40% - Accent5 5" xfId="845"/>
    <cellStyle name="40% - Accent5 50" xfId="846"/>
    <cellStyle name="40% - Accent5 51" xfId="847"/>
    <cellStyle name="40% - Accent5 52" xfId="848"/>
    <cellStyle name="40% - Accent5 53" xfId="849"/>
    <cellStyle name="40% - Accent5 54" xfId="850"/>
    <cellStyle name="40% - Accent5 55" xfId="851"/>
    <cellStyle name="40% - Accent5 56" xfId="852"/>
    <cellStyle name="40% - Accent5 57" xfId="853"/>
    <cellStyle name="40% - Accent5 58" xfId="854"/>
    <cellStyle name="40% - Accent5 59" xfId="855"/>
    <cellStyle name="40% - Accent5 6" xfId="856"/>
    <cellStyle name="40% - Accent5 60" xfId="857"/>
    <cellStyle name="40% - Accent5 61" xfId="858"/>
    <cellStyle name="40% - Accent5 62" xfId="859"/>
    <cellStyle name="40% - Accent5 63" xfId="860"/>
    <cellStyle name="40% - Accent5 64" xfId="861"/>
    <cellStyle name="40% - Accent5 65" xfId="862"/>
    <cellStyle name="40% - Accent5 66" xfId="863"/>
    <cellStyle name="40% - Accent5 67" xfId="864"/>
    <cellStyle name="40% - Accent5 68" xfId="865"/>
    <cellStyle name="40% - Accent5 69" xfId="866"/>
    <cellStyle name="40% - Accent5 7" xfId="867"/>
    <cellStyle name="40% - Accent5 70" xfId="868"/>
    <cellStyle name="40% - Accent5 71" xfId="869"/>
    <cellStyle name="40% - Accent5 72" xfId="870"/>
    <cellStyle name="40% - Accent5 73" xfId="871"/>
    <cellStyle name="40% - Accent5 74" xfId="872"/>
    <cellStyle name="40% - Accent5 75" xfId="873"/>
    <cellStyle name="40% - Accent5 76" xfId="874"/>
    <cellStyle name="40% - Accent5 8" xfId="875"/>
    <cellStyle name="40% - Accent5 9" xfId="876"/>
    <cellStyle name="40% - Accent6" xfId="877" builtinId="51" customBuiltin="1"/>
    <cellStyle name="40% - Accent6 10" xfId="878"/>
    <cellStyle name="40% - Accent6 11" xfId="879"/>
    <cellStyle name="40% - Accent6 12" xfId="880"/>
    <cellStyle name="40% - Accent6 13" xfId="881"/>
    <cellStyle name="40% - Accent6 14" xfId="882"/>
    <cellStyle name="40% - Accent6 15" xfId="883"/>
    <cellStyle name="40% - Accent6 16" xfId="884"/>
    <cellStyle name="40% - Accent6 17" xfId="885"/>
    <cellStyle name="40% - Accent6 18" xfId="886"/>
    <cellStyle name="40% - Accent6 19" xfId="887"/>
    <cellStyle name="40% - Accent6 2" xfId="888"/>
    <cellStyle name="40% - Accent6 2 2" xfId="889"/>
    <cellStyle name="40% - Accent6 2 3" xfId="890"/>
    <cellStyle name="40% - Accent6 20" xfId="891"/>
    <cellStyle name="40% - Accent6 21" xfId="892"/>
    <cellStyle name="40% - Accent6 22" xfId="893"/>
    <cellStyle name="40% - Accent6 23" xfId="894"/>
    <cellStyle name="40% - Accent6 24" xfId="895"/>
    <cellStyle name="40% - Accent6 25" xfId="896"/>
    <cellStyle name="40% - Accent6 26" xfId="897"/>
    <cellStyle name="40% - Accent6 27" xfId="898"/>
    <cellStyle name="40% - Accent6 28" xfId="899"/>
    <cellStyle name="40% - Accent6 29" xfId="900"/>
    <cellStyle name="40% - Accent6 3" xfId="901"/>
    <cellStyle name="40% - Accent6 30" xfId="902"/>
    <cellStyle name="40% - Accent6 31" xfId="903"/>
    <cellStyle name="40% - Accent6 32" xfId="904"/>
    <cellStyle name="40% - Accent6 33" xfId="905"/>
    <cellStyle name="40% - Accent6 34" xfId="906"/>
    <cellStyle name="40% - Accent6 35" xfId="907"/>
    <cellStyle name="40% - Accent6 36" xfId="908"/>
    <cellStyle name="40% - Accent6 37" xfId="909"/>
    <cellStyle name="40% - Accent6 38" xfId="910"/>
    <cellStyle name="40% - Accent6 39" xfId="911"/>
    <cellStyle name="40% - Accent6 4" xfId="912"/>
    <cellStyle name="40% - Accent6 40" xfId="913"/>
    <cellStyle name="40% - Accent6 41" xfId="914"/>
    <cellStyle name="40% - Accent6 42" xfId="915"/>
    <cellStyle name="40% - Accent6 43" xfId="916"/>
    <cellStyle name="40% - Accent6 44" xfId="917"/>
    <cellStyle name="40% - Accent6 45" xfId="918"/>
    <cellStyle name="40% - Accent6 46" xfId="919"/>
    <cellStyle name="40% - Accent6 47" xfId="920"/>
    <cellStyle name="40% - Accent6 48" xfId="921"/>
    <cellStyle name="40% - Accent6 49" xfId="922"/>
    <cellStyle name="40% - Accent6 5" xfId="923"/>
    <cellStyle name="40% - Accent6 50" xfId="924"/>
    <cellStyle name="40% - Accent6 51" xfId="925"/>
    <cellStyle name="40% - Accent6 52" xfId="926"/>
    <cellStyle name="40% - Accent6 53" xfId="927"/>
    <cellStyle name="40% - Accent6 54" xfId="928"/>
    <cellStyle name="40% - Accent6 55" xfId="929"/>
    <cellStyle name="40% - Accent6 56" xfId="930"/>
    <cellStyle name="40% - Accent6 57" xfId="931"/>
    <cellStyle name="40% - Accent6 58" xfId="932"/>
    <cellStyle name="40% - Accent6 59" xfId="933"/>
    <cellStyle name="40% - Accent6 6" xfId="934"/>
    <cellStyle name="40% - Accent6 60" xfId="935"/>
    <cellStyle name="40% - Accent6 61" xfId="936"/>
    <cellStyle name="40% - Accent6 62" xfId="937"/>
    <cellStyle name="40% - Accent6 63" xfId="938"/>
    <cellStyle name="40% - Accent6 64" xfId="939"/>
    <cellStyle name="40% - Accent6 65" xfId="940"/>
    <cellStyle name="40% - Accent6 66" xfId="941"/>
    <cellStyle name="40% - Accent6 67" xfId="942"/>
    <cellStyle name="40% - Accent6 68" xfId="943"/>
    <cellStyle name="40% - Accent6 69" xfId="944"/>
    <cellStyle name="40% - Accent6 7" xfId="945"/>
    <cellStyle name="40% - Accent6 70" xfId="946"/>
    <cellStyle name="40% - Accent6 71" xfId="947"/>
    <cellStyle name="40% - Accent6 72" xfId="948"/>
    <cellStyle name="40% - Accent6 73" xfId="949"/>
    <cellStyle name="40% - Accent6 74" xfId="950"/>
    <cellStyle name="40% - Accent6 75" xfId="951"/>
    <cellStyle name="40% - Accent6 76" xfId="952"/>
    <cellStyle name="40% - Accent6 8" xfId="953"/>
    <cellStyle name="40% - Accent6 9" xfId="954"/>
    <cellStyle name="60% - Accent1" xfId="955" builtinId="32" customBuiltin="1"/>
    <cellStyle name="60% - Accent1 10" xfId="956"/>
    <cellStyle name="60% - Accent1 11" xfId="957"/>
    <cellStyle name="60% - Accent1 12" xfId="958"/>
    <cellStyle name="60% - Accent1 13" xfId="959"/>
    <cellStyle name="60% - Accent1 14" xfId="960"/>
    <cellStyle name="60% - Accent1 15" xfId="961"/>
    <cellStyle name="60% - Accent1 16" xfId="962"/>
    <cellStyle name="60% - Accent1 17" xfId="963"/>
    <cellStyle name="60% - Accent1 18" xfId="964"/>
    <cellStyle name="60% - Accent1 19" xfId="965"/>
    <cellStyle name="60% - Accent1 2" xfId="966"/>
    <cellStyle name="60% - Accent1 2 2" xfId="967"/>
    <cellStyle name="60% - Accent1 2 3" xfId="968"/>
    <cellStyle name="60% - Accent1 20" xfId="969"/>
    <cellStyle name="60% - Accent1 21" xfId="970"/>
    <cellStyle name="60% - Accent1 22" xfId="971"/>
    <cellStyle name="60% - Accent1 23" xfId="972"/>
    <cellStyle name="60% - Accent1 24" xfId="973"/>
    <cellStyle name="60% - Accent1 25" xfId="974"/>
    <cellStyle name="60% - Accent1 26" xfId="975"/>
    <cellStyle name="60% - Accent1 27" xfId="976"/>
    <cellStyle name="60% - Accent1 28" xfId="977"/>
    <cellStyle name="60% - Accent1 29" xfId="978"/>
    <cellStyle name="60% - Accent1 3" xfId="979"/>
    <cellStyle name="60% - Accent1 30" xfId="980"/>
    <cellStyle name="60% - Accent1 31" xfId="981"/>
    <cellStyle name="60% - Accent1 32" xfId="982"/>
    <cellStyle name="60% - Accent1 33" xfId="983"/>
    <cellStyle name="60% - Accent1 34" xfId="984"/>
    <cellStyle name="60% - Accent1 35" xfId="985"/>
    <cellStyle name="60% - Accent1 36" xfId="986"/>
    <cellStyle name="60% - Accent1 37" xfId="987"/>
    <cellStyle name="60% - Accent1 38" xfId="988"/>
    <cellStyle name="60% - Accent1 39" xfId="989"/>
    <cellStyle name="60% - Accent1 4" xfId="990"/>
    <cellStyle name="60% - Accent1 40" xfId="991"/>
    <cellStyle name="60% - Accent1 41" xfId="992"/>
    <cellStyle name="60% - Accent1 42" xfId="993"/>
    <cellStyle name="60% - Accent1 43" xfId="994"/>
    <cellStyle name="60% - Accent1 44" xfId="995"/>
    <cellStyle name="60% - Accent1 45" xfId="996"/>
    <cellStyle name="60% - Accent1 46" xfId="997"/>
    <cellStyle name="60% - Accent1 47" xfId="998"/>
    <cellStyle name="60% - Accent1 48" xfId="999"/>
    <cellStyle name="60% - Accent1 49" xfId="1000"/>
    <cellStyle name="60% - Accent1 5" xfId="1001"/>
    <cellStyle name="60% - Accent1 50" xfId="1002"/>
    <cellStyle name="60% - Accent1 51" xfId="1003"/>
    <cellStyle name="60% - Accent1 52" xfId="1004"/>
    <cellStyle name="60% - Accent1 53" xfId="1005"/>
    <cellStyle name="60% - Accent1 54" xfId="1006"/>
    <cellStyle name="60% - Accent1 55" xfId="1007"/>
    <cellStyle name="60% - Accent1 56" xfId="1008"/>
    <cellStyle name="60% - Accent1 57" xfId="1009"/>
    <cellStyle name="60% - Accent1 58" xfId="1010"/>
    <cellStyle name="60% - Accent1 59" xfId="1011"/>
    <cellStyle name="60% - Accent1 6" xfId="1012"/>
    <cellStyle name="60% - Accent1 60" xfId="1013"/>
    <cellStyle name="60% - Accent1 61" xfId="1014"/>
    <cellStyle name="60% - Accent1 62" xfId="1015"/>
    <cellStyle name="60% - Accent1 63" xfId="1016"/>
    <cellStyle name="60% - Accent1 64" xfId="1017"/>
    <cellStyle name="60% - Accent1 65" xfId="1018"/>
    <cellStyle name="60% - Accent1 66" xfId="1019"/>
    <cellStyle name="60% - Accent1 67" xfId="1020"/>
    <cellStyle name="60% - Accent1 68" xfId="1021"/>
    <cellStyle name="60% - Accent1 69" xfId="1022"/>
    <cellStyle name="60% - Accent1 7" xfId="1023"/>
    <cellStyle name="60% - Accent1 70" xfId="1024"/>
    <cellStyle name="60% - Accent1 71" xfId="1025"/>
    <cellStyle name="60% - Accent1 72" xfId="1026"/>
    <cellStyle name="60% - Accent1 73" xfId="1027"/>
    <cellStyle name="60% - Accent1 74" xfId="1028"/>
    <cellStyle name="60% - Accent1 75" xfId="1029"/>
    <cellStyle name="60% - Accent1 76" xfId="1030"/>
    <cellStyle name="60% - Accent1 8" xfId="1031"/>
    <cellStyle name="60% - Accent1 9" xfId="1032"/>
    <cellStyle name="60% - Accent2" xfId="1033" builtinId="36" customBuiltin="1"/>
    <cellStyle name="60% - Accent2 10" xfId="1034"/>
    <cellStyle name="60% - Accent2 11" xfId="1035"/>
    <cellStyle name="60% - Accent2 12" xfId="1036"/>
    <cellStyle name="60% - Accent2 13" xfId="1037"/>
    <cellStyle name="60% - Accent2 14" xfId="1038"/>
    <cellStyle name="60% - Accent2 15" xfId="1039"/>
    <cellStyle name="60% - Accent2 16" xfId="1040"/>
    <cellStyle name="60% - Accent2 17" xfId="1041"/>
    <cellStyle name="60% - Accent2 18" xfId="1042"/>
    <cellStyle name="60% - Accent2 19" xfId="1043"/>
    <cellStyle name="60% - Accent2 2" xfId="1044"/>
    <cellStyle name="60% - Accent2 2 2" xfId="1045"/>
    <cellStyle name="60% - Accent2 2 3" xfId="1046"/>
    <cellStyle name="60% - Accent2 20" xfId="1047"/>
    <cellStyle name="60% - Accent2 21" xfId="1048"/>
    <cellStyle name="60% - Accent2 22" xfId="1049"/>
    <cellStyle name="60% - Accent2 23" xfId="1050"/>
    <cellStyle name="60% - Accent2 24" xfId="1051"/>
    <cellStyle name="60% - Accent2 25" xfId="1052"/>
    <cellStyle name="60% - Accent2 26" xfId="1053"/>
    <cellStyle name="60% - Accent2 27" xfId="1054"/>
    <cellStyle name="60% - Accent2 28" xfId="1055"/>
    <cellStyle name="60% - Accent2 29" xfId="1056"/>
    <cellStyle name="60% - Accent2 3" xfId="1057"/>
    <cellStyle name="60% - Accent2 30" xfId="1058"/>
    <cellStyle name="60% - Accent2 31" xfId="1059"/>
    <cellStyle name="60% - Accent2 32" xfId="1060"/>
    <cellStyle name="60% - Accent2 33" xfId="1061"/>
    <cellStyle name="60% - Accent2 34" xfId="1062"/>
    <cellStyle name="60% - Accent2 35" xfId="1063"/>
    <cellStyle name="60% - Accent2 36" xfId="1064"/>
    <cellStyle name="60% - Accent2 37" xfId="1065"/>
    <cellStyle name="60% - Accent2 38" xfId="1066"/>
    <cellStyle name="60% - Accent2 39" xfId="1067"/>
    <cellStyle name="60% - Accent2 4" xfId="1068"/>
    <cellStyle name="60% - Accent2 40" xfId="1069"/>
    <cellStyle name="60% - Accent2 41" xfId="1070"/>
    <cellStyle name="60% - Accent2 42" xfId="1071"/>
    <cellStyle name="60% - Accent2 43" xfId="1072"/>
    <cellStyle name="60% - Accent2 44" xfId="1073"/>
    <cellStyle name="60% - Accent2 45" xfId="1074"/>
    <cellStyle name="60% - Accent2 46" xfId="1075"/>
    <cellStyle name="60% - Accent2 47" xfId="1076"/>
    <cellStyle name="60% - Accent2 48" xfId="1077"/>
    <cellStyle name="60% - Accent2 49" xfId="1078"/>
    <cellStyle name="60% - Accent2 5" xfId="1079"/>
    <cellStyle name="60% - Accent2 50" xfId="1080"/>
    <cellStyle name="60% - Accent2 51" xfId="1081"/>
    <cellStyle name="60% - Accent2 52" xfId="1082"/>
    <cellStyle name="60% - Accent2 53" xfId="1083"/>
    <cellStyle name="60% - Accent2 54" xfId="1084"/>
    <cellStyle name="60% - Accent2 55" xfId="1085"/>
    <cellStyle name="60% - Accent2 56" xfId="1086"/>
    <cellStyle name="60% - Accent2 57" xfId="1087"/>
    <cellStyle name="60% - Accent2 58" xfId="1088"/>
    <cellStyle name="60% - Accent2 59" xfId="1089"/>
    <cellStyle name="60% - Accent2 6" xfId="1090"/>
    <cellStyle name="60% - Accent2 60" xfId="1091"/>
    <cellStyle name="60% - Accent2 61" xfId="1092"/>
    <cellStyle name="60% - Accent2 62" xfId="1093"/>
    <cellStyle name="60% - Accent2 63" xfId="1094"/>
    <cellStyle name="60% - Accent2 64" xfId="1095"/>
    <cellStyle name="60% - Accent2 65" xfId="1096"/>
    <cellStyle name="60% - Accent2 66" xfId="1097"/>
    <cellStyle name="60% - Accent2 67" xfId="1098"/>
    <cellStyle name="60% - Accent2 68" xfId="1099"/>
    <cellStyle name="60% - Accent2 69" xfId="1100"/>
    <cellStyle name="60% - Accent2 7" xfId="1101"/>
    <cellStyle name="60% - Accent2 70" xfId="1102"/>
    <cellStyle name="60% - Accent2 71" xfId="1103"/>
    <cellStyle name="60% - Accent2 72" xfId="1104"/>
    <cellStyle name="60% - Accent2 73" xfId="1105"/>
    <cellStyle name="60% - Accent2 74" xfId="1106"/>
    <cellStyle name="60% - Accent2 75" xfId="1107"/>
    <cellStyle name="60% - Accent2 76" xfId="1108"/>
    <cellStyle name="60% - Accent2 8" xfId="1109"/>
    <cellStyle name="60% - Accent2 9" xfId="1110"/>
    <cellStyle name="60% - Accent3" xfId="1111" builtinId="40" customBuiltin="1"/>
    <cellStyle name="60% - Accent3 10" xfId="1112"/>
    <cellStyle name="60% - Accent3 11" xfId="1113"/>
    <cellStyle name="60% - Accent3 12" xfId="1114"/>
    <cellStyle name="60% - Accent3 13" xfId="1115"/>
    <cellStyle name="60% - Accent3 14" xfId="1116"/>
    <cellStyle name="60% - Accent3 15" xfId="1117"/>
    <cellStyle name="60% - Accent3 16" xfId="1118"/>
    <cellStyle name="60% - Accent3 17" xfId="1119"/>
    <cellStyle name="60% - Accent3 18" xfId="1120"/>
    <cellStyle name="60% - Accent3 19" xfId="1121"/>
    <cellStyle name="60% - Accent3 2" xfId="1122"/>
    <cellStyle name="60% - Accent3 2 2" xfId="1123"/>
    <cellStyle name="60% - Accent3 2 3" xfId="1124"/>
    <cellStyle name="60% - Accent3 20" xfId="1125"/>
    <cellStyle name="60% - Accent3 21" xfId="1126"/>
    <cellStyle name="60% - Accent3 22" xfId="1127"/>
    <cellStyle name="60% - Accent3 23" xfId="1128"/>
    <cellStyle name="60% - Accent3 24" xfId="1129"/>
    <cellStyle name="60% - Accent3 25" xfId="1130"/>
    <cellStyle name="60% - Accent3 26" xfId="1131"/>
    <cellStyle name="60% - Accent3 27" xfId="1132"/>
    <cellStyle name="60% - Accent3 28" xfId="1133"/>
    <cellStyle name="60% - Accent3 29" xfId="1134"/>
    <cellStyle name="60% - Accent3 3" xfId="1135"/>
    <cellStyle name="60% - Accent3 30" xfId="1136"/>
    <cellStyle name="60% - Accent3 31" xfId="1137"/>
    <cellStyle name="60% - Accent3 32" xfId="1138"/>
    <cellStyle name="60% - Accent3 33" xfId="1139"/>
    <cellStyle name="60% - Accent3 34" xfId="1140"/>
    <cellStyle name="60% - Accent3 35" xfId="1141"/>
    <cellStyle name="60% - Accent3 36" xfId="1142"/>
    <cellStyle name="60% - Accent3 37" xfId="1143"/>
    <cellStyle name="60% - Accent3 38" xfId="1144"/>
    <cellStyle name="60% - Accent3 39" xfId="1145"/>
    <cellStyle name="60% - Accent3 4" xfId="1146"/>
    <cellStyle name="60% - Accent3 40" xfId="1147"/>
    <cellStyle name="60% - Accent3 41" xfId="1148"/>
    <cellStyle name="60% - Accent3 42" xfId="1149"/>
    <cellStyle name="60% - Accent3 43" xfId="1150"/>
    <cellStyle name="60% - Accent3 44" xfId="1151"/>
    <cellStyle name="60% - Accent3 45" xfId="1152"/>
    <cellStyle name="60% - Accent3 46" xfId="1153"/>
    <cellStyle name="60% - Accent3 47" xfId="1154"/>
    <cellStyle name="60% - Accent3 48" xfId="1155"/>
    <cellStyle name="60% - Accent3 49" xfId="1156"/>
    <cellStyle name="60% - Accent3 5" xfId="1157"/>
    <cellStyle name="60% - Accent3 50" xfId="1158"/>
    <cellStyle name="60% - Accent3 51" xfId="1159"/>
    <cellStyle name="60% - Accent3 52" xfId="1160"/>
    <cellStyle name="60% - Accent3 53" xfId="1161"/>
    <cellStyle name="60% - Accent3 54" xfId="1162"/>
    <cellStyle name="60% - Accent3 55" xfId="1163"/>
    <cellStyle name="60% - Accent3 56" xfId="1164"/>
    <cellStyle name="60% - Accent3 57" xfId="1165"/>
    <cellStyle name="60% - Accent3 58" xfId="1166"/>
    <cellStyle name="60% - Accent3 59" xfId="1167"/>
    <cellStyle name="60% - Accent3 6" xfId="1168"/>
    <cellStyle name="60% - Accent3 60" xfId="1169"/>
    <cellStyle name="60% - Accent3 61" xfId="1170"/>
    <cellStyle name="60% - Accent3 62" xfId="1171"/>
    <cellStyle name="60% - Accent3 63" xfId="1172"/>
    <cellStyle name="60% - Accent3 64" xfId="1173"/>
    <cellStyle name="60% - Accent3 65" xfId="1174"/>
    <cellStyle name="60% - Accent3 66" xfId="1175"/>
    <cellStyle name="60% - Accent3 67" xfId="1176"/>
    <cellStyle name="60% - Accent3 68" xfId="1177"/>
    <cellStyle name="60% - Accent3 69" xfId="1178"/>
    <cellStyle name="60% - Accent3 7" xfId="1179"/>
    <cellStyle name="60% - Accent3 70" xfId="1180"/>
    <cellStyle name="60% - Accent3 71" xfId="1181"/>
    <cellStyle name="60% - Accent3 72" xfId="1182"/>
    <cellStyle name="60% - Accent3 73" xfId="1183"/>
    <cellStyle name="60% - Accent3 74" xfId="1184"/>
    <cellStyle name="60% - Accent3 75" xfId="1185"/>
    <cellStyle name="60% - Accent3 76" xfId="1186"/>
    <cellStyle name="60% - Accent3 8" xfId="1187"/>
    <cellStyle name="60% - Accent3 9" xfId="1188"/>
    <cellStyle name="60% - Accent4" xfId="1189" builtinId="44" customBuiltin="1"/>
    <cellStyle name="60% - Accent4 10" xfId="1190"/>
    <cellStyle name="60% - Accent4 11" xfId="1191"/>
    <cellStyle name="60% - Accent4 12" xfId="1192"/>
    <cellStyle name="60% - Accent4 13" xfId="1193"/>
    <cellStyle name="60% - Accent4 14" xfId="1194"/>
    <cellStyle name="60% - Accent4 15" xfId="1195"/>
    <cellStyle name="60% - Accent4 16" xfId="1196"/>
    <cellStyle name="60% - Accent4 17" xfId="1197"/>
    <cellStyle name="60% - Accent4 18" xfId="1198"/>
    <cellStyle name="60% - Accent4 19" xfId="1199"/>
    <cellStyle name="60% - Accent4 2" xfId="1200"/>
    <cellStyle name="60% - Accent4 2 2" xfId="1201"/>
    <cellStyle name="60% - Accent4 2 3" xfId="1202"/>
    <cellStyle name="60% - Accent4 20" xfId="1203"/>
    <cellStyle name="60% - Accent4 21" xfId="1204"/>
    <cellStyle name="60% - Accent4 22" xfId="1205"/>
    <cellStyle name="60% - Accent4 23" xfId="1206"/>
    <cellStyle name="60% - Accent4 24" xfId="1207"/>
    <cellStyle name="60% - Accent4 25" xfId="1208"/>
    <cellStyle name="60% - Accent4 26" xfId="1209"/>
    <cellStyle name="60% - Accent4 27" xfId="1210"/>
    <cellStyle name="60% - Accent4 28" xfId="1211"/>
    <cellStyle name="60% - Accent4 29" xfId="1212"/>
    <cellStyle name="60% - Accent4 3" xfId="1213"/>
    <cellStyle name="60% - Accent4 30" xfId="1214"/>
    <cellStyle name="60% - Accent4 31" xfId="1215"/>
    <cellStyle name="60% - Accent4 32" xfId="1216"/>
    <cellStyle name="60% - Accent4 33" xfId="1217"/>
    <cellStyle name="60% - Accent4 34" xfId="1218"/>
    <cellStyle name="60% - Accent4 35" xfId="1219"/>
    <cellStyle name="60% - Accent4 36" xfId="1220"/>
    <cellStyle name="60% - Accent4 37" xfId="1221"/>
    <cellStyle name="60% - Accent4 38" xfId="1222"/>
    <cellStyle name="60% - Accent4 39" xfId="1223"/>
    <cellStyle name="60% - Accent4 4" xfId="1224"/>
    <cellStyle name="60% - Accent4 40" xfId="1225"/>
    <cellStyle name="60% - Accent4 41" xfId="1226"/>
    <cellStyle name="60% - Accent4 42" xfId="1227"/>
    <cellStyle name="60% - Accent4 43" xfId="1228"/>
    <cellStyle name="60% - Accent4 44" xfId="1229"/>
    <cellStyle name="60% - Accent4 45" xfId="1230"/>
    <cellStyle name="60% - Accent4 46" xfId="1231"/>
    <cellStyle name="60% - Accent4 47" xfId="1232"/>
    <cellStyle name="60% - Accent4 48" xfId="1233"/>
    <cellStyle name="60% - Accent4 49" xfId="1234"/>
    <cellStyle name="60% - Accent4 5" xfId="1235"/>
    <cellStyle name="60% - Accent4 50" xfId="1236"/>
    <cellStyle name="60% - Accent4 51" xfId="1237"/>
    <cellStyle name="60% - Accent4 52" xfId="1238"/>
    <cellStyle name="60% - Accent4 53" xfId="1239"/>
    <cellStyle name="60% - Accent4 54" xfId="1240"/>
    <cellStyle name="60% - Accent4 55" xfId="1241"/>
    <cellStyle name="60% - Accent4 56" xfId="1242"/>
    <cellStyle name="60% - Accent4 57" xfId="1243"/>
    <cellStyle name="60% - Accent4 58" xfId="1244"/>
    <cellStyle name="60% - Accent4 59" xfId="1245"/>
    <cellStyle name="60% - Accent4 6" xfId="1246"/>
    <cellStyle name="60% - Accent4 60" xfId="1247"/>
    <cellStyle name="60% - Accent4 61" xfId="1248"/>
    <cellStyle name="60% - Accent4 62" xfId="1249"/>
    <cellStyle name="60% - Accent4 63" xfId="1250"/>
    <cellStyle name="60% - Accent4 64" xfId="1251"/>
    <cellStyle name="60% - Accent4 65" xfId="1252"/>
    <cellStyle name="60% - Accent4 66" xfId="1253"/>
    <cellStyle name="60% - Accent4 67" xfId="1254"/>
    <cellStyle name="60% - Accent4 68" xfId="1255"/>
    <cellStyle name="60% - Accent4 69" xfId="1256"/>
    <cellStyle name="60% - Accent4 7" xfId="1257"/>
    <cellStyle name="60% - Accent4 70" xfId="1258"/>
    <cellStyle name="60% - Accent4 71" xfId="1259"/>
    <cellStyle name="60% - Accent4 72" xfId="1260"/>
    <cellStyle name="60% - Accent4 73" xfId="1261"/>
    <cellStyle name="60% - Accent4 74" xfId="1262"/>
    <cellStyle name="60% - Accent4 75" xfId="1263"/>
    <cellStyle name="60% - Accent4 76" xfId="1264"/>
    <cellStyle name="60% - Accent4 8" xfId="1265"/>
    <cellStyle name="60% - Accent4 9" xfId="1266"/>
    <cellStyle name="60% - Accent5" xfId="1267" builtinId="48" customBuiltin="1"/>
    <cellStyle name="60% - Accent5 10" xfId="1268"/>
    <cellStyle name="60% - Accent5 11" xfId="1269"/>
    <cellStyle name="60% - Accent5 12" xfId="1270"/>
    <cellStyle name="60% - Accent5 13" xfId="1271"/>
    <cellStyle name="60% - Accent5 14" xfId="1272"/>
    <cellStyle name="60% - Accent5 15" xfId="1273"/>
    <cellStyle name="60% - Accent5 16" xfId="1274"/>
    <cellStyle name="60% - Accent5 17" xfId="1275"/>
    <cellStyle name="60% - Accent5 18" xfId="1276"/>
    <cellStyle name="60% - Accent5 19" xfId="1277"/>
    <cellStyle name="60% - Accent5 2" xfId="1278"/>
    <cellStyle name="60% - Accent5 2 2" xfId="1279"/>
    <cellStyle name="60% - Accent5 2 3" xfId="1280"/>
    <cellStyle name="60% - Accent5 20" xfId="1281"/>
    <cellStyle name="60% - Accent5 21" xfId="1282"/>
    <cellStyle name="60% - Accent5 22" xfId="1283"/>
    <cellStyle name="60% - Accent5 23" xfId="1284"/>
    <cellStyle name="60% - Accent5 24" xfId="1285"/>
    <cellStyle name="60% - Accent5 25" xfId="1286"/>
    <cellStyle name="60% - Accent5 26" xfId="1287"/>
    <cellStyle name="60% - Accent5 27" xfId="1288"/>
    <cellStyle name="60% - Accent5 28" xfId="1289"/>
    <cellStyle name="60% - Accent5 29" xfId="1290"/>
    <cellStyle name="60% - Accent5 3" xfId="1291"/>
    <cellStyle name="60% - Accent5 30" xfId="1292"/>
    <cellStyle name="60% - Accent5 31" xfId="1293"/>
    <cellStyle name="60% - Accent5 32" xfId="1294"/>
    <cellStyle name="60% - Accent5 33" xfId="1295"/>
    <cellStyle name="60% - Accent5 34" xfId="1296"/>
    <cellStyle name="60% - Accent5 35" xfId="1297"/>
    <cellStyle name="60% - Accent5 36" xfId="1298"/>
    <cellStyle name="60% - Accent5 37" xfId="1299"/>
    <cellStyle name="60% - Accent5 38" xfId="1300"/>
    <cellStyle name="60% - Accent5 39" xfId="1301"/>
    <cellStyle name="60% - Accent5 4" xfId="1302"/>
    <cellStyle name="60% - Accent5 40" xfId="1303"/>
    <cellStyle name="60% - Accent5 41" xfId="1304"/>
    <cellStyle name="60% - Accent5 42" xfId="1305"/>
    <cellStyle name="60% - Accent5 43" xfId="1306"/>
    <cellStyle name="60% - Accent5 44" xfId="1307"/>
    <cellStyle name="60% - Accent5 45" xfId="1308"/>
    <cellStyle name="60% - Accent5 46" xfId="1309"/>
    <cellStyle name="60% - Accent5 47" xfId="1310"/>
    <cellStyle name="60% - Accent5 48" xfId="1311"/>
    <cellStyle name="60% - Accent5 49" xfId="1312"/>
    <cellStyle name="60% - Accent5 5" xfId="1313"/>
    <cellStyle name="60% - Accent5 50" xfId="1314"/>
    <cellStyle name="60% - Accent5 51" xfId="1315"/>
    <cellStyle name="60% - Accent5 52" xfId="1316"/>
    <cellStyle name="60% - Accent5 53" xfId="1317"/>
    <cellStyle name="60% - Accent5 54" xfId="1318"/>
    <cellStyle name="60% - Accent5 55" xfId="1319"/>
    <cellStyle name="60% - Accent5 56" xfId="1320"/>
    <cellStyle name="60% - Accent5 57" xfId="1321"/>
    <cellStyle name="60% - Accent5 58" xfId="1322"/>
    <cellStyle name="60% - Accent5 59" xfId="1323"/>
    <cellStyle name="60% - Accent5 6" xfId="1324"/>
    <cellStyle name="60% - Accent5 60" xfId="1325"/>
    <cellStyle name="60% - Accent5 61" xfId="1326"/>
    <cellStyle name="60% - Accent5 62" xfId="1327"/>
    <cellStyle name="60% - Accent5 63" xfId="1328"/>
    <cellStyle name="60% - Accent5 64" xfId="1329"/>
    <cellStyle name="60% - Accent5 65" xfId="1330"/>
    <cellStyle name="60% - Accent5 66" xfId="1331"/>
    <cellStyle name="60% - Accent5 67" xfId="1332"/>
    <cellStyle name="60% - Accent5 68" xfId="1333"/>
    <cellStyle name="60% - Accent5 69" xfId="1334"/>
    <cellStyle name="60% - Accent5 7" xfId="1335"/>
    <cellStyle name="60% - Accent5 70" xfId="1336"/>
    <cellStyle name="60% - Accent5 71" xfId="1337"/>
    <cellStyle name="60% - Accent5 72" xfId="1338"/>
    <cellStyle name="60% - Accent5 73" xfId="1339"/>
    <cellStyle name="60% - Accent5 74" xfId="1340"/>
    <cellStyle name="60% - Accent5 75" xfId="1341"/>
    <cellStyle name="60% - Accent5 76" xfId="1342"/>
    <cellStyle name="60% - Accent5 8" xfId="1343"/>
    <cellStyle name="60% - Accent5 9" xfId="1344"/>
    <cellStyle name="60% - Accent6" xfId="1345" builtinId="52" customBuiltin="1"/>
    <cellStyle name="60% - Accent6 10" xfId="1346"/>
    <cellStyle name="60% - Accent6 11" xfId="1347"/>
    <cellStyle name="60% - Accent6 12" xfId="1348"/>
    <cellStyle name="60% - Accent6 13" xfId="1349"/>
    <cellStyle name="60% - Accent6 14" xfId="1350"/>
    <cellStyle name="60% - Accent6 15" xfId="1351"/>
    <cellStyle name="60% - Accent6 16" xfId="1352"/>
    <cellStyle name="60% - Accent6 17" xfId="1353"/>
    <cellStyle name="60% - Accent6 18" xfId="1354"/>
    <cellStyle name="60% - Accent6 19" xfId="1355"/>
    <cellStyle name="60% - Accent6 2" xfId="1356"/>
    <cellStyle name="60% - Accent6 2 2" xfId="1357"/>
    <cellStyle name="60% - Accent6 2 3" xfId="1358"/>
    <cellStyle name="60% - Accent6 20" xfId="1359"/>
    <cellStyle name="60% - Accent6 21" xfId="1360"/>
    <cellStyle name="60% - Accent6 22" xfId="1361"/>
    <cellStyle name="60% - Accent6 23" xfId="1362"/>
    <cellStyle name="60% - Accent6 24" xfId="1363"/>
    <cellStyle name="60% - Accent6 25" xfId="1364"/>
    <cellStyle name="60% - Accent6 26" xfId="1365"/>
    <cellStyle name="60% - Accent6 27" xfId="1366"/>
    <cellStyle name="60% - Accent6 28" xfId="1367"/>
    <cellStyle name="60% - Accent6 29" xfId="1368"/>
    <cellStyle name="60% - Accent6 3" xfId="1369"/>
    <cellStyle name="60% - Accent6 30" xfId="1370"/>
    <cellStyle name="60% - Accent6 31" xfId="1371"/>
    <cellStyle name="60% - Accent6 32" xfId="1372"/>
    <cellStyle name="60% - Accent6 33" xfId="1373"/>
    <cellStyle name="60% - Accent6 34" xfId="1374"/>
    <cellStyle name="60% - Accent6 35" xfId="1375"/>
    <cellStyle name="60% - Accent6 36" xfId="1376"/>
    <cellStyle name="60% - Accent6 37" xfId="1377"/>
    <cellStyle name="60% - Accent6 38" xfId="1378"/>
    <cellStyle name="60% - Accent6 39" xfId="1379"/>
    <cellStyle name="60% - Accent6 4" xfId="1380"/>
    <cellStyle name="60% - Accent6 40" xfId="1381"/>
    <cellStyle name="60% - Accent6 41" xfId="1382"/>
    <cellStyle name="60% - Accent6 42" xfId="1383"/>
    <cellStyle name="60% - Accent6 43" xfId="1384"/>
    <cellStyle name="60% - Accent6 44" xfId="1385"/>
    <cellStyle name="60% - Accent6 45" xfId="1386"/>
    <cellStyle name="60% - Accent6 46" xfId="1387"/>
    <cellStyle name="60% - Accent6 47" xfId="1388"/>
    <cellStyle name="60% - Accent6 48" xfId="1389"/>
    <cellStyle name="60% - Accent6 49" xfId="1390"/>
    <cellStyle name="60% - Accent6 5" xfId="1391"/>
    <cellStyle name="60% - Accent6 50" xfId="1392"/>
    <cellStyle name="60% - Accent6 51" xfId="1393"/>
    <cellStyle name="60% - Accent6 52" xfId="1394"/>
    <cellStyle name="60% - Accent6 53" xfId="1395"/>
    <cellStyle name="60% - Accent6 54" xfId="1396"/>
    <cellStyle name="60% - Accent6 55" xfId="1397"/>
    <cellStyle name="60% - Accent6 56" xfId="1398"/>
    <cellStyle name="60% - Accent6 57" xfId="1399"/>
    <cellStyle name="60% - Accent6 58" xfId="1400"/>
    <cellStyle name="60% - Accent6 59" xfId="1401"/>
    <cellStyle name="60% - Accent6 6" xfId="1402"/>
    <cellStyle name="60% - Accent6 60" xfId="1403"/>
    <cellStyle name="60% - Accent6 61" xfId="1404"/>
    <cellStyle name="60% - Accent6 62" xfId="1405"/>
    <cellStyle name="60% - Accent6 63" xfId="1406"/>
    <cellStyle name="60% - Accent6 64" xfId="1407"/>
    <cellStyle name="60% - Accent6 65" xfId="1408"/>
    <cellStyle name="60% - Accent6 66" xfId="1409"/>
    <cellStyle name="60% - Accent6 67" xfId="1410"/>
    <cellStyle name="60% - Accent6 68" xfId="1411"/>
    <cellStyle name="60% - Accent6 69" xfId="1412"/>
    <cellStyle name="60% - Accent6 7" xfId="1413"/>
    <cellStyle name="60% - Accent6 70" xfId="1414"/>
    <cellStyle name="60% - Accent6 71" xfId="1415"/>
    <cellStyle name="60% - Accent6 72" xfId="1416"/>
    <cellStyle name="60% - Accent6 73" xfId="1417"/>
    <cellStyle name="60% - Accent6 74" xfId="1418"/>
    <cellStyle name="60% - Accent6 75" xfId="1419"/>
    <cellStyle name="60% - Accent6 76" xfId="1420"/>
    <cellStyle name="60% - Accent6 8" xfId="1421"/>
    <cellStyle name="60% - Accent6 9" xfId="1422"/>
    <cellStyle name="Accent1" xfId="1423" builtinId="29" customBuiltin="1"/>
    <cellStyle name="Accent1 10" xfId="1424"/>
    <cellStyle name="Accent1 11" xfId="1425"/>
    <cellStyle name="Accent1 12" xfId="1426"/>
    <cellStyle name="Accent1 13" xfId="1427"/>
    <cellStyle name="Accent1 14" xfId="1428"/>
    <cellStyle name="Accent1 15" xfId="1429"/>
    <cellStyle name="Accent1 16" xfId="1430"/>
    <cellStyle name="Accent1 17" xfId="1431"/>
    <cellStyle name="Accent1 18" xfId="1432"/>
    <cellStyle name="Accent1 19" xfId="1433"/>
    <cellStyle name="Accent1 2" xfId="1434"/>
    <cellStyle name="Accent1 2 2" xfId="1435"/>
    <cellStyle name="Accent1 2 3" xfId="1436"/>
    <cellStyle name="Accent1 20" xfId="1437"/>
    <cellStyle name="Accent1 21" xfId="1438"/>
    <cellStyle name="Accent1 22" xfId="1439"/>
    <cellStyle name="Accent1 23" xfId="1440"/>
    <cellStyle name="Accent1 24" xfId="1441"/>
    <cellStyle name="Accent1 25" xfId="1442"/>
    <cellStyle name="Accent1 26" xfId="1443"/>
    <cellStyle name="Accent1 27" xfId="1444"/>
    <cellStyle name="Accent1 28" xfId="1445"/>
    <cellStyle name="Accent1 29" xfId="1446"/>
    <cellStyle name="Accent1 3" xfId="1447"/>
    <cellStyle name="Accent1 30" xfId="1448"/>
    <cellStyle name="Accent1 31" xfId="1449"/>
    <cellStyle name="Accent1 32" xfId="1450"/>
    <cellStyle name="Accent1 33" xfId="1451"/>
    <cellStyle name="Accent1 34" xfId="1452"/>
    <cellStyle name="Accent1 35" xfId="1453"/>
    <cellStyle name="Accent1 36" xfId="1454"/>
    <cellStyle name="Accent1 37" xfId="1455"/>
    <cellStyle name="Accent1 38" xfId="1456"/>
    <cellStyle name="Accent1 39" xfId="1457"/>
    <cellStyle name="Accent1 4" xfId="1458"/>
    <cellStyle name="Accent1 40" xfId="1459"/>
    <cellStyle name="Accent1 41" xfId="1460"/>
    <cellStyle name="Accent1 42" xfId="1461"/>
    <cellStyle name="Accent1 43" xfId="1462"/>
    <cellStyle name="Accent1 44" xfId="1463"/>
    <cellStyle name="Accent1 45" xfId="1464"/>
    <cellStyle name="Accent1 46" xfId="1465"/>
    <cellStyle name="Accent1 47" xfId="1466"/>
    <cellStyle name="Accent1 48" xfId="1467"/>
    <cellStyle name="Accent1 49" xfId="1468"/>
    <cellStyle name="Accent1 5" xfId="1469"/>
    <cellStyle name="Accent1 50" xfId="1470"/>
    <cellStyle name="Accent1 51" xfId="1471"/>
    <cellStyle name="Accent1 52" xfId="1472"/>
    <cellStyle name="Accent1 53" xfId="1473"/>
    <cellStyle name="Accent1 54" xfId="1474"/>
    <cellStyle name="Accent1 55" xfId="1475"/>
    <cellStyle name="Accent1 56" xfId="1476"/>
    <cellStyle name="Accent1 57" xfId="1477"/>
    <cellStyle name="Accent1 58" xfId="1478"/>
    <cellStyle name="Accent1 59" xfId="1479"/>
    <cellStyle name="Accent1 6" xfId="1480"/>
    <cellStyle name="Accent1 60" xfId="1481"/>
    <cellStyle name="Accent1 61" xfId="1482"/>
    <cellStyle name="Accent1 62" xfId="1483"/>
    <cellStyle name="Accent1 63" xfId="1484"/>
    <cellStyle name="Accent1 64" xfId="1485"/>
    <cellStyle name="Accent1 65" xfId="1486"/>
    <cellStyle name="Accent1 66" xfId="1487"/>
    <cellStyle name="Accent1 67" xfId="1488"/>
    <cellStyle name="Accent1 68" xfId="1489"/>
    <cellStyle name="Accent1 69" xfId="1490"/>
    <cellStyle name="Accent1 7" xfId="1491"/>
    <cellStyle name="Accent1 70" xfId="1492"/>
    <cellStyle name="Accent1 71" xfId="1493"/>
    <cellStyle name="Accent1 72" xfId="1494"/>
    <cellStyle name="Accent1 73" xfId="1495"/>
    <cellStyle name="Accent1 74" xfId="1496"/>
    <cellStyle name="Accent1 75" xfId="1497"/>
    <cellStyle name="Accent1 76" xfId="1498"/>
    <cellStyle name="Accent1 8" xfId="1499"/>
    <cellStyle name="Accent1 9" xfId="1500"/>
    <cellStyle name="Accent2" xfId="1501" builtinId="33" customBuiltin="1"/>
    <cellStyle name="Accent2 10" xfId="1502"/>
    <cellStyle name="Accent2 11" xfId="1503"/>
    <cellStyle name="Accent2 12" xfId="1504"/>
    <cellStyle name="Accent2 13" xfId="1505"/>
    <cellStyle name="Accent2 14" xfId="1506"/>
    <cellStyle name="Accent2 15" xfId="1507"/>
    <cellStyle name="Accent2 16" xfId="1508"/>
    <cellStyle name="Accent2 17" xfId="1509"/>
    <cellStyle name="Accent2 18" xfId="1510"/>
    <cellStyle name="Accent2 19" xfId="1511"/>
    <cellStyle name="Accent2 2" xfId="1512"/>
    <cellStyle name="Accent2 2 2" xfId="1513"/>
    <cellStyle name="Accent2 2 3" xfId="1514"/>
    <cellStyle name="Accent2 20" xfId="1515"/>
    <cellStyle name="Accent2 21" xfId="1516"/>
    <cellStyle name="Accent2 22" xfId="1517"/>
    <cellStyle name="Accent2 23" xfId="1518"/>
    <cellStyle name="Accent2 24" xfId="1519"/>
    <cellStyle name="Accent2 25" xfId="1520"/>
    <cellStyle name="Accent2 26" xfId="1521"/>
    <cellStyle name="Accent2 27" xfId="1522"/>
    <cellStyle name="Accent2 28" xfId="1523"/>
    <cellStyle name="Accent2 29" xfId="1524"/>
    <cellStyle name="Accent2 3" xfId="1525"/>
    <cellStyle name="Accent2 30" xfId="1526"/>
    <cellStyle name="Accent2 31" xfId="1527"/>
    <cellStyle name="Accent2 32" xfId="1528"/>
    <cellStyle name="Accent2 33" xfId="1529"/>
    <cellStyle name="Accent2 34" xfId="1530"/>
    <cellStyle name="Accent2 35" xfId="1531"/>
    <cellStyle name="Accent2 36" xfId="1532"/>
    <cellStyle name="Accent2 37" xfId="1533"/>
    <cellStyle name="Accent2 38" xfId="1534"/>
    <cellStyle name="Accent2 39" xfId="1535"/>
    <cellStyle name="Accent2 4" xfId="1536"/>
    <cellStyle name="Accent2 40" xfId="1537"/>
    <cellStyle name="Accent2 41" xfId="1538"/>
    <cellStyle name="Accent2 42" xfId="1539"/>
    <cellStyle name="Accent2 43" xfId="1540"/>
    <cellStyle name="Accent2 44" xfId="1541"/>
    <cellStyle name="Accent2 45" xfId="1542"/>
    <cellStyle name="Accent2 46" xfId="1543"/>
    <cellStyle name="Accent2 47" xfId="1544"/>
    <cellStyle name="Accent2 48" xfId="1545"/>
    <cellStyle name="Accent2 49" xfId="1546"/>
    <cellStyle name="Accent2 5" xfId="1547"/>
    <cellStyle name="Accent2 50" xfId="1548"/>
    <cellStyle name="Accent2 51" xfId="1549"/>
    <cellStyle name="Accent2 52" xfId="1550"/>
    <cellStyle name="Accent2 53" xfId="1551"/>
    <cellStyle name="Accent2 54" xfId="1552"/>
    <cellStyle name="Accent2 55" xfId="1553"/>
    <cellStyle name="Accent2 56" xfId="1554"/>
    <cellStyle name="Accent2 57" xfId="1555"/>
    <cellStyle name="Accent2 58" xfId="1556"/>
    <cellStyle name="Accent2 59" xfId="1557"/>
    <cellStyle name="Accent2 6" xfId="1558"/>
    <cellStyle name="Accent2 60" xfId="1559"/>
    <cellStyle name="Accent2 61" xfId="1560"/>
    <cellStyle name="Accent2 62" xfId="1561"/>
    <cellStyle name="Accent2 63" xfId="1562"/>
    <cellStyle name="Accent2 64" xfId="1563"/>
    <cellStyle name="Accent2 65" xfId="1564"/>
    <cellStyle name="Accent2 66" xfId="1565"/>
    <cellStyle name="Accent2 67" xfId="1566"/>
    <cellStyle name="Accent2 68" xfId="1567"/>
    <cellStyle name="Accent2 69" xfId="1568"/>
    <cellStyle name="Accent2 7" xfId="1569"/>
    <cellStyle name="Accent2 70" xfId="1570"/>
    <cellStyle name="Accent2 71" xfId="1571"/>
    <cellStyle name="Accent2 72" xfId="1572"/>
    <cellStyle name="Accent2 73" xfId="1573"/>
    <cellStyle name="Accent2 74" xfId="1574"/>
    <cellStyle name="Accent2 75" xfId="1575"/>
    <cellStyle name="Accent2 76" xfId="1576"/>
    <cellStyle name="Accent2 8" xfId="1577"/>
    <cellStyle name="Accent2 9" xfId="1578"/>
    <cellStyle name="Accent3" xfId="1579" builtinId="37" customBuiltin="1"/>
    <cellStyle name="Accent3 10" xfId="1580"/>
    <cellStyle name="Accent3 11" xfId="1581"/>
    <cellStyle name="Accent3 12" xfId="1582"/>
    <cellStyle name="Accent3 13" xfId="1583"/>
    <cellStyle name="Accent3 14" xfId="1584"/>
    <cellStyle name="Accent3 15" xfId="1585"/>
    <cellStyle name="Accent3 16" xfId="1586"/>
    <cellStyle name="Accent3 17" xfId="1587"/>
    <cellStyle name="Accent3 18" xfId="1588"/>
    <cellStyle name="Accent3 19" xfId="1589"/>
    <cellStyle name="Accent3 2" xfId="1590"/>
    <cellStyle name="Accent3 2 2" xfId="1591"/>
    <cellStyle name="Accent3 2 3" xfId="1592"/>
    <cellStyle name="Accent3 20" xfId="1593"/>
    <cellStyle name="Accent3 21" xfId="1594"/>
    <cellStyle name="Accent3 22" xfId="1595"/>
    <cellStyle name="Accent3 23" xfId="1596"/>
    <cellStyle name="Accent3 24" xfId="1597"/>
    <cellStyle name="Accent3 25" xfId="1598"/>
    <cellStyle name="Accent3 26" xfId="1599"/>
    <cellStyle name="Accent3 27" xfId="1600"/>
    <cellStyle name="Accent3 28" xfId="1601"/>
    <cellStyle name="Accent3 29" xfId="1602"/>
    <cellStyle name="Accent3 3" xfId="1603"/>
    <cellStyle name="Accent3 30" xfId="1604"/>
    <cellStyle name="Accent3 31" xfId="1605"/>
    <cellStyle name="Accent3 32" xfId="1606"/>
    <cellStyle name="Accent3 33" xfId="1607"/>
    <cellStyle name="Accent3 34" xfId="1608"/>
    <cellStyle name="Accent3 35" xfId="1609"/>
    <cellStyle name="Accent3 36" xfId="1610"/>
    <cellStyle name="Accent3 37" xfId="1611"/>
    <cellStyle name="Accent3 38" xfId="1612"/>
    <cellStyle name="Accent3 39" xfId="1613"/>
    <cellStyle name="Accent3 4" xfId="1614"/>
    <cellStyle name="Accent3 40" xfId="1615"/>
    <cellStyle name="Accent3 41" xfId="1616"/>
    <cellStyle name="Accent3 42" xfId="1617"/>
    <cellStyle name="Accent3 43" xfId="1618"/>
    <cellStyle name="Accent3 44" xfId="1619"/>
    <cellStyle name="Accent3 45" xfId="1620"/>
    <cellStyle name="Accent3 46" xfId="1621"/>
    <cellStyle name="Accent3 47" xfId="1622"/>
    <cellStyle name="Accent3 48" xfId="1623"/>
    <cellStyle name="Accent3 49" xfId="1624"/>
    <cellStyle name="Accent3 5" xfId="1625"/>
    <cellStyle name="Accent3 50" xfId="1626"/>
    <cellStyle name="Accent3 51" xfId="1627"/>
    <cellStyle name="Accent3 52" xfId="1628"/>
    <cellStyle name="Accent3 53" xfId="1629"/>
    <cellStyle name="Accent3 54" xfId="1630"/>
    <cellStyle name="Accent3 55" xfId="1631"/>
    <cellStyle name="Accent3 56" xfId="1632"/>
    <cellStyle name="Accent3 57" xfId="1633"/>
    <cellStyle name="Accent3 58" xfId="1634"/>
    <cellStyle name="Accent3 59" xfId="1635"/>
    <cellStyle name="Accent3 6" xfId="1636"/>
    <cellStyle name="Accent3 60" xfId="1637"/>
    <cellStyle name="Accent3 61" xfId="1638"/>
    <cellStyle name="Accent3 62" xfId="1639"/>
    <cellStyle name="Accent3 63" xfId="1640"/>
    <cellStyle name="Accent3 64" xfId="1641"/>
    <cellStyle name="Accent3 65" xfId="1642"/>
    <cellStyle name="Accent3 66" xfId="1643"/>
    <cellStyle name="Accent3 67" xfId="1644"/>
    <cellStyle name="Accent3 68" xfId="1645"/>
    <cellStyle name="Accent3 69" xfId="1646"/>
    <cellStyle name="Accent3 7" xfId="1647"/>
    <cellStyle name="Accent3 70" xfId="1648"/>
    <cellStyle name="Accent3 71" xfId="1649"/>
    <cellStyle name="Accent3 72" xfId="1650"/>
    <cellStyle name="Accent3 73" xfId="1651"/>
    <cellStyle name="Accent3 74" xfId="1652"/>
    <cellStyle name="Accent3 75" xfId="1653"/>
    <cellStyle name="Accent3 76" xfId="1654"/>
    <cellStyle name="Accent3 8" xfId="1655"/>
    <cellStyle name="Accent3 9" xfId="1656"/>
    <cellStyle name="Accent4" xfId="1657" builtinId="41" customBuiltin="1"/>
    <cellStyle name="Accent4 10" xfId="1658"/>
    <cellStyle name="Accent4 11" xfId="1659"/>
    <cellStyle name="Accent4 12" xfId="1660"/>
    <cellStyle name="Accent4 13" xfId="1661"/>
    <cellStyle name="Accent4 14" xfId="1662"/>
    <cellStyle name="Accent4 15" xfId="1663"/>
    <cellStyle name="Accent4 16" xfId="1664"/>
    <cellStyle name="Accent4 17" xfId="1665"/>
    <cellStyle name="Accent4 18" xfId="1666"/>
    <cellStyle name="Accent4 19" xfId="1667"/>
    <cellStyle name="Accent4 2" xfId="1668"/>
    <cellStyle name="Accent4 2 2" xfId="1669"/>
    <cellStyle name="Accent4 2 3" xfId="1670"/>
    <cellStyle name="Accent4 20" xfId="1671"/>
    <cellStyle name="Accent4 21" xfId="1672"/>
    <cellStyle name="Accent4 22" xfId="1673"/>
    <cellStyle name="Accent4 23" xfId="1674"/>
    <cellStyle name="Accent4 24" xfId="1675"/>
    <cellStyle name="Accent4 25" xfId="1676"/>
    <cellStyle name="Accent4 26" xfId="1677"/>
    <cellStyle name="Accent4 27" xfId="1678"/>
    <cellStyle name="Accent4 28" xfId="1679"/>
    <cellStyle name="Accent4 29" xfId="1680"/>
    <cellStyle name="Accent4 3" xfId="1681"/>
    <cellStyle name="Accent4 30" xfId="1682"/>
    <cellStyle name="Accent4 31" xfId="1683"/>
    <cellStyle name="Accent4 32" xfId="1684"/>
    <cellStyle name="Accent4 33" xfId="1685"/>
    <cellStyle name="Accent4 34" xfId="1686"/>
    <cellStyle name="Accent4 35" xfId="1687"/>
    <cellStyle name="Accent4 36" xfId="1688"/>
    <cellStyle name="Accent4 37" xfId="1689"/>
    <cellStyle name="Accent4 38" xfId="1690"/>
    <cellStyle name="Accent4 39" xfId="1691"/>
    <cellStyle name="Accent4 4" xfId="1692"/>
    <cellStyle name="Accent4 40" xfId="1693"/>
    <cellStyle name="Accent4 41" xfId="1694"/>
    <cellStyle name="Accent4 42" xfId="1695"/>
    <cellStyle name="Accent4 43" xfId="1696"/>
    <cellStyle name="Accent4 44" xfId="1697"/>
    <cellStyle name="Accent4 45" xfId="1698"/>
    <cellStyle name="Accent4 46" xfId="1699"/>
    <cellStyle name="Accent4 47" xfId="1700"/>
    <cellStyle name="Accent4 48" xfId="1701"/>
    <cellStyle name="Accent4 49" xfId="1702"/>
    <cellStyle name="Accent4 5" xfId="1703"/>
    <cellStyle name="Accent4 50" xfId="1704"/>
    <cellStyle name="Accent4 51" xfId="1705"/>
    <cellStyle name="Accent4 52" xfId="1706"/>
    <cellStyle name="Accent4 53" xfId="1707"/>
    <cellStyle name="Accent4 54" xfId="1708"/>
    <cellStyle name="Accent4 55" xfId="1709"/>
    <cellStyle name="Accent4 56" xfId="1710"/>
    <cellStyle name="Accent4 57" xfId="1711"/>
    <cellStyle name="Accent4 58" xfId="1712"/>
    <cellStyle name="Accent4 59" xfId="1713"/>
    <cellStyle name="Accent4 6" xfId="1714"/>
    <cellStyle name="Accent4 60" xfId="1715"/>
    <cellStyle name="Accent4 61" xfId="1716"/>
    <cellStyle name="Accent4 62" xfId="1717"/>
    <cellStyle name="Accent4 63" xfId="1718"/>
    <cellStyle name="Accent4 64" xfId="1719"/>
    <cellStyle name="Accent4 65" xfId="1720"/>
    <cellStyle name="Accent4 66" xfId="1721"/>
    <cellStyle name="Accent4 67" xfId="1722"/>
    <cellStyle name="Accent4 68" xfId="1723"/>
    <cellStyle name="Accent4 69" xfId="1724"/>
    <cellStyle name="Accent4 7" xfId="1725"/>
    <cellStyle name="Accent4 70" xfId="1726"/>
    <cellStyle name="Accent4 71" xfId="1727"/>
    <cellStyle name="Accent4 72" xfId="1728"/>
    <cellStyle name="Accent4 73" xfId="1729"/>
    <cellStyle name="Accent4 74" xfId="1730"/>
    <cellStyle name="Accent4 75" xfId="1731"/>
    <cellStyle name="Accent4 76" xfId="1732"/>
    <cellStyle name="Accent4 8" xfId="1733"/>
    <cellStyle name="Accent4 9" xfId="1734"/>
    <cellStyle name="Accent5" xfId="1735" builtinId="45" customBuiltin="1"/>
    <cellStyle name="Accent5 10" xfId="1736"/>
    <cellStyle name="Accent5 11" xfId="1737"/>
    <cellStyle name="Accent5 12" xfId="1738"/>
    <cellStyle name="Accent5 13" xfId="1739"/>
    <cellStyle name="Accent5 14" xfId="1740"/>
    <cellStyle name="Accent5 15" xfId="1741"/>
    <cellStyle name="Accent5 16" xfId="1742"/>
    <cellStyle name="Accent5 17" xfId="1743"/>
    <cellStyle name="Accent5 18" xfId="1744"/>
    <cellStyle name="Accent5 19" xfId="1745"/>
    <cellStyle name="Accent5 2" xfId="1746"/>
    <cellStyle name="Accent5 2 2" xfId="1747"/>
    <cellStyle name="Accent5 2 3" xfId="1748"/>
    <cellStyle name="Accent5 20" xfId="1749"/>
    <cellStyle name="Accent5 21" xfId="1750"/>
    <cellStyle name="Accent5 22" xfId="1751"/>
    <cellStyle name="Accent5 23" xfId="1752"/>
    <cellStyle name="Accent5 24" xfId="1753"/>
    <cellStyle name="Accent5 25" xfId="1754"/>
    <cellStyle name="Accent5 26" xfId="1755"/>
    <cellStyle name="Accent5 27" xfId="1756"/>
    <cellStyle name="Accent5 28" xfId="1757"/>
    <cellStyle name="Accent5 29" xfId="1758"/>
    <cellStyle name="Accent5 3" xfId="1759"/>
    <cellStyle name="Accent5 30" xfId="1760"/>
    <cellStyle name="Accent5 31" xfId="1761"/>
    <cellStyle name="Accent5 32" xfId="1762"/>
    <cellStyle name="Accent5 33" xfId="1763"/>
    <cellStyle name="Accent5 34" xfId="1764"/>
    <cellStyle name="Accent5 35" xfId="1765"/>
    <cellStyle name="Accent5 36" xfId="1766"/>
    <cellStyle name="Accent5 37" xfId="1767"/>
    <cellStyle name="Accent5 38" xfId="1768"/>
    <cellStyle name="Accent5 39" xfId="1769"/>
    <cellStyle name="Accent5 4" xfId="1770"/>
    <cellStyle name="Accent5 40" xfId="1771"/>
    <cellStyle name="Accent5 41" xfId="1772"/>
    <cellStyle name="Accent5 42" xfId="1773"/>
    <cellStyle name="Accent5 43" xfId="1774"/>
    <cellStyle name="Accent5 44" xfId="1775"/>
    <cellStyle name="Accent5 45" xfId="1776"/>
    <cellStyle name="Accent5 46" xfId="1777"/>
    <cellStyle name="Accent5 47" xfId="1778"/>
    <cellStyle name="Accent5 48" xfId="1779"/>
    <cellStyle name="Accent5 49" xfId="1780"/>
    <cellStyle name="Accent5 5" xfId="1781"/>
    <cellStyle name="Accent5 50" xfId="1782"/>
    <cellStyle name="Accent5 51" xfId="1783"/>
    <cellStyle name="Accent5 52" xfId="1784"/>
    <cellStyle name="Accent5 53" xfId="1785"/>
    <cellStyle name="Accent5 54" xfId="1786"/>
    <cellStyle name="Accent5 55" xfId="1787"/>
    <cellStyle name="Accent5 56" xfId="1788"/>
    <cellStyle name="Accent5 57" xfId="1789"/>
    <cellStyle name="Accent5 58" xfId="1790"/>
    <cellStyle name="Accent5 59" xfId="1791"/>
    <cellStyle name="Accent5 6" xfId="1792"/>
    <cellStyle name="Accent5 60" xfId="1793"/>
    <cellStyle name="Accent5 61" xfId="1794"/>
    <cellStyle name="Accent5 62" xfId="1795"/>
    <cellStyle name="Accent5 63" xfId="1796"/>
    <cellStyle name="Accent5 64" xfId="1797"/>
    <cellStyle name="Accent5 65" xfId="1798"/>
    <cellStyle name="Accent5 66" xfId="1799"/>
    <cellStyle name="Accent5 67" xfId="1800"/>
    <cellStyle name="Accent5 68" xfId="1801"/>
    <cellStyle name="Accent5 69" xfId="1802"/>
    <cellStyle name="Accent5 7" xfId="1803"/>
    <cellStyle name="Accent5 70" xfId="1804"/>
    <cellStyle name="Accent5 71" xfId="1805"/>
    <cellStyle name="Accent5 72" xfId="1806"/>
    <cellStyle name="Accent5 73" xfId="1807"/>
    <cellStyle name="Accent5 74" xfId="1808"/>
    <cellStyle name="Accent5 75" xfId="1809"/>
    <cellStyle name="Accent5 76" xfId="1810"/>
    <cellStyle name="Accent5 8" xfId="1811"/>
    <cellStyle name="Accent5 9" xfId="1812"/>
    <cellStyle name="Accent6" xfId="1813" builtinId="49" customBuiltin="1"/>
    <cellStyle name="Accent6 10" xfId="1814"/>
    <cellStyle name="Accent6 11" xfId="1815"/>
    <cellStyle name="Accent6 12" xfId="1816"/>
    <cellStyle name="Accent6 13" xfId="1817"/>
    <cellStyle name="Accent6 14" xfId="1818"/>
    <cellStyle name="Accent6 15" xfId="1819"/>
    <cellStyle name="Accent6 16" xfId="1820"/>
    <cellStyle name="Accent6 17" xfId="1821"/>
    <cellStyle name="Accent6 18" xfId="1822"/>
    <cellStyle name="Accent6 19" xfId="1823"/>
    <cellStyle name="Accent6 2" xfId="1824"/>
    <cellStyle name="Accent6 2 2" xfId="1825"/>
    <cellStyle name="Accent6 2 3" xfId="1826"/>
    <cellStyle name="Accent6 20" xfId="1827"/>
    <cellStyle name="Accent6 21" xfId="1828"/>
    <cellStyle name="Accent6 22" xfId="1829"/>
    <cellStyle name="Accent6 23" xfId="1830"/>
    <cellStyle name="Accent6 24" xfId="1831"/>
    <cellStyle name="Accent6 25" xfId="1832"/>
    <cellStyle name="Accent6 26" xfId="1833"/>
    <cellStyle name="Accent6 27" xfId="1834"/>
    <cellStyle name="Accent6 28" xfId="1835"/>
    <cellStyle name="Accent6 29" xfId="1836"/>
    <cellStyle name="Accent6 3" xfId="1837"/>
    <cellStyle name="Accent6 30" xfId="1838"/>
    <cellStyle name="Accent6 31" xfId="1839"/>
    <cellStyle name="Accent6 32" xfId="1840"/>
    <cellStyle name="Accent6 33" xfId="1841"/>
    <cellStyle name="Accent6 34" xfId="1842"/>
    <cellStyle name="Accent6 35" xfId="1843"/>
    <cellStyle name="Accent6 36" xfId="1844"/>
    <cellStyle name="Accent6 37" xfId="1845"/>
    <cellStyle name="Accent6 38" xfId="1846"/>
    <cellStyle name="Accent6 39" xfId="1847"/>
    <cellStyle name="Accent6 4" xfId="1848"/>
    <cellStyle name="Accent6 40" xfId="1849"/>
    <cellStyle name="Accent6 41" xfId="1850"/>
    <cellStyle name="Accent6 42" xfId="1851"/>
    <cellStyle name="Accent6 43" xfId="1852"/>
    <cellStyle name="Accent6 44" xfId="1853"/>
    <cellStyle name="Accent6 45" xfId="1854"/>
    <cellStyle name="Accent6 46" xfId="1855"/>
    <cellStyle name="Accent6 47" xfId="1856"/>
    <cellStyle name="Accent6 48" xfId="1857"/>
    <cellStyle name="Accent6 49" xfId="1858"/>
    <cellStyle name="Accent6 5" xfId="1859"/>
    <cellStyle name="Accent6 50" xfId="1860"/>
    <cellStyle name="Accent6 51" xfId="1861"/>
    <cellStyle name="Accent6 52" xfId="1862"/>
    <cellStyle name="Accent6 53" xfId="1863"/>
    <cellStyle name="Accent6 54" xfId="1864"/>
    <cellStyle name="Accent6 55" xfId="1865"/>
    <cellStyle name="Accent6 56" xfId="1866"/>
    <cellStyle name="Accent6 57" xfId="1867"/>
    <cellStyle name="Accent6 58" xfId="1868"/>
    <cellStyle name="Accent6 59" xfId="1869"/>
    <cellStyle name="Accent6 6" xfId="1870"/>
    <cellStyle name="Accent6 60" xfId="1871"/>
    <cellStyle name="Accent6 61" xfId="1872"/>
    <cellStyle name="Accent6 62" xfId="1873"/>
    <cellStyle name="Accent6 63" xfId="1874"/>
    <cellStyle name="Accent6 64" xfId="1875"/>
    <cellStyle name="Accent6 65" xfId="1876"/>
    <cellStyle name="Accent6 66" xfId="1877"/>
    <cellStyle name="Accent6 67" xfId="1878"/>
    <cellStyle name="Accent6 68" xfId="1879"/>
    <cellStyle name="Accent6 69" xfId="1880"/>
    <cellStyle name="Accent6 7" xfId="1881"/>
    <cellStyle name="Accent6 70" xfId="1882"/>
    <cellStyle name="Accent6 71" xfId="1883"/>
    <cellStyle name="Accent6 72" xfId="1884"/>
    <cellStyle name="Accent6 73" xfId="1885"/>
    <cellStyle name="Accent6 74" xfId="1886"/>
    <cellStyle name="Accent6 75" xfId="1887"/>
    <cellStyle name="Accent6 76" xfId="1888"/>
    <cellStyle name="Accent6 8" xfId="1889"/>
    <cellStyle name="Accent6 9" xfId="1890"/>
    <cellStyle name="ÅëÈ­ [0]_¿ì¹°Åë" xfId="1891"/>
    <cellStyle name="AeE­ [0]_INQUIRY ¿µ¾÷AßAø " xfId="1892"/>
    <cellStyle name="ÅëÈ­_¿ì¹°Åë" xfId="1893"/>
    <cellStyle name="AeE­_INQUIRY ¿µ¾÷AßAø " xfId="1894"/>
    <cellStyle name="ÄÞ¸¶ [0]_¿ì¹°Åë" xfId="1895"/>
    <cellStyle name="AÞ¸¶ [0]_INQUIRY ¿?¾÷AßAø " xfId="1896"/>
    <cellStyle name="ÄÞ¸¶_¿ì¹°Åë" xfId="1897"/>
    <cellStyle name="AÞ¸¶_INQUIRY ¿?¾÷AßAø " xfId="1898"/>
    <cellStyle name="Bad" xfId="1899" builtinId="27" customBuiltin="1"/>
    <cellStyle name="Bad 10" xfId="1900"/>
    <cellStyle name="Bad 11" xfId="1901"/>
    <cellStyle name="Bad 12" xfId="1902"/>
    <cellStyle name="Bad 13" xfId="1903"/>
    <cellStyle name="Bad 14" xfId="1904"/>
    <cellStyle name="Bad 15" xfId="1905"/>
    <cellStyle name="Bad 16" xfId="1906"/>
    <cellStyle name="Bad 17" xfId="1907"/>
    <cellStyle name="Bad 18" xfId="1908"/>
    <cellStyle name="Bad 19" xfId="1909"/>
    <cellStyle name="Bad 2" xfId="1910"/>
    <cellStyle name="Bad 2 2" xfId="1911"/>
    <cellStyle name="Bad 2 3" xfId="1912"/>
    <cellStyle name="Bad 20" xfId="1913"/>
    <cellStyle name="Bad 21" xfId="1914"/>
    <cellStyle name="Bad 22" xfId="1915"/>
    <cellStyle name="Bad 23" xfId="1916"/>
    <cellStyle name="Bad 24" xfId="1917"/>
    <cellStyle name="Bad 25" xfId="1918"/>
    <cellStyle name="Bad 26" xfId="1919"/>
    <cellStyle name="Bad 27" xfId="1920"/>
    <cellStyle name="Bad 28" xfId="1921"/>
    <cellStyle name="Bad 29" xfId="1922"/>
    <cellStyle name="Bad 3" xfId="1923"/>
    <cellStyle name="Bad 30" xfId="1924"/>
    <cellStyle name="Bad 31" xfId="1925"/>
    <cellStyle name="Bad 32" xfId="1926"/>
    <cellStyle name="Bad 33" xfId="1927"/>
    <cellStyle name="Bad 34" xfId="1928"/>
    <cellStyle name="Bad 35" xfId="1929"/>
    <cellStyle name="Bad 36" xfId="1930"/>
    <cellStyle name="Bad 37" xfId="1931"/>
    <cellStyle name="Bad 38" xfId="1932"/>
    <cellStyle name="Bad 39" xfId="1933"/>
    <cellStyle name="Bad 4" xfId="1934"/>
    <cellStyle name="Bad 40" xfId="1935"/>
    <cellStyle name="Bad 41" xfId="1936"/>
    <cellStyle name="Bad 42" xfId="1937"/>
    <cellStyle name="Bad 43" xfId="1938"/>
    <cellStyle name="Bad 44" xfId="1939"/>
    <cellStyle name="Bad 45" xfId="1940"/>
    <cellStyle name="Bad 46" xfId="1941"/>
    <cellStyle name="Bad 47" xfId="1942"/>
    <cellStyle name="Bad 48" xfId="1943"/>
    <cellStyle name="Bad 49" xfId="1944"/>
    <cellStyle name="Bad 5" xfId="1945"/>
    <cellStyle name="Bad 50" xfId="1946"/>
    <cellStyle name="Bad 51" xfId="1947"/>
    <cellStyle name="Bad 52" xfId="1948"/>
    <cellStyle name="Bad 53" xfId="1949"/>
    <cellStyle name="Bad 54" xfId="1950"/>
    <cellStyle name="Bad 55" xfId="1951"/>
    <cellStyle name="Bad 56" xfId="1952"/>
    <cellStyle name="Bad 57" xfId="1953"/>
    <cellStyle name="Bad 58" xfId="1954"/>
    <cellStyle name="Bad 59" xfId="1955"/>
    <cellStyle name="Bad 6" xfId="1956"/>
    <cellStyle name="Bad 60" xfId="1957"/>
    <cellStyle name="Bad 61" xfId="1958"/>
    <cellStyle name="Bad 62" xfId="1959"/>
    <cellStyle name="Bad 63" xfId="1960"/>
    <cellStyle name="Bad 64" xfId="1961"/>
    <cellStyle name="Bad 65" xfId="1962"/>
    <cellStyle name="Bad 66" xfId="1963"/>
    <cellStyle name="Bad 67" xfId="1964"/>
    <cellStyle name="Bad 68" xfId="1965"/>
    <cellStyle name="Bad 69" xfId="1966"/>
    <cellStyle name="Bad 7" xfId="1967"/>
    <cellStyle name="Bad 70" xfId="1968"/>
    <cellStyle name="Bad 71" xfId="1969"/>
    <cellStyle name="Bad 72" xfId="1970"/>
    <cellStyle name="Bad 73" xfId="1971"/>
    <cellStyle name="Bad 74" xfId="1972"/>
    <cellStyle name="Bad 75" xfId="1973"/>
    <cellStyle name="Bad 76" xfId="1974"/>
    <cellStyle name="Bad 8" xfId="1975"/>
    <cellStyle name="Bad 9" xfId="1976"/>
    <cellStyle name="C?AØ_¿?¾÷CoE² " xfId="1977"/>
    <cellStyle name="Ç¥ÁØ_´çÃÊ±¸ÀÔ»ý»ê" xfId="1978"/>
    <cellStyle name="C￥AØ_¿μ¾÷CoE² " xfId="1979"/>
    <cellStyle name="Ç¥ÁØ_laroux_4_ÃÑÇÕ°è " xfId="1980"/>
    <cellStyle name="Calc Currency (0)" xfId="1981"/>
    <cellStyle name="Calc Currency (0) 10" xfId="1982"/>
    <cellStyle name="Calc Currency (0) 11" xfId="1983"/>
    <cellStyle name="Calc Currency (0) 12" xfId="1984"/>
    <cellStyle name="Calc Currency (0) 13" xfId="1985"/>
    <cellStyle name="Calc Currency (0) 14" xfId="1986"/>
    <cellStyle name="Calc Currency (0) 15" xfId="1987"/>
    <cellStyle name="Calc Currency (0) 16" xfId="1988"/>
    <cellStyle name="Calc Currency (0) 17" xfId="1989"/>
    <cellStyle name="Calc Currency (0) 18" xfId="1990"/>
    <cellStyle name="Calc Currency (0) 19" xfId="1991"/>
    <cellStyle name="Calc Currency (0) 2" xfId="1992"/>
    <cellStyle name="Calc Currency (0) 20" xfId="1993"/>
    <cellStyle name="Calc Currency (0) 21" xfId="1994"/>
    <cellStyle name="Calc Currency (0) 22" xfId="1995"/>
    <cellStyle name="Calc Currency (0) 23" xfId="1996"/>
    <cellStyle name="Calc Currency (0) 24" xfId="1997"/>
    <cellStyle name="Calc Currency (0) 25" xfId="1998"/>
    <cellStyle name="Calc Currency (0) 26" xfId="1999"/>
    <cellStyle name="Calc Currency (0) 27" xfId="2000"/>
    <cellStyle name="Calc Currency (0) 28" xfId="2001"/>
    <cellStyle name="Calc Currency (0) 29" xfId="2002"/>
    <cellStyle name="Calc Currency (0) 3" xfId="2003"/>
    <cellStyle name="Calc Currency (0) 30" xfId="2004"/>
    <cellStyle name="Calc Currency (0) 31" xfId="2005"/>
    <cellStyle name="Calc Currency (0) 32" xfId="2006"/>
    <cellStyle name="Calc Currency (0) 33" xfId="2007"/>
    <cellStyle name="Calc Currency (0) 34" xfId="2008"/>
    <cellStyle name="Calc Currency (0) 35" xfId="2009"/>
    <cellStyle name="Calc Currency (0) 36" xfId="2010"/>
    <cellStyle name="Calc Currency (0) 37" xfId="2011"/>
    <cellStyle name="Calc Currency (0) 38" xfId="2012"/>
    <cellStyle name="Calc Currency (0) 39" xfId="2013"/>
    <cellStyle name="Calc Currency (0) 4" xfId="2014"/>
    <cellStyle name="Calc Currency (0) 40" xfId="2015"/>
    <cellStyle name="Calc Currency (0) 41" xfId="2016"/>
    <cellStyle name="Calc Currency (0) 42" xfId="2017"/>
    <cellStyle name="Calc Currency (0) 43" xfId="2018"/>
    <cellStyle name="Calc Currency (0) 44" xfId="2019"/>
    <cellStyle name="Calc Currency (0) 45" xfId="2020"/>
    <cellStyle name="Calc Currency (0) 46" xfId="2021"/>
    <cellStyle name="Calc Currency (0) 47" xfId="2022"/>
    <cellStyle name="Calc Currency (0) 48" xfId="2023"/>
    <cellStyle name="Calc Currency (0) 49" xfId="2024"/>
    <cellStyle name="Calc Currency (0) 5" xfId="2025"/>
    <cellStyle name="Calc Currency (0) 50" xfId="2026"/>
    <cellStyle name="Calc Currency (0) 51" xfId="2027"/>
    <cellStyle name="Calc Currency (0) 52" xfId="2028"/>
    <cellStyle name="Calc Currency (0) 53" xfId="2029"/>
    <cellStyle name="Calc Currency (0) 54" xfId="2030"/>
    <cellStyle name="Calc Currency (0) 55" xfId="2031"/>
    <cellStyle name="Calc Currency (0) 56" xfId="2032"/>
    <cellStyle name="Calc Currency (0) 57" xfId="2033"/>
    <cellStyle name="Calc Currency (0) 58" xfId="2034"/>
    <cellStyle name="Calc Currency (0) 59" xfId="2035"/>
    <cellStyle name="Calc Currency (0) 6" xfId="2036"/>
    <cellStyle name="Calc Currency (0) 60" xfId="2037"/>
    <cellStyle name="Calc Currency (0) 61" xfId="2038"/>
    <cellStyle name="Calc Currency (0) 62" xfId="2039"/>
    <cellStyle name="Calc Currency (0) 63" xfId="2040"/>
    <cellStyle name="Calc Currency (0) 64" xfId="2041"/>
    <cellStyle name="Calc Currency (0) 65" xfId="2042"/>
    <cellStyle name="Calc Currency (0) 66" xfId="2043"/>
    <cellStyle name="Calc Currency (0) 67" xfId="2044"/>
    <cellStyle name="Calc Currency (0) 68" xfId="2045"/>
    <cellStyle name="Calc Currency (0) 69" xfId="2046"/>
    <cellStyle name="Calc Currency (0) 7" xfId="2047"/>
    <cellStyle name="Calc Currency (0) 70" xfId="2048"/>
    <cellStyle name="Calc Currency (0) 71" xfId="2049"/>
    <cellStyle name="Calc Currency (0) 72" xfId="2050"/>
    <cellStyle name="Calc Currency (0) 8" xfId="2051"/>
    <cellStyle name="Calc Currency (0) 9" xfId="2052"/>
    <cellStyle name="Calc Currency (0)_DM_NC2010_CC" xfId="2053"/>
    <cellStyle name="Calc Currency (2)" xfId="2054"/>
    <cellStyle name="Calc Percent (0)" xfId="2055"/>
    <cellStyle name="Calc Percent (1)" xfId="2056"/>
    <cellStyle name="Calc Percent (2)" xfId="2057"/>
    <cellStyle name="Calc Percent (2) 10" xfId="2058"/>
    <cellStyle name="Calc Percent (2) 11" xfId="2059"/>
    <cellStyle name="Calc Percent (2) 12" xfId="2060"/>
    <cellStyle name="Calc Percent (2) 13" xfId="2061"/>
    <cellStyle name="Calc Percent (2) 14" xfId="2062"/>
    <cellStyle name="Calc Percent (2) 15" xfId="2063"/>
    <cellStyle name="Calc Percent (2) 16" xfId="2064"/>
    <cellStyle name="Calc Percent (2) 17" xfId="2065"/>
    <cellStyle name="Calc Percent (2) 18" xfId="2066"/>
    <cellStyle name="Calc Percent (2) 19" xfId="2067"/>
    <cellStyle name="Calc Percent (2) 2" xfId="2068"/>
    <cellStyle name="Calc Percent (2) 20" xfId="2069"/>
    <cellStyle name="Calc Percent (2) 21" xfId="2070"/>
    <cellStyle name="Calc Percent (2) 22" xfId="2071"/>
    <cellStyle name="Calc Percent (2) 23" xfId="2072"/>
    <cellStyle name="Calc Percent (2) 24" xfId="2073"/>
    <cellStyle name="Calc Percent (2) 25" xfId="2074"/>
    <cellStyle name="Calc Percent (2) 26" xfId="2075"/>
    <cellStyle name="Calc Percent (2) 27" xfId="2076"/>
    <cellStyle name="Calc Percent (2) 28" xfId="2077"/>
    <cellStyle name="Calc Percent (2) 29" xfId="2078"/>
    <cellStyle name="Calc Percent (2) 3" xfId="2079"/>
    <cellStyle name="Calc Percent (2) 30" xfId="2080"/>
    <cellStyle name="Calc Percent (2) 31" xfId="2081"/>
    <cellStyle name="Calc Percent (2) 32" xfId="2082"/>
    <cellStyle name="Calc Percent (2) 33" xfId="2083"/>
    <cellStyle name="Calc Percent (2) 34" xfId="2084"/>
    <cellStyle name="Calc Percent (2) 35" xfId="2085"/>
    <cellStyle name="Calc Percent (2) 36" xfId="2086"/>
    <cellStyle name="Calc Percent (2) 37" xfId="2087"/>
    <cellStyle name="Calc Percent (2) 38" xfId="2088"/>
    <cellStyle name="Calc Percent (2) 39" xfId="2089"/>
    <cellStyle name="Calc Percent (2) 4" xfId="2090"/>
    <cellStyle name="Calc Percent (2) 40" xfId="2091"/>
    <cellStyle name="Calc Percent (2) 41" xfId="2092"/>
    <cellStyle name="Calc Percent (2) 42" xfId="2093"/>
    <cellStyle name="Calc Percent (2) 43" xfId="2094"/>
    <cellStyle name="Calc Percent (2) 44" xfId="2095"/>
    <cellStyle name="Calc Percent (2) 45" xfId="2096"/>
    <cellStyle name="Calc Percent (2) 46" xfId="2097"/>
    <cellStyle name="Calc Percent (2) 47" xfId="2098"/>
    <cellStyle name="Calc Percent (2) 48" xfId="2099"/>
    <cellStyle name="Calc Percent (2) 49" xfId="2100"/>
    <cellStyle name="Calc Percent (2) 5" xfId="2101"/>
    <cellStyle name="Calc Percent (2) 50" xfId="2102"/>
    <cellStyle name="Calc Percent (2) 51" xfId="2103"/>
    <cellStyle name="Calc Percent (2) 52" xfId="2104"/>
    <cellStyle name="Calc Percent (2) 53" xfId="2105"/>
    <cellStyle name="Calc Percent (2) 54" xfId="2106"/>
    <cellStyle name="Calc Percent (2) 55" xfId="2107"/>
    <cellStyle name="Calc Percent (2) 56" xfId="2108"/>
    <cellStyle name="Calc Percent (2) 57" xfId="2109"/>
    <cellStyle name="Calc Percent (2) 58" xfId="2110"/>
    <cellStyle name="Calc Percent (2) 59" xfId="2111"/>
    <cellStyle name="Calc Percent (2) 6" xfId="2112"/>
    <cellStyle name="Calc Percent (2) 60" xfId="2113"/>
    <cellStyle name="Calc Percent (2) 61" xfId="2114"/>
    <cellStyle name="Calc Percent (2) 62" xfId="2115"/>
    <cellStyle name="Calc Percent (2) 63" xfId="2116"/>
    <cellStyle name="Calc Percent (2) 64" xfId="2117"/>
    <cellStyle name="Calc Percent (2) 65" xfId="2118"/>
    <cellStyle name="Calc Percent (2) 66" xfId="2119"/>
    <cellStyle name="Calc Percent (2) 67" xfId="2120"/>
    <cellStyle name="Calc Percent (2) 68" xfId="2121"/>
    <cellStyle name="Calc Percent (2) 69" xfId="2122"/>
    <cellStyle name="Calc Percent (2) 7" xfId="2123"/>
    <cellStyle name="Calc Percent (2) 70" xfId="2124"/>
    <cellStyle name="Calc Percent (2) 71" xfId="2125"/>
    <cellStyle name="Calc Percent (2) 72" xfId="2126"/>
    <cellStyle name="Calc Percent (2) 8" xfId="2127"/>
    <cellStyle name="Calc Percent (2) 9" xfId="2128"/>
    <cellStyle name="Calc Percent (2)_DM_NC2010_CC" xfId="2129"/>
    <cellStyle name="Calc Units (0)" xfId="2130"/>
    <cellStyle name="Calc Units (1)" xfId="2131"/>
    <cellStyle name="Calc Units (2)" xfId="2132"/>
    <cellStyle name="Calculation" xfId="2133" builtinId="22" customBuiltin="1"/>
    <cellStyle name="Calculation 10" xfId="2134"/>
    <cellStyle name="Calculation 11" xfId="2135"/>
    <cellStyle name="Calculation 12" xfId="2136"/>
    <cellStyle name="Calculation 13" xfId="2137"/>
    <cellStyle name="Calculation 14" xfId="2138"/>
    <cellStyle name="Calculation 15" xfId="2139"/>
    <cellStyle name="Calculation 16" xfId="2140"/>
    <cellStyle name="Calculation 17" xfId="2141"/>
    <cellStyle name="Calculation 18" xfId="2142"/>
    <cellStyle name="Calculation 19" xfId="2143"/>
    <cellStyle name="Calculation 2" xfId="2144"/>
    <cellStyle name="Calculation 2 2" xfId="2145"/>
    <cellStyle name="Calculation 2 3" xfId="2146"/>
    <cellStyle name="Calculation 2_Danh muc lay y kien dan_KH2022_Thanh Hoa_22-10-2021" xfId="2147"/>
    <cellStyle name="Calculation 20" xfId="2148"/>
    <cellStyle name="Calculation 21" xfId="2149"/>
    <cellStyle name="Calculation 22" xfId="2150"/>
    <cellStyle name="Calculation 23" xfId="2151"/>
    <cellStyle name="Calculation 24" xfId="2152"/>
    <cellStyle name="Calculation 25" xfId="2153"/>
    <cellStyle name="Calculation 26" xfId="2154"/>
    <cellStyle name="Calculation 27" xfId="2155"/>
    <cellStyle name="Calculation 28" xfId="2156"/>
    <cellStyle name="Calculation 29" xfId="2157"/>
    <cellStyle name="Calculation 3" xfId="2158"/>
    <cellStyle name="Calculation 30" xfId="2159"/>
    <cellStyle name="Calculation 31" xfId="2160"/>
    <cellStyle name="Calculation 32" xfId="2161"/>
    <cellStyle name="Calculation 33" xfId="2162"/>
    <cellStyle name="Calculation 34" xfId="2163"/>
    <cellStyle name="Calculation 35" xfId="2164"/>
    <cellStyle name="Calculation 36" xfId="2165"/>
    <cellStyle name="Calculation 37" xfId="2166"/>
    <cellStyle name="Calculation 38" xfId="2167"/>
    <cellStyle name="Calculation 39" xfId="2168"/>
    <cellStyle name="Calculation 4" xfId="2169"/>
    <cellStyle name="Calculation 40" xfId="2170"/>
    <cellStyle name="Calculation 41" xfId="2171"/>
    <cellStyle name="Calculation 42" xfId="2172"/>
    <cellStyle name="Calculation 43" xfId="2173"/>
    <cellStyle name="Calculation 44" xfId="2174"/>
    <cellStyle name="Calculation 45" xfId="2175"/>
    <cellStyle name="Calculation 46" xfId="2176"/>
    <cellStyle name="Calculation 47" xfId="2177"/>
    <cellStyle name="Calculation 48" xfId="2178"/>
    <cellStyle name="Calculation 49" xfId="2179"/>
    <cellStyle name="Calculation 5" xfId="2180"/>
    <cellStyle name="Calculation 50" xfId="2181"/>
    <cellStyle name="Calculation 51" xfId="2182"/>
    <cellStyle name="Calculation 52" xfId="2183"/>
    <cellStyle name="Calculation 53" xfId="2184"/>
    <cellStyle name="Calculation 54" xfId="2185"/>
    <cellStyle name="Calculation 55" xfId="2186"/>
    <cellStyle name="Calculation 56" xfId="2187"/>
    <cellStyle name="Calculation 57" xfId="2188"/>
    <cellStyle name="Calculation 58" xfId="2189"/>
    <cellStyle name="Calculation 59" xfId="2190"/>
    <cellStyle name="Calculation 6" xfId="2191"/>
    <cellStyle name="Calculation 60" xfId="2192"/>
    <cellStyle name="Calculation 61" xfId="2193"/>
    <cellStyle name="Calculation 62" xfId="2194"/>
    <cellStyle name="Calculation 63" xfId="2195"/>
    <cellStyle name="Calculation 64" xfId="2196"/>
    <cellStyle name="Calculation 65" xfId="2197"/>
    <cellStyle name="Calculation 66" xfId="2198"/>
    <cellStyle name="Calculation 67" xfId="2199"/>
    <cellStyle name="Calculation 68" xfId="2200"/>
    <cellStyle name="Calculation 69" xfId="2201"/>
    <cellStyle name="Calculation 7" xfId="2202"/>
    <cellStyle name="Calculation 70" xfId="2203"/>
    <cellStyle name="Calculation 71" xfId="2204"/>
    <cellStyle name="Calculation 72" xfId="2205"/>
    <cellStyle name="Calculation 73" xfId="2206"/>
    <cellStyle name="Calculation 74" xfId="2207"/>
    <cellStyle name="Calculation 75" xfId="2208"/>
    <cellStyle name="Calculation 76" xfId="2209"/>
    <cellStyle name="Calculation 8" xfId="2210"/>
    <cellStyle name="Calculation 9" xfId="2211"/>
    <cellStyle name="category" xfId="2212"/>
    <cellStyle name="CC1" xfId="2213"/>
    <cellStyle name="CC2" xfId="2214"/>
    <cellStyle name="Check Cell" xfId="2303" builtinId="23" customBuiltin="1"/>
    <cellStyle name="Check Cell 10" xfId="2304"/>
    <cellStyle name="Check Cell 11" xfId="2305"/>
    <cellStyle name="Check Cell 12" xfId="2306"/>
    <cellStyle name="Check Cell 13" xfId="2307"/>
    <cellStyle name="Check Cell 14" xfId="2308"/>
    <cellStyle name="Check Cell 15" xfId="2309"/>
    <cellStyle name="Check Cell 16" xfId="2310"/>
    <cellStyle name="Check Cell 17" xfId="2311"/>
    <cellStyle name="Check Cell 18" xfId="2312"/>
    <cellStyle name="Check Cell 19" xfId="2313"/>
    <cellStyle name="Check Cell 2" xfId="2314"/>
    <cellStyle name="Check Cell 2 2" xfId="2315"/>
    <cellStyle name="Check Cell 2 3" xfId="2316"/>
    <cellStyle name="Check Cell 2_Danh muc lay y kien dan_KH2022_Thanh Hoa_22-10-2021" xfId="2317"/>
    <cellStyle name="Check Cell 20" xfId="2318"/>
    <cellStyle name="Check Cell 21" xfId="2319"/>
    <cellStyle name="Check Cell 22" xfId="2320"/>
    <cellStyle name="Check Cell 23" xfId="2321"/>
    <cellStyle name="Check Cell 24" xfId="2322"/>
    <cellStyle name="Check Cell 25" xfId="2323"/>
    <cellStyle name="Check Cell 26" xfId="2324"/>
    <cellStyle name="Check Cell 27" xfId="2325"/>
    <cellStyle name="Check Cell 28" xfId="2326"/>
    <cellStyle name="Check Cell 29" xfId="2327"/>
    <cellStyle name="Check Cell 3" xfId="2328"/>
    <cellStyle name="Check Cell 30" xfId="2329"/>
    <cellStyle name="Check Cell 31" xfId="2330"/>
    <cellStyle name="Check Cell 32" xfId="2331"/>
    <cellStyle name="Check Cell 33" xfId="2332"/>
    <cellStyle name="Check Cell 34" xfId="2333"/>
    <cellStyle name="Check Cell 35" xfId="2334"/>
    <cellStyle name="Check Cell 36" xfId="2335"/>
    <cellStyle name="Check Cell 37" xfId="2336"/>
    <cellStyle name="Check Cell 38" xfId="2337"/>
    <cellStyle name="Check Cell 39" xfId="2338"/>
    <cellStyle name="Check Cell 4" xfId="2339"/>
    <cellStyle name="Check Cell 40" xfId="2340"/>
    <cellStyle name="Check Cell 41" xfId="2341"/>
    <cellStyle name="Check Cell 42" xfId="2342"/>
    <cellStyle name="Check Cell 43" xfId="2343"/>
    <cellStyle name="Check Cell 44" xfId="2344"/>
    <cellStyle name="Check Cell 45" xfId="2345"/>
    <cellStyle name="Check Cell 46" xfId="2346"/>
    <cellStyle name="Check Cell 47" xfId="2347"/>
    <cellStyle name="Check Cell 48" xfId="2348"/>
    <cellStyle name="Check Cell 49" xfId="2349"/>
    <cellStyle name="Check Cell 5" xfId="2350"/>
    <cellStyle name="Check Cell 50" xfId="2351"/>
    <cellStyle name="Check Cell 51" xfId="2352"/>
    <cellStyle name="Check Cell 52" xfId="2353"/>
    <cellStyle name="Check Cell 53" xfId="2354"/>
    <cellStyle name="Check Cell 54" xfId="2355"/>
    <cellStyle name="Check Cell 55" xfId="2356"/>
    <cellStyle name="Check Cell 56" xfId="2357"/>
    <cellStyle name="Check Cell 57" xfId="2358"/>
    <cellStyle name="Check Cell 58" xfId="2359"/>
    <cellStyle name="Check Cell 59" xfId="2360"/>
    <cellStyle name="Check Cell 6" xfId="2361"/>
    <cellStyle name="Check Cell 60" xfId="2362"/>
    <cellStyle name="Check Cell 61" xfId="2363"/>
    <cellStyle name="Check Cell 62" xfId="2364"/>
    <cellStyle name="Check Cell 63" xfId="2365"/>
    <cellStyle name="Check Cell 64" xfId="2366"/>
    <cellStyle name="Check Cell 65" xfId="2367"/>
    <cellStyle name="Check Cell 66" xfId="2368"/>
    <cellStyle name="Check Cell 67" xfId="2369"/>
    <cellStyle name="Check Cell 68" xfId="2370"/>
    <cellStyle name="Check Cell 69" xfId="2371"/>
    <cellStyle name="Check Cell 7" xfId="2372"/>
    <cellStyle name="Check Cell 70" xfId="2373"/>
    <cellStyle name="Check Cell 71" xfId="2374"/>
    <cellStyle name="Check Cell 72" xfId="2375"/>
    <cellStyle name="Check Cell 73" xfId="2376"/>
    <cellStyle name="Check Cell 74" xfId="2377"/>
    <cellStyle name="Check Cell 75" xfId="2378"/>
    <cellStyle name="Check Cell 76" xfId="2379"/>
    <cellStyle name="Check Cell 8" xfId="2380"/>
    <cellStyle name="Check Cell 9" xfId="2381"/>
    <cellStyle name="Chuẩn 2" xfId="2382"/>
    <cellStyle name="CHUONG" xfId="2383"/>
    <cellStyle name="Comma [00]" xfId="2215"/>
    <cellStyle name="Comma 10" xfId="2216"/>
    <cellStyle name="Comma 10 2" xfId="2217"/>
    <cellStyle name="Comma 10 2 2" xfId="2218"/>
    <cellStyle name="Comma 10 3" xfId="2219"/>
    <cellStyle name="Comma 11" xfId="2220"/>
    <cellStyle name="Comma 12" xfId="2221"/>
    <cellStyle name="Comma 13" xfId="2222"/>
    <cellStyle name="Comma 14" xfId="2223"/>
    <cellStyle name="Comma 15" xfId="2224"/>
    <cellStyle name="Comma 16" xfId="2225"/>
    <cellStyle name="Comma 17" xfId="2226"/>
    <cellStyle name="Comma 18" xfId="2227"/>
    <cellStyle name="Comma 19" xfId="2228"/>
    <cellStyle name="Comma 2" xfId="2229"/>
    <cellStyle name="Comma 2 10" xfId="2230"/>
    <cellStyle name="Comma 2 10 2" xfId="2231"/>
    <cellStyle name="Comma 2 10 2 2" xfId="2232"/>
    <cellStyle name="Comma 2 10 3" xfId="2233"/>
    <cellStyle name="Comma 2 11" xfId="2234"/>
    <cellStyle name="Comma 2 12" xfId="2235"/>
    <cellStyle name="Comma 2 13" xfId="2236"/>
    <cellStyle name="Comma 2 14" xfId="2237"/>
    <cellStyle name="Comma 2 15" xfId="2238"/>
    <cellStyle name="Comma 2 16" xfId="2239"/>
    <cellStyle name="Comma 2 17" xfId="2240"/>
    <cellStyle name="Comma 2 18" xfId="2241"/>
    <cellStyle name="Comma 2 19" xfId="2242"/>
    <cellStyle name="Comma 2 2" xfId="2243"/>
    <cellStyle name="Comma 2 2 2" xfId="2244"/>
    <cellStyle name="Comma 2 2 2 2" xfId="2245"/>
    <cellStyle name="Comma 2 2 3" xfId="2246"/>
    <cellStyle name="Comma 2 3" xfId="2247"/>
    <cellStyle name="Comma 2 37" xfId="2248"/>
    <cellStyle name="Comma 2 4" xfId="2249"/>
    <cellStyle name="Comma 2 4 2" xfId="2250"/>
    <cellStyle name="Comma 2 4 2 2" xfId="2251"/>
    <cellStyle name="Comma 2 4 3" xfId="2252"/>
    <cellStyle name="Comma 2 4 3 2" xfId="2253"/>
    <cellStyle name="Comma 2 5" xfId="2254"/>
    <cellStyle name="Comma 2 5 2" xfId="2255"/>
    <cellStyle name="Comma 2 5 3" xfId="2256"/>
    <cellStyle name="Comma 2_CMDSDD cua HGD-CN" xfId="2257"/>
    <cellStyle name="Comma 20" xfId="2258"/>
    <cellStyle name="Comma 20 2" xfId="2259"/>
    <cellStyle name="Comma 21" xfId="2260"/>
    <cellStyle name="Comma 22" xfId="2261"/>
    <cellStyle name="Comma 23" xfId="2262"/>
    <cellStyle name="Comma 23 2" xfId="2263"/>
    <cellStyle name="Comma 24" xfId="2264"/>
    <cellStyle name="Comma 25" xfId="2265"/>
    <cellStyle name="Comma 26" xfId="2266"/>
    <cellStyle name="Comma 27" xfId="2267"/>
    <cellStyle name="Comma 28" xfId="2268"/>
    <cellStyle name="Comma 29" xfId="2269"/>
    <cellStyle name="Comma 3" xfId="2270"/>
    <cellStyle name="Comma 3 10" xfId="2271"/>
    <cellStyle name="Comma 3 2" xfId="2272"/>
    <cellStyle name="Comma 3 2 2" xfId="2273"/>
    <cellStyle name="Comma 3 3" xfId="2274"/>
    <cellStyle name="Comma 3 4" xfId="2275"/>
    <cellStyle name="Comma 3 5" xfId="2276"/>
    <cellStyle name="Comma 3 5 2" xfId="2277"/>
    <cellStyle name="Comma 3 5 3" xfId="2278"/>
    <cellStyle name="Comma 3 6" xfId="2279"/>
    <cellStyle name="Comma 3 6 2" xfId="2280"/>
    <cellStyle name="Comma 3 6 3" xfId="2281"/>
    <cellStyle name="Comma 30" xfId="2282"/>
    <cellStyle name="Comma 31" xfId="2283"/>
    <cellStyle name="Comma 32" xfId="2284"/>
    <cellStyle name="Comma 33" xfId="2285"/>
    <cellStyle name="Comma 4" xfId="2286"/>
    <cellStyle name="Comma 4 2" xfId="2287"/>
    <cellStyle name="Comma 4_Danh muc du an 2016-2020_So TNMT" xfId="2288"/>
    <cellStyle name="Comma 5" xfId="2289"/>
    <cellStyle name="Comma 6" xfId="2290"/>
    <cellStyle name="Comma 7" xfId="2291"/>
    <cellStyle name="Comma 8" xfId="2292"/>
    <cellStyle name="Comma 8 2" xfId="2293"/>
    <cellStyle name="Comma 8_h2" xfId="2294"/>
    <cellStyle name="Comma 9" xfId="2295"/>
    <cellStyle name="Comma 9 2" xfId="2296"/>
    <cellStyle name="Comma 9 3" xfId="2297"/>
    <cellStyle name="comma zerodec" xfId="2298"/>
    <cellStyle name="Comma0" xfId="2299"/>
    <cellStyle name="Currency [00]" xfId="2300"/>
    <cellStyle name="Currency0" xfId="2301"/>
    <cellStyle name="Currency1" xfId="2302"/>
    <cellStyle name="Date" xfId="2384"/>
    <cellStyle name="Date Short" xfId="2385"/>
    <cellStyle name="Date_Bao Cao Kiem Tra  trung bay Ke milk-yomilk CK 2" xfId="2386"/>
    <cellStyle name="DELTA" xfId="2387"/>
    <cellStyle name="Dezimal [0]_68574_Materialbedarfsliste" xfId="2388"/>
    <cellStyle name="Dezimal_68574_Materialbedarfsliste" xfId="2389"/>
    <cellStyle name="Dollar (zero dec)" xfId="2390"/>
    <cellStyle name="Enter Currency (0)" xfId="2391"/>
    <cellStyle name="Enter Currency (2)" xfId="2392"/>
    <cellStyle name="Enter Units (0)" xfId="2393"/>
    <cellStyle name="Enter Units (1)" xfId="2394"/>
    <cellStyle name="Enter Units (2)" xfId="2395"/>
    <cellStyle name="Euro" xfId="2396"/>
    <cellStyle name="Excel Built-in Normal" xfId="2397"/>
    <cellStyle name="Explanatory Text" xfId="2398" builtinId="53" customBuiltin="1"/>
    <cellStyle name="Explanatory Text 2" xfId="2399"/>
    <cellStyle name="Explanatory Text 3" xfId="2400"/>
    <cellStyle name="F2" xfId="2401"/>
    <cellStyle name="F3" xfId="2402"/>
    <cellStyle name="F4" xfId="2403"/>
    <cellStyle name="F5" xfId="2404"/>
    <cellStyle name="F6" xfId="2405"/>
    <cellStyle name="F7" xfId="2406"/>
    <cellStyle name="F8" xfId="2407"/>
    <cellStyle name="Fixed" xfId="2408"/>
    <cellStyle name="Good" xfId="2409" builtinId="26" customBuiltin="1"/>
    <cellStyle name="Good 2" xfId="2410"/>
    <cellStyle name="Good 3" xfId="2411"/>
    <cellStyle name="Grey" xfId="2412"/>
    <cellStyle name="ha" xfId="2413"/>
    <cellStyle name="HEADER" xfId="2414"/>
    <cellStyle name="Header1" xfId="2415"/>
    <cellStyle name="Header2" xfId="2416"/>
    <cellStyle name="Heading 1" xfId="2417" builtinId="16" customBuiltin="1"/>
    <cellStyle name="Heading 1 2" xfId="2418"/>
    <cellStyle name="Heading 1 3" xfId="2419"/>
    <cellStyle name="Heading 2" xfId="2420" builtinId="17" customBuiltin="1"/>
    <cellStyle name="Heading 2 2" xfId="2421"/>
    <cellStyle name="Heading 2 3" xfId="2422"/>
    <cellStyle name="Heading 3" xfId="2423" builtinId="18" customBuiltin="1"/>
    <cellStyle name="Heading 3 2" xfId="2424"/>
    <cellStyle name="Heading 3 3" xfId="2425"/>
    <cellStyle name="Heading 4" xfId="2426" builtinId="19" customBuiltin="1"/>
    <cellStyle name="Heading 4 2" xfId="2427"/>
    <cellStyle name="Heading 4 3" xfId="2428"/>
    <cellStyle name="HEADING1" xfId="2429"/>
    <cellStyle name="HEADING2" xfId="2430"/>
    <cellStyle name="headoption" xfId="2431"/>
    <cellStyle name="Hoa-Scholl" xfId="2432"/>
    <cellStyle name="Input" xfId="2433" builtinId="20" customBuiltin="1"/>
    <cellStyle name="Input [yellow]" xfId="2434"/>
    <cellStyle name="Input 2" xfId="2435"/>
    <cellStyle name="Input 3" xfId="2436"/>
    <cellStyle name="Ledger 17 x 11 in" xfId="2437"/>
    <cellStyle name="Line" xfId="2438"/>
    <cellStyle name="Link Currency (0)" xfId="2439"/>
    <cellStyle name="Link Currency (2)" xfId="2440"/>
    <cellStyle name="Link Units (0)" xfId="2441"/>
    <cellStyle name="Link Units (1)" xfId="2442"/>
    <cellStyle name="Link Units (2)" xfId="2443"/>
    <cellStyle name="Linked Cell" xfId="2444" builtinId="24" customBuiltin="1"/>
    <cellStyle name="Linked Cell 2" xfId="2445"/>
    <cellStyle name="Linked Cell 3" xfId="2446"/>
    <cellStyle name="Millares [0]_Well Timing" xfId="2447"/>
    <cellStyle name="Millares_Well Timing" xfId="2448"/>
    <cellStyle name="Model" xfId="2449"/>
    <cellStyle name="Moneda [0]_Well Timing" xfId="2450"/>
    <cellStyle name="Moneda_Well Timing" xfId="2451"/>
    <cellStyle name="Monétaire [0]_TARIFFS DB" xfId="2452"/>
    <cellStyle name="Monétaire_TARIFFS DB" xfId="2453"/>
    <cellStyle name="n" xfId="2454"/>
    <cellStyle name="Neutral" xfId="2455" builtinId="28" customBuiltin="1"/>
    <cellStyle name="Neutral 2" xfId="2456"/>
    <cellStyle name="Neutral 3" xfId="2457"/>
    <cellStyle name="New Times Roman" xfId="2458"/>
    <cellStyle name="no dec" xfId="2459"/>
    <cellStyle name="ÑONVÒ" xfId="2460"/>
    <cellStyle name="Normal" xfId="0" builtinId="0"/>
    <cellStyle name="Normal - Style1" xfId="2461"/>
    <cellStyle name="Normal - Style1 2" xfId="2462"/>
    <cellStyle name="Normal - Style1 2 2" xfId="2463"/>
    <cellStyle name="Normal - Style1 2_h10" xfId="2464"/>
    <cellStyle name="Normal - Style1 3" xfId="2465"/>
    <cellStyle name="Normal - Style1 4" xfId="2466"/>
    <cellStyle name="Normal - Style1 5" xfId="2467"/>
    <cellStyle name="Normal - Style1_DM_NC2010_CC" xfId="2468"/>
    <cellStyle name="Normal - 유형1" xfId="2469"/>
    <cellStyle name="Normal 10" xfId="2470"/>
    <cellStyle name="Normal 10 2" xfId="2471"/>
    <cellStyle name="Normal 10_h6" xfId="2472"/>
    <cellStyle name="Normal 102 2" xfId="2473"/>
    <cellStyle name="Normal 108" xfId="2474"/>
    <cellStyle name="Normal 11" xfId="2475"/>
    <cellStyle name="Normal 12" xfId="2476"/>
    <cellStyle name="Normal 13" xfId="2477"/>
    <cellStyle name="Normal 14" xfId="2478"/>
    <cellStyle name="Normal 15" xfId="2479"/>
    <cellStyle name="Normal 16" xfId="2480"/>
    <cellStyle name="Normal 17" xfId="2481"/>
    <cellStyle name="Normal 18" xfId="2482"/>
    <cellStyle name="Normal 19" xfId="2483"/>
    <cellStyle name="Normal 2" xfId="2484"/>
    <cellStyle name="Normal 2 10" xfId="2485"/>
    <cellStyle name="Normal 2 12" xfId="2486"/>
    <cellStyle name="Normal 2 2" xfId="2487"/>
    <cellStyle name="Normal 2 2 2" xfId="2488"/>
    <cellStyle name="Normal 2 2_h10" xfId="2489"/>
    <cellStyle name="Normal 2 3" xfId="2490"/>
    <cellStyle name="Normal 2 4" xfId="2491"/>
    <cellStyle name="Normal 2 40" xfId="2492"/>
    <cellStyle name="Normal 2 41" xfId="2493"/>
    <cellStyle name="Normal 2 5" xfId="2494"/>
    <cellStyle name="Normal 2 8" xfId="2495"/>
    <cellStyle name="Normal 2_Danh muc cong trinh 2015-2016_Hoc Mon" xfId="2496"/>
    <cellStyle name="Normal 20" xfId="2497"/>
    <cellStyle name="Normal 21" xfId="2498"/>
    <cellStyle name="Normal 22" xfId="2499"/>
    <cellStyle name="Normal 222" xfId="2500"/>
    <cellStyle name="Normal 23" xfId="2501"/>
    <cellStyle name="Normal 24" xfId="2502"/>
    <cellStyle name="Normal 25" xfId="2503"/>
    <cellStyle name="Normal 26" xfId="2504"/>
    <cellStyle name="Normal 27" xfId="2505"/>
    <cellStyle name="Normal 28" xfId="2506"/>
    <cellStyle name="Normal 29" xfId="2507"/>
    <cellStyle name="Normal 3" xfId="2508"/>
    <cellStyle name="Normal 3 2" xfId="2509"/>
    <cellStyle name="Normal 3 2 2" xfId="2510"/>
    <cellStyle name="Normal 3 2 2 2" xfId="2511"/>
    <cellStyle name="Normal 3 2 2_h10" xfId="2512"/>
    <cellStyle name="Normal 3 2 3" xfId="2513"/>
    <cellStyle name="Normal 3 2_h6" xfId="2514"/>
    <cellStyle name="Normal 3 26" xfId="2515"/>
    <cellStyle name="Normal 3 3" xfId="2516"/>
    <cellStyle name="Normal 3 3 2" xfId="2517"/>
    <cellStyle name="Normal 3 3 3" xfId="2518"/>
    <cellStyle name="Normal 3 3_h10" xfId="2519"/>
    <cellStyle name="Normal 3 4" xfId="2520"/>
    <cellStyle name="Normal 3_h10" xfId="2521"/>
    <cellStyle name="Normal 30" xfId="2522"/>
    <cellStyle name="Normal 31" xfId="2523"/>
    <cellStyle name="Normal 32" xfId="2524"/>
    <cellStyle name="Normal 33" xfId="2525"/>
    <cellStyle name="Normal 34" xfId="2526"/>
    <cellStyle name="Normal 35" xfId="2527"/>
    <cellStyle name="Normal 36" xfId="2528"/>
    <cellStyle name="Normal 36 2" xfId="2529"/>
    <cellStyle name="Normal 36 3" xfId="2530"/>
    <cellStyle name="Normal 37" xfId="2531"/>
    <cellStyle name="Normal 38" xfId="2532"/>
    <cellStyle name="Normal 39" xfId="2533"/>
    <cellStyle name="Normal 4" xfId="2534"/>
    <cellStyle name="Normal 4 2" xfId="2535"/>
    <cellStyle name="Normal 4 3" xfId="2536"/>
    <cellStyle name="Normal 4 4" xfId="2537"/>
    <cellStyle name="Normal 4 5" xfId="2538"/>
    <cellStyle name="Normal 4_DM_NC2010_CC" xfId="2539"/>
    <cellStyle name="Normal 40" xfId="2540"/>
    <cellStyle name="Normal 41" xfId="2541"/>
    <cellStyle name="Normal 42" xfId="2542"/>
    <cellStyle name="Normal 43" xfId="2543"/>
    <cellStyle name="Normal 44" xfId="2544"/>
    <cellStyle name="Normal 45" xfId="2545"/>
    <cellStyle name="Normal 46" xfId="2546"/>
    <cellStyle name="Normal 5" xfId="2547"/>
    <cellStyle name="Normal 6" xfId="2548"/>
    <cellStyle name="Normal 7" xfId="2549"/>
    <cellStyle name="Normal 7 3" xfId="2550"/>
    <cellStyle name="Normal 7_h10" xfId="2551"/>
    <cellStyle name="Normal 732" xfId="2552"/>
    <cellStyle name="Normal 734" xfId="2553"/>
    <cellStyle name="Normal 736" xfId="2554"/>
    <cellStyle name="Normal 738" xfId="2555"/>
    <cellStyle name="Normal 741" xfId="2556"/>
    <cellStyle name="Normal 8" xfId="2557"/>
    <cellStyle name="Normal 9" xfId="2558"/>
    <cellStyle name="Normal 9 2" xfId="2559"/>
    <cellStyle name="Normal 9_h10" xfId="2560"/>
    <cellStyle name="Normal_06-07" xfId="2561"/>
    <cellStyle name="Normal_06-07 2" xfId="3342"/>
    <cellStyle name="Normal_BIEU-CC1" xfId="2562"/>
    <cellStyle name="Normal_bieuDH" xfId="2563"/>
    <cellStyle name="Normal_Book2" xfId="2564"/>
    <cellStyle name="Normal_CChuyen_VinhThuan" xfId="2565"/>
    <cellStyle name="Note" xfId="2566" builtinId="10" customBuiltin="1"/>
    <cellStyle name="Note 2" xfId="2567"/>
    <cellStyle name="Note 2 2" xfId="2568"/>
    <cellStyle name="Note 2 3" xfId="2569"/>
    <cellStyle name="Note 2_Danh muc du an 2021-2030" xfId="2570"/>
    <cellStyle name="Note 3" xfId="2571"/>
    <cellStyle name="Note 4" xfId="2572"/>
    <cellStyle name="Note 5" xfId="2573"/>
    <cellStyle name="Note 5 2" xfId="2574"/>
    <cellStyle name="Note 5 3" xfId="2575"/>
    <cellStyle name="Note 5_Danh muc du an 2021-2030" xfId="2576"/>
    <cellStyle name="Note 6" xfId="2577"/>
    <cellStyle name="Note 7" xfId="2578"/>
    <cellStyle name="oft Excel]_x000d__x000a_Comment=open=/f ‚ðw’è‚·‚é‚ÆAƒ†[ƒU[’è‹`ŠÖ”‚ðŠÖ”“\‚è•t‚¯‚Ìˆê——‚É“o˜^‚·‚é‚±‚Æ‚ª‚Å‚«‚Ü‚·B_x000d__x000a_Maximized" xfId="2579"/>
    <cellStyle name="oft Excel]_x000d__x000a_Comment=open=/f ‚ðw’è‚·‚é‚ÆAƒ†[ƒU[’è‹`ŠÖ”‚ðŠÖ”“\‚è•t‚¯‚Ìˆê——‚É“o˜^‚·‚é‚±‚Æ‚ª‚Å‚«‚Ü‚·B_x000d__x000a_Maximized 2" xfId="2580"/>
    <cellStyle name="oft Excel]_x000d__x000a_Comment=open=/f ‚ðw’è‚·‚é‚ÆAƒ†[ƒU[’è‹`ŠÖ”‚ðŠÖ”“\‚è•t‚¯‚Ìˆê——‚É“o˜^‚·‚é‚±‚Æ‚ª‚Å‚«‚Ü‚·B_x000d__x000a_Maximized 3" xfId="2581"/>
    <cellStyle name="oft Excel]_x000d__x000a_Comment=open=/f ‚ðw’è‚·‚é‚ÆAƒ†[ƒU[’è‹`ŠÖ”‚ðŠÖ”“\‚è•t‚¯‚Ìˆê——‚É“o˜^‚·‚é‚±‚Æ‚ª‚Å‚«‚Ü‚·B_x000d__x000a_Maximized 4" xfId="2582"/>
    <cellStyle name="oft Excel]_x000d__x000a_Comment=open=/f ‚ðw’è‚·‚é‚ÆAƒ†[ƒU[’è‹`ŠÖ”‚ðŠÖ”“\‚è•t‚¯‚Ìˆê——‚É“o˜^‚·‚é‚±‚Æ‚ª‚Å‚«‚Ü‚·B_x000d__x000a_Maximized_Bieutinh_suasauguigopy" xfId="2583"/>
    <cellStyle name="omma [0]_Mktg Prog" xfId="2584"/>
    <cellStyle name="ormal_Sheet1_1" xfId="2585"/>
    <cellStyle name="Output" xfId="2586" builtinId="21" customBuiltin="1"/>
    <cellStyle name="Output 2" xfId="2587"/>
    <cellStyle name="Output 3" xfId="2588"/>
    <cellStyle name="paint" xfId="2589"/>
    <cellStyle name="Percent [0]" xfId="2590"/>
    <cellStyle name="Percent [0] 2" xfId="2591"/>
    <cellStyle name="Percent [0] 3" xfId="2592"/>
    <cellStyle name="Percent [0] 4" xfId="2593"/>
    <cellStyle name="Percent [0] 5" xfId="2594"/>
    <cellStyle name="Percent [00]" xfId="2595"/>
    <cellStyle name="Percent [00] 2" xfId="2596"/>
    <cellStyle name="Percent [00] 3" xfId="2597"/>
    <cellStyle name="Percent [00] 4" xfId="2598"/>
    <cellStyle name="Percent [00] 5" xfId="2599"/>
    <cellStyle name="Percent [2]" xfId="2600"/>
    <cellStyle name="Percent [2] 2" xfId="2601"/>
    <cellStyle name="Percent [2] 3" xfId="2602"/>
    <cellStyle name="Percent [2] 4" xfId="2603"/>
    <cellStyle name="Percent [2] 5" xfId="2604"/>
    <cellStyle name="Percent 2" xfId="2605"/>
    <cellStyle name="PrePop Currency (0)" xfId="2606"/>
    <cellStyle name="PrePop Currency (2)" xfId="2607"/>
    <cellStyle name="PrePop Units (0)" xfId="2608"/>
    <cellStyle name="PrePop Units (1)" xfId="2609"/>
    <cellStyle name="PrePop Units (2)" xfId="2610"/>
    <cellStyle name="pricing" xfId="2611"/>
    <cellStyle name="PSChar" xfId="2612"/>
    <cellStyle name="PSHeading" xfId="2613"/>
    <cellStyle name="Standard_Anpassen der Amortisation" xfId="2614"/>
    <cellStyle name="Style 1" xfId="2615"/>
    <cellStyle name="subhead" xfId="2616"/>
    <cellStyle name="T" xfId="2617"/>
    <cellStyle name="T 2" xfId="2618"/>
    <cellStyle name="T 3" xfId="2619"/>
    <cellStyle name="T 4" xfId="2620"/>
    <cellStyle name="T_123" xfId="2621"/>
    <cellStyle name="T_123_h10" xfId="2622"/>
    <cellStyle name="T_Bao cao kttb milk yomilkYAO-mien bac" xfId="2623"/>
    <cellStyle name="T_Bao cao kttb milk yomilkYAO-mien bac 2" xfId="2624"/>
    <cellStyle name="T_Bao cao kttb milk yomilkYAO-mien bac 2_123" xfId="2625"/>
    <cellStyle name="T_Bao cao kttb milk yomilkYAO-mien bac 2_123_h10" xfId="2626"/>
    <cellStyle name="T_Bao cao kttb milk yomilkYAO-mien bac 2_h10" xfId="2627"/>
    <cellStyle name="T_Bao cao kttb milk yomilkYAO-mien bac 2_PHan DVH" xfId="2628"/>
    <cellStyle name="T_Bao cao kttb milk yomilkYAO-mien bac 2_PHan DVH_123" xfId="2629"/>
    <cellStyle name="T_Bao cao kttb milk yomilkYAO-mien bac 2_PHan DVH_123_h10" xfId="2630"/>
    <cellStyle name="T_Bao cao kttb milk yomilkYAO-mien bac 2_PHan DVH_h10" xfId="2631"/>
    <cellStyle name="T_Bao cao kttb milk yomilkYAO-mien bac 3" xfId="2632"/>
    <cellStyle name="T_Bao cao kttb milk yomilkYAO-mien bac 3_123" xfId="2633"/>
    <cellStyle name="T_Bao cao kttb milk yomilkYAO-mien bac 3_123_h10" xfId="2634"/>
    <cellStyle name="T_Bao cao kttb milk yomilkYAO-mien bac 3_h10" xfId="2635"/>
    <cellStyle name="T_Bao cao kttb milk yomilkYAO-mien bac 3_PHan DVH" xfId="2636"/>
    <cellStyle name="T_Bao cao kttb milk yomilkYAO-mien bac 3_PHan DVH_123" xfId="2637"/>
    <cellStyle name="T_Bao cao kttb milk yomilkYAO-mien bac 3_PHan DVH_123_h10" xfId="2638"/>
    <cellStyle name="T_Bao cao kttb milk yomilkYAO-mien bac 3_PHan DVH_h10" xfId="2639"/>
    <cellStyle name="T_Bao cao kttb milk yomilkYAO-mien bac 4" xfId="2640"/>
    <cellStyle name="T_Bao cao kttb milk yomilkYAO-mien bac 4_123" xfId="2641"/>
    <cellStyle name="T_Bao cao kttb milk yomilkYAO-mien bac 4_123_h10" xfId="2642"/>
    <cellStyle name="T_Bao cao kttb milk yomilkYAO-mien bac 4_h10" xfId="2643"/>
    <cellStyle name="T_Bao cao kttb milk yomilkYAO-mien bac 4_PHan DVH" xfId="2644"/>
    <cellStyle name="T_Bao cao kttb milk yomilkYAO-mien bac 4_PHan DVH_123" xfId="2645"/>
    <cellStyle name="T_Bao cao kttb milk yomilkYAO-mien bac 4_PHan DVH_123_h10" xfId="2646"/>
    <cellStyle name="T_Bao cao kttb milk yomilkYAO-mien bac 4_PHan DVH_h10" xfId="2647"/>
    <cellStyle name="T_Bao cao kttb milk yomilkYAO-mien bac_123" xfId="2648"/>
    <cellStyle name="T_Bao cao kttb milk yomilkYAO-mien bac_123_h10" xfId="2649"/>
    <cellStyle name="T_Bao cao kttb milk yomilkYAO-mien bac_Bieutinh_suasauguigopy" xfId="2650"/>
    <cellStyle name="T_Bao cao kttb milk yomilkYAO-mien bac_Bieutinh_suasauguigopy_123" xfId="2651"/>
    <cellStyle name="T_Bao cao kttb milk yomilkYAO-mien bac_Bieutinh_suasauguigopy_123_h10" xfId="2652"/>
    <cellStyle name="T_Bao cao kttb milk yomilkYAO-mien bac_Bieutinh_suasauguigopy_h10" xfId="2653"/>
    <cellStyle name="T_Bao cao kttb milk yomilkYAO-mien bac_DCQH_tinh_sua" xfId="2654"/>
    <cellStyle name="T_Bao cao kttb milk yomilkYAO-mien bac_DCQH_tinh_sua 2" xfId="2655"/>
    <cellStyle name="T_Bao cao kttb milk yomilkYAO-mien bac_DCQH_tinh_sua 2_123" xfId="2656"/>
    <cellStyle name="T_Bao cao kttb milk yomilkYAO-mien bac_DCQH_tinh_sua 2_123_h10" xfId="2657"/>
    <cellStyle name="T_Bao cao kttb milk yomilkYAO-mien bac_DCQH_tinh_sua 2_h10" xfId="2658"/>
    <cellStyle name="T_Bao cao kttb milk yomilkYAO-mien bac_DCQH_tinh_sua 2_PHan DVH" xfId="2659"/>
    <cellStyle name="T_Bao cao kttb milk yomilkYAO-mien bac_DCQH_tinh_sua 2_PHan DVH_123" xfId="2660"/>
    <cellStyle name="T_Bao cao kttb milk yomilkYAO-mien bac_DCQH_tinh_sua 2_PHan DVH_123_h10" xfId="2661"/>
    <cellStyle name="T_Bao cao kttb milk yomilkYAO-mien bac_DCQH_tinh_sua 2_PHan DVH_h10" xfId="2662"/>
    <cellStyle name="T_Bao cao kttb milk yomilkYAO-mien bac_DCQH_tinh_sua 3" xfId="2663"/>
    <cellStyle name="T_Bao cao kttb milk yomilkYAO-mien bac_DCQH_tinh_sua 3_123" xfId="2664"/>
    <cellStyle name="T_Bao cao kttb milk yomilkYAO-mien bac_DCQH_tinh_sua 3_123_h10" xfId="2665"/>
    <cellStyle name="T_Bao cao kttb milk yomilkYAO-mien bac_DCQH_tinh_sua 3_h10" xfId="2666"/>
    <cellStyle name="T_Bao cao kttb milk yomilkYAO-mien bac_DCQH_tinh_sua 3_PHan DVH" xfId="2667"/>
    <cellStyle name="T_Bao cao kttb milk yomilkYAO-mien bac_DCQH_tinh_sua 3_PHan DVH_123" xfId="2668"/>
    <cellStyle name="T_Bao cao kttb milk yomilkYAO-mien bac_DCQH_tinh_sua 3_PHan DVH_123_h10" xfId="2669"/>
    <cellStyle name="T_Bao cao kttb milk yomilkYAO-mien bac_DCQH_tinh_sua 3_PHan DVH_h10" xfId="2670"/>
    <cellStyle name="T_Bao cao kttb milk yomilkYAO-mien bac_DCQH_tinh_sua 4" xfId="2671"/>
    <cellStyle name="T_Bao cao kttb milk yomilkYAO-mien bac_DCQH_tinh_sua 4_123" xfId="2672"/>
    <cellStyle name="T_Bao cao kttb milk yomilkYAO-mien bac_DCQH_tinh_sua 4_123_h10" xfId="2673"/>
    <cellStyle name="T_Bao cao kttb milk yomilkYAO-mien bac_DCQH_tinh_sua 4_h10" xfId="2674"/>
    <cellStyle name="T_Bao cao kttb milk yomilkYAO-mien bac_DCQH_tinh_sua 4_PHan DVH" xfId="2675"/>
    <cellStyle name="T_Bao cao kttb milk yomilkYAO-mien bac_DCQH_tinh_sua 4_PHan DVH_123" xfId="2676"/>
    <cellStyle name="T_Bao cao kttb milk yomilkYAO-mien bac_DCQH_tinh_sua 4_PHan DVH_123_h10" xfId="2677"/>
    <cellStyle name="T_Bao cao kttb milk yomilkYAO-mien bac_DCQH_tinh_sua 4_PHan DVH_h10" xfId="2678"/>
    <cellStyle name="T_Bao cao kttb milk yomilkYAO-mien bac_DCQH_tinh_sua_123" xfId="2679"/>
    <cellStyle name="T_Bao cao kttb milk yomilkYAO-mien bac_DCQH_tinh_sua_123_h10" xfId="2680"/>
    <cellStyle name="T_Bao cao kttb milk yomilkYAO-mien bac_DCQH_tinh_sua_Bieutinh_suasauguigopy" xfId="2681"/>
    <cellStyle name="T_Bao cao kttb milk yomilkYAO-mien bac_DCQH_tinh_sua_Bieutinh_suasauguigopy_123" xfId="2682"/>
    <cellStyle name="T_Bao cao kttb milk yomilkYAO-mien bac_DCQH_tinh_sua_Bieutinh_suasauguigopy_123_h10" xfId="2683"/>
    <cellStyle name="T_Bao cao kttb milk yomilkYAO-mien bac_DCQH_tinh_sua_Bieutinh_suasauguigopy_h10" xfId="2684"/>
    <cellStyle name="T_Bao cao kttb milk yomilkYAO-mien bac_DCQH_tinh_sua_DM" xfId="2685"/>
    <cellStyle name="T_Bao cao kttb milk yomilkYAO-mien bac_DCQH_tinh_sua_DM_123" xfId="2686"/>
    <cellStyle name="T_Bao cao kttb milk yomilkYAO-mien bac_DCQH_tinh_sua_DM_123_h10" xfId="2687"/>
    <cellStyle name="T_Bao cao kttb milk yomilkYAO-mien bac_DCQH_tinh_sua_DM_h10" xfId="2688"/>
    <cellStyle name="T_Bao cao kttb milk yomilkYAO-mien bac_DCQH_tinh_sua_DM_NC2010_CC" xfId="2689"/>
    <cellStyle name="T_Bao cao kttb milk yomilkYAO-mien bac_DCQH_tinh_sua_DM_NC2010_CC_123" xfId="2690"/>
    <cellStyle name="T_Bao cao kttb milk yomilkYAO-mien bac_DCQH_tinh_sua_DM_NC2010_CC_123_h10" xfId="2691"/>
    <cellStyle name="T_Bao cao kttb milk yomilkYAO-mien bac_DCQH_tinh_sua_DM_NC2010_CC_h10" xfId="2692"/>
    <cellStyle name="T_Bao cao kttb milk yomilkYAO-mien bac_DCQH_tinh_sua_DM_NC2010_CC_PHan DVH" xfId="2693"/>
    <cellStyle name="T_Bao cao kttb milk yomilkYAO-mien bac_DCQH_tinh_sua_DM_NC2010_CC_PHan DVH_123" xfId="2694"/>
    <cellStyle name="T_Bao cao kttb milk yomilkYAO-mien bac_DCQH_tinh_sua_DM_NC2010_CC_PHan DVH_123_h10" xfId="2695"/>
    <cellStyle name="T_Bao cao kttb milk yomilkYAO-mien bac_DCQH_tinh_sua_DM_NC2010_CC_PHan DVH_h10" xfId="2696"/>
    <cellStyle name="T_Bao cao kttb milk yomilkYAO-mien bac_DCQH_tinh_sua_h10" xfId="2697"/>
    <cellStyle name="T_Bao cao kttb milk yomilkYAO-mien bac_DCQH_tinh_sua_PHan DVH" xfId="2698"/>
    <cellStyle name="T_Bao cao kttb milk yomilkYAO-mien bac_DCQH_tinh_sua_PHan DVH_123" xfId="2699"/>
    <cellStyle name="T_Bao cao kttb milk yomilkYAO-mien bac_DCQH_tinh_sua_PHan DVH_123_h10" xfId="2700"/>
    <cellStyle name="T_Bao cao kttb milk yomilkYAO-mien bac_DCQH_tinh_sua_PHan DVH_h10" xfId="2701"/>
    <cellStyle name="T_Bao cao kttb milk yomilkYAO-mien bac_DCQH_tinh_sua_THTHQH" xfId="2702"/>
    <cellStyle name="T_Bao cao kttb milk yomilkYAO-mien bac_DCQH_tinh_sua_THTHQH_123" xfId="2703"/>
    <cellStyle name="T_Bao cao kttb milk yomilkYAO-mien bac_DCQH_tinh_sua_THTHQH_123_h10" xfId="2704"/>
    <cellStyle name="T_Bao cao kttb milk yomilkYAO-mien bac_DCQH_tinh_sua_THTHQH_h10" xfId="2705"/>
    <cellStyle name="T_Bao cao kttb milk yomilkYAO-mien bac_DCQH_tinh_sua_THTHQH_PHan DVH" xfId="2706"/>
    <cellStyle name="T_Bao cao kttb milk yomilkYAO-mien bac_DCQH_tinh_sua_THTHQH_PHan DVH_123" xfId="2707"/>
    <cellStyle name="T_Bao cao kttb milk yomilkYAO-mien bac_DCQH_tinh_sua_THTHQH_PHan DVH_123_h10" xfId="2708"/>
    <cellStyle name="T_Bao cao kttb milk yomilkYAO-mien bac_DCQH_tinh_sua_THTHQH_PHan DVH_h10" xfId="2709"/>
    <cellStyle name="T_Bao cao kttb milk yomilkYAO-mien bac_DCQH_tinh_sua_Thu_ChiGiang" xfId="2710"/>
    <cellStyle name="T_Bao cao kttb milk yomilkYAO-mien bac_DCQH_tinh_sua_Thu_ChiGiang_123" xfId="2711"/>
    <cellStyle name="T_Bao cao kttb milk yomilkYAO-mien bac_DCQH_tinh_sua_Thu_ChiGiang_123_h10" xfId="2712"/>
    <cellStyle name="T_Bao cao kttb milk yomilkYAO-mien bac_DCQH_tinh_sua_Thu_ChiGiang_h10" xfId="2713"/>
    <cellStyle name="T_Bao cao kttb milk yomilkYAO-mien bac_DM" xfId="2714"/>
    <cellStyle name="T_Bao cao kttb milk yomilkYAO-mien bac_DM_123" xfId="2715"/>
    <cellStyle name="T_Bao cao kttb milk yomilkYAO-mien bac_DM_123_h10" xfId="2716"/>
    <cellStyle name="T_Bao cao kttb milk yomilkYAO-mien bac_DM_h10" xfId="2717"/>
    <cellStyle name="T_Bao cao kttb milk yomilkYAO-mien bac_DM_NC2010" xfId="2718"/>
    <cellStyle name="T_Bao cao kttb milk yomilkYAO-mien bac_DM_NC2010 2" xfId="2719"/>
    <cellStyle name="T_Bao cao kttb milk yomilkYAO-mien bac_DM_NC2010 2_123" xfId="2720"/>
    <cellStyle name="T_Bao cao kttb milk yomilkYAO-mien bac_DM_NC2010 2_123_h10" xfId="2721"/>
    <cellStyle name="T_Bao cao kttb milk yomilkYAO-mien bac_DM_NC2010 2_h10" xfId="2722"/>
    <cellStyle name="T_Bao cao kttb milk yomilkYAO-mien bac_DM_NC2010 2_PHan DVH" xfId="2723"/>
    <cellStyle name="T_Bao cao kttb milk yomilkYAO-mien bac_DM_NC2010 2_PHan DVH_123" xfId="2724"/>
    <cellStyle name="T_Bao cao kttb milk yomilkYAO-mien bac_DM_NC2010 2_PHan DVH_123_h10" xfId="2725"/>
    <cellStyle name="T_Bao cao kttb milk yomilkYAO-mien bac_DM_NC2010 2_PHan DVH_h10" xfId="2726"/>
    <cellStyle name="T_Bao cao kttb milk yomilkYAO-mien bac_DM_NC2010 3" xfId="2727"/>
    <cellStyle name="T_Bao cao kttb milk yomilkYAO-mien bac_DM_NC2010 3_123" xfId="2728"/>
    <cellStyle name="T_Bao cao kttb milk yomilkYAO-mien bac_DM_NC2010 3_123_h10" xfId="2729"/>
    <cellStyle name="T_Bao cao kttb milk yomilkYAO-mien bac_DM_NC2010 3_h10" xfId="2730"/>
    <cellStyle name="T_Bao cao kttb milk yomilkYAO-mien bac_DM_NC2010 3_PHan DVH" xfId="2731"/>
    <cellStyle name="T_Bao cao kttb milk yomilkYAO-mien bac_DM_NC2010 3_PHan DVH_123" xfId="2732"/>
    <cellStyle name="T_Bao cao kttb milk yomilkYAO-mien bac_DM_NC2010 3_PHan DVH_123_h10" xfId="2733"/>
    <cellStyle name="T_Bao cao kttb milk yomilkYAO-mien bac_DM_NC2010 3_PHan DVH_h10" xfId="2734"/>
    <cellStyle name="T_Bao cao kttb milk yomilkYAO-mien bac_DM_NC2010 4" xfId="2735"/>
    <cellStyle name="T_Bao cao kttb milk yomilkYAO-mien bac_DM_NC2010 4_123" xfId="2736"/>
    <cellStyle name="T_Bao cao kttb milk yomilkYAO-mien bac_DM_NC2010 4_123_h10" xfId="2737"/>
    <cellStyle name="T_Bao cao kttb milk yomilkYAO-mien bac_DM_NC2010 4_h10" xfId="2738"/>
    <cellStyle name="T_Bao cao kttb milk yomilkYAO-mien bac_DM_NC2010 4_PHan DVH" xfId="2739"/>
    <cellStyle name="T_Bao cao kttb milk yomilkYAO-mien bac_DM_NC2010 4_PHan DVH_123" xfId="2740"/>
    <cellStyle name="T_Bao cao kttb milk yomilkYAO-mien bac_DM_NC2010 4_PHan DVH_123_h10" xfId="2741"/>
    <cellStyle name="T_Bao cao kttb milk yomilkYAO-mien bac_DM_NC2010 4_PHan DVH_h10" xfId="2742"/>
    <cellStyle name="T_Bao cao kttb milk yomilkYAO-mien bac_DM_NC2010_123" xfId="2743"/>
    <cellStyle name="T_Bao cao kttb milk yomilkYAO-mien bac_DM_NC2010_123_h10" xfId="2744"/>
    <cellStyle name="T_Bao cao kttb milk yomilkYAO-mien bac_DM_NC2010_Bieutinh_suasauguigopy" xfId="2745"/>
    <cellStyle name="T_Bao cao kttb milk yomilkYAO-mien bac_DM_NC2010_Bieutinh_suasauguigopy_123" xfId="2746"/>
    <cellStyle name="T_Bao cao kttb milk yomilkYAO-mien bac_DM_NC2010_Bieutinh_suasauguigopy_123_h10" xfId="2747"/>
    <cellStyle name="T_Bao cao kttb milk yomilkYAO-mien bac_DM_NC2010_Bieutinh_suasauguigopy_h10" xfId="2748"/>
    <cellStyle name="T_Bao cao kttb milk yomilkYAO-mien bac_DM_NC2010_CC" xfId="2749"/>
    <cellStyle name="T_Bao cao kttb milk yomilkYAO-mien bac_DM_NC2010_CC_123" xfId="2750"/>
    <cellStyle name="T_Bao cao kttb milk yomilkYAO-mien bac_DM_NC2010_CC_123_h10" xfId="2751"/>
    <cellStyle name="T_Bao cao kttb milk yomilkYAO-mien bac_DM_NC2010_CC_h10" xfId="2752"/>
    <cellStyle name="T_Bao cao kttb milk yomilkYAO-mien bac_DM_NC2010_CC_PHan DVH" xfId="2753"/>
    <cellStyle name="T_Bao cao kttb milk yomilkYAO-mien bac_DM_NC2010_CC_PHan DVH_123" xfId="2754"/>
    <cellStyle name="T_Bao cao kttb milk yomilkYAO-mien bac_DM_NC2010_CC_PHan DVH_123_h10" xfId="2755"/>
    <cellStyle name="T_Bao cao kttb milk yomilkYAO-mien bac_DM_NC2010_CC_PHan DVH_h10" xfId="2756"/>
    <cellStyle name="T_Bao cao kttb milk yomilkYAO-mien bac_DM_NC2010_DM" xfId="2757"/>
    <cellStyle name="T_Bao cao kttb milk yomilkYAO-mien bac_DM_NC2010_DM_123" xfId="2758"/>
    <cellStyle name="T_Bao cao kttb milk yomilkYAO-mien bac_DM_NC2010_DM_123_h10" xfId="2759"/>
    <cellStyle name="T_Bao cao kttb milk yomilkYAO-mien bac_DM_NC2010_DM_h10" xfId="2760"/>
    <cellStyle name="T_Bao cao kttb milk yomilkYAO-mien bac_DM_NC2010_DM_NC2010_CC" xfId="2761"/>
    <cellStyle name="T_Bao cao kttb milk yomilkYAO-mien bac_DM_NC2010_DM_NC2010_CC_123" xfId="2762"/>
    <cellStyle name="T_Bao cao kttb milk yomilkYAO-mien bac_DM_NC2010_DM_NC2010_CC_123_h10" xfId="2763"/>
    <cellStyle name="T_Bao cao kttb milk yomilkYAO-mien bac_DM_NC2010_DM_NC2010_CC_h10" xfId="2764"/>
    <cellStyle name="T_Bao cao kttb milk yomilkYAO-mien bac_DM_NC2010_DM_NC2010_CC_PHan DVH" xfId="2765"/>
    <cellStyle name="T_Bao cao kttb milk yomilkYAO-mien bac_DM_NC2010_DM_NC2010_CC_PHan DVH_123" xfId="2766"/>
    <cellStyle name="T_Bao cao kttb milk yomilkYAO-mien bac_DM_NC2010_DM_NC2010_CC_PHan DVH_123_h10" xfId="2767"/>
    <cellStyle name="T_Bao cao kttb milk yomilkYAO-mien bac_DM_NC2010_DM_NC2010_CC_PHan DVH_h10" xfId="2768"/>
    <cellStyle name="T_Bao cao kttb milk yomilkYAO-mien bac_DM_NC2010_h10" xfId="2769"/>
    <cellStyle name="T_Bao cao kttb milk yomilkYAO-mien bac_DM_NC2010_PHan DVH" xfId="2770"/>
    <cellStyle name="T_Bao cao kttb milk yomilkYAO-mien bac_DM_NC2010_PHan DVH_123" xfId="2771"/>
    <cellStyle name="T_Bao cao kttb milk yomilkYAO-mien bac_DM_NC2010_PHan DVH_123_h10" xfId="2772"/>
    <cellStyle name="T_Bao cao kttb milk yomilkYAO-mien bac_DM_NC2010_PHan DVH_h10" xfId="2773"/>
    <cellStyle name="T_Bao cao kttb milk yomilkYAO-mien bac_DM_NC2010_THTHQH" xfId="2774"/>
    <cellStyle name="T_Bao cao kttb milk yomilkYAO-mien bac_DM_NC2010_THTHQH_123" xfId="2775"/>
    <cellStyle name="T_Bao cao kttb milk yomilkYAO-mien bac_DM_NC2010_THTHQH_123_h10" xfId="2776"/>
    <cellStyle name="T_Bao cao kttb milk yomilkYAO-mien bac_DM_NC2010_THTHQH_h10" xfId="2777"/>
    <cellStyle name="T_Bao cao kttb milk yomilkYAO-mien bac_DM_NC2010_THTHQH_PHan DVH" xfId="2778"/>
    <cellStyle name="T_Bao cao kttb milk yomilkYAO-mien bac_DM_NC2010_THTHQH_PHan DVH_123" xfId="2779"/>
    <cellStyle name="T_Bao cao kttb milk yomilkYAO-mien bac_DM_NC2010_THTHQH_PHan DVH_123_h10" xfId="2780"/>
    <cellStyle name="T_Bao cao kttb milk yomilkYAO-mien bac_DM_NC2010_THTHQH_PHan DVH_h10" xfId="2781"/>
    <cellStyle name="T_Bao cao kttb milk yomilkYAO-mien bac_DM_NC2010_Thu_ChiGiang" xfId="2782"/>
    <cellStyle name="T_Bao cao kttb milk yomilkYAO-mien bac_DM_NC2010_Thu_ChiGiang_123" xfId="2783"/>
    <cellStyle name="T_Bao cao kttb milk yomilkYAO-mien bac_DM_NC2010_Thu_ChiGiang_123_h10" xfId="2784"/>
    <cellStyle name="T_Bao cao kttb milk yomilkYAO-mien bac_DM_NC2010_Thu_ChiGiang_h10" xfId="2785"/>
    <cellStyle name="T_Bao cao kttb milk yomilkYAO-mien bac_DM_nhu caumoi" xfId="2786"/>
    <cellStyle name="T_Bao cao kttb milk yomilkYAO-mien bac_DM_nhu caumoi 2" xfId="2787"/>
    <cellStyle name="T_Bao cao kttb milk yomilkYAO-mien bac_DM_nhu caumoi 2_123" xfId="2788"/>
    <cellStyle name="T_Bao cao kttb milk yomilkYAO-mien bac_DM_nhu caumoi 2_123_h10" xfId="2789"/>
    <cellStyle name="T_Bao cao kttb milk yomilkYAO-mien bac_DM_nhu caumoi 2_h10" xfId="2790"/>
    <cellStyle name="T_Bao cao kttb milk yomilkYAO-mien bac_DM_nhu caumoi 2_PHan DVH" xfId="2791"/>
    <cellStyle name="T_Bao cao kttb milk yomilkYAO-mien bac_DM_nhu caumoi 2_PHan DVH_123" xfId="2792"/>
    <cellStyle name="T_Bao cao kttb milk yomilkYAO-mien bac_DM_nhu caumoi 2_PHan DVH_123_h10" xfId="2793"/>
    <cellStyle name="T_Bao cao kttb milk yomilkYAO-mien bac_DM_nhu caumoi 2_PHan DVH_h10" xfId="2794"/>
    <cellStyle name="T_Bao cao kttb milk yomilkYAO-mien bac_DM_nhu caumoi 3" xfId="2795"/>
    <cellStyle name="T_Bao cao kttb milk yomilkYAO-mien bac_DM_nhu caumoi 3_123" xfId="2796"/>
    <cellStyle name="T_Bao cao kttb milk yomilkYAO-mien bac_DM_nhu caumoi 3_123_h10" xfId="2797"/>
    <cellStyle name="T_Bao cao kttb milk yomilkYAO-mien bac_DM_nhu caumoi 3_h10" xfId="2798"/>
    <cellStyle name="T_Bao cao kttb milk yomilkYAO-mien bac_DM_nhu caumoi 3_PHan DVH" xfId="2799"/>
    <cellStyle name="T_Bao cao kttb milk yomilkYAO-mien bac_DM_nhu caumoi 3_PHan DVH_123" xfId="2800"/>
    <cellStyle name="T_Bao cao kttb milk yomilkYAO-mien bac_DM_nhu caumoi 3_PHan DVH_123_h10" xfId="2801"/>
    <cellStyle name="T_Bao cao kttb milk yomilkYAO-mien bac_DM_nhu caumoi 3_PHan DVH_h10" xfId="2802"/>
    <cellStyle name="T_Bao cao kttb milk yomilkYAO-mien bac_DM_nhu caumoi 4" xfId="2803"/>
    <cellStyle name="T_Bao cao kttb milk yomilkYAO-mien bac_DM_nhu caumoi 4_123" xfId="2804"/>
    <cellStyle name="T_Bao cao kttb milk yomilkYAO-mien bac_DM_nhu caumoi 4_123_h10" xfId="2805"/>
    <cellStyle name="T_Bao cao kttb milk yomilkYAO-mien bac_DM_nhu caumoi 4_h10" xfId="2806"/>
    <cellStyle name="T_Bao cao kttb milk yomilkYAO-mien bac_DM_nhu caumoi 4_PHan DVH" xfId="2807"/>
    <cellStyle name="T_Bao cao kttb milk yomilkYAO-mien bac_DM_nhu caumoi 4_PHan DVH_123" xfId="2808"/>
    <cellStyle name="T_Bao cao kttb milk yomilkYAO-mien bac_DM_nhu caumoi 4_PHan DVH_123_h10" xfId="2809"/>
    <cellStyle name="T_Bao cao kttb milk yomilkYAO-mien bac_DM_nhu caumoi 4_PHan DVH_h10" xfId="2810"/>
    <cellStyle name="T_Bao cao kttb milk yomilkYAO-mien bac_DM_nhu caumoi_123" xfId="2811"/>
    <cellStyle name="T_Bao cao kttb milk yomilkYAO-mien bac_DM_nhu caumoi_123_h10" xfId="2812"/>
    <cellStyle name="T_Bao cao kttb milk yomilkYAO-mien bac_DM_nhu caumoi_Bieutinh_suasauguigopy" xfId="2813"/>
    <cellStyle name="T_Bao cao kttb milk yomilkYAO-mien bac_DM_nhu caumoi_Bieutinh_suasauguigopy_123" xfId="2814"/>
    <cellStyle name="T_Bao cao kttb milk yomilkYAO-mien bac_DM_nhu caumoi_Bieutinh_suasauguigopy_123_h10" xfId="2815"/>
    <cellStyle name="T_Bao cao kttb milk yomilkYAO-mien bac_DM_nhu caumoi_Bieutinh_suasauguigopy_h10" xfId="2816"/>
    <cellStyle name="T_Bao cao kttb milk yomilkYAO-mien bac_DM_nhu caumoi_DM" xfId="2817"/>
    <cellStyle name="T_Bao cao kttb milk yomilkYAO-mien bac_DM_nhu caumoi_DM_123" xfId="2818"/>
    <cellStyle name="T_Bao cao kttb milk yomilkYAO-mien bac_DM_nhu caumoi_DM_123_h10" xfId="2819"/>
    <cellStyle name="T_Bao cao kttb milk yomilkYAO-mien bac_DM_nhu caumoi_DM_h10" xfId="2820"/>
    <cellStyle name="T_Bao cao kttb milk yomilkYAO-mien bac_DM_nhu caumoi_DM_NC2010_CC" xfId="2821"/>
    <cellStyle name="T_Bao cao kttb milk yomilkYAO-mien bac_DM_nhu caumoi_DM_NC2010_CC_123" xfId="2822"/>
    <cellStyle name="T_Bao cao kttb milk yomilkYAO-mien bac_DM_nhu caumoi_DM_NC2010_CC_123_h10" xfId="2823"/>
    <cellStyle name="T_Bao cao kttb milk yomilkYAO-mien bac_DM_nhu caumoi_DM_NC2010_CC_h10" xfId="2824"/>
    <cellStyle name="T_Bao cao kttb milk yomilkYAO-mien bac_DM_nhu caumoi_DM_NC2010_CC_PHan DVH" xfId="2825"/>
    <cellStyle name="T_Bao cao kttb milk yomilkYAO-mien bac_DM_nhu caumoi_DM_NC2010_CC_PHan DVH_123" xfId="2826"/>
    <cellStyle name="T_Bao cao kttb milk yomilkYAO-mien bac_DM_nhu caumoi_DM_NC2010_CC_PHan DVH_123_h10" xfId="2827"/>
    <cellStyle name="T_Bao cao kttb milk yomilkYAO-mien bac_DM_nhu caumoi_DM_NC2010_CC_PHan DVH_h10" xfId="2828"/>
    <cellStyle name="T_Bao cao kttb milk yomilkYAO-mien bac_DM_nhu caumoi_h10" xfId="2829"/>
    <cellStyle name="T_Bao cao kttb milk yomilkYAO-mien bac_DM_nhu caumoi_PHan DVH" xfId="2830"/>
    <cellStyle name="T_Bao cao kttb milk yomilkYAO-mien bac_DM_nhu caumoi_PHan DVH_123" xfId="2831"/>
    <cellStyle name="T_Bao cao kttb milk yomilkYAO-mien bac_DM_nhu caumoi_PHan DVH_123_h10" xfId="2832"/>
    <cellStyle name="T_Bao cao kttb milk yomilkYAO-mien bac_DM_nhu caumoi_PHan DVH_h10" xfId="2833"/>
    <cellStyle name="T_Bao cao kttb milk yomilkYAO-mien bac_DM_nhu caumoi_THTHQH" xfId="2834"/>
    <cellStyle name="T_Bao cao kttb milk yomilkYAO-mien bac_DM_nhu caumoi_THTHQH_123" xfId="2835"/>
    <cellStyle name="T_Bao cao kttb milk yomilkYAO-mien bac_DM_nhu caumoi_THTHQH_123_h10" xfId="2836"/>
    <cellStyle name="T_Bao cao kttb milk yomilkYAO-mien bac_DM_nhu caumoi_THTHQH_h10" xfId="2837"/>
    <cellStyle name="T_Bao cao kttb milk yomilkYAO-mien bac_DM_nhu caumoi_THTHQH_PHan DVH" xfId="2838"/>
    <cellStyle name="T_Bao cao kttb milk yomilkYAO-mien bac_DM_nhu caumoi_THTHQH_PHan DVH_123" xfId="2839"/>
    <cellStyle name="T_Bao cao kttb milk yomilkYAO-mien bac_DM_nhu caumoi_THTHQH_PHan DVH_123_h10" xfId="2840"/>
    <cellStyle name="T_Bao cao kttb milk yomilkYAO-mien bac_DM_nhu caumoi_THTHQH_PHan DVH_h10" xfId="2841"/>
    <cellStyle name="T_Bao cao kttb milk yomilkYAO-mien bac_DM_nhu caumoi_Thu_ChiGiang" xfId="2842"/>
    <cellStyle name="T_Bao cao kttb milk yomilkYAO-mien bac_DM_nhu caumoi_Thu_ChiGiang_123" xfId="2843"/>
    <cellStyle name="T_Bao cao kttb milk yomilkYAO-mien bac_DM_nhu caumoi_Thu_ChiGiang_123_h10" xfId="2844"/>
    <cellStyle name="T_Bao cao kttb milk yomilkYAO-mien bac_DM_nhu caumoi_Thu_ChiGiang_h10" xfId="2845"/>
    <cellStyle name="T_Bao cao kttb milk yomilkYAO-mien bac_h10" xfId="2846"/>
    <cellStyle name="T_Bao cao kttb milk yomilkYAO-mien bac_PHan DVH" xfId="2847"/>
    <cellStyle name="T_Bao cao kttb milk yomilkYAO-mien bac_PHan DVH_123" xfId="2848"/>
    <cellStyle name="T_Bao cao kttb milk yomilkYAO-mien bac_PHan DVH_123_h10" xfId="2849"/>
    <cellStyle name="T_Bao cao kttb milk yomilkYAO-mien bac_PHan DVH_h10" xfId="2850"/>
    <cellStyle name="T_Bao cao kttb milk yomilkYAO-mien bac_QH_tinh_hong" xfId="2851"/>
    <cellStyle name="T_Bao cao kttb milk yomilkYAO-mien bac_QH_tinh_hong 2" xfId="2852"/>
    <cellStyle name="T_Bao cao kttb milk yomilkYAO-mien bac_QH_tinh_hong 2_123" xfId="2853"/>
    <cellStyle name="T_Bao cao kttb milk yomilkYAO-mien bac_QH_tinh_hong 2_123_h10" xfId="2854"/>
    <cellStyle name="T_Bao cao kttb milk yomilkYAO-mien bac_QH_tinh_hong 2_h10" xfId="2855"/>
    <cellStyle name="T_Bao cao kttb milk yomilkYAO-mien bac_QH_tinh_hong 2_PHan DVH" xfId="2856"/>
    <cellStyle name="T_Bao cao kttb milk yomilkYAO-mien bac_QH_tinh_hong 2_PHan DVH_123" xfId="2857"/>
    <cellStyle name="T_Bao cao kttb milk yomilkYAO-mien bac_QH_tinh_hong 2_PHan DVH_123_h10" xfId="2858"/>
    <cellStyle name="T_Bao cao kttb milk yomilkYAO-mien bac_QH_tinh_hong 2_PHan DVH_h10" xfId="2859"/>
    <cellStyle name="T_Bao cao kttb milk yomilkYAO-mien bac_QH_tinh_hong 3" xfId="2860"/>
    <cellStyle name="T_Bao cao kttb milk yomilkYAO-mien bac_QH_tinh_hong 3_123" xfId="2861"/>
    <cellStyle name="T_Bao cao kttb milk yomilkYAO-mien bac_QH_tinh_hong 3_123_h10" xfId="2862"/>
    <cellStyle name="T_Bao cao kttb milk yomilkYAO-mien bac_QH_tinh_hong 3_h10" xfId="2863"/>
    <cellStyle name="T_Bao cao kttb milk yomilkYAO-mien bac_QH_tinh_hong 3_PHan DVH" xfId="2864"/>
    <cellStyle name="T_Bao cao kttb milk yomilkYAO-mien bac_QH_tinh_hong 3_PHan DVH_123" xfId="2865"/>
    <cellStyle name="T_Bao cao kttb milk yomilkYAO-mien bac_QH_tinh_hong 3_PHan DVH_123_h10" xfId="2866"/>
    <cellStyle name="T_Bao cao kttb milk yomilkYAO-mien bac_QH_tinh_hong 3_PHan DVH_h10" xfId="2867"/>
    <cellStyle name="T_Bao cao kttb milk yomilkYAO-mien bac_QH_tinh_hong 4" xfId="2868"/>
    <cellStyle name="T_Bao cao kttb milk yomilkYAO-mien bac_QH_tinh_hong 4_123" xfId="2869"/>
    <cellStyle name="T_Bao cao kttb milk yomilkYAO-mien bac_QH_tinh_hong 4_123_h10" xfId="2870"/>
    <cellStyle name="T_Bao cao kttb milk yomilkYAO-mien bac_QH_tinh_hong 4_h10" xfId="2871"/>
    <cellStyle name="T_Bao cao kttb milk yomilkYAO-mien bac_QH_tinh_hong 4_PHan DVH" xfId="2872"/>
    <cellStyle name="T_Bao cao kttb milk yomilkYAO-mien bac_QH_tinh_hong 4_PHan DVH_123" xfId="2873"/>
    <cellStyle name="T_Bao cao kttb milk yomilkYAO-mien bac_QH_tinh_hong 4_PHan DVH_123_h10" xfId="2874"/>
    <cellStyle name="T_Bao cao kttb milk yomilkYAO-mien bac_QH_tinh_hong 4_PHan DVH_h10" xfId="2875"/>
    <cellStyle name="T_Bao cao kttb milk yomilkYAO-mien bac_QH_tinh_hong_123" xfId="2876"/>
    <cellStyle name="T_Bao cao kttb milk yomilkYAO-mien bac_QH_tinh_hong_123_h10" xfId="2877"/>
    <cellStyle name="T_Bao cao kttb milk yomilkYAO-mien bac_QH_tinh_hong_Bieutinh_suasauguigopy" xfId="2878"/>
    <cellStyle name="T_Bao cao kttb milk yomilkYAO-mien bac_QH_tinh_hong_Bieutinh_suasauguigopy_123" xfId="2879"/>
    <cellStyle name="T_Bao cao kttb milk yomilkYAO-mien bac_QH_tinh_hong_Bieutinh_suasauguigopy_123_h10" xfId="2880"/>
    <cellStyle name="T_Bao cao kttb milk yomilkYAO-mien bac_QH_tinh_hong_Bieutinh_suasauguigopy_h10" xfId="2881"/>
    <cellStyle name="T_Bao cao kttb milk yomilkYAO-mien bac_QH_tinh_hong_DM" xfId="2882"/>
    <cellStyle name="T_Bao cao kttb milk yomilkYAO-mien bac_QH_tinh_hong_DM_123" xfId="2883"/>
    <cellStyle name="T_Bao cao kttb milk yomilkYAO-mien bac_QH_tinh_hong_DM_123_h10" xfId="2884"/>
    <cellStyle name="T_Bao cao kttb milk yomilkYAO-mien bac_QH_tinh_hong_DM_h10" xfId="2885"/>
    <cellStyle name="T_Bao cao kttb milk yomilkYAO-mien bac_QH_tinh_hong_DM_NC2010_CC" xfId="2886"/>
    <cellStyle name="T_Bao cao kttb milk yomilkYAO-mien bac_QH_tinh_hong_DM_NC2010_CC_123" xfId="2887"/>
    <cellStyle name="T_Bao cao kttb milk yomilkYAO-mien bac_QH_tinh_hong_DM_NC2010_CC_123_h10" xfId="2888"/>
    <cellStyle name="T_Bao cao kttb milk yomilkYAO-mien bac_QH_tinh_hong_DM_NC2010_CC_h10" xfId="2889"/>
    <cellStyle name="T_Bao cao kttb milk yomilkYAO-mien bac_QH_tinh_hong_DM_NC2010_CC_PHan DVH" xfId="2890"/>
    <cellStyle name="T_Bao cao kttb milk yomilkYAO-mien bac_QH_tinh_hong_DM_NC2010_CC_PHan DVH_123" xfId="2891"/>
    <cellStyle name="T_Bao cao kttb milk yomilkYAO-mien bac_QH_tinh_hong_DM_NC2010_CC_PHan DVH_123_h10" xfId="2892"/>
    <cellStyle name="T_Bao cao kttb milk yomilkYAO-mien bac_QH_tinh_hong_DM_NC2010_CC_PHan DVH_h10" xfId="2893"/>
    <cellStyle name="T_Bao cao kttb milk yomilkYAO-mien bac_QH_tinh_hong_h10" xfId="2894"/>
    <cellStyle name="T_Bao cao kttb milk yomilkYAO-mien bac_QH_tinh_hong_PHan DVH" xfId="2895"/>
    <cellStyle name="T_Bao cao kttb milk yomilkYAO-mien bac_QH_tinh_hong_PHan DVH_123" xfId="2896"/>
    <cellStyle name="T_Bao cao kttb milk yomilkYAO-mien bac_QH_tinh_hong_PHan DVH_123_h10" xfId="2897"/>
    <cellStyle name="T_Bao cao kttb milk yomilkYAO-mien bac_QH_tinh_hong_PHan DVH_h10" xfId="2898"/>
    <cellStyle name="T_Bao cao kttb milk yomilkYAO-mien bac_QH_tinh_hong_THTHQH" xfId="2899"/>
    <cellStyle name="T_Bao cao kttb milk yomilkYAO-mien bac_QH_tinh_hong_THTHQH_123" xfId="2900"/>
    <cellStyle name="T_Bao cao kttb milk yomilkYAO-mien bac_QH_tinh_hong_THTHQH_123_h10" xfId="2901"/>
    <cellStyle name="T_Bao cao kttb milk yomilkYAO-mien bac_QH_tinh_hong_THTHQH_h10" xfId="2902"/>
    <cellStyle name="T_Bao cao kttb milk yomilkYAO-mien bac_QH_tinh_hong_THTHQH_PHan DVH" xfId="2903"/>
    <cellStyle name="T_Bao cao kttb milk yomilkYAO-mien bac_QH_tinh_hong_THTHQH_PHan DVH_123" xfId="2904"/>
    <cellStyle name="T_Bao cao kttb milk yomilkYAO-mien bac_QH_tinh_hong_THTHQH_PHan DVH_123_h10" xfId="2905"/>
    <cellStyle name="T_Bao cao kttb milk yomilkYAO-mien bac_QH_tinh_hong_THTHQH_PHan DVH_h10" xfId="2906"/>
    <cellStyle name="T_Bao cao kttb milk yomilkYAO-mien bac_QH_tinh_hong_Thu_ChiGiang" xfId="2907"/>
    <cellStyle name="T_Bao cao kttb milk yomilkYAO-mien bac_QH_tinh_hong_Thu_ChiGiang_123" xfId="2908"/>
    <cellStyle name="T_Bao cao kttb milk yomilkYAO-mien bac_QH_tinh_hong_Thu_ChiGiang_123_h10" xfId="2909"/>
    <cellStyle name="T_Bao cao kttb milk yomilkYAO-mien bac_QH_tinh_hong_Thu_ChiGiang_h10" xfId="2910"/>
    <cellStyle name="T_Bao cao kttb milk yomilkYAO-mien bac_THTHQH" xfId="2971"/>
    <cellStyle name="T_Bao cao kttb milk yomilkYAO-mien bac_THTHQH_123" xfId="2972"/>
    <cellStyle name="T_Bao cao kttb milk yomilkYAO-mien bac_THTHQH_123_h10" xfId="2973"/>
    <cellStyle name="T_Bao cao kttb milk yomilkYAO-mien bac_THTHQH_h10" xfId="2974"/>
    <cellStyle name="T_Bao cao kttb milk yomilkYAO-mien bac_THTHQH_PHan DVH" xfId="2975"/>
    <cellStyle name="T_Bao cao kttb milk yomilkYAO-mien bac_THTHQH_PHan DVH_123" xfId="2976"/>
    <cellStyle name="T_Bao cao kttb milk yomilkYAO-mien bac_THTHQH_PHan DVH_123_h10" xfId="2977"/>
    <cellStyle name="T_Bao cao kttb milk yomilkYAO-mien bac_THTHQH_PHan DVH_h10" xfId="2978"/>
    <cellStyle name="T_Bao cao kttb milk yomilkYAO-mien bac_Thu_ChiGiang" xfId="2979"/>
    <cellStyle name="T_Bao cao kttb milk yomilkYAO-mien bac_Thu_ChiGiang_123" xfId="2980"/>
    <cellStyle name="T_Bao cao kttb milk yomilkYAO-mien bac_Thu_ChiGiang_123_h10" xfId="2981"/>
    <cellStyle name="T_Bao cao kttb milk yomilkYAO-mien bac_Thu_ChiGiang_h10" xfId="2982"/>
    <cellStyle name="T_Bao cao kttb milk yomilkYAO-mien bac_Tinh hinh thuc hien QH" xfId="2911"/>
    <cellStyle name="T_Bao cao kttb milk yomilkYAO-mien bac_Tinh hinh thuc hien QH 2" xfId="2912"/>
    <cellStyle name="T_Bao cao kttb milk yomilkYAO-mien bac_Tinh hinh thuc hien QH 2_123" xfId="2913"/>
    <cellStyle name="T_Bao cao kttb milk yomilkYAO-mien bac_Tinh hinh thuc hien QH 2_123_h10" xfId="2914"/>
    <cellStyle name="T_Bao cao kttb milk yomilkYAO-mien bac_Tinh hinh thuc hien QH 2_h10" xfId="2915"/>
    <cellStyle name="T_Bao cao kttb milk yomilkYAO-mien bac_Tinh hinh thuc hien QH 2_PHan DVH" xfId="2916"/>
    <cellStyle name="T_Bao cao kttb milk yomilkYAO-mien bac_Tinh hinh thuc hien QH 2_PHan DVH_123" xfId="2917"/>
    <cellStyle name="T_Bao cao kttb milk yomilkYAO-mien bac_Tinh hinh thuc hien QH 2_PHan DVH_123_h10" xfId="2918"/>
    <cellStyle name="T_Bao cao kttb milk yomilkYAO-mien bac_Tinh hinh thuc hien QH 2_PHan DVH_h10" xfId="2919"/>
    <cellStyle name="T_Bao cao kttb milk yomilkYAO-mien bac_Tinh hinh thuc hien QH 3" xfId="2920"/>
    <cellStyle name="T_Bao cao kttb milk yomilkYAO-mien bac_Tinh hinh thuc hien QH 3_123" xfId="2921"/>
    <cellStyle name="T_Bao cao kttb milk yomilkYAO-mien bac_Tinh hinh thuc hien QH 3_123_h10" xfId="2922"/>
    <cellStyle name="T_Bao cao kttb milk yomilkYAO-mien bac_Tinh hinh thuc hien QH 3_h10" xfId="2923"/>
    <cellStyle name="T_Bao cao kttb milk yomilkYAO-mien bac_Tinh hinh thuc hien QH 3_PHan DVH" xfId="2924"/>
    <cellStyle name="T_Bao cao kttb milk yomilkYAO-mien bac_Tinh hinh thuc hien QH 3_PHan DVH_123" xfId="2925"/>
    <cellStyle name="T_Bao cao kttb milk yomilkYAO-mien bac_Tinh hinh thuc hien QH 3_PHan DVH_123_h10" xfId="2926"/>
    <cellStyle name="T_Bao cao kttb milk yomilkYAO-mien bac_Tinh hinh thuc hien QH 3_PHan DVH_h10" xfId="2927"/>
    <cellStyle name="T_Bao cao kttb milk yomilkYAO-mien bac_Tinh hinh thuc hien QH 4" xfId="2928"/>
    <cellStyle name="T_Bao cao kttb milk yomilkYAO-mien bac_Tinh hinh thuc hien QH 4_123" xfId="2929"/>
    <cellStyle name="T_Bao cao kttb milk yomilkYAO-mien bac_Tinh hinh thuc hien QH 4_123_h10" xfId="2930"/>
    <cellStyle name="T_Bao cao kttb milk yomilkYAO-mien bac_Tinh hinh thuc hien QH 4_h10" xfId="2931"/>
    <cellStyle name="T_Bao cao kttb milk yomilkYAO-mien bac_Tinh hinh thuc hien QH 4_PHan DVH" xfId="2932"/>
    <cellStyle name="T_Bao cao kttb milk yomilkYAO-mien bac_Tinh hinh thuc hien QH 4_PHan DVH_123" xfId="2933"/>
    <cellStyle name="T_Bao cao kttb milk yomilkYAO-mien bac_Tinh hinh thuc hien QH 4_PHan DVH_123_h10" xfId="2934"/>
    <cellStyle name="T_Bao cao kttb milk yomilkYAO-mien bac_Tinh hinh thuc hien QH 4_PHan DVH_h10" xfId="2935"/>
    <cellStyle name="T_Bao cao kttb milk yomilkYAO-mien bac_Tinh hinh thuc hien QH_123" xfId="2936"/>
    <cellStyle name="T_Bao cao kttb milk yomilkYAO-mien bac_Tinh hinh thuc hien QH_123_h10" xfId="2937"/>
    <cellStyle name="T_Bao cao kttb milk yomilkYAO-mien bac_Tinh hinh thuc hien QH_Bieutinh_suasauguigopy" xfId="2938"/>
    <cellStyle name="T_Bao cao kttb milk yomilkYAO-mien bac_Tinh hinh thuc hien QH_Bieutinh_suasauguigopy_123" xfId="2939"/>
    <cellStyle name="T_Bao cao kttb milk yomilkYAO-mien bac_Tinh hinh thuc hien QH_Bieutinh_suasauguigopy_123_h10" xfId="2940"/>
    <cellStyle name="T_Bao cao kttb milk yomilkYAO-mien bac_Tinh hinh thuc hien QH_Bieutinh_suasauguigopy_h10" xfId="2941"/>
    <cellStyle name="T_Bao cao kttb milk yomilkYAO-mien bac_Tinh hinh thuc hien QH_DM" xfId="2942"/>
    <cellStyle name="T_Bao cao kttb milk yomilkYAO-mien bac_Tinh hinh thuc hien QH_DM_123" xfId="2943"/>
    <cellStyle name="T_Bao cao kttb milk yomilkYAO-mien bac_Tinh hinh thuc hien QH_DM_123_h10" xfId="2944"/>
    <cellStyle name="T_Bao cao kttb milk yomilkYAO-mien bac_Tinh hinh thuc hien QH_DM_h10" xfId="2945"/>
    <cellStyle name="T_Bao cao kttb milk yomilkYAO-mien bac_Tinh hinh thuc hien QH_DM_NC2010_CC" xfId="2946"/>
    <cellStyle name="T_Bao cao kttb milk yomilkYAO-mien bac_Tinh hinh thuc hien QH_DM_NC2010_CC_123" xfId="2947"/>
    <cellStyle name="T_Bao cao kttb milk yomilkYAO-mien bac_Tinh hinh thuc hien QH_DM_NC2010_CC_123_h10" xfId="2948"/>
    <cellStyle name="T_Bao cao kttb milk yomilkYAO-mien bac_Tinh hinh thuc hien QH_DM_NC2010_CC_h10" xfId="2949"/>
    <cellStyle name="T_Bao cao kttb milk yomilkYAO-mien bac_Tinh hinh thuc hien QH_DM_NC2010_CC_PHan DVH" xfId="2950"/>
    <cellStyle name="T_Bao cao kttb milk yomilkYAO-mien bac_Tinh hinh thuc hien QH_DM_NC2010_CC_PHan DVH_123" xfId="2951"/>
    <cellStyle name="T_Bao cao kttb milk yomilkYAO-mien bac_Tinh hinh thuc hien QH_DM_NC2010_CC_PHan DVH_123_h10" xfId="2952"/>
    <cellStyle name="T_Bao cao kttb milk yomilkYAO-mien bac_Tinh hinh thuc hien QH_DM_NC2010_CC_PHan DVH_h10" xfId="2953"/>
    <cellStyle name="T_Bao cao kttb milk yomilkYAO-mien bac_Tinh hinh thuc hien QH_h10" xfId="2954"/>
    <cellStyle name="T_Bao cao kttb milk yomilkYAO-mien bac_Tinh hinh thuc hien QH_PHan DVH" xfId="2955"/>
    <cellStyle name="T_Bao cao kttb milk yomilkYAO-mien bac_Tinh hinh thuc hien QH_PHan DVH_123" xfId="2956"/>
    <cellStyle name="T_Bao cao kttb milk yomilkYAO-mien bac_Tinh hinh thuc hien QH_PHan DVH_123_h10" xfId="2957"/>
    <cellStyle name="T_Bao cao kttb milk yomilkYAO-mien bac_Tinh hinh thuc hien QH_PHan DVH_h10" xfId="2958"/>
    <cellStyle name="T_Bao cao kttb milk yomilkYAO-mien bac_Tinh hinh thuc hien QH_THTHQH" xfId="2959"/>
    <cellStyle name="T_Bao cao kttb milk yomilkYAO-mien bac_Tinh hinh thuc hien QH_THTHQH_123" xfId="2960"/>
    <cellStyle name="T_Bao cao kttb milk yomilkYAO-mien bac_Tinh hinh thuc hien QH_THTHQH_123_h10" xfId="2961"/>
    <cellStyle name="T_Bao cao kttb milk yomilkYAO-mien bac_Tinh hinh thuc hien QH_THTHQH_h10" xfId="2962"/>
    <cellStyle name="T_Bao cao kttb milk yomilkYAO-mien bac_Tinh hinh thuc hien QH_THTHQH_PHan DVH" xfId="2963"/>
    <cellStyle name="T_Bao cao kttb milk yomilkYAO-mien bac_Tinh hinh thuc hien QH_THTHQH_PHan DVH_123" xfId="2964"/>
    <cellStyle name="T_Bao cao kttb milk yomilkYAO-mien bac_Tinh hinh thuc hien QH_THTHQH_PHan DVH_123_h10" xfId="2965"/>
    <cellStyle name="T_Bao cao kttb milk yomilkYAO-mien bac_Tinh hinh thuc hien QH_THTHQH_PHan DVH_h10" xfId="2966"/>
    <cellStyle name="T_Bao cao kttb milk yomilkYAO-mien bac_Tinh hinh thuc hien QH_Thu_ChiGiang" xfId="2967"/>
    <cellStyle name="T_Bao cao kttb milk yomilkYAO-mien bac_Tinh hinh thuc hien QH_Thu_ChiGiang_123" xfId="2968"/>
    <cellStyle name="T_Bao cao kttb milk yomilkYAO-mien bac_Tinh hinh thuc hien QH_Thu_ChiGiang_123_h10" xfId="2969"/>
    <cellStyle name="T_Bao cao kttb milk yomilkYAO-mien bac_Tinh hinh thuc hien QH_Thu_ChiGiang_h10" xfId="2970"/>
    <cellStyle name="T_bc_km_ngay" xfId="2983"/>
    <cellStyle name="T_bc_km_ngay 2" xfId="2984"/>
    <cellStyle name="T_bc_km_ngay 2_123" xfId="2985"/>
    <cellStyle name="T_bc_km_ngay 2_123_h10" xfId="2986"/>
    <cellStyle name="T_bc_km_ngay 2_h10" xfId="2987"/>
    <cellStyle name="T_bc_km_ngay 2_PHan DVH" xfId="2988"/>
    <cellStyle name="T_bc_km_ngay 2_PHan DVH_123" xfId="2989"/>
    <cellStyle name="T_bc_km_ngay 2_PHan DVH_123_h10" xfId="2990"/>
    <cellStyle name="T_bc_km_ngay 2_PHan DVH_h10" xfId="2991"/>
    <cellStyle name="T_bc_km_ngay 3" xfId="2992"/>
    <cellStyle name="T_bc_km_ngay 3_123" xfId="2993"/>
    <cellStyle name="T_bc_km_ngay 3_123_h10" xfId="2994"/>
    <cellStyle name="T_bc_km_ngay 3_h10" xfId="2995"/>
    <cellStyle name="T_bc_km_ngay 3_PHan DVH" xfId="2996"/>
    <cellStyle name="T_bc_km_ngay 3_PHan DVH_123" xfId="2997"/>
    <cellStyle name="T_bc_km_ngay 3_PHan DVH_123_h10" xfId="2998"/>
    <cellStyle name="T_bc_km_ngay 3_PHan DVH_h10" xfId="2999"/>
    <cellStyle name="T_bc_km_ngay 4" xfId="3000"/>
    <cellStyle name="T_bc_km_ngay 4_123" xfId="3001"/>
    <cellStyle name="T_bc_km_ngay 4_123_h10" xfId="3002"/>
    <cellStyle name="T_bc_km_ngay 4_h10" xfId="3003"/>
    <cellStyle name="T_bc_km_ngay 4_PHan DVH" xfId="3004"/>
    <cellStyle name="T_bc_km_ngay 4_PHan DVH_123" xfId="3005"/>
    <cellStyle name="T_bc_km_ngay 4_PHan DVH_123_h10" xfId="3006"/>
    <cellStyle name="T_bc_km_ngay 4_PHan DVH_h10" xfId="3007"/>
    <cellStyle name="T_bc_km_ngay_123" xfId="3008"/>
    <cellStyle name="T_bc_km_ngay_123_h10" xfId="3009"/>
    <cellStyle name="T_bc_km_ngay_Bieutinh_suasauguigopy" xfId="3010"/>
    <cellStyle name="T_bc_km_ngay_Bieutinh_suasauguigopy_123" xfId="3011"/>
    <cellStyle name="T_bc_km_ngay_Bieutinh_suasauguigopy_123_h10" xfId="3012"/>
    <cellStyle name="T_bc_km_ngay_Bieutinh_suasauguigopy_h10" xfId="3013"/>
    <cellStyle name="T_bc_km_ngay_DCQH_tinh_sua" xfId="3014"/>
    <cellStyle name="T_bc_km_ngay_DCQH_tinh_sua 2" xfId="3015"/>
    <cellStyle name="T_bc_km_ngay_DCQH_tinh_sua 2_123" xfId="3016"/>
    <cellStyle name="T_bc_km_ngay_DCQH_tinh_sua 2_123_h10" xfId="3017"/>
    <cellStyle name="T_bc_km_ngay_DCQH_tinh_sua 2_h10" xfId="3018"/>
    <cellStyle name="T_bc_km_ngay_DCQH_tinh_sua 2_PHan DVH" xfId="3019"/>
    <cellStyle name="T_bc_km_ngay_DCQH_tinh_sua 2_PHan DVH_123" xfId="3020"/>
    <cellStyle name="T_bc_km_ngay_DCQH_tinh_sua 2_PHan DVH_123_h10" xfId="3021"/>
    <cellStyle name="T_bc_km_ngay_DCQH_tinh_sua 2_PHan DVH_h10" xfId="3022"/>
    <cellStyle name="T_bc_km_ngay_DCQH_tinh_sua 3" xfId="3023"/>
    <cellStyle name="T_bc_km_ngay_DCQH_tinh_sua 3_123" xfId="3024"/>
    <cellStyle name="T_bc_km_ngay_DCQH_tinh_sua 3_123_h10" xfId="3025"/>
    <cellStyle name="T_bc_km_ngay_DCQH_tinh_sua 3_h10" xfId="3026"/>
    <cellStyle name="T_bc_km_ngay_DCQH_tinh_sua 3_PHan DVH" xfId="3027"/>
    <cellStyle name="T_bc_km_ngay_DCQH_tinh_sua 3_PHan DVH_123" xfId="3028"/>
    <cellStyle name="T_bc_km_ngay_DCQH_tinh_sua 3_PHan DVH_123_h10" xfId="3029"/>
    <cellStyle name="T_bc_km_ngay_DCQH_tinh_sua 3_PHan DVH_h10" xfId="3030"/>
    <cellStyle name="T_bc_km_ngay_DCQH_tinh_sua 4" xfId="3031"/>
    <cellStyle name="T_bc_km_ngay_DCQH_tinh_sua 4_123" xfId="3032"/>
    <cellStyle name="T_bc_km_ngay_DCQH_tinh_sua 4_123_h10" xfId="3033"/>
    <cellStyle name="T_bc_km_ngay_DCQH_tinh_sua 4_h10" xfId="3034"/>
    <cellStyle name="T_bc_km_ngay_DCQH_tinh_sua 4_PHan DVH" xfId="3035"/>
    <cellStyle name="T_bc_km_ngay_DCQH_tinh_sua 4_PHan DVH_123" xfId="3036"/>
    <cellStyle name="T_bc_km_ngay_DCQH_tinh_sua 4_PHan DVH_123_h10" xfId="3037"/>
    <cellStyle name="T_bc_km_ngay_DCQH_tinh_sua 4_PHan DVH_h10" xfId="3038"/>
    <cellStyle name="T_bc_km_ngay_DCQH_tinh_sua_123" xfId="3039"/>
    <cellStyle name="T_bc_km_ngay_DCQH_tinh_sua_123_h10" xfId="3040"/>
    <cellStyle name="T_bc_km_ngay_DCQH_tinh_sua_Bieutinh_suasauguigopy" xfId="3041"/>
    <cellStyle name="T_bc_km_ngay_DCQH_tinh_sua_Bieutinh_suasauguigopy_123" xfId="3042"/>
    <cellStyle name="T_bc_km_ngay_DCQH_tinh_sua_Bieutinh_suasauguigopy_123_h10" xfId="3043"/>
    <cellStyle name="T_bc_km_ngay_DCQH_tinh_sua_Bieutinh_suasauguigopy_h10" xfId="3044"/>
    <cellStyle name="T_bc_km_ngay_DCQH_tinh_sua_DM" xfId="3045"/>
    <cellStyle name="T_bc_km_ngay_DCQH_tinh_sua_DM_123" xfId="3046"/>
    <cellStyle name="T_bc_km_ngay_DCQH_tinh_sua_DM_123_h10" xfId="3047"/>
    <cellStyle name="T_bc_km_ngay_DCQH_tinh_sua_DM_h10" xfId="3048"/>
    <cellStyle name="T_bc_km_ngay_DCQH_tinh_sua_DM_NC2010_CC" xfId="3049"/>
    <cellStyle name="T_bc_km_ngay_DCQH_tinh_sua_DM_NC2010_CC_123" xfId="3050"/>
    <cellStyle name="T_bc_km_ngay_DCQH_tinh_sua_DM_NC2010_CC_123_h10" xfId="3051"/>
    <cellStyle name="T_bc_km_ngay_DCQH_tinh_sua_DM_NC2010_CC_h10" xfId="3052"/>
    <cellStyle name="T_bc_km_ngay_DCQH_tinh_sua_DM_NC2010_CC_PHan DVH" xfId="3053"/>
    <cellStyle name="T_bc_km_ngay_DCQH_tinh_sua_DM_NC2010_CC_PHan DVH_123" xfId="3054"/>
    <cellStyle name="T_bc_km_ngay_DCQH_tinh_sua_DM_NC2010_CC_PHan DVH_123_h10" xfId="3055"/>
    <cellStyle name="T_bc_km_ngay_DCQH_tinh_sua_DM_NC2010_CC_PHan DVH_h10" xfId="3056"/>
    <cellStyle name="T_bc_km_ngay_DCQH_tinh_sua_h10" xfId="3057"/>
    <cellStyle name="T_bc_km_ngay_DCQH_tinh_sua_PHan DVH" xfId="3058"/>
    <cellStyle name="T_bc_km_ngay_DCQH_tinh_sua_PHan DVH_123" xfId="3059"/>
    <cellStyle name="T_bc_km_ngay_DCQH_tinh_sua_PHan DVH_123_h10" xfId="3060"/>
    <cellStyle name="T_bc_km_ngay_DCQH_tinh_sua_PHan DVH_h10" xfId="3061"/>
    <cellStyle name="T_bc_km_ngay_DCQH_tinh_sua_THTHQH" xfId="3062"/>
    <cellStyle name="T_bc_km_ngay_DCQH_tinh_sua_THTHQH_123" xfId="3063"/>
    <cellStyle name="T_bc_km_ngay_DCQH_tinh_sua_THTHQH_123_h10" xfId="3064"/>
    <cellStyle name="T_bc_km_ngay_DCQH_tinh_sua_THTHQH_h10" xfId="3065"/>
    <cellStyle name="T_bc_km_ngay_DCQH_tinh_sua_THTHQH_PHan DVH" xfId="3066"/>
    <cellStyle name="T_bc_km_ngay_DCQH_tinh_sua_THTHQH_PHan DVH_123" xfId="3067"/>
    <cellStyle name="T_bc_km_ngay_DCQH_tinh_sua_THTHQH_PHan DVH_123_h10" xfId="3068"/>
    <cellStyle name="T_bc_km_ngay_DCQH_tinh_sua_THTHQH_PHan DVH_h10" xfId="3069"/>
    <cellStyle name="T_bc_km_ngay_DCQH_tinh_sua_Thu_ChiGiang" xfId="3070"/>
    <cellStyle name="T_bc_km_ngay_DCQH_tinh_sua_Thu_ChiGiang_123" xfId="3071"/>
    <cellStyle name="T_bc_km_ngay_DCQH_tinh_sua_Thu_ChiGiang_123_h10" xfId="3072"/>
    <cellStyle name="T_bc_km_ngay_DCQH_tinh_sua_Thu_ChiGiang_h10" xfId="3073"/>
    <cellStyle name="T_bc_km_ngay_DM" xfId="3074"/>
    <cellStyle name="T_bc_km_ngay_DM_123" xfId="3075"/>
    <cellStyle name="T_bc_km_ngay_DM_123_h10" xfId="3076"/>
    <cellStyle name="T_bc_km_ngay_DM_h10" xfId="3077"/>
    <cellStyle name="T_bc_km_ngay_DM_NC2010" xfId="3078"/>
    <cellStyle name="T_bc_km_ngay_DM_NC2010 2" xfId="3079"/>
    <cellStyle name="T_bc_km_ngay_DM_NC2010 2_123" xfId="3080"/>
    <cellStyle name="T_bc_km_ngay_DM_NC2010 2_123_h10" xfId="3081"/>
    <cellStyle name="T_bc_km_ngay_DM_NC2010 2_h10" xfId="3082"/>
    <cellStyle name="T_bc_km_ngay_DM_NC2010 2_PHan DVH" xfId="3083"/>
    <cellStyle name="T_bc_km_ngay_DM_NC2010 2_PHan DVH_123" xfId="3084"/>
    <cellStyle name="T_bc_km_ngay_DM_NC2010 2_PHan DVH_123_h10" xfId="3085"/>
    <cellStyle name="T_bc_km_ngay_DM_NC2010 2_PHan DVH_h10" xfId="3086"/>
    <cellStyle name="T_bc_km_ngay_DM_NC2010 3" xfId="3087"/>
    <cellStyle name="T_bc_km_ngay_DM_NC2010 3_123" xfId="3088"/>
    <cellStyle name="T_bc_km_ngay_DM_NC2010 3_123_h10" xfId="3089"/>
    <cellStyle name="T_bc_km_ngay_DM_NC2010 3_h10" xfId="3090"/>
    <cellStyle name="T_bc_km_ngay_DM_NC2010 3_PHan DVH" xfId="3091"/>
    <cellStyle name="T_bc_km_ngay_DM_NC2010 3_PHan DVH_123" xfId="3092"/>
    <cellStyle name="T_bc_km_ngay_DM_NC2010 3_PHan DVH_123_h10" xfId="3093"/>
    <cellStyle name="T_bc_km_ngay_DM_NC2010 3_PHan DVH_h10" xfId="3094"/>
    <cellStyle name="T_bc_km_ngay_DM_NC2010 4" xfId="3095"/>
    <cellStyle name="T_bc_km_ngay_DM_NC2010 4_123" xfId="3096"/>
    <cellStyle name="T_bc_km_ngay_DM_NC2010 4_123_h10" xfId="3097"/>
    <cellStyle name="T_bc_km_ngay_DM_NC2010 4_h10" xfId="3098"/>
    <cellStyle name="T_bc_km_ngay_DM_NC2010 4_PHan DVH" xfId="3099"/>
    <cellStyle name="T_bc_km_ngay_DM_NC2010 4_PHan DVH_123" xfId="3100"/>
    <cellStyle name="T_bc_km_ngay_DM_NC2010 4_PHan DVH_123_h10" xfId="3101"/>
    <cellStyle name="T_bc_km_ngay_DM_NC2010 4_PHan DVH_h10" xfId="3102"/>
    <cellStyle name="T_bc_km_ngay_DM_NC2010_123" xfId="3103"/>
    <cellStyle name="T_bc_km_ngay_DM_NC2010_123_h10" xfId="3104"/>
    <cellStyle name="T_bc_km_ngay_DM_NC2010_Bieutinh_suasauguigopy" xfId="3105"/>
    <cellStyle name="T_bc_km_ngay_DM_NC2010_Bieutinh_suasauguigopy_123" xfId="3106"/>
    <cellStyle name="T_bc_km_ngay_DM_NC2010_Bieutinh_suasauguigopy_123_h10" xfId="3107"/>
    <cellStyle name="T_bc_km_ngay_DM_NC2010_Bieutinh_suasauguigopy_h10" xfId="3108"/>
    <cellStyle name="T_bc_km_ngay_DM_NC2010_CC" xfId="3109"/>
    <cellStyle name="T_bc_km_ngay_DM_NC2010_CC_123" xfId="3110"/>
    <cellStyle name="T_bc_km_ngay_DM_NC2010_CC_123_h10" xfId="3111"/>
    <cellStyle name="T_bc_km_ngay_DM_NC2010_CC_h10" xfId="3112"/>
    <cellStyle name="T_bc_km_ngay_DM_NC2010_CC_PHan DVH" xfId="3113"/>
    <cellStyle name="T_bc_km_ngay_DM_NC2010_CC_PHan DVH_123" xfId="3114"/>
    <cellStyle name="T_bc_km_ngay_DM_NC2010_CC_PHan DVH_123_h10" xfId="3115"/>
    <cellStyle name="T_bc_km_ngay_DM_NC2010_CC_PHan DVH_h10" xfId="3116"/>
    <cellStyle name="T_bc_km_ngay_DM_NC2010_DM" xfId="3117"/>
    <cellStyle name="T_bc_km_ngay_DM_NC2010_DM_123" xfId="3118"/>
    <cellStyle name="T_bc_km_ngay_DM_NC2010_DM_123_h10" xfId="3119"/>
    <cellStyle name="T_bc_km_ngay_DM_NC2010_DM_h10" xfId="3120"/>
    <cellStyle name="T_bc_km_ngay_DM_NC2010_DM_NC2010_CC" xfId="3121"/>
    <cellStyle name="T_bc_km_ngay_DM_NC2010_DM_NC2010_CC_123" xfId="3122"/>
    <cellStyle name="T_bc_km_ngay_DM_NC2010_DM_NC2010_CC_123_h10" xfId="3123"/>
    <cellStyle name="T_bc_km_ngay_DM_NC2010_DM_NC2010_CC_h10" xfId="3124"/>
    <cellStyle name="T_bc_km_ngay_DM_NC2010_DM_NC2010_CC_PHan DVH" xfId="3125"/>
    <cellStyle name="T_bc_km_ngay_DM_NC2010_DM_NC2010_CC_PHan DVH_123" xfId="3126"/>
    <cellStyle name="T_bc_km_ngay_DM_NC2010_DM_NC2010_CC_PHan DVH_123_h10" xfId="3127"/>
    <cellStyle name="T_bc_km_ngay_DM_NC2010_DM_NC2010_CC_PHan DVH_h10" xfId="3128"/>
    <cellStyle name="T_bc_km_ngay_DM_NC2010_h10" xfId="3129"/>
    <cellStyle name="T_bc_km_ngay_DM_NC2010_PHan DVH" xfId="3130"/>
    <cellStyle name="T_bc_km_ngay_DM_NC2010_PHan DVH_123" xfId="3131"/>
    <cellStyle name="T_bc_km_ngay_DM_NC2010_PHan DVH_123_h10" xfId="3132"/>
    <cellStyle name="T_bc_km_ngay_DM_NC2010_PHan DVH_h10" xfId="3133"/>
    <cellStyle name="T_bc_km_ngay_DM_NC2010_THTHQH" xfId="3134"/>
    <cellStyle name="T_bc_km_ngay_DM_NC2010_THTHQH_123" xfId="3135"/>
    <cellStyle name="T_bc_km_ngay_DM_NC2010_THTHQH_123_h10" xfId="3136"/>
    <cellStyle name="T_bc_km_ngay_DM_NC2010_THTHQH_h10" xfId="3137"/>
    <cellStyle name="T_bc_km_ngay_DM_NC2010_THTHQH_PHan DVH" xfId="3138"/>
    <cellStyle name="T_bc_km_ngay_DM_NC2010_THTHQH_PHan DVH_123" xfId="3139"/>
    <cellStyle name="T_bc_km_ngay_DM_NC2010_THTHQH_PHan DVH_123_h10" xfId="3140"/>
    <cellStyle name="T_bc_km_ngay_DM_NC2010_THTHQH_PHan DVH_h10" xfId="3141"/>
    <cellStyle name="T_bc_km_ngay_DM_NC2010_Thu_ChiGiang" xfId="3142"/>
    <cellStyle name="T_bc_km_ngay_DM_NC2010_Thu_ChiGiang_123" xfId="3143"/>
    <cellStyle name="T_bc_km_ngay_DM_NC2010_Thu_ChiGiang_123_h10" xfId="3144"/>
    <cellStyle name="T_bc_km_ngay_DM_NC2010_Thu_ChiGiang_h10" xfId="3145"/>
    <cellStyle name="T_bc_km_ngay_DM_nhu caumoi" xfId="3146"/>
    <cellStyle name="T_bc_km_ngay_DM_nhu caumoi 2" xfId="3147"/>
    <cellStyle name="T_bc_km_ngay_DM_nhu caumoi 2_123" xfId="3148"/>
    <cellStyle name="T_bc_km_ngay_DM_nhu caumoi 2_123_h10" xfId="3149"/>
    <cellStyle name="T_bc_km_ngay_DM_nhu caumoi 2_h10" xfId="3150"/>
    <cellStyle name="T_bc_km_ngay_DM_nhu caumoi 2_PHan DVH" xfId="3151"/>
    <cellStyle name="T_bc_km_ngay_DM_nhu caumoi 2_PHan DVH_123" xfId="3152"/>
    <cellStyle name="T_bc_km_ngay_DM_nhu caumoi 2_PHan DVH_123_h10" xfId="3153"/>
    <cellStyle name="T_bc_km_ngay_DM_nhu caumoi 2_PHan DVH_h10" xfId="3154"/>
    <cellStyle name="T_bc_km_ngay_DM_nhu caumoi 3" xfId="3155"/>
    <cellStyle name="T_bc_km_ngay_DM_nhu caumoi 3_123" xfId="3156"/>
    <cellStyle name="T_bc_km_ngay_DM_nhu caumoi 3_123_h10" xfId="3157"/>
    <cellStyle name="T_bc_km_ngay_DM_nhu caumoi 3_h10" xfId="3158"/>
    <cellStyle name="T_bc_km_ngay_DM_nhu caumoi 3_PHan DVH" xfId="3159"/>
    <cellStyle name="T_bc_km_ngay_DM_nhu caumoi 3_PHan DVH_123" xfId="3160"/>
    <cellStyle name="T_bc_km_ngay_DM_nhu caumoi 3_PHan DVH_123_h10" xfId="3161"/>
    <cellStyle name="T_bc_km_ngay_DM_nhu caumoi 3_PHan DVH_h10" xfId="3162"/>
    <cellStyle name="T_bc_km_ngay_DM_nhu caumoi 4" xfId="3163"/>
    <cellStyle name="T_bc_km_ngay_DM_nhu caumoi 4_123" xfId="3164"/>
    <cellStyle name="T_bc_km_ngay_DM_nhu caumoi 4_123_h10" xfId="3165"/>
    <cellStyle name="T_bc_km_ngay_DM_nhu caumoi 4_h10" xfId="3166"/>
    <cellStyle name="T_bc_km_ngay_DM_nhu caumoi 4_PHan DVH" xfId="3167"/>
    <cellStyle name="T_bc_km_ngay_DM_nhu caumoi 4_PHan DVH_123" xfId="3168"/>
    <cellStyle name="T_bc_km_ngay_DM_nhu caumoi 4_PHan DVH_123_h10" xfId="3169"/>
    <cellStyle name="T_bc_km_ngay_DM_nhu caumoi 4_PHan DVH_h10" xfId="3170"/>
    <cellStyle name="T_bc_km_ngay_DM_nhu caumoi_123" xfId="3171"/>
    <cellStyle name="T_bc_km_ngay_DM_nhu caumoi_123_h10" xfId="3172"/>
    <cellStyle name="T_bc_km_ngay_DM_nhu caumoi_Bieutinh_suasauguigopy" xfId="3173"/>
    <cellStyle name="T_bc_km_ngay_DM_nhu caumoi_Bieutinh_suasauguigopy_123" xfId="3174"/>
    <cellStyle name="T_bc_km_ngay_DM_nhu caumoi_Bieutinh_suasauguigopy_123_h10" xfId="3175"/>
    <cellStyle name="T_bc_km_ngay_DM_nhu caumoi_Bieutinh_suasauguigopy_h10" xfId="3176"/>
    <cellStyle name="T_bc_km_ngay_DM_nhu caumoi_DM" xfId="3177"/>
    <cellStyle name="T_bc_km_ngay_DM_nhu caumoi_DM_123" xfId="3178"/>
    <cellStyle name="T_bc_km_ngay_DM_nhu caumoi_DM_123_h10" xfId="3179"/>
    <cellStyle name="T_bc_km_ngay_DM_nhu caumoi_DM_h10" xfId="3180"/>
    <cellStyle name="T_bc_km_ngay_DM_nhu caumoi_DM_NC2010_CC" xfId="3181"/>
    <cellStyle name="T_bc_km_ngay_DM_nhu caumoi_DM_NC2010_CC_h10" xfId="3182"/>
    <cellStyle name="T_bc_km_ngay_DM_nhu caumoi_DM_NC2010_CC_PHan DVH" xfId="3183"/>
    <cellStyle name="T_bc_km_ngay_DM_nhu caumoi_DM_NC2010_CC_PHan DVH_h10" xfId="3184"/>
    <cellStyle name="T_bc_km_ngay_DM_nhu caumoi_h10" xfId="3185"/>
    <cellStyle name="T_bc_km_ngay_DM_nhu caumoi_PHan DVH" xfId="3186"/>
    <cellStyle name="T_bc_km_ngay_DM_nhu caumoi_PHan DVH_h10" xfId="3187"/>
    <cellStyle name="T_bc_km_ngay_DM_nhu caumoi_THTHQH" xfId="3188"/>
    <cellStyle name="T_bc_km_ngay_DM_nhu caumoi_THTHQH_h10" xfId="3189"/>
    <cellStyle name="T_bc_km_ngay_DM_nhu caumoi_THTHQH_PHan DVH" xfId="3190"/>
    <cellStyle name="T_bc_km_ngay_DM_nhu caumoi_THTHQH_PHan DVH_h10" xfId="3191"/>
    <cellStyle name="T_bc_km_ngay_DM_nhu caumoi_Thu_ChiGiang" xfId="3192"/>
    <cellStyle name="T_bc_km_ngay_DM_nhu caumoi_Thu_ChiGiang_h10" xfId="3193"/>
    <cellStyle name="T_bc_km_ngay_h10" xfId="3194"/>
    <cellStyle name="T_bc_km_ngay_PHan DVH" xfId="3195"/>
    <cellStyle name="T_bc_km_ngay_PHan DVH_h10" xfId="3196"/>
    <cellStyle name="T_bc_km_ngay_QH_tinh_hong" xfId="3197"/>
    <cellStyle name="T_bc_km_ngay_QH_tinh_hong 2" xfId="3198"/>
    <cellStyle name="T_bc_km_ngay_QH_tinh_hong 2_h10" xfId="3199"/>
    <cellStyle name="T_bc_km_ngay_QH_tinh_hong 2_PHan DVH" xfId="3200"/>
    <cellStyle name="T_bc_km_ngay_QH_tinh_hong 2_PHan DVH_h10" xfId="3201"/>
    <cellStyle name="T_bc_km_ngay_QH_tinh_hong 3" xfId="3202"/>
    <cellStyle name="T_bc_km_ngay_QH_tinh_hong 3_h10" xfId="3203"/>
    <cellStyle name="T_bc_km_ngay_QH_tinh_hong 3_PHan DVH" xfId="3204"/>
    <cellStyle name="T_bc_km_ngay_QH_tinh_hong 3_PHan DVH_h10" xfId="3205"/>
    <cellStyle name="T_bc_km_ngay_QH_tinh_hong 4" xfId="3206"/>
    <cellStyle name="T_bc_km_ngay_QH_tinh_hong 4_h10" xfId="3207"/>
    <cellStyle name="T_bc_km_ngay_QH_tinh_hong 4_PHan DVH" xfId="3208"/>
    <cellStyle name="T_bc_km_ngay_QH_tinh_hong 4_PHan DVH_h10" xfId="3209"/>
    <cellStyle name="T_bc_km_ngay_QH_tinh_hong_Bieutinh_suasauguigopy" xfId="3210"/>
    <cellStyle name="T_bc_km_ngay_QH_tinh_hong_Bieutinh_suasauguigopy_h10" xfId="3211"/>
    <cellStyle name="T_bc_km_ngay_QH_tinh_hong_DM" xfId="3212"/>
    <cellStyle name="T_bc_km_ngay_QH_tinh_hong_DM_h10" xfId="3213"/>
    <cellStyle name="T_bc_km_ngay_QH_tinh_hong_DM_NC2010_CC" xfId="3214"/>
    <cellStyle name="T_bc_km_ngay_QH_tinh_hong_DM_NC2010_CC_h10" xfId="3215"/>
    <cellStyle name="T_bc_km_ngay_QH_tinh_hong_DM_NC2010_CC_PHan DVH" xfId="3216"/>
    <cellStyle name="T_bc_km_ngay_QH_tinh_hong_DM_NC2010_CC_PHan DVH_h10" xfId="3217"/>
    <cellStyle name="T_bc_km_ngay_QH_tinh_hong_h10" xfId="3218"/>
    <cellStyle name="T_bc_km_ngay_QH_tinh_hong_PHan DVH" xfId="3219"/>
    <cellStyle name="T_bc_km_ngay_QH_tinh_hong_PHan DVH_h10" xfId="3220"/>
    <cellStyle name="T_bc_km_ngay_QH_tinh_hong_THTHQH" xfId="3221"/>
    <cellStyle name="T_bc_km_ngay_QH_tinh_hong_THTHQH_h10" xfId="3222"/>
    <cellStyle name="T_bc_km_ngay_QH_tinh_hong_THTHQH_PHan DVH" xfId="3223"/>
    <cellStyle name="T_bc_km_ngay_QH_tinh_hong_THTHQH_PHan DVH_h10" xfId="3224"/>
    <cellStyle name="T_bc_km_ngay_QH_tinh_hong_Thu_ChiGiang" xfId="3225"/>
    <cellStyle name="T_bc_km_ngay_QH_tinh_hong_Thu_ChiGiang_h10" xfId="3226"/>
    <cellStyle name="T_bc_km_ngay_THTHQH" xfId="3257"/>
    <cellStyle name="T_bc_km_ngay_THTHQH_h10" xfId="3258"/>
    <cellStyle name="T_bc_km_ngay_THTHQH_PHan DVH" xfId="3259"/>
    <cellStyle name="T_bc_km_ngay_THTHQH_PHan DVH_h10" xfId="3260"/>
    <cellStyle name="T_bc_km_ngay_Thu_ChiGiang" xfId="3261"/>
    <cellStyle name="T_bc_km_ngay_Thu_ChiGiang_h10" xfId="3262"/>
    <cellStyle name="T_bc_km_ngay_Tinh hinh thuc hien QH" xfId="3227"/>
    <cellStyle name="T_bc_km_ngay_Tinh hinh thuc hien QH 2" xfId="3228"/>
    <cellStyle name="T_bc_km_ngay_Tinh hinh thuc hien QH 2_h10" xfId="3229"/>
    <cellStyle name="T_bc_km_ngay_Tinh hinh thuc hien QH 2_PHan DVH" xfId="3230"/>
    <cellStyle name="T_bc_km_ngay_Tinh hinh thuc hien QH 2_PHan DVH_h10" xfId="3231"/>
    <cellStyle name="T_bc_km_ngay_Tinh hinh thuc hien QH 3" xfId="3232"/>
    <cellStyle name="T_bc_km_ngay_Tinh hinh thuc hien QH 3_h10" xfId="3233"/>
    <cellStyle name="T_bc_km_ngay_Tinh hinh thuc hien QH 3_PHan DVH" xfId="3234"/>
    <cellStyle name="T_bc_km_ngay_Tinh hinh thuc hien QH 3_PHan DVH_h10" xfId="3235"/>
    <cellStyle name="T_bc_km_ngay_Tinh hinh thuc hien QH 4" xfId="3236"/>
    <cellStyle name="T_bc_km_ngay_Tinh hinh thuc hien QH 4_h10" xfId="3237"/>
    <cellStyle name="T_bc_km_ngay_Tinh hinh thuc hien QH 4_PHan DVH" xfId="3238"/>
    <cellStyle name="T_bc_km_ngay_Tinh hinh thuc hien QH 4_PHan DVH_h10" xfId="3239"/>
    <cellStyle name="T_bc_km_ngay_Tinh hinh thuc hien QH_Bieutinh_suasauguigopy" xfId="3240"/>
    <cellStyle name="T_bc_km_ngay_Tinh hinh thuc hien QH_Bieutinh_suasauguigopy_h10" xfId="3241"/>
    <cellStyle name="T_bc_km_ngay_Tinh hinh thuc hien QH_DM" xfId="3242"/>
    <cellStyle name="T_bc_km_ngay_Tinh hinh thuc hien QH_DM_h10" xfId="3243"/>
    <cellStyle name="T_bc_km_ngay_Tinh hinh thuc hien QH_DM_NC2010_CC" xfId="3244"/>
    <cellStyle name="T_bc_km_ngay_Tinh hinh thuc hien QH_DM_NC2010_CC_h10" xfId="3245"/>
    <cellStyle name="T_bc_km_ngay_Tinh hinh thuc hien QH_DM_NC2010_CC_PHan DVH" xfId="3246"/>
    <cellStyle name="T_bc_km_ngay_Tinh hinh thuc hien QH_DM_NC2010_CC_PHan DVH_h10" xfId="3247"/>
    <cellStyle name="T_bc_km_ngay_Tinh hinh thuc hien QH_h10" xfId="3248"/>
    <cellStyle name="T_bc_km_ngay_Tinh hinh thuc hien QH_PHan DVH" xfId="3249"/>
    <cellStyle name="T_bc_km_ngay_Tinh hinh thuc hien QH_PHan DVH_h10" xfId="3250"/>
    <cellStyle name="T_bc_km_ngay_Tinh hinh thuc hien QH_THTHQH" xfId="3251"/>
    <cellStyle name="T_bc_km_ngay_Tinh hinh thuc hien QH_THTHQH_h10" xfId="3252"/>
    <cellStyle name="T_bc_km_ngay_Tinh hinh thuc hien QH_THTHQH_PHan DVH" xfId="3253"/>
    <cellStyle name="T_bc_km_ngay_Tinh hinh thuc hien QH_THTHQH_PHan DVH_h10" xfId="3254"/>
    <cellStyle name="T_bc_km_ngay_Tinh hinh thuc hien QH_Thu_ChiGiang" xfId="3255"/>
    <cellStyle name="T_bc_km_ngay_Tinh hinh thuc hien QH_Thu_ChiGiang_h10" xfId="3256"/>
    <cellStyle name="T_Bieutinh_suasauguigopy" xfId="3263"/>
    <cellStyle name="T_Bieutinh_suasauguigopy_h10" xfId="3264"/>
    <cellStyle name="T_Book1" xfId="3265"/>
    <cellStyle name="T_Book1_PHan DVH" xfId="3266"/>
    <cellStyle name="T_Cac bao cao TB  Milk-Yomilk-co Ke- CK 1-Vinh Thang" xfId="3267"/>
    <cellStyle name="T_Cac bao cao TB  Milk-Yomilk-co Ke- CK 1-Vinh Thang_PHan DVH" xfId="3268"/>
    <cellStyle name="T_cham diem Milk chu ky2-ANH MINH" xfId="3269"/>
    <cellStyle name="T_cham diem Milk chu ky2-ANH MINH 2" xfId="3270"/>
    <cellStyle name="T_cham diem Milk chu ky2-ANH MINH 2_h10" xfId="3271"/>
    <cellStyle name="T_cham diem Milk chu ky2-ANH MINH 2_PHan DVH" xfId="3272"/>
    <cellStyle name="T_cham diem Milk chu ky2-ANH MINH 2_PHan DVH_h10" xfId="3273"/>
    <cellStyle name="T_cham diem Milk chu ky2-ANH MINH 3" xfId="3274"/>
    <cellStyle name="T_cham diem Milk chu ky2-ANH MINH 3_h10" xfId="3275"/>
    <cellStyle name="T_cham diem Milk chu ky2-ANH MINH 3_PHan DVH" xfId="3276"/>
    <cellStyle name="T_cham diem Milk chu ky2-ANH MINH 3_PHan DVH_h10" xfId="3277"/>
    <cellStyle name="T_cham diem Milk chu ky2-ANH MINH 4" xfId="3278"/>
    <cellStyle name="T_cham diem Milk chu ky2-ANH MINH 4_h10" xfId="3279"/>
    <cellStyle name="T_cham diem Milk chu ky2-ANH MINH 4_PHan DVH" xfId="3280"/>
    <cellStyle name="T_cham diem Milk chu ky2-ANH MINH 4_PHan DVH_h10" xfId="3281"/>
    <cellStyle name="T_cham diem Milk chu ky2-ANH MINH_Bieutinh_suasauguigopy" xfId="3282"/>
    <cellStyle name="T_cham diem Milk chu ky2-ANH MINH_Bieutinh_suasauguigopy_h10" xfId="3283"/>
    <cellStyle name="T_cham diem Milk chu ky2-ANH MINH_DCQH_tinh_sua" xfId="3284"/>
    <cellStyle name="T_cham diem Milk chu ky2-ANH MINH_DCQH_tinh_sua 2" xfId="3285"/>
    <cellStyle name="T_cham diem Milk chu ky2-ANH MINH_DCQH_tinh_sua 2_h10" xfId="3286"/>
    <cellStyle name="T_cham diem Milk chu ky2-ANH MINH_DCQH_tinh_sua 2_PHan DVH" xfId="3287"/>
    <cellStyle name="T_cham diem Milk chu ky2-ANH MINH_DCQH_tinh_sua 2_PHan DVH_h10" xfId="3288"/>
    <cellStyle name="T_cham diem Milk chu ky2-ANH MINH_DCQH_tinh_sua 3" xfId="3289"/>
    <cellStyle name="T_cham diem Milk chu ky2-ANH MINH_DCQH_tinh_sua 3_h10" xfId="3290"/>
    <cellStyle name="T_cham diem Milk chu ky2-ANH MINH_DCQH_tinh_sua 3_PHan DVH" xfId="3291"/>
    <cellStyle name="T_cham diem Milk chu ky2-ANH MINH_DCQH_tinh_sua 3_PHan DVH_h10" xfId="3292"/>
    <cellStyle name="T_cham diem Milk chu ky2-ANH MINH_DCQH_tinh_sua 4" xfId="3293"/>
    <cellStyle name="T_cham diem Milk chu ky2-ANH MINH_DCQH_tinh_sua 4_h10" xfId="3294"/>
    <cellStyle name="T_cham diem Milk chu ky2-ANH MINH_DCQH_tinh_sua 4_PHan DVH" xfId="3295"/>
    <cellStyle name="T_cham diem Milk chu ky2-ANH MINH_DCQH_tinh_sua 4_PHan DVH_h10" xfId="3296"/>
    <cellStyle name="T_cham diem Milk chu ky2-ANH MINH_DCQH_tinh_sua_Bieutinh_suasauguigopy" xfId="3297"/>
    <cellStyle name="T_cham diem Milk chu ky2-ANH MINH_DCQH_tinh_sua_Bieutinh_suasauguigopy_h10" xfId="3298"/>
    <cellStyle name="T_cham diem Milk chu ky2-ANH MINH_DCQH_tinh_sua_DM" xfId="3299"/>
    <cellStyle name="T_cham diem Milk chu ky2-ANH MINH_DCQH_tinh_sua_DM_h10" xfId="3300"/>
    <cellStyle name="T_cham diem Milk chu ky2-ANH MINH_DCQH_tinh_sua_DM_NC2010_CC" xfId="3301"/>
    <cellStyle name="T_cham diem Milk chu ky2-ANH MINH_DCQH_tinh_sua_DM_NC2010_CC_h10" xfId="3302"/>
    <cellStyle name="T_cham diem Milk chu ky2-ANH MINH_DCQH_tinh_sua_DM_NC2010_CC_PHan DVH" xfId="3303"/>
    <cellStyle name="T_cham diem Milk chu ky2-ANH MINH_DCQH_tinh_sua_DM_NC2010_CC_PHan DVH_h10" xfId="3304"/>
    <cellStyle name="T_cham diem Milk chu ky2-ANH MINH_DCQH_tinh_sua_h10" xfId="3305"/>
    <cellStyle name="T_cham diem Milk chu ky2-ANH MINH_DCQH_tinh_sua_PHan DVH" xfId="3306"/>
    <cellStyle name="T_cham diem Milk chu ky2-ANH MINH_DCQH_tinh_sua_PHan DVH_h10" xfId="3307"/>
    <cellStyle name="T_cham diem Milk chu ky2-ANH MINH_DCQH_tinh_sua_THTHQH" xfId="3308"/>
    <cellStyle name="T_cham diem Milk chu ky2-ANH MINH_DCQH_tinh_sua_THTHQH_h10" xfId="3309"/>
    <cellStyle name="T_cham diem Milk chu ky2-ANH MINH_DCQH_tinh_sua_THTHQH_PHan DVH" xfId="3310"/>
    <cellStyle name="T_cham diem Milk chu ky2-ANH MINH_DCQH_tinh_sua_THTHQH_PHan DVH_h10" xfId="3311"/>
    <cellStyle name="T_cham diem Milk chu ky2-ANH MINH_DCQH_tinh_sua_Thu_ChiGiang" xfId="3312"/>
    <cellStyle name="T_cham diem Milk chu ky2-ANH MINH_DCQH_tinh_sua_Thu_ChiGiang_h10" xfId="3313"/>
    <cellStyle name="T_cham diem Milk chu ky2-ANH MINH_DM" xfId="3314"/>
    <cellStyle name="T_cham diem Milk chu ky2-ANH MINH_DM_h10" xfId="3315"/>
    <cellStyle name="T_cham diem Milk chu ky2-ANH MINH_DM_NC2010" xfId="3316"/>
    <cellStyle name="T_cham diem Milk chu ky2-ANH MINH_DM_NC2010 2" xfId="3317"/>
    <cellStyle name="T_cham diem Milk chu ky2-ANH MINH_DM_NC2010 2_h10" xfId="3318"/>
    <cellStyle name="T_cham diem Milk chu ky2-ANH MINH_DM_NC2010_h10" xfId="3319"/>
    <cellStyle name="T_cham diem Milk chu ky2-ANH MINH_h10" xfId="3320"/>
    <cellStyle name="T_h10" xfId="3321"/>
    <cellStyle name="Title" xfId="3322" builtinId="15" customBuiltin="1"/>
    <cellStyle name="Total" xfId="3323" builtinId="25" customBuiltin="1"/>
    <cellStyle name="Warning Text" xfId="3324" builtinId="11" customBuiltin="1"/>
    <cellStyle name="똿뗦먛귟 [0.00]_PRODUCT DETAIL Q1" xfId="3325"/>
    <cellStyle name="똿뗦먛귟_PRODUCT DETAIL Q1" xfId="3326"/>
    <cellStyle name="믅됞 [0.00]_PRODUCT DETAIL Q1" xfId="3327"/>
    <cellStyle name="믅됞_PRODUCT DETAIL Q1" xfId="3328"/>
    <cellStyle name="백분율_95" xfId="3329"/>
    <cellStyle name="뷭?_BOOKSHIP" xfId="3330"/>
    <cellStyle name="콤마 [0]_1202" xfId="3331"/>
    <cellStyle name="콤마_1202" xfId="3332"/>
    <cellStyle name="통화 [0]_1202" xfId="3333"/>
    <cellStyle name="통화_1202" xfId="3334"/>
    <cellStyle name="표준_(정보부문)월별인원계획" xfId="3335"/>
    <cellStyle name="一般_Book1" xfId="3336"/>
    <cellStyle name="千分位[0]_Book1" xfId="3337"/>
    <cellStyle name="千分位_Book1" xfId="3338"/>
    <cellStyle name="貨幣 [0]_Book1" xfId="3339"/>
    <cellStyle name="貨幣[0]_MATL COST ANALYSIS" xfId="3340"/>
    <cellStyle name="貨幣_Book1" xfId="334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sharedStrings" Target="sharedStrings.xml"/><Relationship Id="rId48"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customXml" Target="../customXml/item2.xml"/><Relationship Id="rId20" Type="http://schemas.openxmlformats.org/officeDocument/2006/relationships/externalLink" Target="externalLinks/externalLink8.xml"/><Relationship Id="rId4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20Canh%20Thu\Chuong%20trinh%20muc%20tieu\Ke%20hoach%202006\Bieu%20chi%20tiet%20CTMT%20QG%20va%20DA%20cua%20Tinh%202006%20thang%2002%2020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KHSDD%202024_THANH%20HOA/So%20lieu%20KH2024_thanhhoa/4.QH2021-2030_Thuy%20Ta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HSDD%202024_THANH%20HOA/So%20lieu%20KH2024_thanhhoa/5.QH2021-2030_Tan%20Ta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KHSDD%202024_THANH%20HOA/So%20lieu%20KH2024_thanhhoa/6.QH2021-2030_Thanh%20Phu.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KHSDD%202024_THANH%20HOA/So%20lieu%20KH2024_thanhhoa/7.QH2021-2030_Thanh%20Phuo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KHSDD%202024_THANH%20HOA/So%20lieu%20KH2024_thanhhoa/8.QH2021-2030_Thuan%20Nghia%20Ho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KHSDD%202024_THANH%20HOA/So%20lieu%20KH2024_thanhhoa/9.QH2021-2030_Thuan%20Bin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KHSDD%202024_THANH%20HOA/So%20lieu%20KH2024_thanhhoa/10.QH2021-2030_Tan%20Hie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KHSDD%202024_THANH%20HOA/So%20lieu%20KH2024_thanhhoa/11.QH2021-2030_Thanh%20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KHSDD%202024_THANH%20HOA/So%20lieu%20KH2024_thanhhoa/1.KHSDD2015_PhuM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KHSDD%202024_THANH%20HOA/So%20lieu%20KH2024_thanhhoa/2.KHSDD2015_MyXu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HI-QLGSDT\Shared\ANHPHUONG\DT\My%20Documents\binh%20kt\CTCI-CPP\quota\Piping-MT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KHSDD%202024_THANH%20HOA/So%20lieu%20KH2024_thanhhoa/3.KHSDD2015_TanPhuo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KHSDD%202024_THANH%20HOA/So%20lieu%20KH2024_thanhhoa/4.KHSDD2015_PhuocHo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KHSDD%202024_THANH%20HOA/So%20lieu%20KH2024_thanhhoa/5.KHSDD2015_TanHo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KHSDD%202024_THANH%20HOA/So%20lieu%20KH2024_thanhhoa/6.KHSDD2015_TanHa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KHSDD%202024_THANH%20HOA/So%20lieu%20KH2024_thanhhoa/7.KHSDD2015_HacDic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KHSDD%202024_THANH%20HOA/So%20lieu%20KH2024_thanhhoa/8.KHSDD2015_TocTie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KHSDD%202024_THANH%20HOA/So%20lieu%20KH2024_thanhhoa/9.KHSDD2015_ChauPh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KHSDD%202024_THANH%20HOA/So%20lieu%20KH2024_thanhhoa/10.KHSDD2015_Song%20Xoa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hu%20luc%20so%20lieu%20KH2024_2023-12-6_HDN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HI-QLGSDT\Shared\SE6380\TOP1\MISS_&#168;&#207;&#161;&#192;\ORIGINAL\&#168;&#207;&#161;&#192;_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HI-QLGSDT\Shared\ANHPHUONG\DT\WINDOWS\TEMP\IBAS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HI-QLGSDT\Shared\ANHPHUONG\DT\CS3408\Standard\RP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THI-QLGSDT\Shared\ANHPHUONG\DT\My%20Documents\99v0233\Eq_sum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HSDD%202024_THANH%20HOA/So%20lieu%20KH2024_thanhhoa/1.QH2021-2030_TTThanhHo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HSDD%202024_THANH%20HOA/So%20lieu%20KH2024_thanhhoa/2.QH2021-2030_Tan%20Do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KHSDD%202024_THANH%20HOA/So%20lieu%20KH2024_thanhhoa/3.QH2021-2030_Thuy%20Do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 2006"/>
      <sheetName val="KH 2006 luu"/>
      <sheetName val="KH 2006 (2)"/>
      <sheetName val="KH 2006 bo XDCB (luu)"/>
      <sheetName val="KH 2006 bo XDCB luu 1"/>
      <sheetName val="KH 2006 bo XDCB"/>
      <sheetName val="DM dau tu 2005"/>
      <sheetName val="DM dau tu 2006"/>
      <sheetName val="Nhu cau 2006"/>
      <sheetName val="2005 giai nga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KH"/>
      <sheetName val="x11"/>
      <sheetName val="X1"/>
      <sheetName val="X2"/>
      <sheetName val="x3"/>
      <sheetName val="X4"/>
      <sheetName val="X5"/>
      <sheetName val="2010 2011"/>
      <sheetName val="Bieuthuhoi Dat"/>
      <sheetName val="X7"/>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row r="10">
          <cell r="BE10">
            <v>0</v>
          </cell>
        </row>
      </sheetData>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11"/>
      <sheetName val="DGKH"/>
      <sheetName val="X1"/>
      <sheetName val="X2"/>
      <sheetName val="x3"/>
      <sheetName val="X4"/>
      <sheetName val="X5"/>
      <sheetName val="X7"/>
      <sheetName val="2010 2011"/>
      <sheetName val="Bieuthuhoi Dat"/>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sheetData sheetId="8">
        <row r="10">
          <cell r="BE10">
            <v>0</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Sheet1"/>
      <sheetName val="COST"/>
      <sheetName val="U_P BASE"/>
      <sheetName val="MTL(UG)"/>
      <sheetName val="MTL(AG)"/>
      <sheetName val="MTL(AG-FF)"/>
      <sheetName val="MTL(FF)"/>
    </sheetNames>
    <sheetDataSet>
      <sheetData sheetId="0" refreshError="1"/>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11"/>
      <sheetName val="DGKH"/>
      <sheetName val="X1"/>
      <sheetName val="X2"/>
      <sheetName val="x3"/>
      <sheetName val="X4"/>
      <sheetName val="X5"/>
      <sheetName val="2010 2011"/>
      <sheetName val="Bieuthuhoi Dat"/>
      <sheetName val="X7"/>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row r="10">
          <cell r="BE10">
            <v>0</v>
          </cell>
        </row>
      </sheetData>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11"/>
      <sheetName val="DGKH"/>
      <sheetName val="X1"/>
      <sheetName val="X2"/>
      <sheetName val="x3"/>
      <sheetName val="X4"/>
      <sheetName val="X5"/>
      <sheetName val="2010 2011"/>
      <sheetName val="Bieuthuhoi Dat"/>
      <sheetName val="X7"/>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row r="10">
          <cell r="BE10">
            <v>0</v>
          </cell>
        </row>
      </sheetData>
      <sheetData sheetId="8"/>
      <sheetData sheetId="9"/>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11"/>
      <sheetName val="DGKH"/>
      <sheetName val="X1"/>
      <sheetName val="X2"/>
      <sheetName val="x3"/>
      <sheetName val="X4"/>
      <sheetName val="X5"/>
      <sheetName val="2010 2011"/>
      <sheetName val="Bieuthuhoi Dat"/>
      <sheetName val="X7"/>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row r="10">
          <cell r="BE10">
            <v>0</v>
          </cell>
        </row>
      </sheetData>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11"/>
      <sheetName val="DGKH"/>
      <sheetName val="X1"/>
      <sheetName val="X2"/>
      <sheetName val="x3"/>
      <sheetName val="X4"/>
      <sheetName val="X5"/>
      <sheetName val="2010 2011"/>
      <sheetName val="Bieuthuhoi Dat"/>
      <sheetName val="X7"/>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row r="10">
          <cell r="BE10">
            <v>0</v>
          </cell>
        </row>
      </sheetData>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11"/>
      <sheetName val="DGKH"/>
      <sheetName val="X1"/>
      <sheetName val="X2"/>
      <sheetName val="x3"/>
      <sheetName val="X4"/>
      <sheetName val="X5"/>
      <sheetName val="2010 2011"/>
      <sheetName val="Bieuthuhoi Dat"/>
      <sheetName val="X7"/>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row r="10">
          <cell r="BE10">
            <v>0</v>
          </cell>
        </row>
      </sheetData>
      <sheetData sheetId="8"/>
      <sheetData sheetId="9"/>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11"/>
      <sheetName val="DGKH"/>
      <sheetName val="X1"/>
      <sheetName val="X2"/>
      <sheetName val="x3"/>
      <sheetName val="X4"/>
      <sheetName val="X5"/>
      <sheetName val="2010 2011"/>
      <sheetName val="Bieuthuhoi Dat"/>
      <sheetName val="X7"/>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row r="10">
          <cell r="BE10">
            <v>0</v>
          </cell>
        </row>
      </sheetData>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11"/>
      <sheetName val="DGKH"/>
      <sheetName val="X1"/>
      <sheetName val="X2"/>
      <sheetName val="x3"/>
      <sheetName val="X4"/>
      <sheetName val="X5"/>
      <sheetName val="2010 2011"/>
      <sheetName val="Bieuthuhoi Dat"/>
      <sheetName val="X7"/>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row r="10">
          <cell r="BE10">
            <v>0</v>
          </cell>
        </row>
      </sheetData>
      <sheetData sheetId="8"/>
      <sheetData sheetId="9"/>
      <sheetData sheetId="1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11"/>
      <sheetName val="DGKH"/>
      <sheetName val="X1"/>
      <sheetName val="X2"/>
      <sheetName val="x3"/>
      <sheetName val="X4"/>
      <sheetName val="X5"/>
      <sheetName val="2010 2011"/>
      <sheetName val="Bieuthuhoi Dat"/>
      <sheetName val="X7"/>
      <sheetName val="Thongke2014"/>
    </sheetNames>
    <sheetDataSet>
      <sheetData sheetId="0"/>
      <sheetData sheetId="1"/>
      <sheetData sheetId="2">
        <row r="63">
          <cell r="D63">
            <v>0</v>
          </cell>
        </row>
        <row r="64">
          <cell r="D64">
            <v>0</v>
          </cell>
        </row>
        <row r="65">
          <cell r="D65">
            <v>0</v>
          </cell>
        </row>
        <row r="66">
          <cell r="D66">
            <v>0</v>
          </cell>
        </row>
        <row r="67">
          <cell r="D67">
            <v>0</v>
          </cell>
        </row>
        <row r="68">
          <cell r="D68">
            <v>0</v>
          </cell>
        </row>
        <row r="69">
          <cell r="D69">
            <v>0</v>
          </cell>
        </row>
        <row r="70">
          <cell r="D70">
            <v>0</v>
          </cell>
        </row>
      </sheetData>
      <sheetData sheetId="3"/>
      <sheetData sheetId="4"/>
      <sheetData sheetId="5"/>
      <sheetData sheetId="6"/>
      <sheetData sheetId="7">
        <row r="10">
          <cell r="BE10">
            <v>0</v>
          </cell>
        </row>
      </sheetData>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KH"/>
      <sheetName val="h1"/>
      <sheetName val="h6"/>
      <sheetName val="h7"/>
      <sheetName val="h8"/>
      <sheetName val="h9"/>
      <sheetName val="h10"/>
      <sheetName val="h13"/>
      <sheetName val="PL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D8">
            <v>46781.80999999999</v>
          </cell>
        </row>
        <row r="9">
          <cell r="D9">
            <v>39754.31</v>
          </cell>
        </row>
        <row r="11">
          <cell r="D11">
            <v>24828.36</v>
          </cell>
        </row>
        <row r="12">
          <cell r="D12">
            <v>24828.36</v>
          </cell>
        </row>
        <row r="13">
          <cell r="D13">
            <v>2701.78</v>
          </cell>
        </row>
        <row r="14">
          <cell r="D14">
            <v>1552.6599999999999</v>
          </cell>
        </row>
        <row r="15">
          <cell r="D15">
            <v>1421.67</v>
          </cell>
        </row>
        <row r="16">
          <cell r="D16">
            <v>0</v>
          </cell>
        </row>
        <row r="17">
          <cell r="D17">
            <v>8492.92</v>
          </cell>
        </row>
        <row r="19">
          <cell r="D19">
            <v>561.66999999999996</v>
          </cell>
        </row>
        <row r="20">
          <cell r="D20">
            <v>0</v>
          </cell>
        </row>
        <row r="21">
          <cell r="D21">
            <v>195.25</v>
          </cell>
        </row>
        <row r="22">
          <cell r="D22">
            <v>7027.5000000000009</v>
          </cell>
        </row>
        <row r="24">
          <cell r="D24">
            <v>220.49</v>
          </cell>
        </row>
        <row r="25">
          <cell r="D25">
            <v>24.03</v>
          </cell>
        </row>
        <row r="26">
          <cell r="D26">
            <v>0</v>
          </cell>
        </row>
        <row r="27">
          <cell r="D27">
            <v>0</v>
          </cell>
        </row>
        <row r="28">
          <cell r="D28">
            <v>6.6100000000000012</v>
          </cell>
        </row>
        <row r="29">
          <cell r="D29">
            <v>165.51000000000002</v>
          </cell>
        </row>
        <row r="30">
          <cell r="D30">
            <v>0</v>
          </cell>
        </row>
        <row r="31">
          <cell r="D31">
            <v>12</v>
          </cell>
        </row>
        <row r="32">
          <cell r="D32">
            <v>1905.8100000000004</v>
          </cell>
        </row>
        <row r="34">
          <cell r="D34">
            <v>1565.9900000000002</v>
          </cell>
        </row>
        <row r="35">
          <cell r="D35">
            <v>0.51</v>
          </cell>
        </row>
        <row r="36">
          <cell r="D36">
            <v>9.76</v>
          </cell>
        </row>
        <row r="37">
          <cell r="D37">
            <v>4.67</v>
          </cell>
        </row>
        <row r="38">
          <cell r="D38">
            <v>43.440000000000005</v>
          </cell>
        </row>
        <row r="39">
          <cell r="D39">
            <v>4.21</v>
          </cell>
        </row>
        <row r="40">
          <cell r="D40">
            <v>176.27</v>
          </cell>
        </row>
        <row r="41">
          <cell r="D41">
            <v>1.1100000000000003</v>
          </cell>
        </row>
        <row r="43">
          <cell r="D43">
            <v>0.83000000000000007</v>
          </cell>
        </row>
        <row r="44">
          <cell r="D44">
            <v>32.479999999999997</v>
          </cell>
        </row>
        <row r="45">
          <cell r="D45">
            <v>6.63</v>
          </cell>
        </row>
        <row r="46">
          <cell r="D46">
            <v>58.07</v>
          </cell>
        </row>
        <row r="47">
          <cell r="D47">
            <v>0</v>
          </cell>
        </row>
        <row r="48">
          <cell r="D48">
            <v>0</v>
          </cell>
        </row>
        <row r="49">
          <cell r="D49">
            <v>1.84</v>
          </cell>
        </row>
        <row r="50">
          <cell r="D50">
            <v>0</v>
          </cell>
        </row>
        <row r="51">
          <cell r="D51">
            <v>2.44</v>
          </cell>
        </row>
        <row r="52">
          <cell r="D52">
            <v>94.25</v>
          </cell>
        </row>
        <row r="53">
          <cell r="D53">
            <v>1151.03</v>
          </cell>
        </row>
        <row r="54">
          <cell r="D54">
            <v>101.26</v>
          </cell>
        </row>
        <row r="55">
          <cell r="D55">
            <v>26.510000000000005</v>
          </cell>
        </row>
        <row r="56">
          <cell r="D56">
            <v>7.0000000000000007E-2</v>
          </cell>
        </row>
        <row r="57">
          <cell r="D57">
            <v>0</v>
          </cell>
        </row>
        <row r="58">
          <cell r="D58">
            <v>1.4600000000000002</v>
          </cell>
        </row>
        <row r="59">
          <cell r="D59">
            <v>3222.57</v>
          </cell>
        </row>
        <row r="60">
          <cell r="D60">
            <v>93.46</v>
          </cell>
        </row>
        <row r="61">
          <cell r="D61">
            <v>0</v>
          </cell>
        </row>
        <row r="62">
          <cell r="D62">
            <v>0</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s>
    <sheetDataSet>
      <sheetData sheetId="0">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M18">
            <v>1</v>
          </cell>
          <cell r="AN18">
            <v>8.44</v>
          </cell>
          <cell r="AO18">
            <v>9</v>
          </cell>
          <cell r="AQ18">
            <v>45</v>
          </cell>
          <cell r="AR18">
            <v>42.22</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AZPP</v>
          </cell>
          <cell r="AI20" t="str">
            <v xml:space="preserve">ALKYD ZINC PHOSPHATE PRIMER </v>
          </cell>
          <cell r="AJ20" t="str">
            <v>0111</v>
          </cell>
          <cell r="AK20" t="str">
            <v>907(OP-93)</v>
          </cell>
          <cell r="AL20" t="str">
            <v>240</v>
          </cell>
          <cell r="AM20">
            <v>1</v>
          </cell>
          <cell r="AN20">
            <v>24.77</v>
          </cell>
          <cell r="AO20">
            <v>10.6</v>
          </cell>
          <cell r="AP20">
            <v>9</v>
          </cell>
          <cell r="AQ20">
            <v>40.369999999999997</v>
          </cell>
          <cell r="AR20">
            <v>41.51</v>
          </cell>
          <cell r="AS20">
            <v>40.89</v>
          </cell>
          <cell r="AT20">
            <v>1000</v>
          </cell>
          <cell r="AU20">
            <v>440</v>
          </cell>
          <cell r="AV20">
            <v>368</v>
          </cell>
        </row>
        <row r="21">
          <cell r="AH21" t="str">
            <v>IOP</v>
          </cell>
          <cell r="AI21" t="str">
            <v xml:space="preserve">IRON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M24">
            <v>1</v>
          </cell>
          <cell r="AN24">
            <v>11.8</v>
          </cell>
          <cell r="AO24">
            <v>9.4</v>
          </cell>
          <cell r="AQ24">
            <v>36.44</v>
          </cell>
          <cell r="AR24">
            <v>37.229999999999997</v>
          </cell>
          <cell r="AT24">
            <v>430</v>
          </cell>
          <cell r="AU24">
            <v>350</v>
          </cell>
        </row>
        <row r="25">
          <cell r="AH25" t="str">
            <v>AE</v>
          </cell>
          <cell r="AI25" t="str">
            <v>ALKYD ENAMEL FINISH</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L27" t="str">
            <v>800</v>
          </cell>
          <cell r="AM27">
            <v>1</v>
          </cell>
          <cell r="AN27">
            <v>19.16</v>
          </cell>
          <cell r="AP27">
            <v>17.8</v>
          </cell>
          <cell r="AQ27">
            <v>26.1</v>
          </cell>
          <cell r="AS27">
            <v>37.869999999999997</v>
          </cell>
          <cell r="AT27">
            <v>500</v>
          </cell>
          <cell r="AV27">
            <v>674</v>
          </cell>
        </row>
        <row r="28">
          <cell r="AH28" t="str">
            <v>GP</v>
          </cell>
          <cell r="AI28" t="str">
            <v xml:space="preserve">GALVAN. STEEL SHEET EHULSION PAINT </v>
          </cell>
          <cell r="AK28" t="str">
            <v>100(OM-12)</v>
          </cell>
          <cell r="AM28">
            <v>1</v>
          </cell>
          <cell r="AO28">
            <v>14.3</v>
          </cell>
          <cell r="AR28">
            <v>47.55</v>
          </cell>
          <cell r="AU28">
            <v>680</v>
          </cell>
        </row>
        <row r="29">
          <cell r="AI29" t="str">
            <v xml:space="preserve">EPOXY RESIN </v>
          </cell>
        </row>
        <row r="30">
          <cell r="AH30" t="str">
            <v>ERLP</v>
          </cell>
          <cell r="AI30" t="str">
            <v xml:space="preserve">EPOXY RED LEAD PRIMER </v>
          </cell>
          <cell r="AJ30" t="str">
            <v>0401</v>
          </cell>
          <cell r="AK30" t="str">
            <v>1007(EP-01)</v>
          </cell>
          <cell r="AM30">
            <v>1</v>
          </cell>
          <cell r="AN30">
            <v>13.7</v>
          </cell>
          <cell r="AO30">
            <v>11.9</v>
          </cell>
          <cell r="AQ30">
            <v>41.61</v>
          </cell>
          <cell r="AR30">
            <v>47.9</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Q36">
            <v>50.63</v>
          </cell>
          <cell r="AR36">
            <v>52.63</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17.16</v>
          </cell>
          <cell r="AP37">
            <v>30.3</v>
          </cell>
          <cell r="AQ37">
            <v>56.7</v>
          </cell>
          <cell r="AR37">
            <v>64.099999999999994</v>
          </cell>
          <cell r="AS37">
            <v>42.9</v>
          </cell>
          <cell r="AT37">
            <v>1100</v>
          </cell>
          <cell r="AU37">
            <v>1100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M39">
            <v>1</v>
          </cell>
          <cell r="AN39">
            <v>27.3</v>
          </cell>
          <cell r="AO39">
            <v>15.7</v>
          </cell>
          <cell r="AQ39">
            <v>40.29</v>
          </cell>
          <cell r="AR39">
            <v>38.22</v>
          </cell>
          <cell r="AT39">
            <v>1100</v>
          </cell>
          <cell r="AU39">
            <v>600</v>
          </cell>
        </row>
        <row r="40">
          <cell r="AH40" t="str">
            <v>HBEP</v>
          </cell>
          <cell r="AI40" t="str">
            <v>HIGH BUILD EPOXY POLYAMINE CURED</v>
          </cell>
          <cell r="AJ40" t="str">
            <v>4418(A-418)</v>
          </cell>
          <cell r="AK40" t="str">
            <v>1015</v>
          </cell>
          <cell r="AM40">
            <v>1</v>
          </cell>
          <cell r="AN40">
            <v>18.3</v>
          </cell>
          <cell r="AO40">
            <v>13.1</v>
          </cell>
          <cell r="AQ40">
            <v>65.569999999999993</v>
          </cell>
          <cell r="AR40">
            <v>83.97</v>
          </cell>
          <cell r="AT40">
            <v>1200</v>
          </cell>
          <cell r="AU40">
            <v>1100</v>
          </cell>
        </row>
        <row r="41">
          <cell r="AH41" t="str">
            <v>HBCP</v>
          </cell>
          <cell r="AI41" t="str">
            <v>HIGH BUILD EPOXY POLYAMINE CURED PRIMER</v>
          </cell>
          <cell r="AJ41" t="str">
            <v>4418(A-448)</v>
          </cell>
          <cell r="AK41">
            <v>1017</v>
          </cell>
          <cell r="AM41">
            <v>1</v>
          </cell>
          <cell r="AN41">
            <v>20.309999999999999</v>
          </cell>
          <cell r="AO41">
            <v>13.1</v>
          </cell>
          <cell r="AQ41">
            <v>64</v>
          </cell>
          <cell r="AR41">
            <v>83.97</v>
          </cell>
          <cell r="AT41">
            <v>1300</v>
          </cell>
          <cell r="AU41">
            <v>1100</v>
          </cell>
        </row>
        <row r="42">
          <cell r="AH42" t="str">
            <v>EEA</v>
          </cell>
          <cell r="AI42" t="str">
            <v>EPOXY ENAMEL AMINE ADDUCT CURED</v>
          </cell>
          <cell r="AJ42" t="str">
            <v>4450(A-500)</v>
          </cell>
          <cell r="AK42" t="str">
            <v>1014</v>
          </cell>
          <cell r="AM42">
            <v>1</v>
          </cell>
          <cell r="AN42">
            <v>23.8</v>
          </cell>
          <cell r="AO42">
            <v>11.4</v>
          </cell>
          <cell r="AQ42">
            <v>37.82</v>
          </cell>
          <cell r="AR42">
            <v>83.33</v>
          </cell>
          <cell r="AT42">
            <v>900</v>
          </cell>
          <cell r="AU42">
            <v>950</v>
          </cell>
        </row>
        <row r="43">
          <cell r="AH43" t="str">
            <v>NEP</v>
          </cell>
          <cell r="AI43" t="str">
            <v>NON-REACTIVE EPOXY PRIMER</v>
          </cell>
          <cell r="AJ43" t="str">
            <v>4405(A-505)</v>
          </cell>
          <cell r="AM43">
            <v>1</v>
          </cell>
          <cell r="AN43">
            <v>19.2</v>
          </cell>
          <cell r="AQ43">
            <v>41.67</v>
          </cell>
          <cell r="AT43">
            <v>800</v>
          </cell>
        </row>
        <row r="44">
          <cell r="AH44" t="str">
            <v>ZCOP</v>
          </cell>
          <cell r="AI44" t="str">
            <v xml:space="preserve">ZINC CHROMATE-RED OXIDE/EPOXY PRIMER </v>
          </cell>
          <cell r="AJ44" t="str">
            <v>4451(A-510)</v>
          </cell>
          <cell r="AK44" t="str">
            <v>1016</v>
          </cell>
          <cell r="AM44">
            <v>1</v>
          </cell>
          <cell r="AN44">
            <v>18.2</v>
          </cell>
          <cell r="AO44">
            <v>8.1999999999999993</v>
          </cell>
          <cell r="AQ44">
            <v>42.86</v>
          </cell>
          <cell r="AR44">
            <v>85.37</v>
          </cell>
          <cell r="AT44">
            <v>780</v>
          </cell>
          <cell r="AU44">
            <v>700</v>
          </cell>
        </row>
        <row r="45">
          <cell r="AH45" t="str">
            <v>EPC</v>
          </cell>
          <cell r="AI45" t="str">
            <v xml:space="preserve">EPOXY ENAMEL/POLYAMIDE CURED </v>
          </cell>
          <cell r="AJ45" t="str">
            <v>4415(A-515)</v>
          </cell>
          <cell r="AM45">
            <v>1</v>
          </cell>
          <cell r="AN45">
            <v>19.8</v>
          </cell>
          <cell r="AQ45">
            <v>42.93</v>
          </cell>
          <cell r="AT45">
            <v>850</v>
          </cell>
        </row>
        <row r="46">
          <cell r="AI46" t="str">
            <v>EPOXY NON-SKID SURFACING</v>
          </cell>
          <cell r="AJ46" t="str">
            <v>4425(A-525)</v>
          </cell>
          <cell r="AK46" t="str">
            <v>1018</v>
          </cell>
          <cell r="AM46">
            <v>1</v>
          </cell>
          <cell r="AN46">
            <v>18</v>
          </cell>
          <cell r="AO46">
            <v>31.3</v>
          </cell>
          <cell r="AQ46">
            <v>37.78</v>
          </cell>
          <cell r="AR46">
            <v>47.92</v>
          </cell>
          <cell r="AT46">
            <v>680</v>
          </cell>
          <cell r="AU46">
            <v>1500</v>
          </cell>
        </row>
        <row r="47">
          <cell r="AH47" t="str">
            <v>EPAP</v>
          </cell>
          <cell r="AI47" t="str">
            <v>EPOXY-POLYAMIDE,ALLOY PRIMER.</v>
          </cell>
          <cell r="AJ47" t="str">
            <v>4465(A-650)</v>
          </cell>
          <cell r="AK47">
            <v>1020</v>
          </cell>
          <cell r="AM47">
            <v>1</v>
          </cell>
          <cell r="AN47">
            <v>21</v>
          </cell>
          <cell r="AO47">
            <v>26.92</v>
          </cell>
          <cell r="AQ47">
            <v>42.86</v>
          </cell>
          <cell r="AR47">
            <v>13</v>
          </cell>
          <cell r="AT47">
            <v>900</v>
          </cell>
          <cell r="AU47">
            <v>350</v>
          </cell>
        </row>
        <row r="48">
          <cell r="AI48" t="str">
            <v>LEAD SILICO CHROMATE EP.PRI./POLYAMIDE CURED</v>
          </cell>
          <cell r="AJ48" t="str">
            <v>4430(A-530)</v>
          </cell>
          <cell r="AM48">
            <v>1</v>
          </cell>
          <cell r="AN48">
            <v>21.97</v>
          </cell>
          <cell r="AQ48">
            <v>37.78</v>
          </cell>
          <cell r="AT48">
            <v>830</v>
          </cell>
        </row>
        <row r="49">
          <cell r="AH49" t="str">
            <v>ERLP</v>
          </cell>
          <cell r="AI49" t="str">
            <v>EPOXY RED LEAD POLYAMIDE CURED PRIMER</v>
          </cell>
          <cell r="AJ49" t="str">
            <v>4440(A-540)</v>
          </cell>
          <cell r="AK49" t="str">
            <v>1051</v>
          </cell>
          <cell r="AM49">
            <v>1</v>
          </cell>
          <cell r="AN49">
            <v>19.399999999999999</v>
          </cell>
          <cell r="AO49">
            <v>15.8</v>
          </cell>
          <cell r="AQ49">
            <v>42.78</v>
          </cell>
          <cell r="AR49">
            <v>43.04</v>
          </cell>
          <cell r="AT49">
            <v>830</v>
          </cell>
          <cell r="AU49">
            <v>680</v>
          </cell>
        </row>
        <row r="50">
          <cell r="AI50" t="str">
            <v>RED LEAD-RED OXIDE EP./POLYAMIDE CURED PRI.</v>
          </cell>
          <cell r="AJ50" t="str">
            <v>4445(A-545)</v>
          </cell>
          <cell r="AK50" t="str">
            <v>1060</v>
          </cell>
          <cell r="AM50">
            <v>1</v>
          </cell>
          <cell r="AN50">
            <v>18.7</v>
          </cell>
          <cell r="AO50">
            <v>20.9</v>
          </cell>
          <cell r="AQ50">
            <v>42.78</v>
          </cell>
          <cell r="AR50">
            <v>28.71</v>
          </cell>
          <cell r="AT50">
            <v>800</v>
          </cell>
          <cell r="AU50">
            <v>600</v>
          </cell>
        </row>
        <row r="51">
          <cell r="AH51" t="str">
            <v>ETC</v>
          </cell>
          <cell r="AI51" t="str">
            <v>TAR EPOXY COATING/POLYAMIDE CURED</v>
          </cell>
          <cell r="AJ51" t="str">
            <v>4460(A-560)</v>
          </cell>
          <cell r="AK51" t="str">
            <v>1070(EP-10)</v>
          </cell>
          <cell r="AM51">
            <v>1</v>
          </cell>
          <cell r="AN51">
            <v>11.69</v>
          </cell>
          <cell r="AO51">
            <v>12.2</v>
          </cell>
          <cell r="AQ51">
            <v>42.78</v>
          </cell>
          <cell r="AR51">
            <v>57.38</v>
          </cell>
          <cell r="AT51">
            <v>500</v>
          </cell>
          <cell r="AU51">
            <v>700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M53">
            <v>1</v>
          </cell>
          <cell r="AN53">
            <v>12.6</v>
          </cell>
          <cell r="AO53">
            <v>32.1</v>
          </cell>
          <cell r="AQ53">
            <v>55.56</v>
          </cell>
          <cell r="AR53">
            <v>42.37</v>
          </cell>
          <cell r="AT53">
            <v>700</v>
          </cell>
          <cell r="AU53">
            <v>1360</v>
          </cell>
        </row>
        <row r="54">
          <cell r="AH54" t="str">
            <v>EPF</v>
          </cell>
          <cell r="AI54" t="str">
            <v>EPOXY-POLYAMINE,FINISH</v>
          </cell>
          <cell r="AJ54" t="str">
            <v>4465(A-650)</v>
          </cell>
          <cell r="AK54" t="str">
            <v>SP-08</v>
          </cell>
          <cell r="AM54">
            <v>1</v>
          </cell>
          <cell r="AN54">
            <v>21</v>
          </cell>
          <cell r="AO54">
            <v>24.4</v>
          </cell>
          <cell r="AQ54">
            <v>42.86</v>
          </cell>
          <cell r="AR54">
            <v>25</v>
          </cell>
          <cell r="AT54">
            <v>900</v>
          </cell>
          <cell r="AU54">
            <v>610</v>
          </cell>
        </row>
        <row r="55">
          <cell r="AH55" t="str">
            <v>EPRLP</v>
          </cell>
          <cell r="AI55" t="str">
            <v>EPOXY/POLYAMINE,RED LEAD PRIMER</v>
          </cell>
          <cell r="AJ55" t="str">
            <v>4570(A-700)</v>
          </cell>
          <cell r="AK55" t="str">
            <v>SP-09</v>
          </cell>
          <cell r="AM55">
            <v>1</v>
          </cell>
          <cell r="AN55">
            <v>21</v>
          </cell>
          <cell r="AO55">
            <v>32</v>
          </cell>
          <cell r="AQ55">
            <v>42.86</v>
          </cell>
          <cell r="AR55">
            <v>23.75</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EMP</v>
          </cell>
          <cell r="AI57" t="str">
            <v xml:space="preserve">EPOXY MIDDLE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L64" t="str">
            <v>531</v>
          </cell>
          <cell r="AM64">
            <v>1</v>
          </cell>
          <cell r="AN64">
            <v>13.4</v>
          </cell>
          <cell r="AP64">
            <v>14.5</v>
          </cell>
          <cell r="AQ64">
            <v>37.31</v>
          </cell>
          <cell r="AS64">
            <v>36.409999999999997</v>
          </cell>
          <cell r="AT64">
            <v>500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L66" t="str">
            <v>500</v>
          </cell>
          <cell r="AM66">
            <v>1</v>
          </cell>
          <cell r="AN66">
            <v>17.2</v>
          </cell>
          <cell r="AP66">
            <v>15</v>
          </cell>
          <cell r="AQ66">
            <v>37.79</v>
          </cell>
          <cell r="AS66">
            <v>30.4</v>
          </cell>
          <cell r="AT66">
            <v>650</v>
          </cell>
          <cell r="AV66">
            <v>456</v>
          </cell>
        </row>
        <row r="67">
          <cell r="AH67" t="str">
            <v>CRROP</v>
          </cell>
          <cell r="AI67" t="str">
            <v xml:space="preserve">CHLORINATED RUBBER RED LEAD-RED OXIDE PRIMER </v>
          </cell>
          <cell r="AJ67" t="str">
            <v>4576(C-760)</v>
          </cell>
          <cell r="AL67" t="str">
            <v>550</v>
          </cell>
          <cell r="AM67">
            <v>1</v>
          </cell>
          <cell r="AN67">
            <v>15.9</v>
          </cell>
          <cell r="AP67">
            <v>14.8</v>
          </cell>
          <cell r="AQ67">
            <v>38.99</v>
          </cell>
          <cell r="AS67">
            <v>33.78</v>
          </cell>
          <cell r="AT67">
            <v>620</v>
          </cell>
          <cell r="AV67">
            <v>500</v>
          </cell>
        </row>
        <row r="68">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1">
          <cell r="AI71" t="str">
            <v xml:space="preserve">SILICONE RESIN </v>
          </cell>
        </row>
        <row r="72">
          <cell r="AH72" t="str">
            <v>HP200</v>
          </cell>
          <cell r="AI72" t="str">
            <v xml:space="preserve">HEAT-RESISTING PRIMER 200'C </v>
          </cell>
          <cell r="AJ72" t="str">
            <v>0631</v>
          </cell>
          <cell r="AK72" t="str">
            <v>1512</v>
          </cell>
          <cell r="AM72">
            <v>1</v>
          </cell>
          <cell r="AN72">
            <v>16.5</v>
          </cell>
          <cell r="AO72">
            <v>26.2</v>
          </cell>
          <cell r="AQ72">
            <v>36.36</v>
          </cell>
          <cell r="AR72">
            <v>38.17</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M74">
            <v>1</v>
          </cell>
          <cell r="AN74">
            <v>35.799999999999997</v>
          </cell>
          <cell r="AO74">
            <v>34.1</v>
          </cell>
          <cell r="AQ74">
            <v>36.31</v>
          </cell>
          <cell r="AR74">
            <v>38.119999999999997</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RESIN.</v>
          </cell>
          <cell r="AJ76" t="str">
            <v>0651</v>
          </cell>
          <cell r="AK76" t="str">
            <v>1504</v>
          </cell>
          <cell r="AM76">
            <v>1</v>
          </cell>
          <cell r="AN76">
            <v>17.5</v>
          </cell>
          <cell r="AO76">
            <v>27.3</v>
          </cell>
          <cell r="AQ76">
            <v>30.29</v>
          </cell>
          <cell r="AR76">
            <v>28.57</v>
          </cell>
          <cell r="AT76">
            <v>530</v>
          </cell>
          <cell r="AU76">
            <v>780</v>
          </cell>
        </row>
        <row r="77">
          <cell r="AH77" t="str">
            <v>HF300</v>
          </cell>
          <cell r="AI77" t="str">
            <v>HEAT-RESISTING PAINT 300'C SILICONE RESIN.</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SILICONE RESIN.</v>
          </cell>
          <cell r="AJ78" t="str">
            <v>0654</v>
          </cell>
          <cell r="AK78" t="str">
            <v>1503</v>
          </cell>
          <cell r="AM78">
            <v>1</v>
          </cell>
          <cell r="AN78">
            <v>51.61</v>
          </cell>
          <cell r="AO78">
            <v>59.4</v>
          </cell>
          <cell r="AQ78">
            <v>25.19</v>
          </cell>
          <cell r="AR78">
            <v>28.62</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M80">
            <v>1</v>
          </cell>
          <cell r="AN80">
            <v>51.61</v>
          </cell>
          <cell r="AO80">
            <v>68</v>
          </cell>
          <cell r="AQ80">
            <v>25.19</v>
          </cell>
          <cell r="AR80">
            <v>10</v>
          </cell>
          <cell r="AT80">
            <v>1300</v>
          </cell>
          <cell r="AU80">
            <v>680</v>
          </cell>
        </row>
        <row r="82">
          <cell r="AI82" t="str">
            <v xml:space="preserve">POLY-VINYL BUTYRAL RESIN (PVB) </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M84">
            <v>1</v>
          </cell>
          <cell r="AN84">
            <v>24.5</v>
          </cell>
          <cell r="AO84">
            <v>28.8</v>
          </cell>
          <cell r="AQ84">
            <v>22.04</v>
          </cell>
          <cell r="AR84">
            <v>19.79</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M86">
            <v>1</v>
          </cell>
          <cell r="AN86">
            <v>29.1</v>
          </cell>
          <cell r="AO86">
            <v>26.21</v>
          </cell>
          <cell r="AQ86">
            <v>18.899999999999999</v>
          </cell>
          <cell r="AR86">
            <v>19.079999999999998</v>
          </cell>
          <cell r="AT86">
            <v>550</v>
          </cell>
          <cell r="AU86">
            <v>500</v>
          </cell>
        </row>
        <row r="87">
          <cell r="AI87" t="str">
            <v>PIGMENTED PVC VINYL FINISH</v>
          </cell>
          <cell r="AJ87" t="str">
            <v>4340(U-400)</v>
          </cell>
          <cell r="AK87" t="str">
            <v>SP34(VA-51)</v>
          </cell>
          <cell r="AM87">
            <v>1</v>
          </cell>
          <cell r="AN87">
            <v>21.2</v>
          </cell>
          <cell r="AO87">
            <v>27.3</v>
          </cell>
          <cell r="AQ87">
            <v>30.19</v>
          </cell>
          <cell r="AR87">
            <v>19.78</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21.52</v>
          </cell>
          <cell r="AP91">
            <v>92.79</v>
          </cell>
          <cell r="AQ91">
            <v>27.19</v>
          </cell>
          <cell r="AR91">
            <v>30.2</v>
          </cell>
          <cell r="AS91">
            <v>18.32</v>
          </cell>
          <cell r="AT91">
            <v>900</v>
          </cell>
          <cell r="AU91">
            <v>650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M93">
            <v>1</v>
          </cell>
          <cell r="AN93">
            <v>46.3</v>
          </cell>
          <cell r="AO93">
            <v>56.2</v>
          </cell>
          <cell r="AQ93">
            <v>30.24</v>
          </cell>
          <cell r="AR93">
            <v>30.25</v>
          </cell>
          <cell r="AT93">
            <v>1400</v>
          </cell>
          <cell r="AU93">
            <v>1700</v>
          </cell>
        </row>
        <row r="94">
          <cell r="AI94" t="str">
            <v>POLYURETHANE TANK LINING</v>
          </cell>
          <cell r="AJ94" t="str">
            <v>4230(I-310)</v>
          </cell>
          <cell r="AK94" t="str">
            <v>733</v>
          </cell>
          <cell r="AM94">
            <v>1</v>
          </cell>
          <cell r="AN94">
            <v>37</v>
          </cell>
          <cell r="AO94">
            <v>19.8</v>
          </cell>
          <cell r="AQ94">
            <v>37.840000000000003</v>
          </cell>
          <cell r="AR94">
            <v>28.79</v>
          </cell>
          <cell r="AT94">
            <v>1400</v>
          </cell>
          <cell r="AU94">
            <v>570</v>
          </cell>
        </row>
        <row r="95">
          <cell r="AI95" t="str">
            <v>NON-REACTIVE POLYURETHANE PRIMER</v>
          </cell>
          <cell r="AJ95" t="str">
            <v>4239(I-350)</v>
          </cell>
          <cell r="AM95">
            <v>1</v>
          </cell>
          <cell r="AN95">
            <v>18</v>
          </cell>
          <cell r="AQ95">
            <v>55.56</v>
          </cell>
          <cell r="AT95">
            <v>1000</v>
          </cell>
        </row>
        <row r="96">
          <cell r="AI96" t="str">
            <v>CLEAR POLYURETHANE FINISH</v>
          </cell>
          <cell r="AJ96" t="str">
            <v>4235(I-390)</v>
          </cell>
          <cell r="AK96" t="str">
            <v>1101</v>
          </cell>
          <cell r="AM96">
            <v>1</v>
          </cell>
          <cell r="AN96">
            <v>31.7</v>
          </cell>
          <cell r="AO96">
            <v>17</v>
          </cell>
          <cell r="AQ96">
            <v>37.85</v>
          </cell>
          <cell r="AR96">
            <v>26.47</v>
          </cell>
          <cell r="AT96">
            <v>1200</v>
          </cell>
          <cell r="AU96">
            <v>450</v>
          </cell>
        </row>
        <row r="97">
          <cell r="AI97" t="str">
            <v>URETHANE CHROMATE PRIMER</v>
          </cell>
          <cell r="AJ97" t="str">
            <v>4420(A-200)</v>
          </cell>
          <cell r="AK97" t="str">
            <v>1106</v>
          </cell>
          <cell r="AM97">
            <v>1</v>
          </cell>
          <cell r="AN97">
            <v>21.6</v>
          </cell>
          <cell r="AO97">
            <v>12.5</v>
          </cell>
          <cell r="AQ97">
            <v>37.04</v>
          </cell>
          <cell r="AR97">
            <v>24</v>
          </cell>
          <cell r="AT97">
            <v>800</v>
          </cell>
          <cell r="AU97">
            <v>300</v>
          </cell>
        </row>
        <row r="98">
          <cell r="AI98" t="str">
            <v>ZINC TETROXYCHROMATE BUTYRAL ETCH PRIMER</v>
          </cell>
          <cell r="AJ98" t="str">
            <v>4322(U-220)</v>
          </cell>
          <cell r="AK98" t="str">
            <v>738</v>
          </cell>
          <cell r="AM98">
            <v>1</v>
          </cell>
          <cell r="AN98">
            <v>58.41</v>
          </cell>
          <cell r="AO98">
            <v>69.59</v>
          </cell>
          <cell r="AQ98">
            <v>8.56</v>
          </cell>
          <cell r="AR98">
            <v>28.74</v>
          </cell>
          <cell r="AT98">
            <v>500</v>
          </cell>
          <cell r="AU98">
            <v>2000</v>
          </cell>
        </row>
        <row r="100">
          <cell r="AI100" t="str">
            <v>MASONRY &amp; ACRYLIC PAINT</v>
          </cell>
        </row>
        <row r="101">
          <cell r="AI101" t="str">
            <v>SOLVENT BASE MASONRY PRIMER</v>
          </cell>
          <cell r="AJ101" t="str">
            <v>1541</v>
          </cell>
          <cell r="AL101" t="str">
            <v>140</v>
          </cell>
          <cell r="AM101">
            <v>1</v>
          </cell>
          <cell r="AN101">
            <v>9.6999999999999993</v>
          </cell>
          <cell r="AP101">
            <v>14</v>
          </cell>
          <cell r="AQ101">
            <v>40.21</v>
          </cell>
          <cell r="AS101">
            <v>30.36</v>
          </cell>
          <cell r="AT101">
            <v>390</v>
          </cell>
          <cell r="AV101">
            <v>425</v>
          </cell>
        </row>
        <row r="102">
          <cell r="AI102" t="str">
            <v>WATER BASE MASONRY PRIMER</v>
          </cell>
          <cell r="AJ102" t="str">
            <v>1546</v>
          </cell>
          <cell r="AL102" t="str">
            <v>140-1</v>
          </cell>
          <cell r="AM102">
            <v>1</v>
          </cell>
          <cell r="AN102">
            <v>8.1999999999999993</v>
          </cell>
          <cell r="AP102">
            <v>12</v>
          </cell>
          <cell r="AQ102">
            <v>40.24</v>
          </cell>
          <cell r="AS102">
            <v>33.83</v>
          </cell>
          <cell r="AT102">
            <v>330</v>
          </cell>
          <cell r="AV102">
            <v>406</v>
          </cell>
        </row>
        <row r="103">
          <cell r="AI103" t="str">
            <v>WATER BASE MASONRY PAINT</v>
          </cell>
          <cell r="AJ103" t="str">
            <v>1556</v>
          </cell>
          <cell r="AM103">
            <v>1</v>
          </cell>
          <cell r="AN103">
            <v>11.9</v>
          </cell>
          <cell r="AQ103">
            <v>36.97</v>
          </cell>
          <cell r="AT103">
            <v>440</v>
          </cell>
        </row>
        <row r="104">
          <cell r="AI104" t="str">
            <v xml:space="preserve">ACRYLIC EMULSION PAINT </v>
          </cell>
          <cell r="AJ104" t="str">
            <v>1656</v>
          </cell>
          <cell r="AM104">
            <v>1</v>
          </cell>
          <cell r="AN104">
            <v>9.4</v>
          </cell>
          <cell r="AP104">
            <v>25.8</v>
          </cell>
          <cell r="AQ104">
            <v>38.299999999999997</v>
          </cell>
          <cell r="AS104">
            <v>34.880000000000003</v>
          </cell>
          <cell r="AT104">
            <v>360</v>
          </cell>
          <cell r="AV104">
            <v>900</v>
          </cell>
        </row>
        <row r="105">
          <cell r="AI105" t="str">
            <v xml:space="preserve">EMULSION PAINT </v>
          </cell>
          <cell r="AJ105" t="str">
            <v>1657</v>
          </cell>
          <cell r="AL105" t="str">
            <v>130</v>
          </cell>
          <cell r="AM105">
            <v>1</v>
          </cell>
          <cell r="AN105">
            <v>6.4</v>
          </cell>
          <cell r="AP105">
            <v>5.8</v>
          </cell>
          <cell r="AQ105">
            <v>40.630000000000003</v>
          </cell>
          <cell r="AS105">
            <v>34.83</v>
          </cell>
          <cell r="AT105">
            <v>260</v>
          </cell>
          <cell r="AV105">
            <v>202</v>
          </cell>
        </row>
        <row r="107">
          <cell r="AI107" t="str">
            <v>OTHER PAINT</v>
          </cell>
        </row>
        <row r="108">
          <cell r="AH108" t="str">
            <v>AO</v>
          </cell>
          <cell r="AI108" t="str">
            <v>AMERLOCK-400 100,</v>
          </cell>
          <cell r="AM108">
            <v>1</v>
          </cell>
          <cell r="AO108">
            <v>35</v>
          </cell>
          <cell r="AR108">
            <v>21</v>
          </cell>
          <cell r="AU108">
            <v>735</v>
          </cell>
        </row>
        <row r="109">
          <cell r="AI109" t="str">
            <v>BLACK VARNISH</v>
          </cell>
          <cell r="AJ109" t="str">
            <v>1727</v>
          </cell>
          <cell r="AL109" t="str">
            <v>170</v>
          </cell>
          <cell r="AM109">
            <v>1</v>
          </cell>
          <cell r="AN109">
            <v>5.8</v>
          </cell>
          <cell r="AP109">
            <v>6.2</v>
          </cell>
          <cell r="AQ109">
            <v>34.479999999999997</v>
          </cell>
          <cell r="AS109">
            <v>26.94</v>
          </cell>
          <cell r="AT109">
            <v>200</v>
          </cell>
          <cell r="AV109">
            <v>167</v>
          </cell>
        </row>
        <row r="110">
          <cell r="AI110" t="str">
            <v>NEO WATER PROOF COATING</v>
          </cell>
          <cell r="AJ110" t="str">
            <v>1728</v>
          </cell>
          <cell r="AL110" t="str">
            <v>160</v>
          </cell>
          <cell r="AM110">
            <v>1</v>
          </cell>
          <cell r="AN110">
            <v>4.4000000000000004</v>
          </cell>
          <cell r="AP110">
            <v>6.7</v>
          </cell>
          <cell r="AQ110">
            <v>227.27</v>
          </cell>
          <cell r="AS110">
            <v>28.81</v>
          </cell>
          <cell r="AT110">
            <v>1000</v>
          </cell>
          <cell r="AV110">
            <v>193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s>
    <sheetDataSet>
      <sheetData sheetId="0" refreshError="1"/>
      <sheetData sheetId="1" refreshError="1"/>
      <sheetData sheetId="2"/>
      <sheetData sheetId="3">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 DOWN-0615-cn"/>
      <sheetName val="BREAK DOWN-0615"/>
      <sheetName val="SUMMARY"/>
      <sheetName val="BREAK DOWN"/>
      <sheetName val="BREAK DOWN_PQ"/>
    </sheetNames>
    <sheetDataSet>
      <sheetData sheetId="0"/>
      <sheetData sheetId="1"/>
      <sheetData sheetId="2">
        <row r="16">
          <cell r="I16">
            <v>31.945</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X1"/>
      <sheetName val="X6"/>
      <sheetName val="X7"/>
      <sheetName val="X9"/>
      <sheetName val="X13"/>
      <sheetName val="X8"/>
      <sheetName val="Bieuthuhoi Dat"/>
      <sheetName val="HT2020"/>
    </sheetNames>
    <sheetDataSet>
      <sheetData sheetId="0" refreshError="1"/>
      <sheetData sheetId="1" refreshError="1">
        <row r="61">
          <cell r="D61">
            <v>0</v>
          </cell>
        </row>
        <row r="62">
          <cell r="D62">
            <v>0</v>
          </cell>
        </row>
        <row r="63">
          <cell r="D63">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2:BR64"/>
  <sheetViews>
    <sheetView showZeros="0" zoomScale="70" zoomScaleNormal="70" workbookViewId="0">
      <pane xSplit="5" ySplit="9" topLeftCell="V10" activePane="bottomRight" state="frozen"/>
      <selection activeCell="AC19" sqref="AC19"/>
      <selection pane="topRight" activeCell="AC19" sqref="AC19"/>
      <selection pane="bottomLeft" activeCell="AC19" sqref="AC19"/>
      <selection pane="bottomRight" activeCell="AY79" sqref="AY79"/>
    </sheetView>
  </sheetViews>
  <sheetFormatPr defaultColWidth="9.140625" defaultRowHeight="12.75"/>
  <cols>
    <col min="1" max="1" width="6.140625" style="95" customWidth="1"/>
    <col min="2" max="2" width="26.85546875" style="94" customWidth="1"/>
    <col min="3" max="3" width="5.140625" style="95" customWidth="1"/>
    <col min="4" max="5" width="8.5703125" style="120" customWidth="1"/>
    <col min="6" max="6" width="8.28515625" style="120" customWidth="1"/>
    <col min="7" max="7" width="8.7109375" style="241" customWidth="1"/>
    <col min="8" max="8" width="7.5703125" style="120" customWidth="1"/>
    <col min="9" max="9" width="8.42578125" style="120" customWidth="1"/>
    <col min="10" max="10" width="7.85546875" style="120" bestFit="1" customWidth="1"/>
    <col min="11" max="11" width="4.7109375" style="120" customWidth="1"/>
    <col min="12" max="12" width="7.5703125" style="120" customWidth="1"/>
    <col min="13" max="13" width="5.42578125" style="241" customWidth="1"/>
    <col min="14" max="14" width="6.140625" style="120" customWidth="1"/>
    <col min="15" max="15" width="6.28515625" style="120" customWidth="1"/>
    <col min="16" max="16" width="6.7109375" style="120" customWidth="1"/>
    <col min="17" max="17" width="8.28515625" style="120" customWidth="1"/>
    <col min="18" max="18" width="7.7109375" style="120" customWidth="1"/>
    <col min="19" max="19" width="6.28515625" style="120" customWidth="1"/>
    <col min="20" max="20" width="4.28515625" style="120" customWidth="1"/>
    <col min="21" max="21" width="7.140625" style="120" customWidth="1"/>
    <col min="22" max="22" width="8.140625" style="120" customWidth="1"/>
    <col min="23" max="23" width="7.42578125" style="120" customWidth="1"/>
    <col min="24" max="24" width="4.42578125" style="120" customWidth="1"/>
    <col min="25" max="25" width="6.7109375" style="120" customWidth="1"/>
    <col min="26" max="26" width="7.5703125" style="120" customWidth="1"/>
    <col min="27" max="27" width="7.5703125" style="241" customWidth="1"/>
    <col min="28" max="28" width="6.140625" style="241" customWidth="1"/>
    <col min="29" max="30" width="5.7109375" style="241" customWidth="1"/>
    <col min="31" max="31" width="6.5703125" style="241" customWidth="1"/>
    <col min="32" max="32" width="5.7109375" style="241" customWidth="1"/>
    <col min="33" max="33" width="6.42578125" style="241" customWidth="1"/>
    <col min="34" max="34" width="5.28515625" style="241" customWidth="1"/>
    <col min="35" max="35" width="4.42578125" style="241" customWidth="1"/>
    <col min="36" max="36" width="4.7109375" style="241" customWidth="1"/>
    <col min="37" max="39" width="6.42578125" style="241" customWidth="1"/>
    <col min="40" max="40" width="5.140625" style="241" customWidth="1"/>
    <col min="41" max="42" width="5.7109375" style="241" customWidth="1"/>
    <col min="43" max="43" width="3.85546875" style="120" customWidth="1"/>
    <col min="44" max="44" width="5" style="120" customWidth="1"/>
    <col min="45" max="45" width="6.42578125" style="120" customWidth="1"/>
    <col min="46" max="46" width="7.5703125" style="120" customWidth="1"/>
    <col min="47" max="47" width="8.140625" style="120" customWidth="1"/>
    <col min="48" max="48" width="5.28515625" style="120" customWidth="1"/>
    <col min="49" max="49" width="5.140625" style="120" customWidth="1"/>
    <col min="50" max="50" width="4.85546875" style="120" customWidth="1"/>
    <col min="51" max="51" width="6.140625" style="120" customWidth="1"/>
    <col min="52" max="52" width="7.5703125" style="120" customWidth="1"/>
    <col min="53" max="53" width="6.28515625" style="120" customWidth="1"/>
    <col min="54" max="54" width="6.140625" style="120" customWidth="1"/>
    <col min="55" max="55" width="5.140625" style="120" customWidth="1"/>
    <col min="56" max="56" width="4.140625" style="120" hidden="1" customWidth="1"/>
    <col min="57" max="57" width="3.85546875" style="120" hidden="1" customWidth="1"/>
    <col min="58" max="58" width="7.28515625" style="120" hidden="1" customWidth="1"/>
    <col min="59" max="65" width="5.7109375" style="120" hidden="1" customWidth="1"/>
    <col min="66" max="66" width="6.42578125" style="120" hidden="1" customWidth="1"/>
    <col min="67" max="67" width="8" style="120" customWidth="1"/>
    <col min="68" max="68" width="7.42578125" style="120" customWidth="1"/>
    <col min="69" max="69" width="8.7109375" style="120" customWidth="1"/>
    <col min="70" max="70" width="10" style="95" bestFit="1" customWidth="1"/>
    <col min="71" max="16384" width="9.140625" style="95"/>
  </cols>
  <sheetData>
    <row r="2" spans="1:70">
      <c r="A2" s="347" t="s">
        <v>211</v>
      </c>
      <c r="B2" s="347"/>
    </row>
    <row r="3" spans="1:70" ht="16.5" customHeight="1">
      <c r="A3" s="331" t="s">
        <v>612</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row>
    <row r="4" spans="1:70" s="97" customFormat="1" ht="13.5">
      <c r="A4" s="102" t="s">
        <v>234</v>
      </c>
      <c r="B4" s="102"/>
      <c r="C4" s="105"/>
      <c r="D4" s="102" t="s">
        <v>800</v>
      </c>
      <c r="E4" s="346" t="s">
        <v>613</v>
      </c>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102" t="s">
        <v>258</v>
      </c>
      <c r="BP4" s="102" t="s">
        <v>113</v>
      </c>
      <c r="BQ4" s="102" t="s">
        <v>800</v>
      </c>
    </row>
    <row r="5" spans="1:70" s="97" customFormat="1" ht="13.5">
      <c r="A5" s="102" t="s">
        <v>114</v>
      </c>
      <c r="B5" s="102" t="s">
        <v>799</v>
      </c>
      <c r="C5" s="105" t="s">
        <v>787</v>
      </c>
      <c r="D5" s="102" t="s">
        <v>115</v>
      </c>
      <c r="E5" s="346" t="s">
        <v>788</v>
      </c>
      <c r="F5" s="346" t="s">
        <v>131</v>
      </c>
      <c r="G5" s="346" t="s">
        <v>132</v>
      </c>
      <c r="H5" s="346" t="s">
        <v>6</v>
      </c>
      <c r="I5" s="346" t="s">
        <v>806</v>
      </c>
      <c r="J5" s="346" t="s">
        <v>789</v>
      </c>
      <c r="K5" s="346" t="s">
        <v>790</v>
      </c>
      <c r="L5" s="346" t="s">
        <v>807</v>
      </c>
      <c r="M5" s="346" t="s">
        <v>746</v>
      </c>
      <c r="N5" s="346" t="s">
        <v>15</v>
      </c>
      <c r="O5" s="346" t="s">
        <v>261</v>
      </c>
      <c r="P5" s="346" t="s">
        <v>9</v>
      </c>
      <c r="Q5" s="346" t="s">
        <v>791</v>
      </c>
      <c r="R5" s="346" t="s">
        <v>792</v>
      </c>
      <c r="S5" s="346" t="s">
        <v>793</v>
      </c>
      <c r="T5" s="346" t="s">
        <v>794</v>
      </c>
      <c r="U5" s="346" t="s">
        <v>313</v>
      </c>
      <c r="V5" s="346" t="s">
        <v>761</v>
      </c>
      <c r="W5" s="346" t="s">
        <v>263</v>
      </c>
      <c r="X5" s="346" t="s">
        <v>808</v>
      </c>
      <c r="Y5" s="346" t="s">
        <v>264</v>
      </c>
      <c r="Z5" s="346" t="s">
        <v>796</v>
      </c>
      <c r="AA5" s="346" t="s">
        <v>247</v>
      </c>
      <c r="AB5" s="346" t="s">
        <v>248</v>
      </c>
      <c r="AC5" s="346" t="s">
        <v>251</v>
      </c>
      <c r="AD5" s="346" t="s">
        <v>252</v>
      </c>
      <c r="AE5" s="346" t="s">
        <v>253</v>
      </c>
      <c r="AF5" s="346" t="s">
        <v>254</v>
      </c>
      <c r="AG5" s="346" t="s">
        <v>249</v>
      </c>
      <c r="AH5" s="346" t="s">
        <v>250</v>
      </c>
      <c r="AI5" s="346" t="s">
        <v>749</v>
      </c>
      <c r="AJ5" s="346" t="s">
        <v>795</v>
      </c>
      <c r="AK5" s="346" t="s">
        <v>14</v>
      </c>
      <c r="AL5" s="346" t="s">
        <v>146</v>
      </c>
      <c r="AM5" s="346" t="s">
        <v>811</v>
      </c>
      <c r="AN5" s="346" t="s">
        <v>255</v>
      </c>
      <c r="AO5" s="346" t="s">
        <v>256</v>
      </c>
      <c r="AP5" s="346" t="s">
        <v>257</v>
      </c>
      <c r="AQ5" s="346" t="s">
        <v>812</v>
      </c>
      <c r="AR5" s="346" t="s">
        <v>24</v>
      </c>
      <c r="AS5" s="346" t="s">
        <v>26</v>
      </c>
      <c r="AT5" s="346" t="s">
        <v>127</v>
      </c>
      <c r="AU5" s="346" t="s">
        <v>126</v>
      </c>
      <c r="AV5" s="346" t="s">
        <v>140</v>
      </c>
      <c r="AW5" s="346" t="s">
        <v>142</v>
      </c>
      <c r="AX5" s="346" t="s">
        <v>144</v>
      </c>
      <c r="AY5" s="346" t="s">
        <v>28</v>
      </c>
      <c r="AZ5" s="346" t="s">
        <v>13</v>
      </c>
      <c r="BA5" s="346" t="s">
        <v>128</v>
      </c>
      <c r="BB5" s="346" t="s">
        <v>119</v>
      </c>
      <c r="BC5" s="346" t="s">
        <v>52</v>
      </c>
      <c r="BD5" s="346" t="s">
        <v>53</v>
      </c>
      <c r="BE5" s="346" t="s">
        <v>54</v>
      </c>
      <c r="BF5" s="346" t="s">
        <v>55</v>
      </c>
      <c r="BG5" s="346" t="s">
        <v>57</v>
      </c>
      <c r="BH5" s="346" t="s">
        <v>58</v>
      </c>
      <c r="BI5" s="346" t="s">
        <v>59</v>
      </c>
      <c r="BJ5" s="346" t="s">
        <v>60</v>
      </c>
      <c r="BK5" s="346" t="s">
        <v>61</v>
      </c>
      <c r="BL5" s="346" t="s">
        <v>62</v>
      </c>
      <c r="BM5" s="346" t="s">
        <v>63</v>
      </c>
      <c r="BN5" s="346" t="s">
        <v>64</v>
      </c>
      <c r="BO5" s="102" t="s">
        <v>116</v>
      </c>
      <c r="BP5" s="102" t="s">
        <v>117</v>
      </c>
      <c r="BQ5" s="102" t="s">
        <v>118</v>
      </c>
    </row>
    <row r="6" spans="1:70" s="97" customFormat="1" ht="13.5">
      <c r="A6" s="102" t="s">
        <v>235</v>
      </c>
      <c r="B6" s="102"/>
      <c r="C6" s="105"/>
      <c r="D6" s="102" t="s">
        <v>501</v>
      </c>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102"/>
      <c r="BP6" s="102" t="s">
        <v>120</v>
      </c>
      <c r="BQ6" s="102" t="s">
        <v>614</v>
      </c>
    </row>
    <row r="7" spans="1:70" s="97" customFormat="1" ht="15.75" hidden="1" customHeight="1">
      <c r="A7" s="93">
        <v>-1</v>
      </c>
      <c r="B7" s="93">
        <v>-2</v>
      </c>
      <c r="C7" s="93">
        <v>-3</v>
      </c>
      <c r="D7" s="93">
        <v>-4</v>
      </c>
      <c r="E7" s="93">
        <v>-5</v>
      </c>
      <c r="F7" s="93">
        <v>-6</v>
      </c>
      <c r="G7" s="89">
        <v>-7</v>
      </c>
      <c r="H7" s="93">
        <v>-10</v>
      </c>
      <c r="I7" s="93">
        <v>-11</v>
      </c>
      <c r="J7" s="93">
        <v>-12</v>
      </c>
      <c r="K7" s="93">
        <v>-13</v>
      </c>
      <c r="L7" s="93">
        <v>-14</v>
      </c>
      <c r="M7" s="89"/>
      <c r="N7" s="93">
        <v>-15</v>
      </c>
      <c r="O7" s="93">
        <v>-16</v>
      </c>
      <c r="P7" s="93">
        <v>-17</v>
      </c>
      <c r="Q7" s="93">
        <v>-18</v>
      </c>
      <c r="R7" s="93">
        <v>-19</v>
      </c>
      <c r="S7" s="93">
        <v>-20</v>
      </c>
      <c r="T7" s="93">
        <v>-21</v>
      </c>
      <c r="U7" s="93">
        <v>-23</v>
      </c>
      <c r="V7" s="93">
        <v>-24</v>
      </c>
      <c r="W7" s="93">
        <v>-25</v>
      </c>
      <c r="X7" s="93">
        <v>-26</v>
      </c>
      <c r="Y7" s="93">
        <v>-49</v>
      </c>
      <c r="Z7" s="93">
        <v>-27</v>
      </c>
      <c r="AA7" s="89">
        <v>-28</v>
      </c>
      <c r="AB7" s="89">
        <v>-29</v>
      </c>
      <c r="AC7" s="89">
        <v>-32</v>
      </c>
      <c r="AD7" s="89">
        <v>-33</v>
      </c>
      <c r="AE7" s="89">
        <v>-34</v>
      </c>
      <c r="AF7" s="89">
        <v>-35</v>
      </c>
      <c r="AG7" s="89">
        <v>-30</v>
      </c>
      <c r="AH7" s="89">
        <v>-31</v>
      </c>
      <c r="AI7" s="89"/>
      <c r="AJ7" s="89">
        <v>-39</v>
      </c>
      <c r="AK7" s="89">
        <v>-41</v>
      </c>
      <c r="AL7" s="89">
        <v>-47</v>
      </c>
      <c r="AM7" s="89">
        <v>-48</v>
      </c>
      <c r="AN7" s="89">
        <v>-36</v>
      </c>
      <c r="AO7" s="89">
        <v>-37</v>
      </c>
      <c r="AP7" s="89">
        <v>-38</v>
      </c>
      <c r="AQ7" s="93">
        <v>-40</v>
      </c>
      <c r="AR7" s="93">
        <v>-50</v>
      </c>
      <c r="AS7" s="93">
        <v>-51</v>
      </c>
      <c r="AT7" s="93">
        <v>-42</v>
      </c>
      <c r="AU7" s="93">
        <v>-43</v>
      </c>
      <c r="AV7" s="93">
        <v>-44</v>
      </c>
      <c r="AW7" s="93">
        <v>-45</v>
      </c>
      <c r="AX7" s="93">
        <v>-46</v>
      </c>
      <c r="AY7" s="93">
        <v>-52</v>
      </c>
      <c r="AZ7" s="93">
        <v>-53</v>
      </c>
      <c r="BA7" s="93">
        <v>-54</v>
      </c>
      <c r="BB7" s="93">
        <v>-55</v>
      </c>
      <c r="BC7" s="93">
        <v>-56</v>
      </c>
      <c r="BD7" s="93">
        <v>-57</v>
      </c>
      <c r="BE7" s="93">
        <v>-58</v>
      </c>
      <c r="BF7" s="93">
        <v>-59</v>
      </c>
      <c r="BG7" s="93">
        <v>-60</v>
      </c>
      <c r="BH7" s="93">
        <v>-61</v>
      </c>
      <c r="BI7" s="93">
        <v>-62</v>
      </c>
      <c r="BJ7" s="93">
        <v>-63</v>
      </c>
      <c r="BK7" s="93">
        <v>-64</v>
      </c>
      <c r="BL7" s="93">
        <v>-65</v>
      </c>
      <c r="BM7" s="93">
        <v>-66</v>
      </c>
      <c r="BN7" s="93">
        <v>-67</v>
      </c>
      <c r="BO7" s="93">
        <v>-68</v>
      </c>
      <c r="BP7" s="93">
        <v>-69</v>
      </c>
      <c r="BQ7" s="93">
        <v>-70</v>
      </c>
    </row>
    <row r="8" spans="1:70" s="97" customFormat="1" ht="19.149999999999999" customHeight="1">
      <c r="A8" s="346" t="s">
        <v>216</v>
      </c>
      <c r="B8" s="346"/>
      <c r="C8" s="93"/>
      <c r="D8" s="128">
        <v>46781.80999999999</v>
      </c>
      <c r="E8" s="129"/>
      <c r="F8" s="129"/>
      <c r="G8" s="128"/>
      <c r="H8" s="129"/>
      <c r="I8" s="129"/>
      <c r="J8" s="129"/>
      <c r="K8" s="129"/>
      <c r="L8" s="129"/>
      <c r="M8" s="128"/>
      <c r="N8" s="129"/>
      <c r="O8" s="129"/>
      <c r="P8" s="129"/>
      <c r="Q8" s="129"/>
      <c r="R8" s="129"/>
      <c r="S8" s="129"/>
      <c r="T8" s="129"/>
      <c r="U8" s="129"/>
      <c r="V8" s="129"/>
      <c r="W8" s="129"/>
      <c r="X8" s="129"/>
      <c r="Y8" s="129"/>
      <c r="Z8" s="129"/>
      <c r="AA8" s="128"/>
      <c r="AB8" s="128"/>
      <c r="AC8" s="128"/>
      <c r="AD8" s="128"/>
      <c r="AE8" s="128"/>
      <c r="AF8" s="128"/>
      <c r="AG8" s="128"/>
      <c r="AH8" s="128"/>
      <c r="AI8" s="128"/>
      <c r="AJ8" s="128"/>
      <c r="AK8" s="128"/>
      <c r="AL8" s="128"/>
      <c r="AM8" s="128"/>
      <c r="AN8" s="128"/>
      <c r="AO8" s="128"/>
      <c r="AP8" s="128"/>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v>46781.81</v>
      </c>
      <c r="BR8" s="96"/>
    </row>
    <row r="9" spans="1:70" s="98" customFormat="1" ht="19.149999999999999" customHeight="1">
      <c r="A9" s="89">
        <v>1</v>
      </c>
      <c r="B9" s="106" t="s">
        <v>217</v>
      </c>
      <c r="C9" s="89" t="s">
        <v>788</v>
      </c>
      <c r="D9" s="121">
        <v>39754.31</v>
      </c>
      <c r="E9" s="122">
        <v>39418.239999999998</v>
      </c>
      <c r="F9" s="121">
        <v>0</v>
      </c>
      <c r="G9" s="121">
        <v>0</v>
      </c>
      <c r="H9" s="121">
        <v>0</v>
      </c>
      <c r="I9" s="121">
        <v>21</v>
      </c>
      <c r="J9" s="121">
        <v>0</v>
      </c>
      <c r="K9" s="121">
        <v>0</v>
      </c>
      <c r="L9" s="121">
        <v>0</v>
      </c>
      <c r="M9" s="121">
        <v>0</v>
      </c>
      <c r="N9" s="121">
        <v>6</v>
      </c>
      <c r="O9" s="121">
        <v>0</v>
      </c>
      <c r="P9" s="121">
        <v>75.33</v>
      </c>
      <c r="Q9" s="121">
        <v>336.07</v>
      </c>
      <c r="R9" s="121">
        <v>11</v>
      </c>
      <c r="S9" s="121">
        <v>0.43</v>
      </c>
      <c r="T9" s="121">
        <v>0</v>
      </c>
      <c r="U9" s="121">
        <v>0</v>
      </c>
      <c r="V9" s="121">
        <v>11.62</v>
      </c>
      <c r="W9" s="121">
        <v>34.68</v>
      </c>
      <c r="X9" s="121">
        <v>0</v>
      </c>
      <c r="Y9" s="121">
        <v>44.4</v>
      </c>
      <c r="Z9" s="121">
        <v>208.85999999999999</v>
      </c>
      <c r="AA9" s="121">
        <v>118.26</v>
      </c>
      <c r="AB9" s="121">
        <v>9.1500000000000021</v>
      </c>
      <c r="AC9" s="121">
        <v>0</v>
      </c>
      <c r="AD9" s="121">
        <v>0.92999999999999994</v>
      </c>
      <c r="AE9" s="121">
        <v>6.14</v>
      </c>
      <c r="AF9" s="121">
        <v>0.99</v>
      </c>
      <c r="AG9" s="121">
        <v>69.06</v>
      </c>
      <c r="AH9" s="121">
        <v>0</v>
      </c>
      <c r="AI9" s="121">
        <v>0</v>
      </c>
      <c r="AJ9" s="121">
        <v>0</v>
      </c>
      <c r="AK9" s="121">
        <v>0</v>
      </c>
      <c r="AL9" s="121">
        <v>0.51</v>
      </c>
      <c r="AM9" s="121">
        <v>0</v>
      </c>
      <c r="AN9" s="121">
        <v>0</v>
      </c>
      <c r="AO9" s="121">
        <v>3.16</v>
      </c>
      <c r="AP9" s="121">
        <v>0.66</v>
      </c>
      <c r="AQ9" s="121">
        <v>0</v>
      </c>
      <c r="AR9" s="121">
        <v>0.1</v>
      </c>
      <c r="AS9" s="121">
        <v>2.0499999999999998</v>
      </c>
      <c r="AT9" s="121">
        <v>16.73</v>
      </c>
      <c r="AU9" s="121">
        <v>6.2</v>
      </c>
      <c r="AV9" s="121">
        <v>0</v>
      </c>
      <c r="AW9" s="121">
        <v>0</v>
      </c>
      <c r="AX9" s="121">
        <v>0</v>
      </c>
      <c r="AY9" s="121">
        <v>0</v>
      </c>
      <c r="AZ9" s="121">
        <v>0</v>
      </c>
      <c r="BA9" s="121">
        <v>0</v>
      </c>
      <c r="BB9" s="121">
        <v>0</v>
      </c>
      <c r="BC9" s="121">
        <v>0</v>
      </c>
      <c r="BD9" s="121">
        <v>0</v>
      </c>
      <c r="BE9" s="121">
        <v>0</v>
      </c>
      <c r="BF9" s="121">
        <v>0</v>
      </c>
      <c r="BG9" s="121">
        <v>0</v>
      </c>
      <c r="BH9" s="121">
        <v>0</v>
      </c>
      <c r="BI9" s="121">
        <v>0</v>
      </c>
      <c r="BJ9" s="121">
        <v>0</v>
      </c>
      <c r="BK9" s="121">
        <v>0</v>
      </c>
      <c r="BL9" s="121">
        <v>0</v>
      </c>
      <c r="BM9" s="121">
        <v>0</v>
      </c>
      <c r="BN9" s="121">
        <v>0</v>
      </c>
      <c r="BO9" s="123">
        <v>336.07</v>
      </c>
      <c r="BP9" s="121">
        <v>-336.07</v>
      </c>
      <c r="BQ9" s="123">
        <v>39418.239999999998</v>
      </c>
    </row>
    <row r="10" spans="1:70" s="98" customFormat="1" ht="14.45" customHeight="1">
      <c r="A10" s="55"/>
      <c r="B10" s="54" t="s">
        <v>747</v>
      </c>
      <c r="C10" s="55"/>
      <c r="D10" s="124">
        <v>0</v>
      </c>
      <c r="E10" s="123"/>
      <c r="F10" s="124"/>
      <c r="G10" s="124">
        <v>0</v>
      </c>
      <c r="H10" s="124">
        <v>0</v>
      </c>
      <c r="I10" s="124">
        <v>0</v>
      </c>
      <c r="J10" s="124">
        <v>0</v>
      </c>
      <c r="K10" s="124">
        <v>0</v>
      </c>
      <c r="L10" s="124">
        <v>0</v>
      </c>
      <c r="M10" s="124">
        <v>0</v>
      </c>
      <c r="N10" s="124">
        <v>0</v>
      </c>
      <c r="O10" s="124">
        <v>0</v>
      </c>
      <c r="P10" s="124">
        <v>0</v>
      </c>
      <c r="Q10" s="124">
        <v>0</v>
      </c>
      <c r="R10" s="124">
        <v>0</v>
      </c>
      <c r="S10" s="124">
        <v>0</v>
      </c>
      <c r="T10" s="124">
        <v>0</v>
      </c>
      <c r="U10" s="124">
        <v>0</v>
      </c>
      <c r="V10" s="124">
        <v>0</v>
      </c>
      <c r="W10" s="124">
        <v>0</v>
      </c>
      <c r="X10" s="124">
        <v>0</v>
      </c>
      <c r="Y10" s="124">
        <v>0</v>
      </c>
      <c r="Z10" s="124">
        <v>0</v>
      </c>
      <c r="AA10" s="124">
        <v>0</v>
      </c>
      <c r="AB10" s="124">
        <v>0</v>
      </c>
      <c r="AC10" s="124">
        <v>0</v>
      </c>
      <c r="AD10" s="124">
        <v>0</v>
      </c>
      <c r="AE10" s="124">
        <v>0</v>
      </c>
      <c r="AF10" s="124">
        <v>0</v>
      </c>
      <c r="AG10" s="124">
        <v>0</v>
      </c>
      <c r="AH10" s="124">
        <v>0</v>
      </c>
      <c r="AI10" s="124">
        <v>0</v>
      </c>
      <c r="AJ10" s="124">
        <v>0</v>
      </c>
      <c r="AK10" s="124">
        <v>0</v>
      </c>
      <c r="AL10" s="124">
        <v>0</v>
      </c>
      <c r="AM10" s="124">
        <v>0</v>
      </c>
      <c r="AN10" s="124">
        <v>0</v>
      </c>
      <c r="AO10" s="124">
        <v>0</v>
      </c>
      <c r="AP10" s="124">
        <v>0</v>
      </c>
      <c r="AQ10" s="124">
        <v>0</v>
      </c>
      <c r="AR10" s="124">
        <v>0</v>
      </c>
      <c r="AS10" s="124">
        <v>0</v>
      </c>
      <c r="AT10" s="124">
        <v>0</v>
      </c>
      <c r="AU10" s="124">
        <v>0</v>
      </c>
      <c r="AV10" s="124">
        <v>0</v>
      </c>
      <c r="AW10" s="124">
        <v>0</v>
      </c>
      <c r="AX10" s="124">
        <v>0</v>
      </c>
      <c r="AY10" s="124">
        <v>0</v>
      </c>
      <c r="AZ10" s="124">
        <v>0</v>
      </c>
      <c r="BA10" s="124">
        <v>0</v>
      </c>
      <c r="BB10" s="124">
        <v>0</v>
      </c>
      <c r="BC10" s="124">
        <v>0</v>
      </c>
      <c r="BD10" s="124"/>
      <c r="BE10" s="124"/>
      <c r="BF10" s="124"/>
      <c r="BG10" s="124"/>
      <c r="BH10" s="124"/>
      <c r="BI10" s="124"/>
      <c r="BJ10" s="124"/>
      <c r="BK10" s="124"/>
      <c r="BL10" s="124"/>
      <c r="BM10" s="124"/>
      <c r="BN10" s="124"/>
      <c r="BO10" s="123"/>
      <c r="BP10" s="124"/>
      <c r="BQ10" s="123"/>
    </row>
    <row r="11" spans="1:70" s="99" customFormat="1" ht="19.149999999999999" customHeight="1">
      <c r="A11" s="55" t="s">
        <v>772</v>
      </c>
      <c r="B11" s="54" t="s">
        <v>133</v>
      </c>
      <c r="C11" s="55" t="s">
        <v>131</v>
      </c>
      <c r="D11" s="124">
        <v>24828.36</v>
      </c>
      <c r="E11" s="124">
        <v>46.489999999999995</v>
      </c>
      <c r="F11" s="125">
        <v>24591.279999999999</v>
      </c>
      <c r="G11" s="124">
        <v>0</v>
      </c>
      <c r="H11" s="124">
        <v>0</v>
      </c>
      <c r="I11" s="124">
        <v>21</v>
      </c>
      <c r="J11" s="124">
        <v>0</v>
      </c>
      <c r="K11" s="124">
        <v>0</v>
      </c>
      <c r="L11" s="124">
        <v>0</v>
      </c>
      <c r="M11" s="124">
        <v>0</v>
      </c>
      <c r="N11" s="124">
        <v>6</v>
      </c>
      <c r="O11" s="124">
        <v>0</v>
      </c>
      <c r="P11" s="124">
        <v>19.489999999999998</v>
      </c>
      <c r="Q11" s="124">
        <v>190.58999999999995</v>
      </c>
      <c r="R11" s="124">
        <v>3.4</v>
      </c>
      <c r="S11" s="124">
        <v>0</v>
      </c>
      <c r="T11" s="124">
        <v>0</v>
      </c>
      <c r="U11" s="124">
        <v>0</v>
      </c>
      <c r="V11" s="124">
        <v>9.1899999999999977</v>
      </c>
      <c r="W11" s="124">
        <v>27.61</v>
      </c>
      <c r="X11" s="124">
        <v>0</v>
      </c>
      <c r="Y11" s="124">
        <v>23.8</v>
      </c>
      <c r="Z11" s="124">
        <v>110.63000000000001</v>
      </c>
      <c r="AA11" s="124">
        <v>86.17</v>
      </c>
      <c r="AB11" s="124">
        <v>7.87</v>
      </c>
      <c r="AC11" s="124">
        <v>0</v>
      </c>
      <c r="AD11" s="124">
        <v>0</v>
      </c>
      <c r="AE11" s="124">
        <v>0.3</v>
      </c>
      <c r="AF11" s="124">
        <v>0</v>
      </c>
      <c r="AG11" s="124">
        <v>12.06</v>
      </c>
      <c r="AH11" s="124">
        <v>0</v>
      </c>
      <c r="AI11" s="124">
        <v>0</v>
      </c>
      <c r="AJ11" s="124">
        <v>0</v>
      </c>
      <c r="AK11" s="124">
        <v>0</v>
      </c>
      <c r="AL11" s="124">
        <v>0.41</v>
      </c>
      <c r="AM11" s="124">
        <v>0</v>
      </c>
      <c r="AN11" s="124">
        <v>0</v>
      </c>
      <c r="AO11" s="124">
        <v>3.16</v>
      </c>
      <c r="AP11" s="124">
        <v>0.66</v>
      </c>
      <c r="AQ11" s="124">
        <v>0</v>
      </c>
      <c r="AR11" s="124">
        <v>0.05</v>
      </c>
      <c r="AS11" s="124">
        <v>0.65</v>
      </c>
      <c r="AT11" s="124">
        <v>11.760000000000002</v>
      </c>
      <c r="AU11" s="124">
        <v>3.5</v>
      </c>
      <c r="AV11" s="124">
        <v>0</v>
      </c>
      <c r="AW11" s="124">
        <v>0</v>
      </c>
      <c r="AX11" s="124">
        <v>0</v>
      </c>
      <c r="AY11" s="124">
        <v>0</v>
      </c>
      <c r="AZ11" s="124">
        <v>0</v>
      </c>
      <c r="BA11" s="124">
        <v>0</v>
      </c>
      <c r="BB11" s="124">
        <v>0</v>
      </c>
      <c r="BC11" s="124">
        <v>0</v>
      </c>
      <c r="BD11" s="124">
        <v>0</v>
      </c>
      <c r="BE11" s="124">
        <v>0</v>
      </c>
      <c r="BF11" s="124">
        <v>0</v>
      </c>
      <c r="BG11" s="124">
        <v>0</v>
      </c>
      <c r="BH11" s="124">
        <v>0</v>
      </c>
      <c r="BI11" s="124">
        <v>0</v>
      </c>
      <c r="BJ11" s="124">
        <v>0</v>
      </c>
      <c r="BK11" s="124">
        <v>0</v>
      </c>
      <c r="BL11" s="124">
        <v>0</v>
      </c>
      <c r="BM11" s="124">
        <v>0</v>
      </c>
      <c r="BN11" s="124">
        <v>0</v>
      </c>
      <c r="BO11" s="124">
        <v>237.07999999999993</v>
      </c>
      <c r="BP11" s="124">
        <v>-237.07999999999993</v>
      </c>
      <c r="BQ11" s="124">
        <v>24591.279999999999</v>
      </c>
    </row>
    <row r="12" spans="1:70" s="50" customFormat="1" ht="28.15" customHeight="1">
      <c r="A12" s="55"/>
      <c r="B12" s="114" t="s">
        <v>771</v>
      </c>
      <c r="C12" s="55" t="s">
        <v>132</v>
      </c>
      <c r="D12" s="124">
        <v>24828.36</v>
      </c>
      <c r="E12" s="124">
        <v>46.489999999999995</v>
      </c>
      <c r="F12" s="124">
        <v>0</v>
      </c>
      <c r="G12" s="125">
        <v>24591.279999999999</v>
      </c>
      <c r="H12" s="124">
        <v>0</v>
      </c>
      <c r="I12" s="124">
        <v>21</v>
      </c>
      <c r="J12" s="124">
        <v>0</v>
      </c>
      <c r="K12" s="124">
        <v>0</v>
      </c>
      <c r="L12" s="124">
        <v>0</v>
      </c>
      <c r="M12" s="124">
        <v>0</v>
      </c>
      <c r="N12" s="124">
        <v>6</v>
      </c>
      <c r="O12" s="124">
        <v>0</v>
      </c>
      <c r="P12" s="124">
        <v>19.489999999999998</v>
      </c>
      <c r="Q12" s="124">
        <v>190.58999999999995</v>
      </c>
      <c r="R12" s="124">
        <v>3.4</v>
      </c>
      <c r="S12" s="124">
        <v>0</v>
      </c>
      <c r="T12" s="124">
        <v>0</v>
      </c>
      <c r="U12" s="124">
        <v>0</v>
      </c>
      <c r="V12" s="124">
        <v>9.1899999999999977</v>
      </c>
      <c r="W12" s="124">
        <v>27.61</v>
      </c>
      <c r="X12" s="124">
        <v>0</v>
      </c>
      <c r="Y12" s="124">
        <v>23.8</v>
      </c>
      <c r="Z12" s="124">
        <v>110.63000000000001</v>
      </c>
      <c r="AA12" s="124">
        <v>86.17</v>
      </c>
      <c r="AB12" s="124">
        <v>7.87</v>
      </c>
      <c r="AC12" s="124">
        <v>0</v>
      </c>
      <c r="AD12" s="124">
        <v>0</v>
      </c>
      <c r="AE12" s="124">
        <v>0.3</v>
      </c>
      <c r="AF12" s="124">
        <v>0</v>
      </c>
      <c r="AG12" s="124">
        <v>12.06</v>
      </c>
      <c r="AH12" s="124">
        <v>0</v>
      </c>
      <c r="AI12" s="124">
        <v>0</v>
      </c>
      <c r="AJ12" s="124">
        <v>0</v>
      </c>
      <c r="AK12" s="124">
        <v>0</v>
      </c>
      <c r="AL12" s="124">
        <v>0.41</v>
      </c>
      <c r="AM12" s="124">
        <v>0</v>
      </c>
      <c r="AN12" s="124">
        <v>0</v>
      </c>
      <c r="AO12" s="124">
        <v>3.16</v>
      </c>
      <c r="AP12" s="124">
        <v>0.66</v>
      </c>
      <c r="AQ12" s="124">
        <v>0</v>
      </c>
      <c r="AR12" s="124">
        <v>0.05</v>
      </c>
      <c r="AS12" s="124">
        <v>0.65</v>
      </c>
      <c r="AT12" s="124">
        <v>11.760000000000002</v>
      </c>
      <c r="AU12" s="124">
        <v>3.5</v>
      </c>
      <c r="AV12" s="124">
        <v>0</v>
      </c>
      <c r="AW12" s="124">
        <v>0</v>
      </c>
      <c r="AX12" s="124">
        <v>0</v>
      </c>
      <c r="AY12" s="124">
        <v>0</v>
      </c>
      <c r="AZ12" s="124">
        <v>0</v>
      </c>
      <c r="BA12" s="124">
        <v>0</v>
      </c>
      <c r="BB12" s="124">
        <v>0</v>
      </c>
      <c r="BC12" s="124">
        <v>0</v>
      </c>
      <c r="BD12" s="124">
        <v>0</v>
      </c>
      <c r="BE12" s="124">
        <v>0</v>
      </c>
      <c r="BF12" s="124">
        <v>0</v>
      </c>
      <c r="BG12" s="124">
        <v>0</v>
      </c>
      <c r="BH12" s="124">
        <v>0</v>
      </c>
      <c r="BI12" s="124">
        <v>0</v>
      </c>
      <c r="BJ12" s="124">
        <v>0</v>
      </c>
      <c r="BK12" s="124">
        <v>0</v>
      </c>
      <c r="BL12" s="124">
        <v>0</v>
      </c>
      <c r="BM12" s="124">
        <v>0</v>
      </c>
      <c r="BN12" s="124">
        <v>0</v>
      </c>
      <c r="BO12" s="124">
        <v>237.07999999999993</v>
      </c>
      <c r="BP12" s="124">
        <v>-237.07999999999993</v>
      </c>
      <c r="BQ12" s="124">
        <v>24591.279999999999</v>
      </c>
    </row>
    <row r="13" spans="1:70" s="99" customFormat="1" ht="19.149999999999999" customHeight="1">
      <c r="A13" s="55" t="s">
        <v>773</v>
      </c>
      <c r="B13" s="54" t="s">
        <v>134</v>
      </c>
      <c r="C13" s="55" t="s">
        <v>6</v>
      </c>
      <c r="D13" s="124">
        <v>2701.78</v>
      </c>
      <c r="E13" s="124">
        <v>0</v>
      </c>
      <c r="F13" s="124">
        <v>0</v>
      </c>
      <c r="G13" s="124">
        <v>0</v>
      </c>
      <c r="H13" s="125">
        <v>2680.94</v>
      </c>
      <c r="I13" s="124">
        <v>0</v>
      </c>
      <c r="J13" s="124">
        <v>0</v>
      </c>
      <c r="K13" s="124">
        <v>0</v>
      </c>
      <c r="L13" s="124">
        <v>0</v>
      </c>
      <c r="M13" s="124">
        <v>0</v>
      </c>
      <c r="N13" s="124">
        <v>0</v>
      </c>
      <c r="O13" s="124">
        <v>0</v>
      </c>
      <c r="P13" s="124">
        <v>0</v>
      </c>
      <c r="Q13" s="124">
        <v>20.84</v>
      </c>
      <c r="R13" s="124">
        <v>5.15</v>
      </c>
      <c r="S13" s="124">
        <v>0.18</v>
      </c>
      <c r="T13" s="124">
        <v>0</v>
      </c>
      <c r="U13" s="124">
        <v>0</v>
      </c>
      <c r="V13" s="124">
        <v>0.8</v>
      </c>
      <c r="W13" s="124">
        <v>0.61</v>
      </c>
      <c r="X13" s="124">
        <v>0</v>
      </c>
      <c r="Y13" s="124">
        <v>4</v>
      </c>
      <c r="Z13" s="124">
        <v>9.6</v>
      </c>
      <c r="AA13" s="124">
        <v>9.6</v>
      </c>
      <c r="AB13" s="124">
        <v>0</v>
      </c>
      <c r="AC13" s="124">
        <v>0</v>
      </c>
      <c r="AD13" s="124">
        <v>0</v>
      </c>
      <c r="AE13" s="124">
        <v>0</v>
      </c>
      <c r="AF13" s="124">
        <v>0</v>
      </c>
      <c r="AG13" s="124">
        <v>0</v>
      </c>
      <c r="AH13" s="124">
        <v>0</v>
      </c>
      <c r="AI13" s="124">
        <v>0</v>
      </c>
      <c r="AJ13" s="124">
        <v>0</v>
      </c>
      <c r="AK13" s="124">
        <v>0</v>
      </c>
      <c r="AL13" s="124">
        <v>0</v>
      </c>
      <c r="AM13" s="124">
        <v>0</v>
      </c>
      <c r="AN13" s="124">
        <v>0</v>
      </c>
      <c r="AO13" s="124">
        <v>0</v>
      </c>
      <c r="AP13" s="124">
        <v>0</v>
      </c>
      <c r="AQ13" s="124">
        <v>0</v>
      </c>
      <c r="AR13" s="124">
        <v>0</v>
      </c>
      <c r="AS13" s="124">
        <v>0</v>
      </c>
      <c r="AT13" s="124">
        <v>0.5</v>
      </c>
      <c r="AU13" s="124">
        <v>0</v>
      </c>
      <c r="AV13" s="124">
        <v>0</v>
      </c>
      <c r="AW13" s="124">
        <v>0</v>
      </c>
      <c r="AX13" s="124">
        <v>0</v>
      </c>
      <c r="AY13" s="124">
        <v>0</v>
      </c>
      <c r="AZ13" s="124">
        <v>0</v>
      </c>
      <c r="BA13" s="124">
        <v>0</v>
      </c>
      <c r="BB13" s="124">
        <v>0</v>
      </c>
      <c r="BC13" s="124">
        <v>0</v>
      </c>
      <c r="BD13" s="124">
        <v>0</v>
      </c>
      <c r="BE13" s="124">
        <v>0</v>
      </c>
      <c r="BF13" s="124">
        <v>0</v>
      </c>
      <c r="BG13" s="124">
        <v>0</v>
      </c>
      <c r="BH13" s="124">
        <v>0</v>
      </c>
      <c r="BI13" s="124">
        <v>0</v>
      </c>
      <c r="BJ13" s="124">
        <v>0</v>
      </c>
      <c r="BK13" s="124">
        <v>0</v>
      </c>
      <c r="BL13" s="124">
        <v>0</v>
      </c>
      <c r="BM13" s="124">
        <v>0</v>
      </c>
      <c r="BN13" s="124">
        <v>0</v>
      </c>
      <c r="BO13" s="124">
        <v>20.84</v>
      </c>
      <c r="BP13" s="124">
        <v>-20.84</v>
      </c>
      <c r="BQ13" s="124">
        <v>2680.94</v>
      </c>
    </row>
    <row r="14" spans="1:70" s="99" customFormat="1" ht="19.149999999999999" customHeight="1">
      <c r="A14" s="55" t="s">
        <v>774</v>
      </c>
      <c r="B14" s="54" t="s">
        <v>218</v>
      </c>
      <c r="C14" s="55" t="s">
        <v>806</v>
      </c>
      <c r="D14" s="124">
        <v>1552.6599999999999</v>
      </c>
      <c r="E14" s="124">
        <v>2</v>
      </c>
      <c r="F14" s="124">
        <v>0</v>
      </c>
      <c r="G14" s="124">
        <v>0</v>
      </c>
      <c r="H14" s="124">
        <v>0</v>
      </c>
      <c r="I14" s="125">
        <v>1548.04</v>
      </c>
      <c r="J14" s="124">
        <v>0</v>
      </c>
      <c r="K14" s="124">
        <v>0</v>
      </c>
      <c r="L14" s="124">
        <v>0</v>
      </c>
      <c r="M14" s="124">
        <v>0</v>
      </c>
      <c r="N14" s="124">
        <v>0</v>
      </c>
      <c r="O14" s="124">
        <v>0</v>
      </c>
      <c r="P14" s="124">
        <v>2</v>
      </c>
      <c r="Q14" s="124">
        <v>2.62</v>
      </c>
      <c r="R14" s="124">
        <v>0</v>
      </c>
      <c r="S14" s="124">
        <v>0.15</v>
      </c>
      <c r="T14" s="124">
        <v>0</v>
      </c>
      <c r="U14" s="124">
        <v>0</v>
      </c>
      <c r="V14" s="124">
        <v>0.47000000000000003</v>
      </c>
      <c r="W14" s="124">
        <v>0</v>
      </c>
      <c r="X14" s="124">
        <v>0</v>
      </c>
      <c r="Y14" s="124">
        <v>0</v>
      </c>
      <c r="Z14" s="124">
        <v>1.5</v>
      </c>
      <c r="AA14" s="124">
        <v>1</v>
      </c>
      <c r="AB14" s="124">
        <v>0</v>
      </c>
      <c r="AC14" s="124">
        <v>0</v>
      </c>
      <c r="AD14" s="124">
        <v>0.2</v>
      </c>
      <c r="AE14" s="124">
        <v>0.3</v>
      </c>
      <c r="AF14" s="124">
        <v>0</v>
      </c>
      <c r="AG14" s="124">
        <v>0</v>
      </c>
      <c r="AH14" s="124">
        <v>0</v>
      </c>
      <c r="AI14" s="124">
        <v>0</v>
      </c>
      <c r="AJ14" s="124">
        <v>0</v>
      </c>
      <c r="AK14" s="124">
        <v>0</v>
      </c>
      <c r="AL14" s="124">
        <v>0</v>
      </c>
      <c r="AM14" s="124">
        <v>0</v>
      </c>
      <c r="AN14" s="124">
        <v>0</v>
      </c>
      <c r="AO14" s="124">
        <v>0</v>
      </c>
      <c r="AP14" s="124">
        <v>0</v>
      </c>
      <c r="AQ14" s="124">
        <v>0</v>
      </c>
      <c r="AR14" s="124">
        <v>0</v>
      </c>
      <c r="AS14" s="124">
        <v>0</v>
      </c>
      <c r="AT14" s="124">
        <v>0.5</v>
      </c>
      <c r="AU14" s="124">
        <v>0</v>
      </c>
      <c r="AV14" s="124">
        <v>0</v>
      </c>
      <c r="AW14" s="124">
        <v>0</v>
      </c>
      <c r="AX14" s="124">
        <v>0</v>
      </c>
      <c r="AY14" s="124">
        <v>0</v>
      </c>
      <c r="AZ14" s="124">
        <v>0</v>
      </c>
      <c r="BA14" s="124">
        <v>0</v>
      </c>
      <c r="BB14" s="124">
        <v>0</v>
      </c>
      <c r="BC14" s="124">
        <v>0</v>
      </c>
      <c r="BD14" s="124">
        <v>0</v>
      </c>
      <c r="BE14" s="124">
        <v>0</v>
      </c>
      <c r="BF14" s="124">
        <v>0</v>
      </c>
      <c r="BG14" s="124">
        <v>0</v>
      </c>
      <c r="BH14" s="124">
        <v>0</v>
      </c>
      <c r="BI14" s="124">
        <v>0</v>
      </c>
      <c r="BJ14" s="124">
        <v>0</v>
      </c>
      <c r="BK14" s="124">
        <v>0</v>
      </c>
      <c r="BL14" s="124">
        <v>0</v>
      </c>
      <c r="BM14" s="124">
        <v>0</v>
      </c>
      <c r="BN14" s="124">
        <v>0</v>
      </c>
      <c r="BO14" s="124">
        <v>4.62</v>
      </c>
      <c r="BP14" s="124">
        <v>16.38</v>
      </c>
      <c r="BQ14" s="124">
        <v>1569.04</v>
      </c>
    </row>
    <row r="15" spans="1:70" s="99" customFormat="1" ht="19.149999999999999" customHeight="1">
      <c r="A15" s="55" t="s">
        <v>775</v>
      </c>
      <c r="B15" s="54" t="s">
        <v>219</v>
      </c>
      <c r="C15" s="55" t="s">
        <v>789</v>
      </c>
      <c r="D15" s="124">
        <v>1421.67</v>
      </c>
      <c r="E15" s="124">
        <v>0</v>
      </c>
      <c r="F15" s="124">
        <v>0</v>
      </c>
      <c r="G15" s="124">
        <v>0</v>
      </c>
      <c r="H15" s="124">
        <v>0</v>
      </c>
      <c r="I15" s="124">
        <v>0</v>
      </c>
      <c r="J15" s="125">
        <v>1421.67</v>
      </c>
      <c r="K15" s="124">
        <v>0</v>
      </c>
      <c r="L15" s="124">
        <v>0</v>
      </c>
      <c r="M15" s="124">
        <v>0</v>
      </c>
      <c r="N15" s="124">
        <v>0</v>
      </c>
      <c r="O15" s="124">
        <v>0</v>
      </c>
      <c r="P15" s="124">
        <v>0</v>
      </c>
      <c r="Q15" s="124">
        <v>0</v>
      </c>
      <c r="R15" s="124">
        <v>0</v>
      </c>
      <c r="S15" s="124">
        <v>0</v>
      </c>
      <c r="T15" s="124">
        <v>0</v>
      </c>
      <c r="U15" s="124">
        <v>0</v>
      </c>
      <c r="V15" s="124">
        <v>0</v>
      </c>
      <c r="W15" s="124">
        <v>0</v>
      </c>
      <c r="X15" s="124">
        <v>0</v>
      </c>
      <c r="Y15" s="124">
        <v>0</v>
      </c>
      <c r="Z15" s="124">
        <v>0</v>
      </c>
      <c r="AA15" s="124">
        <v>0</v>
      </c>
      <c r="AB15" s="124">
        <v>0</v>
      </c>
      <c r="AC15" s="124">
        <v>0</v>
      </c>
      <c r="AD15" s="124">
        <v>0</v>
      </c>
      <c r="AE15" s="124">
        <v>0</v>
      </c>
      <c r="AF15" s="124">
        <v>0</v>
      </c>
      <c r="AG15" s="124">
        <v>0</v>
      </c>
      <c r="AH15" s="124">
        <v>0</v>
      </c>
      <c r="AI15" s="124">
        <v>0</v>
      </c>
      <c r="AJ15" s="124">
        <v>0</v>
      </c>
      <c r="AK15" s="124">
        <v>0</v>
      </c>
      <c r="AL15" s="124">
        <v>0</v>
      </c>
      <c r="AM15" s="124">
        <v>0</v>
      </c>
      <c r="AN15" s="124">
        <v>0</v>
      </c>
      <c r="AO15" s="124">
        <v>0</v>
      </c>
      <c r="AP15" s="124">
        <v>0</v>
      </c>
      <c r="AQ15" s="124">
        <v>0</v>
      </c>
      <c r="AR15" s="124">
        <v>0</v>
      </c>
      <c r="AS15" s="124">
        <v>0</v>
      </c>
      <c r="AT15" s="124">
        <v>0</v>
      </c>
      <c r="AU15" s="124">
        <v>0</v>
      </c>
      <c r="AV15" s="124">
        <v>0</v>
      </c>
      <c r="AW15" s="124">
        <v>0</v>
      </c>
      <c r="AX15" s="124">
        <v>0</v>
      </c>
      <c r="AY15" s="124">
        <v>0</v>
      </c>
      <c r="AZ15" s="124">
        <v>0</v>
      </c>
      <c r="BA15" s="124">
        <v>0</v>
      </c>
      <c r="BB15" s="124">
        <v>0</v>
      </c>
      <c r="BC15" s="124">
        <v>0</v>
      </c>
      <c r="BD15" s="124">
        <v>0</v>
      </c>
      <c r="BE15" s="124">
        <v>0</v>
      </c>
      <c r="BF15" s="124">
        <v>0</v>
      </c>
      <c r="BG15" s="124">
        <v>0</v>
      </c>
      <c r="BH15" s="124">
        <v>0</v>
      </c>
      <c r="BI15" s="124">
        <v>0</v>
      </c>
      <c r="BJ15" s="124">
        <v>0</v>
      </c>
      <c r="BK15" s="124">
        <v>0</v>
      </c>
      <c r="BL15" s="124">
        <v>0</v>
      </c>
      <c r="BM15" s="124">
        <v>0</v>
      </c>
      <c r="BN15" s="124">
        <v>0</v>
      </c>
      <c r="BO15" s="124">
        <v>0</v>
      </c>
      <c r="BP15" s="124">
        <v>0</v>
      </c>
      <c r="BQ15" s="124">
        <v>1421.67</v>
      </c>
    </row>
    <row r="16" spans="1:70" s="99" customFormat="1" ht="19.149999999999999" customHeight="1">
      <c r="A16" s="55" t="s">
        <v>776</v>
      </c>
      <c r="B16" s="54" t="s">
        <v>220</v>
      </c>
      <c r="C16" s="55" t="s">
        <v>790</v>
      </c>
      <c r="D16" s="124">
        <v>0</v>
      </c>
      <c r="E16" s="124">
        <v>0</v>
      </c>
      <c r="F16" s="124">
        <v>0</v>
      </c>
      <c r="G16" s="124">
        <v>0</v>
      </c>
      <c r="H16" s="124">
        <v>0</v>
      </c>
      <c r="I16" s="124">
        <v>0</v>
      </c>
      <c r="J16" s="124">
        <v>0</v>
      </c>
      <c r="K16" s="125">
        <v>0</v>
      </c>
      <c r="L16" s="124">
        <v>0</v>
      </c>
      <c r="M16" s="124">
        <v>0</v>
      </c>
      <c r="N16" s="124">
        <v>0</v>
      </c>
      <c r="O16" s="124">
        <v>0</v>
      </c>
      <c r="P16" s="124">
        <v>0</v>
      </c>
      <c r="Q16" s="124">
        <v>0</v>
      </c>
      <c r="R16" s="124">
        <v>0</v>
      </c>
      <c r="S16" s="124">
        <v>0</v>
      </c>
      <c r="T16" s="124">
        <v>0</v>
      </c>
      <c r="U16" s="124">
        <v>0</v>
      </c>
      <c r="V16" s="124">
        <v>0</v>
      </c>
      <c r="W16" s="124">
        <v>0</v>
      </c>
      <c r="X16" s="124">
        <v>0</v>
      </c>
      <c r="Y16" s="124">
        <v>0</v>
      </c>
      <c r="Z16" s="124">
        <v>0</v>
      </c>
      <c r="AA16" s="124">
        <v>0</v>
      </c>
      <c r="AB16" s="124">
        <v>0</v>
      </c>
      <c r="AC16" s="124">
        <v>0</v>
      </c>
      <c r="AD16" s="124">
        <v>0</v>
      </c>
      <c r="AE16" s="124">
        <v>0</v>
      </c>
      <c r="AF16" s="124">
        <v>0</v>
      </c>
      <c r="AG16" s="124">
        <v>0</v>
      </c>
      <c r="AH16" s="124">
        <v>0</v>
      </c>
      <c r="AI16" s="124">
        <v>0</v>
      </c>
      <c r="AJ16" s="124">
        <v>0</v>
      </c>
      <c r="AK16" s="124">
        <v>0</v>
      </c>
      <c r="AL16" s="124">
        <v>0</v>
      </c>
      <c r="AM16" s="124">
        <v>0</v>
      </c>
      <c r="AN16" s="124">
        <v>0</v>
      </c>
      <c r="AO16" s="124">
        <v>0</v>
      </c>
      <c r="AP16" s="124">
        <v>0</v>
      </c>
      <c r="AQ16" s="124">
        <v>0</v>
      </c>
      <c r="AR16" s="124">
        <v>0</v>
      </c>
      <c r="AS16" s="124">
        <v>0</v>
      </c>
      <c r="AT16" s="124">
        <v>0</v>
      </c>
      <c r="AU16" s="124">
        <v>0</v>
      </c>
      <c r="AV16" s="124">
        <v>0</v>
      </c>
      <c r="AW16" s="124">
        <v>0</v>
      </c>
      <c r="AX16" s="124">
        <v>0</v>
      </c>
      <c r="AY16" s="124">
        <v>0</v>
      </c>
      <c r="AZ16" s="124">
        <v>0</v>
      </c>
      <c r="BA16" s="124">
        <v>0</v>
      </c>
      <c r="BB16" s="124">
        <v>0</v>
      </c>
      <c r="BC16" s="124">
        <v>0</v>
      </c>
      <c r="BD16" s="124">
        <v>0</v>
      </c>
      <c r="BE16" s="124">
        <v>0</v>
      </c>
      <c r="BF16" s="124">
        <v>0</v>
      </c>
      <c r="BG16" s="124">
        <v>0</v>
      </c>
      <c r="BH16" s="124">
        <v>0</v>
      </c>
      <c r="BI16" s="124">
        <v>0</v>
      </c>
      <c r="BJ16" s="124">
        <v>0</v>
      </c>
      <c r="BK16" s="124">
        <v>0</v>
      </c>
      <c r="BL16" s="124">
        <v>0</v>
      </c>
      <c r="BM16" s="124">
        <v>0</v>
      </c>
      <c r="BN16" s="124">
        <v>0</v>
      </c>
      <c r="BO16" s="124">
        <v>0</v>
      </c>
      <c r="BP16" s="124">
        <v>0</v>
      </c>
      <c r="BQ16" s="124">
        <v>0</v>
      </c>
    </row>
    <row r="17" spans="1:70" s="99" customFormat="1" ht="19.149999999999999" customHeight="1">
      <c r="A17" s="55" t="s">
        <v>804</v>
      </c>
      <c r="B17" s="54" t="s">
        <v>221</v>
      </c>
      <c r="C17" s="55" t="s">
        <v>807</v>
      </c>
      <c r="D17" s="124">
        <v>8492.92</v>
      </c>
      <c r="E17" s="124">
        <v>53.84</v>
      </c>
      <c r="F17" s="124">
        <v>0</v>
      </c>
      <c r="G17" s="124">
        <v>0</v>
      </c>
      <c r="H17" s="124">
        <v>0</v>
      </c>
      <c r="I17" s="124">
        <v>0</v>
      </c>
      <c r="J17" s="124">
        <v>0</v>
      </c>
      <c r="K17" s="124">
        <v>0</v>
      </c>
      <c r="L17" s="125">
        <v>8319</v>
      </c>
      <c r="M17" s="124">
        <v>0</v>
      </c>
      <c r="N17" s="124">
        <v>0</v>
      </c>
      <c r="O17" s="124">
        <v>0</v>
      </c>
      <c r="P17" s="124">
        <v>53.84</v>
      </c>
      <c r="Q17" s="124">
        <v>120.08</v>
      </c>
      <c r="R17" s="124">
        <v>0.73</v>
      </c>
      <c r="S17" s="124">
        <v>0.1</v>
      </c>
      <c r="T17" s="124">
        <v>0</v>
      </c>
      <c r="U17" s="124">
        <v>0</v>
      </c>
      <c r="V17" s="124">
        <v>1.1599999999999999</v>
      </c>
      <c r="W17" s="124">
        <v>6.4599999999999991</v>
      </c>
      <c r="X17" s="124">
        <v>0</v>
      </c>
      <c r="Y17" s="124">
        <v>16.600000000000001</v>
      </c>
      <c r="Z17" s="124">
        <v>86.91</v>
      </c>
      <c r="AA17" s="124">
        <v>21.490000000000002</v>
      </c>
      <c r="AB17" s="124">
        <v>1.28</v>
      </c>
      <c r="AC17" s="124">
        <v>0</v>
      </c>
      <c r="AD17" s="124">
        <v>0.73</v>
      </c>
      <c r="AE17" s="124">
        <v>5.32</v>
      </c>
      <c r="AF17" s="124">
        <v>0.99</v>
      </c>
      <c r="AG17" s="124">
        <v>57</v>
      </c>
      <c r="AH17" s="124">
        <v>0</v>
      </c>
      <c r="AI17" s="124">
        <v>0</v>
      </c>
      <c r="AJ17" s="124">
        <v>0</v>
      </c>
      <c r="AK17" s="124">
        <v>0</v>
      </c>
      <c r="AL17" s="124">
        <v>0.1</v>
      </c>
      <c r="AM17" s="124">
        <v>0</v>
      </c>
      <c r="AN17" s="124">
        <v>0</v>
      </c>
      <c r="AO17" s="124">
        <v>0</v>
      </c>
      <c r="AP17" s="124">
        <v>0</v>
      </c>
      <c r="AQ17" s="124">
        <v>0</v>
      </c>
      <c r="AR17" s="124">
        <v>0.05</v>
      </c>
      <c r="AS17" s="124">
        <v>1.4</v>
      </c>
      <c r="AT17" s="124">
        <v>3.9699999999999998</v>
      </c>
      <c r="AU17" s="124">
        <v>2.7</v>
      </c>
      <c r="AV17" s="124">
        <v>0</v>
      </c>
      <c r="AW17" s="124">
        <v>0</v>
      </c>
      <c r="AX17" s="124">
        <v>0</v>
      </c>
      <c r="AY17" s="124">
        <v>0</v>
      </c>
      <c r="AZ17" s="124">
        <v>0</v>
      </c>
      <c r="BA17" s="124">
        <v>0</v>
      </c>
      <c r="BB17" s="124">
        <v>0</v>
      </c>
      <c r="BC17" s="124">
        <v>0</v>
      </c>
      <c r="BD17" s="124">
        <v>0</v>
      </c>
      <c r="BE17" s="124">
        <v>0</v>
      </c>
      <c r="BF17" s="124">
        <v>0</v>
      </c>
      <c r="BG17" s="124">
        <v>0</v>
      </c>
      <c r="BH17" s="124">
        <v>0</v>
      </c>
      <c r="BI17" s="124">
        <v>0</v>
      </c>
      <c r="BJ17" s="124">
        <v>0</v>
      </c>
      <c r="BK17" s="124">
        <v>0</v>
      </c>
      <c r="BL17" s="124">
        <v>0</v>
      </c>
      <c r="BM17" s="124">
        <v>0</v>
      </c>
      <c r="BN17" s="124">
        <v>0</v>
      </c>
      <c r="BO17" s="124">
        <v>173.92000000000002</v>
      </c>
      <c r="BP17" s="124">
        <v>-173.92000000000002</v>
      </c>
      <c r="BQ17" s="124">
        <v>8319</v>
      </c>
    </row>
    <row r="18" spans="1:70" s="50" customFormat="1" ht="25.9" customHeight="1">
      <c r="A18" s="55"/>
      <c r="B18" s="114" t="s">
        <v>745</v>
      </c>
      <c r="C18" s="55" t="s">
        <v>746</v>
      </c>
      <c r="D18" s="124">
        <v>0</v>
      </c>
      <c r="E18" s="124">
        <v>0</v>
      </c>
      <c r="F18" s="124">
        <v>0</v>
      </c>
      <c r="G18" s="124">
        <v>0</v>
      </c>
      <c r="H18" s="124">
        <v>0</v>
      </c>
      <c r="I18" s="124">
        <v>0</v>
      </c>
      <c r="J18" s="124">
        <v>0</v>
      </c>
      <c r="K18" s="124">
        <v>0</v>
      </c>
      <c r="L18" s="124">
        <v>0</v>
      </c>
      <c r="M18" s="125"/>
      <c r="N18" s="124">
        <v>0</v>
      </c>
      <c r="O18" s="124">
        <v>0</v>
      </c>
      <c r="P18" s="124">
        <v>0</v>
      </c>
      <c r="Q18" s="124">
        <v>0</v>
      </c>
      <c r="R18" s="124">
        <v>0</v>
      </c>
      <c r="S18" s="124">
        <v>0</v>
      </c>
      <c r="T18" s="124">
        <v>0</v>
      </c>
      <c r="U18" s="124">
        <v>0</v>
      </c>
      <c r="V18" s="124">
        <v>0</v>
      </c>
      <c r="W18" s="124">
        <v>0</v>
      </c>
      <c r="X18" s="124">
        <v>0</v>
      </c>
      <c r="Y18" s="124">
        <v>0</v>
      </c>
      <c r="Z18" s="124">
        <v>0</v>
      </c>
      <c r="AA18" s="124">
        <v>0</v>
      </c>
      <c r="AB18" s="124">
        <v>0</v>
      </c>
      <c r="AC18" s="124">
        <v>0</v>
      </c>
      <c r="AD18" s="124">
        <v>0</v>
      </c>
      <c r="AE18" s="124">
        <v>0</v>
      </c>
      <c r="AF18" s="124">
        <v>0</v>
      </c>
      <c r="AG18" s="124">
        <v>0</v>
      </c>
      <c r="AH18" s="124">
        <v>0</v>
      </c>
      <c r="AI18" s="124">
        <v>0</v>
      </c>
      <c r="AJ18" s="124">
        <v>0</v>
      </c>
      <c r="AK18" s="124">
        <v>0</v>
      </c>
      <c r="AL18" s="124">
        <v>0</v>
      </c>
      <c r="AM18" s="124">
        <v>0</v>
      </c>
      <c r="AN18" s="124">
        <v>0</v>
      </c>
      <c r="AO18" s="124">
        <v>0</v>
      </c>
      <c r="AP18" s="124">
        <v>0</v>
      </c>
      <c r="AQ18" s="124">
        <v>0</v>
      </c>
      <c r="AR18" s="124">
        <v>0</v>
      </c>
      <c r="AS18" s="124">
        <v>0</v>
      </c>
      <c r="AT18" s="124">
        <v>0</v>
      </c>
      <c r="AU18" s="124">
        <v>0</v>
      </c>
      <c r="AV18" s="124">
        <v>0</v>
      </c>
      <c r="AW18" s="124">
        <v>0</v>
      </c>
      <c r="AX18" s="124">
        <v>0</v>
      </c>
      <c r="AY18" s="124">
        <v>0</v>
      </c>
      <c r="AZ18" s="124">
        <v>0</v>
      </c>
      <c r="BA18" s="124">
        <v>0</v>
      </c>
      <c r="BB18" s="124">
        <v>0</v>
      </c>
      <c r="BC18" s="124">
        <v>0</v>
      </c>
      <c r="BD18" s="124"/>
      <c r="BE18" s="124"/>
      <c r="BF18" s="124"/>
      <c r="BG18" s="124"/>
      <c r="BH18" s="124"/>
      <c r="BI18" s="124"/>
      <c r="BJ18" s="124"/>
      <c r="BK18" s="124"/>
      <c r="BL18" s="124"/>
      <c r="BM18" s="124"/>
      <c r="BN18" s="124"/>
      <c r="BO18" s="124"/>
      <c r="BP18" s="124"/>
      <c r="BQ18" s="124"/>
    </row>
    <row r="19" spans="1:70" s="99" customFormat="1" ht="19.149999999999999" customHeight="1">
      <c r="A19" s="55" t="s">
        <v>805</v>
      </c>
      <c r="B19" s="54" t="s">
        <v>222</v>
      </c>
      <c r="C19" s="55" t="s">
        <v>15</v>
      </c>
      <c r="D19" s="124">
        <v>561.66999999999996</v>
      </c>
      <c r="E19" s="124">
        <v>0</v>
      </c>
      <c r="F19" s="124">
        <v>0</v>
      </c>
      <c r="G19" s="124">
        <v>0</v>
      </c>
      <c r="H19" s="124">
        <v>0</v>
      </c>
      <c r="I19" s="124">
        <v>0</v>
      </c>
      <c r="J19" s="124">
        <v>0</v>
      </c>
      <c r="K19" s="124">
        <v>0</v>
      </c>
      <c r="L19" s="124">
        <v>0</v>
      </c>
      <c r="M19" s="124">
        <v>0</v>
      </c>
      <c r="N19" s="125">
        <v>559.7299999999999</v>
      </c>
      <c r="O19" s="124">
        <v>0</v>
      </c>
      <c r="P19" s="124">
        <v>0</v>
      </c>
      <c r="Q19" s="124">
        <v>1.94</v>
      </c>
      <c r="R19" s="124">
        <v>1.72</v>
      </c>
      <c r="S19" s="124">
        <v>0</v>
      </c>
      <c r="T19" s="124">
        <v>0</v>
      </c>
      <c r="U19" s="124">
        <v>0</v>
      </c>
      <c r="V19" s="124">
        <v>0</v>
      </c>
      <c r="W19" s="124">
        <v>0</v>
      </c>
      <c r="X19" s="124">
        <v>0</v>
      </c>
      <c r="Y19" s="124">
        <v>0</v>
      </c>
      <c r="Z19" s="124">
        <v>0.22</v>
      </c>
      <c r="AA19" s="124">
        <v>0</v>
      </c>
      <c r="AB19" s="124">
        <v>0</v>
      </c>
      <c r="AC19" s="124">
        <v>0</v>
      </c>
      <c r="AD19" s="124">
        <v>0</v>
      </c>
      <c r="AE19" s="124">
        <v>0.22</v>
      </c>
      <c r="AF19" s="124">
        <v>0</v>
      </c>
      <c r="AG19" s="124">
        <v>0</v>
      </c>
      <c r="AH19" s="124">
        <v>0</v>
      </c>
      <c r="AI19" s="124">
        <v>0</v>
      </c>
      <c r="AJ19" s="124">
        <v>0</v>
      </c>
      <c r="AK19" s="124">
        <v>0</v>
      </c>
      <c r="AL19" s="124">
        <v>0</v>
      </c>
      <c r="AM19" s="124">
        <v>0</v>
      </c>
      <c r="AN19" s="124">
        <v>0</v>
      </c>
      <c r="AO19" s="124">
        <v>0</v>
      </c>
      <c r="AP19" s="124">
        <v>0</v>
      </c>
      <c r="AQ19" s="124">
        <v>0</v>
      </c>
      <c r="AR19" s="124">
        <v>0</v>
      </c>
      <c r="AS19" s="124">
        <v>0</v>
      </c>
      <c r="AT19" s="124">
        <v>0</v>
      </c>
      <c r="AU19" s="124">
        <v>0</v>
      </c>
      <c r="AV19" s="124">
        <v>0</v>
      </c>
      <c r="AW19" s="124">
        <v>0</v>
      </c>
      <c r="AX19" s="124">
        <v>0</v>
      </c>
      <c r="AY19" s="124">
        <v>0</v>
      </c>
      <c r="AZ19" s="124">
        <v>0</v>
      </c>
      <c r="BA19" s="124">
        <v>0</v>
      </c>
      <c r="BB19" s="124">
        <v>0</v>
      </c>
      <c r="BC19" s="124">
        <v>0</v>
      </c>
      <c r="BD19" s="124">
        <v>0</v>
      </c>
      <c r="BE19" s="124">
        <v>0</v>
      </c>
      <c r="BF19" s="124">
        <v>0</v>
      </c>
      <c r="BG19" s="124">
        <v>0</v>
      </c>
      <c r="BH19" s="124">
        <v>0</v>
      </c>
      <c r="BI19" s="124">
        <v>0</v>
      </c>
      <c r="BJ19" s="124">
        <v>0</v>
      </c>
      <c r="BK19" s="124">
        <v>0</v>
      </c>
      <c r="BL19" s="124">
        <v>0</v>
      </c>
      <c r="BM19" s="124">
        <v>0</v>
      </c>
      <c r="BN19" s="124">
        <v>0</v>
      </c>
      <c r="BO19" s="124">
        <v>1.94</v>
      </c>
      <c r="BP19" s="124">
        <v>4.0600000000000005</v>
      </c>
      <c r="BQ19" s="124">
        <v>565.7299999999999</v>
      </c>
    </row>
    <row r="20" spans="1:70" s="99" customFormat="1" ht="19.149999999999999" customHeight="1">
      <c r="A20" s="55" t="s">
        <v>262</v>
      </c>
      <c r="B20" s="54" t="s">
        <v>223</v>
      </c>
      <c r="C20" s="55" t="s">
        <v>261</v>
      </c>
      <c r="D20" s="124">
        <v>0</v>
      </c>
      <c r="E20" s="124">
        <v>0</v>
      </c>
      <c r="F20" s="124">
        <v>0</v>
      </c>
      <c r="G20" s="124">
        <v>0</v>
      </c>
      <c r="H20" s="124">
        <v>0</v>
      </c>
      <c r="I20" s="124">
        <v>0</v>
      </c>
      <c r="J20" s="124">
        <v>0</v>
      </c>
      <c r="K20" s="124">
        <v>0</v>
      </c>
      <c r="L20" s="124">
        <v>0</v>
      </c>
      <c r="M20" s="124">
        <v>0</v>
      </c>
      <c r="N20" s="124">
        <v>0</v>
      </c>
      <c r="O20" s="125">
        <v>0</v>
      </c>
      <c r="P20" s="124">
        <v>0</v>
      </c>
      <c r="Q20" s="124">
        <v>0</v>
      </c>
      <c r="R20" s="124">
        <v>0</v>
      </c>
      <c r="S20" s="124">
        <v>0</v>
      </c>
      <c r="T20" s="124">
        <v>0</v>
      </c>
      <c r="U20" s="124">
        <v>0</v>
      </c>
      <c r="V20" s="124">
        <v>0</v>
      </c>
      <c r="W20" s="124">
        <v>0</v>
      </c>
      <c r="X20" s="124">
        <v>0</v>
      </c>
      <c r="Y20" s="124">
        <v>0</v>
      </c>
      <c r="Z20" s="124">
        <v>0</v>
      </c>
      <c r="AA20" s="124">
        <v>0</v>
      </c>
      <c r="AB20" s="124">
        <v>0</v>
      </c>
      <c r="AC20" s="124">
        <v>0</v>
      </c>
      <c r="AD20" s="124">
        <v>0</v>
      </c>
      <c r="AE20" s="124">
        <v>0</v>
      </c>
      <c r="AF20" s="124">
        <v>0</v>
      </c>
      <c r="AG20" s="124">
        <v>0</v>
      </c>
      <c r="AH20" s="124">
        <v>0</v>
      </c>
      <c r="AI20" s="124">
        <v>0</v>
      </c>
      <c r="AJ20" s="124">
        <v>0</v>
      </c>
      <c r="AK20" s="124">
        <v>0</v>
      </c>
      <c r="AL20" s="124">
        <v>0</v>
      </c>
      <c r="AM20" s="124">
        <v>0</v>
      </c>
      <c r="AN20" s="124">
        <v>0</v>
      </c>
      <c r="AO20" s="124">
        <v>0</v>
      </c>
      <c r="AP20" s="124">
        <v>0</v>
      </c>
      <c r="AQ20" s="124">
        <v>0</v>
      </c>
      <c r="AR20" s="124">
        <v>0</v>
      </c>
      <c r="AS20" s="124">
        <v>0</v>
      </c>
      <c r="AT20" s="124">
        <v>0</v>
      </c>
      <c r="AU20" s="124">
        <v>0</v>
      </c>
      <c r="AV20" s="124">
        <v>0</v>
      </c>
      <c r="AW20" s="124">
        <v>0</v>
      </c>
      <c r="AX20" s="124">
        <v>0</v>
      </c>
      <c r="AY20" s="124">
        <v>0</v>
      </c>
      <c r="AZ20" s="124">
        <v>0</v>
      </c>
      <c r="BA20" s="124">
        <v>0</v>
      </c>
      <c r="BB20" s="124">
        <v>0</v>
      </c>
      <c r="BC20" s="124">
        <v>0</v>
      </c>
      <c r="BD20" s="124">
        <v>0</v>
      </c>
      <c r="BE20" s="124">
        <v>0</v>
      </c>
      <c r="BF20" s="124">
        <v>0</v>
      </c>
      <c r="BG20" s="124">
        <v>0</v>
      </c>
      <c r="BH20" s="124">
        <v>0</v>
      </c>
      <c r="BI20" s="124">
        <v>0</v>
      </c>
      <c r="BJ20" s="124">
        <v>0</v>
      </c>
      <c r="BK20" s="124">
        <v>0</v>
      </c>
      <c r="BL20" s="124">
        <v>0</v>
      </c>
      <c r="BM20" s="124">
        <v>0</v>
      </c>
      <c r="BN20" s="124">
        <v>0</v>
      </c>
      <c r="BO20" s="124">
        <v>0</v>
      </c>
      <c r="BP20" s="124">
        <v>0</v>
      </c>
      <c r="BQ20" s="124">
        <v>0</v>
      </c>
    </row>
    <row r="21" spans="1:70" s="99" customFormat="1" ht="19.149999999999999" customHeight="1">
      <c r="A21" s="55" t="s">
        <v>7</v>
      </c>
      <c r="B21" s="54" t="s">
        <v>224</v>
      </c>
      <c r="C21" s="55" t="s">
        <v>9</v>
      </c>
      <c r="D21" s="124">
        <v>195.25</v>
      </c>
      <c r="E21" s="124">
        <v>0</v>
      </c>
      <c r="F21" s="124">
        <v>0</v>
      </c>
      <c r="G21" s="124">
        <v>0</v>
      </c>
      <c r="H21" s="124">
        <v>0</v>
      </c>
      <c r="I21" s="124">
        <v>0</v>
      </c>
      <c r="J21" s="124">
        <v>0</v>
      </c>
      <c r="K21" s="124">
        <v>0</v>
      </c>
      <c r="L21" s="124">
        <v>0</v>
      </c>
      <c r="M21" s="124">
        <v>0</v>
      </c>
      <c r="N21" s="124">
        <v>0</v>
      </c>
      <c r="O21" s="124">
        <v>0</v>
      </c>
      <c r="P21" s="125">
        <v>195.25</v>
      </c>
      <c r="Q21" s="124">
        <v>0</v>
      </c>
      <c r="R21" s="124">
        <v>0</v>
      </c>
      <c r="S21" s="124">
        <v>0</v>
      </c>
      <c r="T21" s="124">
        <v>0</v>
      </c>
      <c r="U21" s="124">
        <v>0</v>
      </c>
      <c r="V21" s="124">
        <v>0</v>
      </c>
      <c r="W21" s="124">
        <v>0</v>
      </c>
      <c r="X21" s="124">
        <v>0</v>
      </c>
      <c r="Y21" s="124">
        <v>0</v>
      </c>
      <c r="Z21" s="124">
        <v>0</v>
      </c>
      <c r="AA21" s="124">
        <v>0</v>
      </c>
      <c r="AB21" s="124">
        <v>0</v>
      </c>
      <c r="AC21" s="124">
        <v>0</v>
      </c>
      <c r="AD21" s="124">
        <v>0</v>
      </c>
      <c r="AE21" s="124">
        <v>0</v>
      </c>
      <c r="AF21" s="124">
        <v>0</v>
      </c>
      <c r="AG21" s="124">
        <v>0</v>
      </c>
      <c r="AH21" s="124">
        <v>0</v>
      </c>
      <c r="AI21" s="124">
        <v>0</v>
      </c>
      <c r="AJ21" s="124">
        <v>0</v>
      </c>
      <c r="AK21" s="124">
        <v>0</v>
      </c>
      <c r="AL21" s="124">
        <v>0</v>
      </c>
      <c r="AM21" s="124">
        <v>0</v>
      </c>
      <c r="AN21" s="124">
        <v>0</v>
      </c>
      <c r="AO21" s="124">
        <v>0</v>
      </c>
      <c r="AP21" s="124">
        <v>0</v>
      </c>
      <c r="AQ21" s="124">
        <v>0</v>
      </c>
      <c r="AR21" s="124">
        <v>0</v>
      </c>
      <c r="AS21" s="124">
        <v>0</v>
      </c>
      <c r="AT21" s="124">
        <v>0</v>
      </c>
      <c r="AU21" s="124">
        <v>0</v>
      </c>
      <c r="AV21" s="124">
        <v>0</v>
      </c>
      <c r="AW21" s="124">
        <v>0</v>
      </c>
      <c r="AX21" s="124">
        <v>0</v>
      </c>
      <c r="AY21" s="124">
        <v>0</v>
      </c>
      <c r="AZ21" s="124">
        <v>0</v>
      </c>
      <c r="BA21" s="124">
        <v>0</v>
      </c>
      <c r="BB21" s="124">
        <v>0</v>
      </c>
      <c r="BC21" s="124">
        <v>0</v>
      </c>
      <c r="BD21" s="124">
        <v>0</v>
      </c>
      <c r="BE21" s="124">
        <v>0</v>
      </c>
      <c r="BF21" s="124">
        <v>0</v>
      </c>
      <c r="BG21" s="124">
        <v>0</v>
      </c>
      <c r="BH21" s="124">
        <v>0</v>
      </c>
      <c r="BI21" s="124">
        <v>0</v>
      </c>
      <c r="BJ21" s="124">
        <v>0</v>
      </c>
      <c r="BK21" s="124">
        <v>0</v>
      </c>
      <c r="BL21" s="124">
        <v>0</v>
      </c>
      <c r="BM21" s="124">
        <v>0</v>
      </c>
      <c r="BN21" s="124">
        <v>0</v>
      </c>
      <c r="BO21" s="124">
        <v>0</v>
      </c>
      <c r="BP21" s="124">
        <v>75.33</v>
      </c>
      <c r="BQ21" s="124">
        <v>270.58</v>
      </c>
    </row>
    <row r="22" spans="1:70" s="98" customFormat="1" ht="19.149999999999999" customHeight="1">
      <c r="A22" s="89">
        <v>2</v>
      </c>
      <c r="B22" s="106" t="s">
        <v>225</v>
      </c>
      <c r="C22" s="89" t="s">
        <v>791</v>
      </c>
      <c r="D22" s="121">
        <v>7027.5000000000009</v>
      </c>
      <c r="E22" s="121">
        <v>0</v>
      </c>
      <c r="F22" s="121">
        <v>0</v>
      </c>
      <c r="G22" s="121">
        <v>0</v>
      </c>
      <c r="H22" s="121">
        <v>0</v>
      </c>
      <c r="I22" s="121">
        <v>0</v>
      </c>
      <c r="J22" s="121">
        <v>0</v>
      </c>
      <c r="K22" s="121">
        <v>0</v>
      </c>
      <c r="L22" s="121">
        <v>0</v>
      </c>
      <c r="M22" s="121">
        <v>0</v>
      </c>
      <c r="N22" s="121">
        <v>0</v>
      </c>
      <c r="O22" s="121">
        <v>0</v>
      </c>
      <c r="P22" s="121">
        <v>0</v>
      </c>
      <c r="Q22" s="122">
        <v>7027.5000000000009</v>
      </c>
      <c r="R22" s="121">
        <v>0.1</v>
      </c>
      <c r="S22" s="121">
        <v>0.82000000000000006</v>
      </c>
      <c r="T22" s="121">
        <v>0</v>
      </c>
      <c r="U22" s="121">
        <v>0</v>
      </c>
      <c r="V22" s="121">
        <v>1.95</v>
      </c>
      <c r="W22" s="121">
        <v>1.0899999999999999</v>
      </c>
      <c r="X22" s="121">
        <v>0</v>
      </c>
      <c r="Y22" s="121">
        <v>0</v>
      </c>
      <c r="Z22" s="121">
        <v>2.66</v>
      </c>
      <c r="AA22" s="121">
        <v>2.0699999999999998</v>
      </c>
      <c r="AB22" s="121">
        <v>0.7</v>
      </c>
      <c r="AC22" s="121">
        <v>0</v>
      </c>
      <c r="AD22" s="121">
        <v>0.05</v>
      </c>
      <c r="AE22" s="121">
        <v>0</v>
      </c>
      <c r="AF22" s="121">
        <v>0</v>
      </c>
      <c r="AG22" s="121">
        <v>0</v>
      </c>
      <c r="AH22" s="121">
        <v>0</v>
      </c>
      <c r="AI22" s="121">
        <v>0</v>
      </c>
      <c r="AJ22" s="121">
        <v>0</v>
      </c>
      <c r="AK22" s="121">
        <v>0</v>
      </c>
      <c r="AL22" s="121">
        <v>0</v>
      </c>
      <c r="AM22" s="121">
        <v>0</v>
      </c>
      <c r="AN22" s="121">
        <v>0</v>
      </c>
      <c r="AO22" s="121">
        <v>0</v>
      </c>
      <c r="AP22" s="121">
        <v>0</v>
      </c>
      <c r="AQ22" s="121">
        <v>0</v>
      </c>
      <c r="AR22" s="121">
        <v>0</v>
      </c>
      <c r="AS22" s="121">
        <v>0</v>
      </c>
      <c r="AT22" s="121">
        <v>0</v>
      </c>
      <c r="AU22" s="121">
        <v>0</v>
      </c>
      <c r="AV22" s="121">
        <v>0</v>
      </c>
      <c r="AW22" s="121">
        <v>0</v>
      </c>
      <c r="AX22" s="121">
        <v>0</v>
      </c>
      <c r="AY22" s="121">
        <v>0</v>
      </c>
      <c r="AZ22" s="121">
        <v>0</v>
      </c>
      <c r="BA22" s="121">
        <v>0</v>
      </c>
      <c r="BB22" s="121">
        <v>0</v>
      </c>
      <c r="BC22" s="121">
        <v>0</v>
      </c>
      <c r="BD22" s="123" t="e">
        <v>#REF!</v>
      </c>
      <c r="BE22" s="123" t="e">
        <v>#REF!</v>
      </c>
      <c r="BF22" s="123" t="e">
        <v>#REF!</v>
      </c>
      <c r="BG22" s="123" t="e">
        <v>#REF!</v>
      </c>
      <c r="BH22" s="123" t="e">
        <v>#REF!</v>
      </c>
      <c r="BI22" s="123" t="e">
        <v>#REF!</v>
      </c>
      <c r="BJ22" s="123" t="e">
        <v>#REF!</v>
      </c>
      <c r="BK22" s="123" t="e">
        <v>#REF!</v>
      </c>
      <c r="BL22" s="123" t="e">
        <v>#REF!</v>
      </c>
      <c r="BM22" s="123" t="e">
        <v>#REF!</v>
      </c>
      <c r="BN22" s="123" t="e">
        <v>#REF!</v>
      </c>
      <c r="BO22" s="123">
        <v>0</v>
      </c>
      <c r="BP22" s="121">
        <v>336.07</v>
      </c>
      <c r="BQ22" s="123">
        <v>7363.5700000000006</v>
      </c>
      <c r="BR22" s="100"/>
    </row>
    <row r="23" spans="1:70" s="98" customFormat="1" ht="19.149999999999999" customHeight="1">
      <c r="A23" s="55"/>
      <c r="B23" s="54" t="s">
        <v>747</v>
      </c>
      <c r="C23" s="55"/>
      <c r="D23" s="124">
        <v>0</v>
      </c>
      <c r="E23" s="124">
        <v>0</v>
      </c>
      <c r="F23" s="124">
        <v>0</v>
      </c>
      <c r="G23" s="124">
        <v>0</v>
      </c>
      <c r="H23" s="124">
        <v>0</v>
      </c>
      <c r="I23" s="124">
        <v>0</v>
      </c>
      <c r="J23" s="124">
        <v>0</v>
      </c>
      <c r="K23" s="124">
        <v>0</v>
      </c>
      <c r="L23" s="124">
        <v>0</v>
      </c>
      <c r="M23" s="124">
        <v>0</v>
      </c>
      <c r="N23" s="124">
        <v>0</v>
      </c>
      <c r="O23" s="124">
        <v>0</v>
      </c>
      <c r="P23" s="124">
        <v>0</v>
      </c>
      <c r="Q23" s="124">
        <v>0</v>
      </c>
      <c r="R23" s="124">
        <v>0</v>
      </c>
      <c r="S23" s="124">
        <v>0</v>
      </c>
      <c r="T23" s="124">
        <v>0</v>
      </c>
      <c r="U23" s="124">
        <v>0</v>
      </c>
      <c r="V23" s="124">
        <v>0</v>
      </c>
      <c r="W23" s="124">
        <v>0</v>
      </c>
      <c r="X23" s="124">
        <v>0</v>
      </c>
      <c r="Y23" s="124">
        <v>0</v>
      </c>
      <c r="Z23" s="124">
        <v>0</v>
      </c>
      <c r="AA23" s="124">
        <v>0</v>
      </c>
      <c r="AB23" s="124">
        <v>0</v>
      </c>
      <c r="AC23" s="124">
        <v>0</v>
      </c>
      <c r="AD23" s="124">
        <v>0</v>
      </c>
      <c r="AE23" s="124">
        <v>0</v>
      </c>
      <c r="AF23" s="124">
        <v>0</v>
      </c>
      <c r="AG23" s="124">
        <v>0</v>
      </c>
      <c r="AH23" s="124">
        <v>0</v>
      </c>
      <c r="AI23" s="124">
        <v>0</v>
      </c>
      <c r="AJ23" s="124">
        <v>0</v>
      </c>
      <c r="AK23" s="124">
        <v>0</v>
      </c>
      <c r="AL23" s="124">
        <v>0</v>
      </c>
      <c r="AM23" s="124">
        <v>0</v>
      </c>
      <c r="AN23" s="124">
        <v>0</v>
      </c>
      <c r="AO23" s="124">
        <v>0</v>
      </c>
      <c r="AP23" s="124">
        <v>0</v>
      </c>
      <c r="AQ23" s="124">
        <v>0</v>
      </c>
      <c r="AR23" s="124">
        <v>0</v>
      </c>
      <c r="AS23" s="124">
        <v>0</v>
      </c>
      <c r="AT23" s="124">
        <v>0</v>
      </c>
      <c r="AU23" s="124">
        <v>0</v>
      </c>
      <c r="AV23" s="124">
        <v>0</v>
      </c>
      <c r="AW23" s="124">
        <v>0</v>
      </c>
      <c r="AX23" s="124">
        <v>0</v>
      </c>
      <c r="AY23" s="124">
        <v>0</v>
      </c>
      <c r="AZ23" s="124">
        <v>0</v>
      </c>
      <c r="BA23" s="124">
        <v>0</v>
      </c>
      <c r="BB23" s="124">
        <v>0</v>
      </c>
      <c r="BC23" s="124">
        <v>0</v>
      </c>
      <c r="BD23" s="123"/>
      <c r="BE23" s="123"/>
      <c r="BF23" s="123"/>
      <c r="BG23" s="123"/>
      <c r="BH23" s="123"/>
      <c r="BI23" s="123"/>
      <c r="BJ23" s="123"/>
      <c r="BK23" s="123"/>
      <c r="BL23" s="123"/>
      <c r="BM23" s="123"/>
      <c r="BN23" s="123"/>
      <c r="BO23" s="123"/>
      <c r="BP23" s="124"/>
      <c r="BQ23" s="123"/>
      <c r="BR23" s="100"/>
    </row>
    <row r="24" spans="1:70" s="99" customFormat="1" ht="19.149999999999999" customHeight="1">
      <c r="A24" s="55" t="s">
        <v>784</v>
      </c>
      <c r="B24" s="54" t="s">
        <v>226</v>
      </c>
      <c r="C24" s="55" t="s">
        <v>792</v>
      </c>
      <c r="D24" s="124">
        <v>220.49</v>
      </c>
      <c r="E24" s="124">
        <v>0</v>
      </c>
      <c r="F24" s="124">
        <v>0</v>
      </c>
      <c r="G24" s="124">
        <v>0</v>
      </c>
      <c r="H24" s="124">
        <v>0</v>
      </c>
      <c r="I24" s="124">
        <v>0</v>
      </c>
      <c r="J24" s="124">
        <v>0</v>
      </c>
      <c r="K24" s="124">
        <v>0</v>
      </c>
      <c r="L24" s="124">
        <v>0</v>
      </c>
      <c r="M24" s="124">
        <v>0</v>
      </c>
      <c r="N24" s="124">
        <v>0</v>
      </c>
      <c r="O24" s="124">
        <v>0</v>
      </c>
      <c r="P24" s="124">
        <v>0</v>
      </c>
      <c r="Q24" s="124">
        <v>0</v>
      </c>
      <c r="R24" s="125">
        <v>220.49</v>
      </c>
      <c r="S24" s="124">
        <v>0</v>
      </c>
      <c r="T24" s="124">
        <v>0</v>
      </c>
      <c r="U24" s="124">
        <v>0</v>
      </c>
      <c r="V24" s="124">
        <v>0</v>
      </c>
      <c r="W24" s="124">
        <v>0</v>
      </c>
      <c r="X24" s="124">
        <v>0</v>
      </c>
      <c r="Y24" s="124">
        <v>0</v>
      </c>
      <c r="Z24" s="124">
        <v>0</v>
      </c>
      <c r="AA24" s="124">
        <v>0</v>
      </c>
      <c r="AB24" s="124">
        <v>0</v>
      </c>
      <c r="AC24" s="124">
        <v>0</v>
      </c>
      <c r="AD24" s="124">
        <v>0</v>
      </c>
      <c r="AE24" s="124">
        <v>0</v>
      </c>
      <c r="AF24" s="124">
        <v>0</v>
      </c>
      <c r="AG24" s="124">
        <v>0</v>
      </c>
      <c r="AH24" s="124">
        <v>0</v>
      </c>
      <c r="AI24" s="124">
        <v>0</v>
      </c>
      <c r="AJ24" s="124">
        <v>0</v>
      </c>
      <c r="AK24" s="124">
        <v>0</v>
      </c>
      <c r="AL24" s="124">
        <v>0</v>
      </c>
      <c r="AM24" s="124">
        <v>0</v>
      </c>
      <c r="AN24" s="124">
        <v>0</v>
      </c>
      <c r="AO24" s="124">
        <v>0</v>
      </c>
      <c r="AP24" s="124">
        <v>0</v>
      </c>
      <c r="AQ24" s="124">
        <v>0</v>
      </c>
      <c r="AR24" s="124">
        <v>0</v>
      </c>
      <c r="AS24" s="124">
        <v>0</v>
      </c>
      <c r="AT24" s="124">
        <v>0</v>
      </c>
      <c r="AU24" s="124">
        <v>0</v>
      </c>
      <c r="AV24" s="124">
        <v>0</v>
      </c>
      <c r="AW24" s="124">
        <v>0</v>
      </c>
      <c r="AX24" s="124">
        <v>0</v>
      </c>
      <c r="AY24" s="124">
        <v>0</v>
      </c>
      <c r="AZ24" s="124">
        <v>0</v>
      </c>
      <c r="BA24" s="124">
        <v>0</v>
      </c>
      <c r="BB24" s="124">
        <v>0</v>
      </c>
      <c r="BC24" s="124">
        <v>0</v>
      </c>
      <c r="BD24" s="124">
        <v>0</v>
      </c>
      <c r="BE24" s="124">
        <v>0</v>
      </c>
      <c r="BF24" s="124">
        <v>0</v>
      </c>
      <c r="BG24" s="124">
        <v>0</v>
      </c>
      <c r="BH24" s="124">
        <v>0</v>
      </c>
      <c r="BI24" s="124">
        <v>0</v>
      </c>
      <c r="BJ24" s="124">
        <v>0</v>
      </c>
      <c r="BK24" s="124">
        <v>0</v>
      </c>
      <c r="BL24" s="124">
        <v>0</v>
      </c>
      <c r="BM24" s="124">
        <v>0</v>
      </c>
      <c r="BN24" s="124">
        <v>0</v>
      </c>
      <c r="BO24" s="124">
        <v>0</v>
      </c>
      <c r="BP24" s="124">
        <v>11.1</v>
      </c>
      <c r="BQ24" s="124">
        <v>231.59</v>
      </c>
    </row>
    <row r="25" spans="1:70" s="99" customFormat="1" ht="19.149999999999999" customHeight="1">
      <c r="A25" s="55" t="s">
        <v>777</v>
      </c>
      <c r="B25" s="54" t="s">
        <v>227</v>
      </c>
      <c r="C25" s="55" t="s">
        <v>793</v>
      </c>
      <c r="D25" s="124">
        <v>24.03</v>
      </c>
      <c r="E25" s="124">
        <v>0</v>
      </c>
      <c r="F25" s="124">
        <v>0</v>
      </c>
      <c r="G25" s="124">
        <v>0</v>
      </c>
      <c r="H25" s="124">
        <v>0</v>
      </c>
      <c r="I25" s="124">
        <v>0</v>
      </c>
      <c r="J25" s="124">
        <v>0</v>
      </c>
      <c r="K25" s="124">
        <v>0</v>
      </c>
      <c r="L25" s="124">
        <v>0</v>
      </c>
      <c r="M25" s="124">
        <v>0</v>
      </c>
      <c r="N25" s="124">
        <v>0</v>
      </c>
      <c r="O25" s="124">
        <v>0</v>
      </c>
      <c r="P25" s="124">
        <v>0</v>
      </c>
      <c r="Q25" s="124">
        <v>0</v>
      </c>
      <c r="R25" s="124">
        <v>0</v>
      </c>
      <c r="S25" s="125">
        <v>24.03</v>
      </c>
      <c r="T25" s="124">
        <v>0</v>
      </c>
      <c r="U25" s="124">
        <v>0</v>
      </c>
      <c r="V25" s="124">
        <v>0</v>
      </c>
      <c r="W25" s="124">
        <v>0</v>
      </c>
      <c r="X25" s="124">
        <v>0</v>
      </c>
      <c r="Y25" s="124">
        <v>0</v>
      </c>
      <c r="Z25" s="124">
        <v>0</v>
      </c>
      <c r="AA25" s="124">
        <v>0</v>
      </c>
      <c r="AB25" s="124">
        <v>0</v>
      </c>
      <c r="AC25" s="124">
        <v>0</v>
      </c>
      <c r="AD25" s="124">
        <v>0</v>
      </c>
      <c r="AE25" s="124">
        <v>0</v>
      </c>
      <c r="AF25" s="124">
        <v>0</v>
      </c>
      <c r="AG25" s="124">
        <v>0</v>
      </c>
      <c r="AH25" s="124">
        <v>0</v>
      </c>
      <c r="AI25" s="124">
        <v>0</v>
      </c>
      <c r="AJ25" s="124">
        <v>0</v>
      </c>
      <c r="AK25" s="124">
        <v>0</v>
      </c>
      <c r="AL25" s="124">
        <v>0</v>
      </c>
      <c r="AM25" s="124">
        <v>0</v>
      </c>
      <c r="AN25" s="124">
        <v>0</v>
      </c>
      <c r="AO25" s="124">
        <v>0</v>
      </c>
      <c r="AP25" s="124">
        <v>0</v>
      </c>
      <c r="AQ25" s="124">
        <v>0</v>
      </c>
      <c r="AR25" s="124">
        <v>0</v>
      </c>
      <c r="AS25" s="124">
        <v>0</v>
      </c>
      <c r="AT25" s="124">
        <v>0</v>
      </c>
      <c r="AU25" s="124">
        <v>0</v>
      </c>
      <c r="AV25" s="124">
        <v>0</v>
      </c>
      <c r="AW25" s="124">
        <v>0</v>
      </c>
      <c r="AX25" s="124">
        <v>0</v>
      </c>
      <c r="AY25" s="124">
        <v>0</v>
      </c>
      <c r="AZ25" s="124">
        <v>0</v>
      </c>
      <c r="BA25" s="124">
        <v>0</v>
      </c>
      <c r="BB25" s="124">
        <v>0</v>
      </c>
      <c r="BC25" s="124">
        <v>0</v>
      </c>
      <c r="BD25" s="124">
        <v>0</v>
      </c>
      <c r="BE25" s="124">
        <v>0</v>
      </c>
      <c r="BF25" s="124">
        <v>0</v>
      </c>
      <c r="BG25" s="124">
        <v>0</v>
      </c>
      <c r="BH25" s="124">
        <v>0</v>
      </c>
      <c r="BI25" s="124">
        <v>0</v>
      </c>
      <c r="BJ25" s="124">
        <v>0</v>
      </c>
      <c r="BK25" s="124">
        <v>0</v>
      </c>
      <c r="BL25" s="124">
        <v>0</v>
      </c>
      <c r="BM25" s="124">
        <v>0</v>
      </c>
      <c r="BN25" s="124">
        <v>0</v>
      </c>
      <c r="BO25" s="124">
        <v>0</v>
      </c>
      <c r="BP25" s="124">
        <v>1.25</v>
      </c>
      <c r="BQ25" s="124">
        <v>25.28</v>
      </c>
    </row>
    <row r="26" spans="1:70" s="99" customFormat="1" ht="19.149999999999999" customHeight="1">
      <c r="A26" s="55" t="s">
        <v>778</v>
      </c>
      <c r="B26" s="54" t="s">
        <v>228</v>
      </c>
      <c r="C26" s="55" t="s">
        <v>794</v>
      </c>
      <c r="D26" s="124">
        <v>0</v>
      </c>
      <c r="E26" s="124">
        <v>0</v>
      </c>
      <c r="F26" s="124">
        <v>0</v>
      </c>
      <c r="G26" s="124">
        <v>0</v>
      </c>
      <c r="H26" s="124">
        <v>0</v>
      </c>
      <c r="I26" s="124">
        <v>0</v>
      </c>
      <c r="J26" s="124">
        <v>0</v>
      </c>
      <c r="K26" s="124">
        <v>0</v>
      </c>
      <c r="L26" s="124">
        <v>0</v>
      </c>
      <c r="M26" s="124">
        <v>0</v>
      </c>
      <c r="N26" s="124">
        <v>0</v>
      </c>
      <c r="O26" s="124">
        <v>0</v>
      </c>
      <c r="P26" s="124">
        <v>0</v>
      </c>
      <c r="Q26" s="124">
        <v>0</v>
      </c>
      <c r="R26" s="124">
        <v>0</v>
      </c>
      <c r="S26" s="124">
        <v>0</v>
      </c>
      <c r="T26" s="125">
        <v>0</v>
      </c>
      <c r="U26" s="124">
        <v>0</v>
      </c>
      <c r="V26" s="124">
        <v>0</v>
      </c>
      <c r="W26" s="124">
        <v>0</v>
      </c>
      <c r="X26" s="124">
        <v>0</v>
      </c>
      <c r="Y26" s="124">
        <v>0</v>
      </c>
      <c r="Z26" s="124">
        <v>0</v>
      </c>
      <c r="AA26" s="124">
        <v>0</v>
      </c>
      <c r="AB26" s="124">
        <v>0</v>
      </c>
      <c r="AC26" s="124">
        <v>0</v>
      </c>
      <c r="AD26" s="124">
        <v>0</v>
      </c>
      <c r="AE26" s="124">
        <v>0</v>
      </c>
      <c r="AF26" s="124">
        <v>0</v>
      </c>
      <c r="AG26" s="124">
        <v>0</v>
      </c>
      <c r="AH26" s="124">
        <v>0</v>
      </c>
      <c r="AI26" s="124">
        <v>0</v>
      </c>
      <c r="AJ26" s="124">
        <v>0</v>
      </c>
      <c r="AK26" s="124">
        <v>0</v>
      </c>
      <c r="AL26" s="124">
        <v>0</v>
      </c>
      <c r="AM26" s="124">
        <v>0</v>
      </c>
      <c r="AN26" s="124">
        <v>0</v>
      </c>
      <c r="AO26" s="124">
        <v>0</v>
      </c>
      <c r="AP26" s="124">
        <v>0</v>
      </c>
      <c r="AQ26" s="124">
        <v>0</v>
      </c>
      <c r="AR26" s="124">
        <v>0</v>
      </c>
      <c r="AS26" s="124">
        <v>0</v>
      </c>
      <c r="AT26" s="124">
        <v>0</v>
      </c>
      <c r="AU26" s="124">
        <v>0</v>
      </c>
      <c r="AV26" s="124">
        <v>0</v>
      </c>
      <c r="AW26" s="124">
        <v>0</v>
      </c>
      <c r="AX26" s="124">
        <v>0</v>
      </c>
      <c r="AY26" s="124">
        <v>0</v>
      </c>
      <c r="AZ26" s="124">
        <v>0</v>
      </c>
      <c r="BA26" s="124">
        <v>0</v>
      </c>
      <c r="BB26" s="124">
        <v>0</v>
      </c>
      <c r="BC26" s="124">
        <v>0</v>
      </c>
      <c r="BD26" s="124">
        <v>0</v>
      </c>
      <c r="BE26" s="124">
        <v>0</v>
      </c>
      <c r="BF26" s="124">
        <v>0</v>
      </c>
      <c r="BG26" s="124">
        <v>0</v>
      </c>
      <c r="BH26" s="124">
        <v>0</v>
      </c>
      <c r="BI26" s="124">
        <v>0</v>
      </c>
      <c r="BJ26" s="124">
        <v>0</v>
      </c>
      <c r="BK26" s="124">
        <v>0</v>
      </c>
      <c r="BL26" s="124">
        <v>0</v>
      </c>
      <c r="BM26" s="124">
        <v>0</v>
      </c>
      <c r="BN26" s="124">
        <v>0</v>
      </c>
      <c r="BO26" s="124">
        <v>0</v>
      </c>
      <c r="BP26" s="124">
        <v>0</v>
      </c>
      <c r="BQ26" s="124">
        <v>0</v>
      </c>
    </row>
    <row r="27" spans="1:70" s="99" customFormat="1" ht="19.149999999999999" customHeight="1">
      <c r="A27" s="55" t="s">
        <v>779</v>
      </c>
      <c r="B27" s="54" t="s">
        <v>312</v>
      </c>
      <c r="C27" s="55" t="s">
        <v>313</v>
      </c>
      <c r="D27" s="124">
        <v>0</v>
      </c>
      <c r="E27" s="124">
        <v>0</v>
      </c>
      <c r="F27" s="124">
        <v>0</v>
      </c>
      <c r="G27" s="124">
        <v>0</v>
      </c>
      <c r="H27" s="124">
        <v>0</v>
      </c>
      <c r="I27" s="124">
        <v>0</v>
      </c>
      <c r="J27" s="124">
        <v>0</v>
      </c>
      <c r="K27" s="124">
        <v>0</v>
      </c>
      <c r="L27" s="124">
        <v>0</v>
      </c>
      <c r="M27" s="124">
        <v>0</v>
      </c>
      <c r="N27" s="124">
        <v>0</v>
      </c>
      <c r="O27" s="124">
        <v>0</v>
      </c>
      <c r="P27" s="124">
        <v>0</v>
      </c>
      <c r="Q27" s="124">
        <v>0</v>
      </c>
      <c r="R27" s="124">
        <v>0</v>
      </c>
      <c r="S27" s="124">
        <v>0</v>
      </c>
      <c r="T27" s="124">
        <v>0</v>
      </c>
      <c r="U27" s="125">
        <v>0</v>
      </c>
      <c r="V27" s="124">
        <v>0</v>
      </c>
      <c r="W27" s="124">
        <v>0</v>
      </c>
      <c r="X27" s="124">
        <v>0</v>
      </c>
      <c r="Y27" s="124">
        <v>0</v>
      </c>
      <c r="Z27" s="124">
        <v>0</v>
      </c>
      <c r="AA27" s="124">
        <v>0</v>
      </c>
      <c r="AB27" s="124">
        <v>0</v>
      </c>
      <c r="AC27" s="124">
        <v>0</v>
      </c>
      <c r="AD27" s="124">
        <v>0</v>
      </c>
      <c r="AE27" s="124">
        <v>0</v>
      </c>
      <c r="AF27" s="124">
        <v>0</v>
      </c>
      <c r="AG27" s="124">
        <v>0</v>
      </c>
      <c r="AH27" s="124">
        <v>0</v>
      </c>
      <c r="AI27" s="124">
        <v>0</v>
      </c>
      <c r="AJ27" s="124">
        <v>0</v>
      </c>
      <c r="AK27" s="124">
        <v>0</v>
      </c>
      <c r="AL27" s="124">
        <v>0</v>
      </c>
      <c r="AM27" s="124">
        <v>0</v>
      </c>
      <c r="AN27" s="124">
        <v>0</v>
      </c>
      <c r="AO27" s="124">
        <v>0</v>
      </c>
      <c r="AP27" s="124">
        <v>0</v>
      </c>
      <c r="AQ27" s="124">
        <v>0</v>
      </c>
      <c r="AR27" s="124">
        <v>0</v>
      </c>
      <c r="AS27" s="124">
        <v>0</v>
      </c>
      <c r="AT27" s="124">
        <v>0</v>
      </c>
      <c r="AU27" s="124">
        <v>0</v>
      </c>
      <c r="AV27" s="124">
        <v>0</v>
      </c>
      <c r="AW27" s="124">
        <v>0</v>
      </c>
      <c r="AX27" s="124">
        <v>0</v>
      </c>
      <c r="AY27" s="124">
        <v>0</v>
      </c>
      <c r="AZ27" s="124">
        <v>0</v>
      </c>
      <c r="BA27" s="124">
        <v>0</v>
      </c>
      <c r="BB27" s="124">
        <v>0</v>
      </c>
      <c r="BC27" s="124">
        <v>0</v>
      </c>
      <c r="BD27" s="124" t="e">
        <v>#REF!</v>
      </c>
      <c r="BE27" s="124" t="e">
        <v>#REF!</v>
      </c>
      <c r="BF27" s="124" t="e">
        <v>#REF!</v>
      </c>
      <c r="BG27" s="124" t="e">
        <v>#REF!</v>
      </c>
      <c r="BH27" s="124" t="e">
        <v>#REF!</v>
      </c>
      <c r="BI27" s="124" t="e">
        <v>#REF!</v>
      </c>
      <c r="BJ27" s="124" t="e">
        <v>#REF!</v>
      </c>
      <c r="BK27" s="124" t="e">
        <v>#REF!</v>
      </c>
      <c r="BL27" s="124" t="e">
        <v>#REF!</v>
      </c>
      <c r="BM27" s="124" t="e">
        <v>#REF!</v>
      </c>
      <c r="BN27" s="124" t="e">
        <v>#REF!</v>
      </c>
      <c r="BO27" s="124">
        <v>0</v>
      </c>
      <c r="BP27" s="124">
        <v>0</v>
      </c>
      <c r="BQ27" s="124">
        <v>0</v>
      </c>
    </row>
    <row r="28" spans="1:70" s="99" customFormat="1" ht="19.149999999999999" customHeight="1">
      <c r="A28" s="55" t="s">
        <v>780</v>
      </c>
      <c r="B28" s="54" t="s">
        <v>760</v>
      </c>
      <c r="C28" s="55" t="s">
        <v>761</v>
      </c>
      <c r="D28" s="124">
        <v>6.6100000000000012</v>
      </c>
      <c r="E28" s="124">
        <v>0</v>
      </c>
      <c r="F28" s="124">
        <v>0</v>
      </c>
      <c r="G28" s="124">
        <v>0</v>
      </c>
      <c r="H28" s="124">
        <v>0</v>
      </c>
      <c r="I28" s="124">
        <v>0</v>
      </c>
      <c r="J28" s="124">
        <v>0</v>
      </c>
      <c r="K28" s="124">
        <v>0</v>
      </c>
      <c r="L28" s="124">
        <v>0</v>
      </c>
      <c r="M28" s="124">
        <v>0</v>
      </c>
      <c r="N28" s="124">
        <v>0</v>
      </c>
      <c r="O28" s="124">
        <v>0</v>
      </c>
      <c r="P28" s="124">
        <v>0</v>
      </c>
      <c r="Q28" s="124">
        <v>0</v>
      </c>
      <c r="R28" s="124">
        <v>0</v>
      </c>
      <c r="S28" s="124">
        <v>0</v>
      </c>
      <c r="T28" s="124">
        <v>0</v>
      </c>
      <c r="U28" s="124">
        <v>0</v>
      </c>
      <c r="V28" s="125">
        <v>6.6100000000000012</v>
      </c>
      <c r="W28" s="124">
        <v>0</v>
      </c>
      <c r="X28" s="124">
        <v>0</v>
      </c>
      <c r="Y28" s="124">
        <v>0</v>
      </c>
      <c r="Z28" s="124">
        <v>0</v>
      </c>
      <c r="AA28" s="124">
        <v>0</v>
      </c>
      <c r="AB28" s="124">
        <v>0</v>
      </c>
      <c r="AC28" s="124">
        <v>0</v>
      </c>
      <c r="AD28" s="124">
        <v>0</v>
      </c>
      <c r="AE28" s="124">
        <v>0</v>
      </c>
      <c r="AF28" s="124">
        <v>0</v>
      </c>
      <c r="AG28" s="124">
        <v>0</v>
      </c>
      <c r="AH28" s="124">
        <v>0</v>
      </c>
      <c r="AI28" s="124">
        <v>0</v>
      </c>
      <c r="AJ28" s="124">
        <v>0</v>
      </c>
      <c r="AK28" s="124">
        <v>0</v>
      </c>
      <c r="AL28" s="124">
        <v>0</v>
      </c>
      <c r="AM28" s="124">
        <v>0</v>
      </c>
      <c r="AN28" s="124">
        <v>0</v>
      </c>
      <c r="AO28" s="124">
        <v>0</v>
      </c>
      <c r="AP28" s="124">
        <v>0</v>
      </c>
      <c r="AQ28" s="124">
        <v>0</v>
      </c>
      <c r="AR28" s="124">
        <v>0</v>
      </c>
      <c r="AS28" s="124">
        <v>0</v>
      </c>
      <c r="AT28" s="124">
        <v>0</v>
      </c>
      <c r="AU28" s="124">
        <v>0</v>
      </c>
      <c r="AV28" s="124">
        <v>0</v>
      </c>
      <c r="AW28" s="124">
        <v>0</v>
      </c>
      <c r="AX28" s="124">
        <v>0</v>
      </c>
      <c r="AY28" s="124">
        <v>0</v>
      </c>
      <c r="AZ28" s="124">
        <v>0</v>
      </c>
      <c r="BA28" s="124">
        <v>0</v>
      </c>
      <c r="BB28" s="124">
        <v>0</v>
      </c>
      <c r="BC28" s="124">
        <v>0</v>
      </c>
      <c r="BD28" s="124" t="e">
        <v>#REF!</v>
      </c>
      <c r="BE28" s="124" t="e">
        <v>#REF!</v>
      </c>
      <c r="BF28" s="124" t="e">
        <v>#REF!</v>
      </c>
      <c r="BG28" s="124" t="e">
        <v>#REF!</v>
      </c>
      <c r="BH28" s="124" t="e">
        <v>#REF!</v>
      </c>
      <c r="BI28" s="124" t="e">
        <v>#REF!</v>
      </c>
      <c r="BJ28" s="124" t="e">
        <v>#REF!</v>
      </c>
      <c r="BK28" s="124" t="e">
        <v>#REF!</v>
      </c>
      <c r="BL28" s="124" t="e">
        <v>#REF!</v>
      </c>
      <c r="BM28" s="124" t="e">
        <v>#REF!</v>
      </c>
      <c r="BN28" s="124" t="e">
        <v>#REF!</v>
      </c>
      <c r="BO28" s="124">
        <v>0</v>
      </c>
      <c r="BP28" s="124">
        <v>13.569999999999999</v>
      </c>
      <c r="BQ28" s="124">
        <v>20.18</v>
      </c>
    </row>
    <row r="29" spans="1:70" s="99" customFormat="1" ht="26.45" customHeight="1">
      <c r="A29" s="55" t="s">
        <v>781</v>
      </c>
      <c r="B29" s="114" t="s">
        <v>762</v>
      </c>
      <c r="C29" s="55" t="s">
        <v>263</v>
      </c>
      <c r="D29" s="124">
        <v>165.51000000000002</v>
      </c>
      <c r="E29" s="124">
        <v>0</v>
      </c>
      <c r="F29" s="124">
        <v>0</v>
      </c>
      <c r="G29" s="124">
        <v>0</v>
      </c>
      <c r="H29" s="124">
        <v>0</v>
      </c>
      <c r="I29" s="124">
        <v>0</v>
      </c>
      <c r="J29" s="124">
        <v>0</v>
      </c>
      <c r="K29" s="124">
        <v>0</v>
      </c>
      <c r="L29" s="124">
        <v>0</v>
      </c>
      <c r="M29" s="124">
        <v>0</v>
      </c>
      <c r="N29" s="124">
        <v>0</v>
      </c>
      <c r="O29" s="124">
        <v>0</v>
      </c>
      <c r="P29" s="124">
        <v>0</v>
      </c>
      <c r="Q29" s="124">
        <v>0.36</v>
      </c>
      <c r="R29" s="124">
        <v>0</v>
      </c>
      <c r="S29" s="124">
        <v>0</v>
      </c>
      <c r="T29" s="124">
        <v>0</v>
      </c>
      <c r="U29" s="124">
        <v>0</v>
      </c>
      <c r="V29" s="124">
        <v>0.36</v>
      </c>
      <c r="W29" s="125">
        <v>165.15</v>
      </c>
      <c r="X29" s="124">
        <v>0</v>
      </c>
      <c r="Y29" s="124">
        <v>0</v>
      </c>
      <c r="Z29" s="124">
        <v>0</v>
      </c>
      <c r="AA29" s="124">
        <v>0</v>
      </c>
      <c r="AB29" s="124">
        <v>0</v>
      </c>
      <c r="AC29" s="124">
        <v>0</v>
      </c>
      <c r="AD29" s="124">
        <v>0</v>
      </c>
      <c r="AE29" s="124">
        <v>0</v>
      </c>
      <c r="AF29" s="124">
        <v>0</v>
      </c>
      <c r="AG29" s="124">
        <v>0</v>
      </c>
      <c r="AH29" s="124">
        <v>0</v>
      </c>
      <c r="AI29" s="124">
        <v>0</v>
      </c>
      <c r="AJ29" s="124">
        <v>0</v>
      </c>
      <c r="AK29" s="124">
        <v>0</v>
      </c>
      <c r="AL29" s="124">
        <v>0</v>
      </c>
      <c r="AM29" s="124">
        <v>0</v>
      </c>
      <c r="AN29" s="124">
        <v>0</v>
      </c>
      <c r="AO29" s="124">
        <v>0</v>
      </c>
      <c r="AP29" s="124">
        <v>0</v>
      </c>
      <c r="AQ29" s="124">
        <v>0</v>
      </c>
      <c r="AR29" s="124">
        <v>0</v>
      </c>
      <c r="AS29" s="124">
        <v>0</v>
      </c>
      <c r="AT29" s="124">
        <v>0</v>
      </c>
      <c r="AU29" s="124">
        <v>0</v>
      </c>
      <c r="AV29" s="124">
        <v>0</v>
      </c>
      <c r="AW29" s="124">
        <v>0</v>
      </c>
      <c r="AX29" s="124">
        <v>0</v>
      </c>
      <c r="AY29" s="124">
        <v>0</v>
      </c>
      <c r="AZ29" s="124">
        <v>0</v>
      </c>
      <c r="BA29" s="124">
        <v>0</v>
      </c>
      <c r="BB29" s="124">
        <v>0</v>
      </c>
      <c r="BC29" s="124">
        <v>0</v>
      </c>
      <c r="BD29" s="124" t="e">
        <v>#REF!</v>
      </c>
      <c r="BE29" s="124" t="e">
        <v>#REF!</v>
      </c>
      <c r="BF29" s="124" t="e">
        <v>#REF!</v>
      </c>
      <c r="BG29" s="124" t="e">
        <v>#REF!</v>
      </c>
      <c r="BH29" s="124" t="e">
        <v>#REF!</v>
      </c>
      <c r="BI29" s="124" t="e">
        <v>#REF!</v>
      </c>
      <c r="BJ29" s="124" t="e">
        <v>#REF!</v>
      </c>
      <c r="BK29" s="124" t="e">
        <v>#REF!</v>
      </c>
      <c r="BL29" s="124" t="e">
        <v>#REF!</v>
      </c>
      <c r="BM29" s="124" t="e">
        <v>#REF!</v>
      </c>
      <c r="BN29" s="124" t="e">
        <v>#REF!</v>
      </c>
      <c r="BO29" s="124">
        <v>0.36</v>
      </c>
      <c r="BP29" s="124">
        <v>35.409999999999997</v>
      </c>
      <c r="BQ29" s="124">
        <v>200.92000000000002</v>
      </c>
    </row>
    <row r="30" spans="1:70" s="99" customFormat="1" ht="24" customHeight="1">
      <c r="A30" s="55" t="s">
        <v>785</v>
      </c>
      <c r="B30" s="114" t="s">
        <v>763</v>
      </c>
      <c r="C30" s="55" t="s">
        <v>808</v>
      </c>
      <c r="D30" s="124">
        <v>0</v>
      </c>
      <c r="E30" s="124">
        <v>0</v>
      </c>
      <c r="F30" s="124">
        <v>0</v>
      </c>
      <c r="G30" s="124">
        <v>0</v>
      </c>
      <c r="H30" s="124">
        <v>0</v>
      </c>
      <c r="I30" s="124">
        <v>0</v>
      </c>
      <c r="J30" s="124">
        <v>0</v>
      </c>
      <c r="K30" s="124">
        <v>0</v>
      </c>
      <c r="L30" s="124">
        <v>0</v>
      </c>
      <c r="M30" s="124">
        <v>0</v>
      </c>
      <c r="N30" s="124">
        <v>0</v>
      </c>
      <c r="O30" s="124">
        <v>0</v>
      </c>
      <c r="P30" s="124">
        <v>0</v>
      </c>
      <c r="Q30" s="124">
        <v>0</v>
      </c>
      <c r="R30" s="124">
        <v>0</v>
      </c>
      <c r="S30" s="124">
        <v>0</v>
      </c>
      <c r="T30" s="124">
        <v>0</v>
      </c>
      <c r="U30" s="124">
        <v>0</v>
      </c>
      <c r="V30" s="124">
        <v>0</v>
      </c>
      <c r="W30" s="124">
        <v>0</v>
      </c>
      <c r="X30" s="125">
        <v>0</v>
      </c>
      <c r="Y30" s="124">
        <v>0</v>
      </c>
      <c r="Z30" s="124">
        <v>0</v>
      </c>
      <c r="AA30" s="124">
        <v>0</v>
      </c>
      <c r="AB30" s="124">
        <v>0</v>
      </c>
      <c r="AC30" s="124">
        <v>0</v>
      </c>
      <c r="AD30" s="124">
        <v>0</v>
      </c>
      <c r="AE30" s="124">
        <v>0</v>
      </c>
      <c r="AF30" s="124">
        <v>0</v>
      </c>
      <c r="AG30" s="124">
        <v>0</v>
      </c>
      <c r="AH30" s="124">
        <v>0</v>
      </c>
      <c r="AI30" s="124">
        <v>0</v>
      </c>
      <c r="AJ30" s="124">
        <v>0</v>
      </c>
      <c r="AK30" s="124">
        <v>0</v>
      </c>
      <c r="AL30" s="124">
        <v>0</v>
      </c>
      <c r="AM30" s="124">
        <v>0</v>
      </c>
      <c r="AN30" s="124">
        <v>0</v>
      </c>
      <c r="AO30" s="124">
        <v>0</v>
      </c>
      <c r="AP30" s="124">
        <v>0</v>
      </c>
      <c r="AQ30" s="124">
        <v>0</v>
      </c>
      <c r="AR30" s="124">
        <v>0</v>
      </c>
      <c r="AS30" s="124">
        <v>0</v>
      </c>
      <c r="AT30" s="124">
        <v>0</v>
      </c>
      <c r="AU30" s="124">
        <v>0</v>
      </c>
      <c r="AV30" s="124">
        <v>0</v>
      </c>
      <c r="AW30" s="124">
        <v>0</v>
      </c>
      <c r="AX30" s="124">
        <v>0</v>
      </c>
      <c r="AY30" s="124">
        <v>0</v>
      </c>
      <c r="AZ30" s="124">
        <v>0</v>
      </c>
      <c r="BA30" s="124">
        <v>0</v>
      </c>
      <c r="BB30" s="124">
        <v>0</v>
      </c>
      <c r="BC30" s="124">
        <v>0</v>
      </c>
      <c r="BD30" s="124" t="e">
        <v>#REF!</v>
      </c>
      <c r="BE30" s="124" t="e">
        <v>#REF!</v>
      </c>
      <c r="BF30" s="124" t="e">
        <v>#REF!</v>
      </c>
      <c r="BG30" s="124" t="e">
        <v>#REF!</v>
      </c>
      <c r="BH30" s="124" t="e">
        <v>#REF!</v>
      </c>
      <c r="BI30" s="124" t="e">
        <v>#REF!</v>
      </c>
      <c r="BJ30" s="124" t="e">
        <v>#REF!</v>
      </c>
      <c r="BK30" s="124" t="e">
        <v>#REF!</v>
      </c>
      <c r="BL30" s="124" t="e">
        <v>#REF!</v>
      </c>
      <c r="BM30" s="124" t="e">
        <v>#REF!</v>
      </c>
      <c r="BN30" s="124" t="e">
        <v>#REF!</v>
      </c>
      <c r="BO30" s="124">
        <v>0</v>
      </c>
      <c r="BP30" s="124">
        <v>0</v>
      </c>
      <c r="BQ30" s="124">
        <v>0</v>
      </c>
    </row>
    <row r="31" spans="1:70" s="99" customFormat="1" ht="27" customHeight="1">
      <c r="A31" s="55" t="s">
        <v>786</v>
      </c>
      <c r="B31" s="114" t="s">
        <v>22</v>
      </c>
      <c r="C31" s="55" t="s">
        <v>264</v>
      </c>
      <c r="D31" s="124">
        <v>12</v>
      </c>
      <c r="E31" s="124">
        <v>0</v>
      </c>
      <c r="F31" s="124">
        <v>0</v>
      </c>
      <c r="G31" s="124">
        <v>0</v>
      </c>
      <c r="H31" s="124">
        <v>0</v>
      </c>
      <c r="I31" s="124">
        <v>0</v>
      </c>
      <c r="J31" s="124">
        <v>0</v>
      </c>
      <c r="K31" s="124">
        <v>0</v>
      </c>
      <c r="L31" s="124">
        <v>0</v>
      </c>
      <c r="M31" s="124">
        <v>0</v>
      </c>
      <c r="N31" s="124">
        <v>0</v>
      </c>
      <c r="O31" s="124">
        <v>0</v>
      </c>
      <c r="P31" s="124">
        <v>0</v>
      </c>
      <c r="Q31" s="124">
        <v>0</v>
      </c>
      <c r="R31" s="124">
        <v>0</v>
      </c>
      <c r="S31" s="124">
        <v>0</v>
      </c>
      <c r="T31" s="124">
        <v>0</v>
      </c>
      <c r="U31" s="124">
        <v>0</v>
      </c>
      <c r="V31" s="124">
        <v>0</v>
      </c>
      <c r="W31" s="124">
        <v>0</v>
      </c>
      <c r="X31" s="124">
        <v>0</v>
      </c>
      <c r="Y31" s="125">
        <v>12</v>
      </c>
      <c r="Z31" s="124">
        <v>0</v>
      </c>
      <c r="AA31" s="124">
        <v>0</v>
      </c>
      <c r="AB31" s="124">
        <v>0</v>
      </c>
      <c r="AC31" s="124">
        <v>0</v>
      </c>
      <c r="AD31" s="124">
        <v>0</v>
      </c>
      <c r="AE31" s="124">
        <v>0</v>
      </c>
      <c r="AF31" s="124">
        <v>0</v>
      </c>
      <c r="AG31" s="124">
        <v>0</v>
      </c>
      <c r="AH31" s="124">
        <v>0</v>
      </c>
      <c r="AI31" s="124">
        <v>0</v>
      </c>
      <c r="AJ31" s="124">
        <v>0</v>
      </c>
      <c r="AK31" s="124">
        <v>0</v>
      </c>
      <c r="AL31" s="124">
        <v>0</v>
      </c>
      <c r="AM31" s="124">
        <v>0</v>
      </c>
      <c r="AN31" s="124">
        <v>0</v>
      </c>
      <c r="AO31" s="124">
        <v>0</v>
      </c>
      <c r="AP31" s="124">
        <v>0</v>
      </c>
      <c r="AQ31" s="124">
        <v>0</v>
      </c>
      <c r="AR31" s="124">
        <v>0</v>
      </c>
      <c r="AS31" s="124">
        <v>0</v>
      </c>
      <c r="AT31" s="124">
        <v>0</v>
      </c>
      <c r="AU31" s="124">
        <v>0</v>
      </c>
      <c r="AV31" s="124">
        <v>0</v>
      </c>
      <c r="AW31" s="124">
        <v>0</v>
      </c>
      <c r="AX31" s="124">
        <v>0</v>
      </c>
      <c r="AY31" s="124">
        <v>0</v>
      </c>
      <c r="AZ31" s="124">
        <v>0</v>
      </c>
      <c r="BA31" s="124">
        <v>0</v>
      </c>
      <c r="BB31" s="124">
        <v>0</v>
      </c>
      <c r="BC31" s="124">
        <v>0</v>
      </c>
      <c r="BD31" s="124">
        <v>0</v>
      </c>
      <c r="BE31" s="124">
        <v>0</v>
      </c>
      <c r="BF31" s="124">
        <v>0</v>
      </c>
      <c r="BG31" s="124">
        <v>0</v>
      </c>
      <c r="BH31" s="124">
        <v>0</v>
      </c>
      <c r="BI31" s="124">
        <v>0</v>
      </c>
      <c r="BJ31" s="124">
        <v>0</v>
      </c>
      <c r="BK31" s="124">
        <v>0</v>
      </c>
      <c r="BL31" s="124">
        <v>0</v>
      </c>
      <c r="BM31" s="124">
        <v>0</v>
      </c>
      <c r="BN31" s="124">
        <v>0</v>
      </c>
      <c r="BO31" s="124">
        <v>0</v>
      </c>
      <c r="BP31" s="124">
        <v>44.4</v>
      </c>
      <c r="BQ31" s="124">
        <v>56.4</v>
      </c>
    </row>
    <row r="32" spans="1:70" s="99" customFormat="1" ht="34.15" customHeight="1">
      <c r="A32" s="55" t="s">
        <v>809</v>
      </c>
      <c r="B32" s="114" t="s">
        <v>1086</v>
      </c>
      <c r="C32" s="55" t="s">
        <v>796</v>
      </c>
      <c r="D32" s="124">
        <v>1905.8100000000004</v>
      </c>
      <c r="E32" s="124">
        <v>0</v>
      </c>
      <c r="F32" s="124">
        <v>0</v>
      </c>
      <c r="G32" s="124">
        <v>0</v>
      </c>
      <c r="H32" s="124">
        <v>0</v>
      </c>
      <c r="I32" s="124">
        <v>0</v>
      </c>
      <c r="J32" s="124">
        <v>0</v>
      </c>
      <c r="K32" s="124">
        <v>0</v>
      </c>
      <c r="L32" s="124">
        <v>0</v>
      </c>
      <c r="M32" s="124">
        <v>0</v>
      </c>
      <c r="N32" s="124">
        <v>0</v>
      </c>
      <c r="O32" s="124">
        <v>0</v>
      </c>
      <c r="P32" s="124">
        <v>0</v>
      </c>
      <c r="Q32" s="124">
        <v>0.65</v>
      </c>
      <c r="R32" s="124">
        <v>0</v>
      </c>
      <c r="S32" s="124">
        <v>0.28999999999999998</v>
      </c>
      <c r="T32" s="124">
        <v>0</v>
      </c>
      <c r="U32" s="124">
        <v>0</v>
      </c>
      <c r="V32" s="124">
        <v>0.2</v>
      </c>
      <c r="W32" s="124">
        <v>0</v>
      </c>
      <c r="X32" s="124">
        <v>0</v>
      </c>
      <c r="Y32" s="124">
        <v>0</v>
      </c>
      <c r="Z32" s="125">
        <v>1905.3200000000004</v>
      </c>
      <c r="AA32" s="124">
        <v>0</v>
      </c>
      <c r="AB32" s="124">
        <v>0.11</v>
      </c>
      <c r="AC32" s="124">
        <v>0</v>
      </c>
      <c r="AD32" s="124">
        <v>0.05</v>
      </c>
      <c r="AE32" s="124">
        <v>0</v>
      </c>
      <c r="AF32" s="124">
        <v>0</v>
      </c>
      <c r="AG32" s="124">
        <v>0</v>
      </c>
      <c r="AH32" s="124">
        <v>0</v>
      </c>
      <c r="AI32" s="124">
        <v>0</v>
      </c>
      <c r="AJ32" s="124">
        <v>0</v>
      </c>
      <c r="AK32" s="124">
        <v>0</v>
      </c>
      <c r="AL32" s="124">
        <v>0</v>
      </c>
      <c r="AM32" s="124">
        <v>0</v>
      </c>
      <c r="AN32" s="124">
        <v>0</v>
      </c>
      <c r="AO32" s="124">
        <v>0</v>
      </c>
      <c r="AP32" s="124">
        <v>0</v>
      </c>
      <c r="AQ32" s="124">
        <v>0</v>
      </c>
      <c r="AR32" s="124">
        <v>0</v>
      </c>
      <c r="AS32" s="124">
        <v>0</v>
      </c>
      <c r="AT32" s="124">
        <v>0</v>
      </c>
      <c r="AU32" s="124">
        <v>0</v>
      </c>
      <c r="AV32" s="124">
        <v>0</v>
      </c>
      <c r="AW32" s="124">
        <v>0</v>
      </c>
      <c r="AX32" s="124">
        <v>0</v>
      </c>
      <c r="AY32" s="124">
        <v>0</v>
      </c>
      <c r="AZ32" s="124">
        <v>0</v>
      </c>
      <c r="BA32" s="124">
        <v>0</v>
      </c>
      <c r="BB32" s="124">
        <v>0</v>
      </c>
      <c r="BC32" s="124">
        <v>0</v>
      </c>
      <c r="BD32" s="124">
        <v>0</v>
      </c>
      <c r="BE32" s="124">
        <v>0</v>
      </c>
      <c r="BF32" s="124">
        <v>0</v>
      </c>
      <c r="BG32" s="124">
        <v>0</v>
      </c>
      <c r="BH32" s="124">
        <v>0</v>
      </c>
      <c r="BI32" s="124">
        <v>0</v>
      </c>
      <c r="BJ32" s="124">
        <v>0</v>
      </c>
      <c r="BK32" s="124">
        <v>0</v>
      </c>
      <c r="BL32" s="124">
        <v>0</v>
      </c>
      <c r="BM32" s="124">
        <v>0</v>
      </c>
      <c r="BN32" s="124">
        <v>0</v>
      </c>
      <c r="BO32" s="124">
        <v>0.49</v>
      </c>
      <c r="BP32" s="124">
        <v>211.02999999999997</v>
      </c>
      <c r="BQ32" s="124">
        <v>2116.84</v>
      </c>
    </row>
    <row r="33" spans="1:69" s="99" customFormat="1" ht="19.149999999999999" customHeight="1">
      <c r="A33" s="55"/>
      <c r="B33" s="54" t="s">
        <v>747</v>
      </c>
      <c r="C33" s="55"/>
      <c r="D33" s="124">
        <v>0</v>
      </c>
      <c r="E33" s="124">
        <v>0</v>
      </c>
      <c r="F33" s="124">
        <v>0</v>
      </c>
      <c r="G33" s="124">
        <v>0</v>
      </c>
      <c r="H33" s="124">
        <v>0</v>
      </c>
      <c r="I33" s="124">
        <v>0</v>
      </c>
      <c r="J33" s="124">
        <v>0</v>
      </c>
      <c r="K33" s="124">
        <v>0</v>
      </c>
      <c r="L33" s="124">
        <v>0</v>
      </c>
      <c r="M33" s="124">
        <v>0</v>
      </c>
      <c r="N33" s="124">
        <v>0</v>
      </c>
      <c r="O33" s="124">
        <v>0</v>
      </c>
      <c r="P33" s="124">
        <v>0</v>
      </c>
      <c r="Q33" s="124">
        <v>0</v>
      </c>
      <c r="R33" s="124">
        <v>0</v>
      </c>
      <c r="S33" s="124">
        <v>0</v>
      </c>
      <c r="T33" s="124">
        <v>0</v>
      </c>
      <c r="U33" s="124">
        <v>0</v>
      </c>
      <c r="V33" s="124">
        <v>0</v>
      </c>
      <c r="W33" s="124">
        <v>0</v>
      </c>
      <c r="X33" s="124">
        <v>0</v>
      </c>
      <c r="Y33" s="124">
        <v>0</v>
      </c>
      <c r="Z33" s="124">
        <v>0</v>
      </c>
      <c r="AA33" s="124">
        <v>0</v>
      </c>
      <c r="AB33" s="124">
        <v>0</v>
      </c>
      <c r="AC33" s="124">
        <v>0</v>
      </c>
      <c r="AD33" s="124">
        <v>0</v>
      </c>
      <c r="AE33" s="124">
        <v>0</v>
      </c>
      <c r="AF33" s="124">
        <v>0</v>
      </c>
      <c r="AG33" s="124">
        <v>0</v>
      </c>
      <c r="AH33" s="124">
        <v>0</v>
      </c>
      <c r="AI33" s="124">
        <v>0</v>
      </c>
      <c r="AJ33" s="124">
        <v>0</v>
      </c>
      <c r="AK33" s="124">
        <v>0</v>
      </c>
      <c r="AL33" s="124">
        <v>0</v>
      </c>
      <c r="AM33" s="124">
        <v>0</v>
      </c>
      <c r="AN33" s="124">
        <v>0</v>
      </c>
      <c r="AO33" s="124">
        <v>0</v>
      </c>
      <c r="AP33" s="124">
        <v>0</v>
      </c>
      <c r="AQ33" s="124">
        <v>0</v>
      </c>
      <c r="AR33" s="124">
        <v>0</v>
      </c>
      <c r="AS33" s="124">
        <v>0</v>
      </c>
      <c r="AT33" s="124">
        <v>0</v>
      </c>
      <c r="AU33" s="124">
        <v>0</v>
      </c>
      <c r="AV33" s="124">
        <v>0</v>
      </c>
      <c r="AW33" s="124">
        <v>0</v>
      </c>
      <c r="AX33" s="124">
        <v>0</v>
      </c>
      <c r="AY33" s="124">
        <v>0</v>
      </c>
      <c r="AZ33" s="124">
        <v>0</v>
      </c>
      <c r="BA33" s="124">
        <v>0</v>
      </c>
      <c r="BB33" s="124">
        <v>0</v>
      </c>
      <c r="BC33" s="124">
        <v>0</v>
      </c>
      <c r="BD33" s="124"/>
      <c r="BE33" s="124"/>
      <c r="BF33" s="124"/>
      <c r="BG33" s="124"/>
      <c r="BH33" s="124"/>
      <c r="BI33" s="124"/>
      <c r="BJ33" s="124"/>
      <c r="BK33" s="124"/>
      <c r="BL33" s="124"/>
      <c r="BM33" s="124"/>
      <c r="BN33" s="124"/>
      <c r="BO33" s="124"/>
      <c r="BP33" s="124"/>
      <c r="BQ33" s="124"/>
    </row>
    <row r="34" spans="1:69" s="50" customFormat="1" ht="19.149999999999999" customHeight="1">
      <c r="A34" s="55" t="s">
        <v>30</v>
      </c>
      <c r="B34" s="54" t="s">
        <v>236</v>
      </c>
      <c r="C34" s="55" t="s">
        <v>247</v>
      </c>
      <c r="D34" s="124">
        <v>1565.9900000000002</v>
      </c>
      <c r="E34" s="124">
        <v>0</v>
      </c>
      <c r="F34" s="124">
        <v>0</v>
      </c>
      <c r="G34" s="124">
        <v>0</v>
      </c>
      <c r="H34" s="124">
        <v>0</v>
      </c>
      <c r="I34" s="124">
        <v>0</v>
      </c>
      <c r="J34" s="124">
        <v>0</v>
      </c>
      <c r="K34" s="124">
        <v>0</v>
      </c>
      <c r="L34" s="124">
        <v>0</v>
      </c>
      <c r="M34" s="124">
        <v>0</v>
      </c>
      <c r="N34" s="124">
        <v>0</v>
      </c>
      <c r="O34" s="124">
        <v>0</v>
      </c>
      <c r="P34" s="124">
        <v>0</v>
      </c>
      <c r="Q34" s="124">
        <v>0</v>
      </c>
      <c r="R34" s="124">
        <v>0</v>
      </c>
      <c r="S34" s="124">
        <v>0</v>
      </c>
      <c r="T34" s="124">
        <v>0</v>
      </c>
      <c r="U34" s="124">
        <v>0</v>
      </c>
      <c r="V34" s="124">
        <v>0</v>
      </c>
      <c r="W34" s="124">
        <v>0</v>
      </c>
      <c r="X34" s="124">
        <v>0</v>
      </c>
      <c r="Y34" s="124">
        <v>0</v>
      </c>
      <c r="Z34" s="124">
        <v>0</v>
      </c>
      <c r="AA34" s="125">
        <v>1565.9900000000002</v>
      </c>
      <c r="AB34" s="124">
        <v>0</v>
      </c>
      <c r="AC34" s="124">
        <v>0</v>
      </c>
      <c r="AD34" s="124">
        <v>0</v>
      </c>
      <c r="AE34" s="124">
        <v>0</v>
      </c>
      <c r="AF34" s="124">
        <v>0</v>
      </c>
      <c r="AG34" s="124">
        <v>0</v>
      </c>
      <c r="AH34" s="124">
        <v>0</v>
      </c>
      <c r="AI34" s="124">
        <v>0</v>
      </c>
      <c r="AJ34" s="124">
        <v>0</v>
      </c>
      <c r="AK34" s="124">
        <v>0</v>
      </c>
      <c r="AL34" s="124">
        <v>0</v>
      </c>
      <c r="AM34" s="124">
        <v>0</v>
      </c>
      <c r="AN34" s="124">
        <v>0</v>
      </c>
      <c r="AO34" s="124">
        <v>0</v>
      </c>
      <c r="AP34" s="124">
        <v>0</v>
      </c>
      <c r="AQ34" s="124">
        <v>0</v>
      </c>
      <c r="AR34" s="124">
        <v>0</v>
      </c>
      <c r="AS34" s="124">
        <v>0</v>
      </c>
      <c r="AT34" s="124">
        <v>0</v>
      </c>
      <c r="AU34" s="124">
        <v>0</v>
      </c>
      <c r="AV34" s="124">
        <v>0</v>
      </c>
      <c r="AW34" s="124">
        <v>0</v>
      </c>
      <c r="AX34" s="124">
        <v>0</v>
      </c>
      <c r="AY34" s="124">
        <v>0</v>
      </c>
      <c r="AZ34" s="124">
        <v>0</v>
      </c>
      <c r="BA34" s="124">
        <v>0</v>
      </c>
      <c r="BB34" s="124">
        <v>0</v>
      </c>
      <c r="BC34" s="124">
        <v>0</v>
      </c>
      <c r="BD34" s="124" t="e">
        <v>#REF!</v>
      </c>
      <c r="BE34" s="124" t="e">
        <v>#REF!</v>
      </c>
      <c r="BF34" s="124" t="e">
        <v>#REF!</v>
      </c>
      <c r="BG34" s="124" t="e">
        <v>#REF!</v>
      </c>
      <c r="BH34" s="124" t="e">
        <v>#REF!</v>
      </c>
      <c r="BI34" s="124" t="e">
        <v>#REF!</v>
      </c>
      <c r="BJ34" s="124" t="e">
        <v>#REF!</v>
      </c>
      <c r="BK34" s="124" t="e">
        <v>#REF!</v>
      </c>
      <c r="BL34" s="124" t="e">
        <v>#REF!</v>
      </c>
      <c r="BM34" s="124" t="e">
        <v>#REF!</v>
      </c>
      <c r="BN34" s="124" t="e">
        <v>#REF!</v>
      </c>
      <c r="BO34" s="124">
        <v>0</v>
      </c>
      <c r="BP34" s="124">
        <v>120.33</v>
      </c>
      <c r="BQ34" s="124">
        <v>1686.3200000000002</v>
      </c>
    </row>
    <row r="35" spans="1:69" s="50" customFormat="1" ht="19.149999999999999" customHeight="1">
      <c r="A35" s="55" t="s">
        <v>31</v>
      </c>
      <c r="B35" s="54" t="s">
        <v>237</v>
      </c>
      <c r="C35" s="55" t="s">
        <v>248</v>
      </c>
      <c r="D35" s="124">
        <v>0.51</v>
      </c>
      <c r="E35" s="124">
        <v>0</v>
      </c>
      <c r="F35" s="124">
        <v>0</v>
      </c>
      <c r="G35" s="124">
        <v>0</v>
      </c>
      <c r="H35" s="124">
        <v>0</v>
      </c>
      <c r="I35" s="124">
        <v>0</v>
      </c>
      <c r="J35" s="124">
        <v>0</v>
      </c>
      <c r="K35" s="124">
        <v>0</v>
      </c>
      <c r="L35" s="124">
        <v>0</v>
      </c>
      <c r="M35" s="124">
        <v>0</v>
      </c>
      <c r="N35" s="124">
        <v>0</v>
      </c>
      <c r="O35" s="124">
        <v>0</v>
      </c>
      <c r="P35" s="124">
        <v>0</v>
      </c>
      <c r="Q35" s="124">
        <v>0</v>
      </c>
      <c r="R35" s="124">
        <v>0</v>
      </c>
      <c r="S35" s="124">
        <v>0</v>
      </c>
      <c r="T35" s="124">
        <v>0</v>
      </c>
      <c r="U35" s="124">
        <v>0</v>
      </c>
      <c r="V35" s="124">
        <v>0</v>
      </c>
      <c r="W35" s="124">
        <v>0</v>
      </c>
      <c r="X35" s="124">
        <v>0</v>
      </c>
      <c r="Y35" s="124">
        <v>0</v>
      </c>
      <c r="Z35" s="124">
        <v>0</v>
      </c>
      <c r="AA35" s="124">
        <v>0</v>
      </c>
      <c r="AB35" s="125">
        <v>0.51</v>
      </c>
      <c r="AC35" s="124">
        <v>0</v>
      </c>
      <c r="AD35" s="124">
        <v>0</v>
      </c>
      <c r="AE35" s="124">
        <v>0</v>
      </c>
      <c r="AF35" s="124">
        <v>0</v>
      </c>
      <c r="AG35" s="124">
        <v>0</v>
      </c>
      <c r="AH35" s="124">
        <v>0</v>
      </c>
      <c r="AI35" s="124">
        <v>0</v>
      </c>
      <c r="AJ35" s="124">
        <v>0</v>
      </c>
      <c r="AK35" s="124">
        <v>0</v>
      </c>
      <c r="AL35" s="124">
        <v>0</v>
      </c>
      <c r="AM35" s="124">
        <v>0</v>
      </c>
      <c r="AN35" s="124">
        <v>0</v>
      </c>
      <c r="AO35" s="124">
        <v>0</v>
      </c>
      <c r="AP35" s="124">
        <v>0</v>
      </c>
      <c r="AQ35" s="124">
        <v>0</v>
      </c>
      <c r="AR35" s="124">
        <v>0</v>
      </c>
      <c r="AS35" s="124">
        <v>0</v>
      </c>
      <c r="AT35" s="124">
        <v>0</v>
      </c>
      <c r="AU35" s="124">
        <v>0</v>
      </c>
      <c r="AV35" s="124">
        <v>0</v>
      </c>
      <c r="AW35" s="124">
        <v>0</v>
      </c>
      <c r="AX35" s="124">
        <v>0</v>
      </c>
      <c r="AY35" s="124">
        <v>0</v>
      </c>
      <c r="AZ35" s="124">
        <v>0</v>
      </c>
      <c r="BA35" s="124">
        <v>0</v>
      </c>
      <c r="BB35" s="124">
        <v>0</v>
      </c>
      <c r="BC35" s="124">
        <v>0</v>
      </c>
      <c r="BD35" s="124" t="e">
        <v>#REF!</v>
      </c>
      <c r="BE35" s="124" t="e">
        <v>#REF!</v>
      </c>
      <c r="BF35" s="124" t="e">
        <v>#REF!</v>
      </c>
      <c r="BG35" s="124" t="e">
        <v>#REF!</v>
      </c>
      <c r="BH35" s="124" t="e">
        <v>#REF!</v>
      </c>
      <c r="BI35" s="124" t="e">
        <v>#REF!</v>
      </c>
      <c r="BJ35" s="124" t="e">
        <v>#REF!</v>
      </c>
      <c r="BK35" s="124" t="e">
        <v>#REF!</v>
      </c>
      <c r="BL35" s="124" t="e">
        <v>#REF!</v>
      </c>
      <c r="BM35" s="124" t="e">
        <v>#REF!</v>
      </c>
      <c r="BN35" s="124" t="e">
        <v>#REF!</v>
      </c>
      <c r="BO35" s="124">
        <v>0</v>
      </c>
      <c r="BP35" s="124">
        <v>9.8500000000000014</v>
      </c>
      <c r="BQ35" s="124">
        <v>10.360000000000001</v>
      </c>
    </row>
    <row r="36" spans="1:69" s="50" customFormat="1" ht="19.149999999999999" customHeight="1">
      <c r="A36" s="55" t="s">
        <v>32</v>
      </c>
      <c r="B36" s="54" t="s">
        <v>239</v>
      </c>
      <c r="C36" s="55" t="s">
        <v>251</v>
      </c>
      <c r="D36" s="124">
        <v>9.76</v>
      </c>
      <c r="E36" s="124">
        <v>0</v>
      </c>
      <c r="F36" s="124">
        <v>0</v>
      </c>
      <c r="G36" s="124">
        <v>0</v>
      </c>
      <c r="H36" s="124">
        <v>0</v>
      </c>
      <c r="I36" s="124">
        <v>0</v>
      </c>
      <c r="J36" s="124">
        <v>0</v>
      </c>
      <c r="K36" s="124">
        <v>0</v>
      </c>
      <c r="L36" s="124">
        <v>0</v>
      </c>
      <c r="M36" s="124">
        <v>0</v>
      </c>
      <c r="N36" s="124">
        <v>0</v>
      </c>
      <c r="O36" s="124">
        <v>0</v>
      </c>
      <c r="P36" s="124">
        <v>0</v>
      </c>
      <c r="Q36" s="124">
        <v>0.05</v>
      </c>
      <c r="R36" s="124">
        <v>0</v>
      </c>
      <c r="S36" s="124">
        <v>0</v>
      </c>
      <c r="T36" s="124">
        <v>0</v>
      </c>
      <c r="U36" s="124">
        <v>0</v>
      </c>
      <c r="V36" s="124">
        <v>0</v>
      </c>
      <c r="W36" s="124">
        <v>0</v>
      </c>
      <c r="X36" s="124">
        <v>0</v>
      </c>
      <c r="Y36" s="124">
        <v>0</v>
      </c>
      <c r="Z36" s="124">
        <v>0.05</v>
      </c>
      <c r="AA36" s="124">
        <v>0</v>
      </c>
      <c r="AB36" s="124">
        <v>0</v>
      </c>
      <c r="AC36" s="125">
        <v>9.7099999999999991</v>
      </c>
      <c r="AD36" s="124">
        <v>0.05</v>
      </c>
      <c r="AE36" s="124">
        <v>0</v>
      </c>
      <c r="AF36" s="124">
        <v>0</v>
      </c>
      <c r="AG36" s="124">
        <v>0</v>
      </c>
      <c r="AH36" s="124">
        <v>0</v>
      </c>
      <c r="AI36" s="124">
        <v>0</v>
      </c>
      <c r="AJ36" s="124">
        <v>0</v>
      </c>
      <c r="AK36" s="124">
        <v>0</v>
      </c>
      <c r="AL36" s="124">
        <v>0</v>
      </c>
      <c r="AM36" s="124">
        <v>0</v>
      </c>
      <c r="AN36" s="124">
        <v>0</v>
      </c>
      <c r="AO36" s="124">
        <v>0</v>
      </c>
      <c r="AP36" s="124">
        <v>0</v>
      </c>
      <c r="AQ36" s="124">
        <v>0</v>
      </c>
      <c r="AR36" s="124">
        <v>0</v>
      </c>
      <c r="AS36" s="124">
        <v>0</v>
      </c>
      <c r="AT36" s="124">
        <v>0</v>
      </c>
      <c r="AU36" s="124">
        <v>0</v>
      </c>
      <c r="AV36" s="124">
        <v>0</v>
      </c>
      <c r="AW36" s="124">
        <v>0</v>
      </c>
      <c r="AX36" s="124">
        <v>0</v>
      </c>
      <c r="AY36" s="124">
        <v>0</v>
      </c>
      <c r="AZ36" s="124">
        <v>0</v>
      </c>
      <c r="BA36" s="124">
        <v>0</v>
      </c>
      <c r="BB36" s="124">
        <v>0</v>
      </c>
      <c r="BC36" s="124">
        <v>0</v>
      </c>
      <c r="BD36" s="124" t="e">
        <v>#REF!</v>
      </c>
      <c r="BE36" s="124" t="e">
        <v>#REF!</v>
      </c>
      <c r="BF36" s="124" t="e">
        <v>#REF!</v>
      </c>
      <c r="BG36" s="124" t="e">
        <v>#REF!</v>
      </c>
      <c r="BH36" s="124" t="e">
        <v>#REF!</v>
      </c>
      <c r="BI36" s="124" t="e">
        <v>#REF!</v>
      </c>
      <c r="BJ36" s="124" t="e">
        <v>#REF!</v>
      </c>
      <c r="BK36" s="124" t="e">
        <v>#REF!</v>
      </c>
      <c r="BL36" s="124" t="e">
        <v>#REF!</v>
      </c>
      <c r="BM36" s="124" t="e">
        <v>#REF!</v>
      </c>
      <c r="BN36" s="124" t="e">
        <v>#REF!</v>
      </c>
      <c r="BO36" s="124">
        <v>0.05</v>
      </c>
      <c r="BP36" s="124">
        <v>-0.05</v>
      </c>
      <c r="BQ36" s="124">
        <v>9.7099999999999991</v>
      </c>
    </row>
    <row r="37" spans="1:69" s="50" customFormat="1" ht="19.149999999999999" customHeight="1">
      <c r="A37" s="55" t="s">
        <v>33</v>
      </c>
      <c r="B37" s="54" t="s">
        <v>240</v>
      </c>
      <c r="C37" s="55" t="s">
        <v>252</v>
      </c>
      <c r="D37" s="124">
        <v>4.67</v>
      </c>
      <c r="E37" s="124">
        <v>0</v>
      </c>
      <c r="F37" s="124">
        <v>0</v>
      </c>
      <c r="G37" s="124">
        <v>0</v>
      </c>
      <c r="H37" s="124">
        <v>0</v>
      </c>
      <c r="I37" s="124">
        <v>0</v>
      </c>
      <c r="J37" s="124">
        <v>0</v>
      </c>
      <c r="K37" s="124">
        <v>0</v>
      </c>
      <c r="L37" s="124">
        <v>0</v>
      </c>
      <c r="M37" s="124">
        <v>0</v>
      </c>
      <c r="N37" s="124">
        <v>0</v>
      </c>
      <c r="O37" s="124">
        <v>0</v>
      </c>
      <c r="P37" s="124">
        <v>0</v>
      </c>
      <c r="Q37" s="124">
        <v>0</v>
      </c>
      <c r="R37" s="124">
        <v>0</v>
      </c>
      <c r="S37" s="124">
        <v>0</v>
      </c>
      <c r="T37" s="124">
        <v>0</v>
      </c>
      <c r="U37" s="124">
        <v>0</v>
      </c>
      <c r="V37" s="124">
        <v>0</v>
      </c>
      <c r="W37" s="124">
        <v>0</v>
      </c>
      <c r="X37" s="124">
        <v>0</v>
      </c>
      <c r="Y37" s="124">
        <v>0</v>
      </c>
      <c r="Z37" s="124">
        <v>0</v>
      </c>
      <c r="AA37" s="124">
        <v>0</v>
      </c>
      <c r="AB37" s="124">
        <v>0</v>
      </c>
      <c r="AC37" s="124">
        <v>0</v>
      </c>
      <c r="AD37" s="125">
        <v>4.67</v>
      </c>
      <c r="AE37" s="124">
        <v>0</v>
      </c>
      <c r="AF37" s="124">
        <v>0</v>
      </c>
      <c r="AG37" s="124">
        <v>0</v>
      </c>
      <c r="AH37" s="124">
        <v>0</v>
      </c>
      <c r="AI37" s="124">
        <v>0</v>
      </c>
      <c r="AJ37" s="124">
        <v>0</v>
      </c>
      <c r="AK37" s="124">
        <v>0</v>
      </c>
      <c r="AL37" s="124">
        <v>0</v>
      </c>
      <c r="AM37" s="124">
        <v>0</v>
      </c>
      <c r="AN37" s="124">
        <v>0</v>
      </c>
      <c r="AO37" s="124">
        <v>0</v>
      </c>
      <c r="AP37" s="124">
        <v>0</v>
      </c>
      <c r="AQ37" s="124">
        <v>0</v>
      </c>
      <c r="AR37" s="124">
        <v>0</v>
      </c>
      <c r="AS37" s="124">
        <v>0</v>
      </c>
      <c r="AT37" s="124">
        <v>0</v>
      </c>
      <c r="AU37" s="124">
        <v>0</v>
      </c>
      <c r="AV37" s="124">
        <v>0</v>
      </c>
      <c r="AW37" s="124">
        <v>0</v>
      </c>
      <c r="AX37" s="124">
        <v>0</v>
      </c>
      <c r="AY37" s="124">
        <v>0</v>
      </c>
      <c r="AZ37" s="124">
        <v>0</v>
      </c>
      <c r="BA37" s="124">
        <v>0</v>
      </c>
      <c r="BB37" s="124">
        <v>0</v>
      </c>
      <c r="BC37" s="124">
        <v>0</v>
      </c>
      <c r="BD37" s="124" t="e">
        <v>#REF!</v>
      </c>
      <c r="BE37" s="124" t="e">
        <v>#REF!</v>
      </c>
      <c r="BF37" s="124" t="e">
        <v>#REF!</v>
      </c>
      <c r="BG37" s="124" t="e">
        <v>#REF!</v>
      </c>
      <c r="BH37" s="124" t="e">
        <v>#REF!</v>
      </c>
      <c r="BI37" s="124" t="e">
        <v>#REF!</v>
      </c>
      <c r="BJ37" s="124" t="e">
        <v>#REF!</v>
      </c>
      <c r="BK37" s="124" t="e">
        <v>#REF!</v>
      </c>
      <c r="BL37" s="124" t="e">
        <v>#REF!</v>
      </c>
      <c r="BM37" s="124" t="e">
        <v>#REF!</v>
      </c>
      <c r="BN37" s="124" t="e">
        <v>#REF!</v>
      </c>
      <c r="BO37" s="124">
        <v>0</v>
      </c>
      <c r="BP37" s="124">
        <v>0.98</v>
      </c>
      <c r="BQ37" s="124">
        <v>5.65</v>
      </c>
    </row>
    <row r="38" spans="1:69" s="50" customFormat="1" ht="19.149999999999999" customHeight="1">
      <c r="A38" s="55" t="s">
        <v>34</v>
      </c>
      <c r="B38" s="54" t="s">
        <v>241</v>
      </c>
      <c r="C38" s="55" t="s">
        <v>253</v>
      </c>
      <c r="D38" s="124">
        <v>43.440000000000005</v>
      </c>
      <c r="E38" s="124">
        <v>0</v>
      </c>
      <c r="F38" s="124">
        <v>0</v>
      </c>
      <c r="G38" s="124">
        <v>0</v>
      </c>
      <c r="H38" s="124">
        <v>0</v>
      </c>
      <c r="I38" s="124">
        <v>0</v>
      </c>
      <c r="J38" s="124">
        <v>0</v>
      </c>
      <c r="K38" s="124">
        <v>0</v>
      </c>
      <c r="L38" s="124">
        <v>0</v>
      </c>
      <c r="M38" s="124">
        <v>0</v>
      </c>
      <c r="N38" s="124">
        <v>0</v>
      </c>
      <c r="O38" s="124">
        <v>0</v>
      </c>
      <c r="P38" s="124">
        <v>0</v>
      </c>
      <c r="Q38" s="124">
        <v>0.31</v>
      </c>
      <c r="R38" s="124">
        <v>0</v>
      </c>
      <c r="S38" s="124">
        <v>0</v>
      </c>
      <c r="T38" s="124">
        <v>0</v>
      </c>
      <c r="U38" s="124">
        <v>0</v>
      </c>
      <c r="V38" s="124">
        <v>0.2</v>
      </c>
      <c r="W38" s="124">
        <v>0</v>
      </c>
      <c r="X38" s="124">
        <v>0</v>
      </c>
      <c r="Y38" s="124">
        <v>0</v>
      </c>
      <c r="Z38" s="124">
        <v>0.11</v>
      </c>
      <c r="AA38" s="124">
        <v>0</v>
      </c>
      <c r="AB38" s="124">
        <v>0.11</v>
      </c>
      <c r="AC38" s="124">
        <v>0</v>
      </c>
      <c r="AD38" s="124">
        <v>0</v>
      </c>
      <c r="AE38" s="125">
        <v>43.13</v>
      </c>
      <c r="AF38" s="124">
        <v>0</v>
      </c>
      <c r="AG38" s="124">
        <v>0</v>
      </c>
      <c r="AH38" s="124">
        <v>0</v>
      </c>
      <c r="AI38" s="124">
        <v>0</v>
      </c>
      <c r="AJ38" s="124">
        <v>0</v>
      </c>
      <c r="AK38" s="124">
        <v>0</v>
      </c>
      <c r="AL38" s="124">
        <v>0</v>
      </c>
      <c r="AM38" s="124">
        <v>0</v>
      </c>
      <c r="AN38" s="124">
        <v>0</v>
      </c>
      <c r="AO38" s="124">
        <v>0</v>
      </c>
      <c r="AP38" s="124">
        <v>0</v>
      </c>
      <c r="AQ38" s="124">
        <v>0</v>
      </c>
      <c r="AR38" s="124">
        <v>0</v>
      </c>
      <c r="AS38" s="124">
        <v>0</v>
      </c>
      <c r="AT38" s="124">
        <v>0</v>
      </c>
      <c r="AU38" s="124">
        <v>0</v>
      </c>
      <c r="AV38" s="124">
        <v>0</v>
      </c>
      <c r="AW38" s="124">
        <v>0</v>
      </c>
      <c r="AX38" s="124">
        <v>0</v>
      </c>
      <c r="AY38" s="124">
        <v>0</v>
      </c>
      <c r="AZ38" s="124">
        <v>0</v>
      </c>
      <c r="BA38" s="124">
        <v>0</v>
      </c>
      <c r="BB38" s="124">
        <v>0</v>
      </c>
      <c r="BC38" s="124">
        <v>0</v>
      </c>
      <c r="BD38" s="124" t="e">
        <v>#REF!</v>
      </c>
      <c r="BE38" s="124" t="e">
        <v>#REF!</v>
      </c>
      <c r="BF38" s="124" t="e">
        <v>#REF!</v>
      </c>
      <c r="BG38" s="124" t="e">
        <v>#REF!</v>
      </c>
      <c r="BH38" s="124" t="e">
        <v>#REF!</v>
      </c>
      <c r="BI38" s="124" t="e">
        <v>#REF!</v>
      </c>
      <c r="BJ38" s="124" t="e">
        <v>#REF!</v>
      </c>
      <c r="BK38" s="124" t="e">
        <v>#REF!</v>
      </c>
      <c r="BL38" s="124" t="e">
        <v>#REF!</v>
      </c>
      <c r="BM38" s="124" t="e">
        <v>#REF!</v>
      </c>
      <c r="BN38" s="124" t="e">
        <v>#REF!</v>
      </c>
      <c r="BO38" s="124">
        <v>0.31</v>
      </c>
      <c r="BP38" s="124">
        <v>5.83</v>
      </c>
      <c r="BQ38" s="124">
        <v>49.27</v>
      </c>
    </row>
    <row r="39" spans="1:69" s="50" customFormat="1" ht="19.149999999999999" customHeight="1">
      <c r="A39" s="55" t="s">
        <v>35</v>
      </c>
      <c r="B39" s="54" t="s">
        <v>242</v>
      </c>
      <c r="C39" s="55" t="s">
        <v>254</v>
      </c>
      <c r="D39" s="124">
        <v>4.21</v>
      </c>
      <c r="E39" s="124">
        <v>0</v>
      </c>
      <c r="F39" s="124">
        <v>0</v>
      </c>
      <c r="G39" s="124">
        <v>0</v>
      </c>
      <c r="H39" s="124">
        <v>0</v>
      </c>
      <c r="I39" s="124">
        <v>0</v>
      </c>
      <c r="J39" s="124">
        <v>0</v>
      </c>
      <c r="K39" s="124">
        <v>0</v>
      </c>
      <c r="L39" s="124">
        <v>0</v>
      </c>
      <c r="M39" s="124">
        <v>0</v>
      </c>
      <c r="N39" s="124">
        <v>0</v>
      </c>
      <c r="O39" s="124">
        <v>0</v>
      </c>
      <c r="P39" s="124">
        <v>0</v>
      </c>
      <c r="Q39" s="124">
        <v>0</v>
      </c>
      <c r="R39" s="124">
        <v>0</v>
      </c>
      <c r="S39" s="124">
        <v>0</v>
      </c>
      <c r="T39" s="124">
        <v>0</v>
      </c>
      <c r="U39" s="124">
        <v>0</v>
      </c>
      <c r="V39" s="124">
        <v>0</v>
      </c>
      <c r="W39" s="124">
        <v>0</v>
      </c>
      <c r="X39" s="124">
        <v>0</v>
      </c>
      <c r="Y39" s="124">
        <v>0</v>
      </c>
      <c r="Z39" s="124">
        <v>0</v>
      </c>
      <c r="AA39" s="124">
        <v>0</v>
      </c>
      <c r="AB39" s="124">
        <v>0</v>
      </c>
      <c r="AC39" s="124">
        <v>0</v>
      </c>
      <c r="AD39" s="124">
        <v>0</v>
      </c>
      <c r="AE39" s="124">
        <v>0</v>
      </c>
      <c r="AF39" s="125">
        <v>4.21</v>
      </c>
      <c r="AG39" s="124">
        <v>0</v>
      </c>
      <c r="AH39" s="124">
        <v>0</v>
      </c>
      <c r="AI39" s="124">
        <v>0</v>
      </c>
      <c r="AJ39" s="124">
        <v>0</v>
      </c>
      <c r="AK39" s="124">
        <v>0</v>
      </c>
      <c r="AL39" s="124">
        <v>0</v>
      </c>
      <c r="AM39" s="124">
        <v>0</v>
      </c>
      <c r="AN39" s="124">
        <v>0</v>
      </c>
      <c r="AO39" s="124">
        <v>0</v>
      </c>
      <c r="AP39" s="124">
        <v>0</v>
      </c>
      <c r="AQ39" s="124">
        <v>0</v>
      </c>
      <c r="AR39" s="124">
        <v>0</v>
      </c>
      <c r="AS39" s="124">
        <v>0</v>
      </c>
      <c r="AT39" s="124">
        <v>0</v>
      </c>
      <c r="AU39" s="124">
        <v>0</v>
      </c>
      <c r="AV39" s="124">
        <v>0</v>
      </c>
      <c r="AW39" s="124">
        <v>0</v>
      </c>
      <c r="AX39" s="124">
        <v>0</v>
      </c>
      <c r="AY39" s="124">
        <v>0</v>
      </c>
      <c r="AZ39" s="124">
        <v>0</v>
      </c>
      <c r="BA39" s="124">
        <v>0</v>
      </c>
      <c r="BB39" s="124">
        <v>0</v>
      </c>
      <c r="BC39" s="124">
        <v>0</v>
      </c>
      <c r="BD39" s="124" t="e">
        <v>#REF!</v>
      </c>
      <c r="BE39" s="124" t="e">
        <v>#REF!</v>
      </c>
      <c r="BF39" s="124" t="e">
        <v>#REF!</v>
      </c>
      <c r="BG39" s="124" t="e">
        <v>#REF!</v>
      </c>
      <c r="BH39" s="124" t="e">
        <v>#REF!</v>
      </c>
      <c r="BI39" s="124" t="e">
        <v>#REF!</v>
      </c>
      <c r="BJ39" s="124" t="e">
        <v>#REF!</v>
      </c>
      <c r="BK39" s="124" t="e">
        <v>#REF!</v>
      </c>
      <c r="BL39" s="124" t="e">
        <v>#REF!</v>
      </c>
      <c r="BM39" s="124" t="e">
        <v>#REF!</v>
      </c>
      <c r="BN39" s="124" t="e">
        <v>#REF!</v>
      </c>
      <c r="BO39" s="124">
        <v>0</v>
      </c>
      <c r="BP39" s="124">
        <v>0.99</v>
      </c>
      <c r="BQ39" s="124">
        <v>5.2</v>
      </c>
    </row>
    <row r="40" spans="1:69" s="50" customFormat="1" ht="19.149999999999999" customHeight="1">
      <c r="A40" s="55" t="s">
        <v>36</v>
      </c>
      <c r="B40" s="54" t="s">
        <v>238</v>
      </c>
      <c r="C40" s="55" t="s">
        <v>249</v>
      </c>
      <c r="D40" s="124">
        <v>176.27</v>
      </c>
      <c r="E40" s="124">
        <v>0</v>
      </c>
      <c r="F40" s="124">
        <v>0</v>
      </c>
      <c r="G40" s="124">
        <v>0</v>
      </c>
      <c r="H40" s="124">
        <v>0</v>
      </c>
      <c r="I40" s="124">
        <v>0</v>
      </c>
      <c r="J40" s="124">
        <v>0</v>
      </c>
      <c r="K40" s="124">
        <v>0</v>
      </c>
      <c r="L40" s="124">
        <v>0</v>
      </c>
      <c r="M40" s="124">
        <v>0</v>
      </c>
      <c r="N40" s="124">
        <v>0</v>
      </c>
      <c r="O40" s="124">
        <v>0</v>
      </c>
      <c r="P40" s="124">
        <v>0</v>
      </c>
      <c r="Q40" s="124">
        <v>0</v>
      </c>
      <c r="R40" s="124">
        <v>0</v>
      </c>
      <c r="S40" s="124">
        <v>0</v>
      </c>
      <c r="T40" s="124">
        <v>0</v>
      </c>
      <c r="U40" s="124">
        <v>0</v>
      </c>
      <c r="V40" s="124">
        <v>0</v>
      </c>
      <c r="W40" s="124">
        <v>0</v>
      </c>
      <c r="X40" s="124">
        <v>0</v>
      </c>
      <c r="Y40" s="124">
        <v>0</v>
      </c>
      <c r="Z40" s="124">
        <v>0</v>
      </c>
      <c r="AA40" s="124">
        <v>0</v>
      </c>
      <c r="AB40" s="124">
        <v>0</v>
      </c>
      <c r="AC40" s="124">
        <v>0</v>
      </c>
      <c r="AD40" s="124">
        <v>0</v>
      </c>
      <c r="AE40" s="124">
        <v>0</v>
      </c>
      <c r="AF40" s="124">
        <v>0</v>
      </c>
      <c r="AG40" s="125">
        <v>176.27</v>
      </c>
      <c r="AH40" s="124">
        <v>0</v>
      </c>
      <c r="AI40" s="124">
        <v>0</v>
      </c>
      <c r="AJ40" s="124">
        <v>0</v>
      </c>
      <c r="AK40" s="124">
        <v>0</v>
      </c>
      <c r="AL40" s="124">
        <v>0</v>
      </c>
      <c r="AM40" s="124">
        <v>0</v>
      </c>
      <c r="AN40" s="124">
        <v>0</v>
      </c>
      <c r="AO40" s="124">
        <v>0</v>
      </c>
      <c r="AP40" s="124">
        <v>0</v>
      </c>
      <c r="AQ40" s="124">
        <v>0</v>
      </c>
      <c r="AR40" s="124">
        <v>0</v>
      </c>
      <c r="AS40" s="124">
        <v>0</v>
      </c>
      <c r="AT40" s="124">
        <v>0</v>
      </c>
      <c r="AU40" s="124">
        <v>0</v>
      </c>
      <c r="AV40" s="124">
        <v>0</v>
      </c>
      <c r="AW40" s="124">
        <v>0</v>
      </c>
      <c r="AX40" s="124">
        <v>0</v>
      </c>
      <c r="AY40" s="124">
        <v>0</v>
      </c>
      <c r="AZ40" s="124">
        <v>0</v>
      </c>
      <c r="BA40" s="124">
        <v>0</v>
      </c>
      <c r="BB40" s="124">
        <v>0</v>
      </c>
      <c r="BC40" s="124">
        <v>0</v>
      </c>
      <c r="BD40" s="124" t="e">
        <v>#REF!</v>
      </c>
      <c r="BE40" s="124" t="e">
        <v>#REF!</v>
      </c>
      <c r="BF40" s="124" t="e">
        <v>#REF!</v>
      </c>
      <c r="BG40" s="124" t="e">
        <v>#REF!</v>
      </c>
      <c r="BH40" s="124" t="e">
        <v>#REF!</v>
      </c>
      <c r="BI40" s="124" t="e">
        <v>#REF!</v>
      </c>
      <c r="BJ40" s="124" t="e">
        <v>#REF!</v>
      </c>
      <c r="BK40" s="124" t="e">
        <v>#REF!</v>
      </c>
      <c r="BL40" s="124" t="e">
        <v>#REF!</v>
      </c>
      <c r="BM40" s="124" t="e">
        <v>#REF!</v>
      </c>
      <c r="BN40" s="124" t="e">
        <v>#REF!</v>
      </c>
      <c r="BO40" s="124">
        <v>0</v>
      </c>
      <c r="BP40" s="124">
        <v>69.06</v>
      </c>
      <c r="BQ40" s="124">
        <v>245.33</v>
      </c>
    </row>
    <row r="41" spans="1:69" s="50" customFormat="1" ht="19.149999999999999" customHeight="1">
      <c r="A41" s="55" t="s">
        <v>37</v>
      </c>
      <c r="B41" s="54" t="s">
        <v>122</v>
      </c>
      <c r="C41" s="55" t="s">
        <v>250</v>
      </c>
      <c r="D41" s="124">
        <v>1.1100000000000003</v>
      </c>
      <c r="E41" s="124">
        <v>0</v>
      </c>
      <c r="F41" s="124">
        <v>0</v>
      </c>
      <c r="G41" s="124">
        <v>0</v>
      </c>
      <c r="H41" s="124">
        <v>0</v>
      </c>
      <c r="I41" s="124">
        <v>0</v>
      </c>
      <c r="J41" s="124">
        <v>0</v>
      </c>
      <c r="K41" s="124">
        <v>0</v>
      </c>
      <c r="L41" s="124">
        <v>0</v>
      </c>
      <c r="M41" s="124">
        <v>0</v>
      </c>
      <c r="N41" s="124">
        <v>0</v>
      </c>
      <c r="O41" s="124">
        <v>0</v>
      </c>
      <c r="P41" s="124">
        <v>0</v>
      </c>
      <c r="Q41" s="124">
        <v>0.11</v>
      </c>
      <c r="R41" s="124">
        <v>0</v>
      </c>
      <c r="S41" s="124">
        <v>0.11</v>
      </c>
      <c r="T41" s="124">
        <v>0</v>
      </c>
      <c r="U41" s="124">
        <v>0</v>
      </c>
      <c r="V41" s="124">
        <v>0</v>
      </c>
      <c r="W41" s="124">
        <v>0</v>
      </c>
      <c r="X41" s="124">
        <v>0</v>
      </c>
      <c r="Y41" s="124">
        <v>0</v>
      </c>
      <c r="Z41" s="124">
        <v>0</v>
      </c>
      <c r="AA41" s="124">
        <v>0</v>
      </c>
      <c r="AB41" s="124">
        <v>0</v>
      </c>
      <c r="AC41" s="124">
        <v>0</v>
      </c>
      <c r="AD41" s="124">
        <v>0</v>
      </c>
      <c r="AE41" s="124">
        <v>0</v>
      </c>
      <c r="AF41" s="124">
        <v>0</v>
      </c>
      <c r="AG41" s="124">
        <v>0</v>
      </c>
      <c r="AH41" s="125">
        <v>1.0000000000000002</v>
      </c>
      <c r="AI41" s="124">
        <v>0</v>
      </c>
      <c r="AJ41" s="124">
        <v>0</v>
      </c>
      <c r="AK41" s="124">
        <v>0</v>
      </c>
      <c r="AL41" s="124">
        <v>0</v>
      </c>
      <c r="AM41" s="124">
        <v>0</v>
      </c>
      <c r="AN41" s="124">
        <v>0</v>
      </c>
      <c r="AO41" s="124">
        <v>0</v>
      </c>
      <c r="AP41" s="124">
        <v>0</v>
      </c>
      <c r="AQ41" s="124">
        <v>0</v>
      </c>
      <c r="AR41" s="124">
        <v>0</v>
      </c>
      <c r="AS41" s="124">
        <v>0</v>
      </c>
      <c r="AT41" s="124">
        <v>0</v>
      </c>
      <c r="AU41" s="124">
        <v>0</v>
      </c>
      <c r="AV41" s="124">
        <v>0</v>
      </c>
      <c r="AW41" s="124">
        <v>0</v>
      </c>
      <c r="AX41" s="124">
        <v>0</v>
      </c>
      <c r="AY41" s="124">
        <v>0</v>
      </c>
      <c r="AZ41" s="124">
        <v>0</v>
      </c>
      <c r="BA41" s="124">
        <v>0</v>
      </c>
      <c r="BB41" s="124">
        <v>0</v>
      </c>
      <c r="BC41" s="124">
        <v>0</v>
      </c>
      <c r="BD41" s="124" t="e">
        <v>#REF!</v>
      </c>
      <c r="BE41" s="124" t="e">
        <v>#REF!</v>
      </c>
      <c r="BF41" s="124" t="e">
        <v>#REF!</v>
      </c>
      <c r="BG41" s="124" t="e">
        <v>#REF!</v>
      </c>
      <c r="BH41" s="124" t="e">
        <v>#REF!</v>
      </c>
      <c r="BI41" s="124" t="e">
        <v>#REF!</v>
      </c>
      <c r="BJ41" s="124" t="e">
        <v>#REF!</v>
      </c>
      <c r="BK41" s="124" t="e">
        <v>#REF!</v>
      </c>
      <c r="BL41" s="124" t="e">
        <v>#REF!</v>
      </c>
      <c r="BM41" s="124" t="e">
        <v>#REF!</v>
      </c>
      <c r="BN41" s="124" t="e">
        <v>#REF!</v>
      </c>
      <c r="BO41" s="124">
        <v>0.11</v>
      </c>
      <c r="BP41" s="124">
        <v>-0.11</v>
      </c>
      <c r="BQ41" s="124">
        <v>1.0000000000000002</v>
      </c>
    </row>
    <row r="42" spans="1:69" s="50" customFormat="1" ht="19.149999999999999" customHeight="1">
      <c r="A42" s="55" t="s">
        <v>38</v>
      </c>
      <c r="B42" s="54" t="s">
        <v>748</v>
      </c>
      <c r="C42" s="55" t="s">
        <v>749</v>
      </c>
      <c r="D42" s="124">
        <v>0</v>
      </c>
      <c r="E42" s="124">
        <v>0</v>
      </c>
      <c r="F42" s="124">
        <v>0</v>
      </c>
      <c r="G42" s="124">
        <v>0</v>
      </c>
      <c r="H42" s="124">
        <v>0</v>
      </c>
      <c r="I42" s="124">
        <v>0</v>
      </c>
      <c r="J42" s="124">
        <v>0</v>
      </c>
      <c r="K42" s="124">
        <v>0</v>
      </c>
      <c r="L42" s="124">
        <v>0</v>
      </c>
      <c r="M42" s="124">
        <v>0</v>
      </c>
      <c r="N42" s="124">
        <v>0</v>
      </c>
      <c r="O42" s="124">
        <v>0</v>
      </c>
      <c r="P42" s="124">
        <v>0</v>
      </c>
      <c r="Q42" s="124">
        <v>0</v>
      </c>
      <c r="R42" s="124">
        <v>0</v>
      </c>
      <c r="S42" s="124">
        <v>0</v>
      </c>
      <c r="T42" s="124">
        <v>0</v>
      </c>
      <c r="U42" s="124">
        <v>0</v>
      </c>
      <c r="V42" s="124">
        <v>0</v>
      </c>
      <c r="W42" s="124">
        <v>0</v>
      </c>
      <c r="X42" s="124">
        <v>0</v>
      </c>
      <c r="Y42" s="124">
        <v>0</v>
      </c>
      <c r="Z42" s="124">
        <v>0</v>
      </c>
      <c r="AA42" s="124">
        <v>0</v>
      </c>
      <c r="AB42" s="124">
        <v>0</v>
      </c>
      <c r="AC42" s="124">
        <v>0</v>
      </c>
      <c r="AD42" s="124">
        <v>0</v>
      </c>
      <c r="AE42" s="124">
        <v>0</v>
      </c>
      <c r="AF42" s="124">
        <v>0</v>
      </c>
      <c r="AG42" s="124">
        <v>0</v>
      </c>
      <c r="AH42" s="124">
        <v>0</v>
      </c>
      <c r="AI42" s="125"/>
      <c r="AJ42" s="124">
        <v>0</v>
      </c>
      <c r="AK42" s="124">
        <v>0</v>
      </c>
      <c r="AL42" s="124">
        <v>0</v>
      </c>
      <c r="AM42" s="124">
        <v>0</v>
      </c>
      <c r="AN42" s="124">
        <v>0</v>
      </c>
      <c r="AO42" s="124">
        <v>0</v>
      </c>
      <c r="AP42" s="124">
        <v>0</v>
      </c>
      <c r="AQ42" s="124">
        <v>0</v>
      </c>
      <c r="AR42" s="124">
        <v>0</v>
      </c>
      <c r="AS42" s="124">
        <v>0</v>
      </c>
      <c r="AT42" s="124">
        <v>0</v>
      </c>
      <c r="AU42" s="124">
        <v>0</v>
      </c>
      <c r="AV42" s="124">
        <v>0</v>
      </c>
      <c r="AW42" s="124">
        <v>0</v>
      </c>
      <c r="AX42" s="124">
        <v>0</v>
      </c>
      <c r="AY42" s="124">
        <v>0</v>
      </c>
      <c r="AZ42" s="124">
        <v>0</v>
      </c>
      <c r="BA42" s="124">
        <v>0</v>
      </c>
      <c r="BB42" s="124">
        <v>0</v>
      </c>
      <c r="BC42" s="124">
        <v>0</v>
      </c>
      <c r="BD42" s="124"/>
      <c r="BE42" s="124"/>
      <c r="BF42" s="124"/>
      <c r="BG42" s="124"/>
      <c r="BH42" s="124"/>
      <c r="BI42" s="124"/>
      <c r="BJ42" s="124"/>
      <c r="BK42" s="124"/>
      <c r="BL42" s="124"/>
      <c r="BM42" s="124"/>
      <c r="BN42" s="124"/>
      <c r="BO42" s="124"/>
      <c r="BP42" s="124"/>
      <c r="BQ42" s="124"/>
    </row>
    <row r="43" spans="1:69" s="50" customFormat="1" ht="19.149999999999999" customHeight="1">
      <c r="A43" s="55" t="s">
        <v>39</v>
      </c>
      <c r="B43" s="54" t="s">
        <v>215</v>
      </c>
      <c r="C43" s="55" t="s">
        <v>795</v>
      </c>
      <c r="D43" s="124">
        <v>0.83000000000000007</v>
      </c>
      <c r="E43" s="124">
        <v>0</v>
      </c>
      <c r="F43" s="124">
        <v>0</v>
      </c>
      <c r="G43" s="124">
        <v>0</v>
      </c>
      <c r="H43" s="124">
        <v>0</v>
      </c>
      <c r="I43" s="124">
        <v>0</v>
      </c>
      <c r="J43" s="124">
        <v>0</v>
      </c>
      <c r="K43" s="124">
        <v>0</v>
      </c>
      <c r="L43" s="124">
        <v>0</v>
      </c>
      <c r="M43" s="124">
        <v>0</v>
      </c>
      <c r="N43" s="124">
        <v>0</v>
      </c>
      <c r="O43" s="124">
        <v>0</v>
      </c>
      <c r="P43" s="124">
        <v>0</v>
      </c>
      <c r="Q43" s="124">
        <v>0</v>
      </c>
      <c r="R43" s="124">
        <v>0</v>
      </c>
      <c r="S43" s="124">
        <v>0</v>
      </c>
      <c r="T43" s="124">
        <v>0</v>
      </c>
      <c r="U43" s="124">
        <v>0</v>
      </c>
      <c r="V43" s="124">
        <v>0</v>
      </c>
      <c r="W43" s="124">
        <v>0</v>
      </c>
      <c r="X43" s="124">
        <v>0</v>
      </c>
      <c r="Y43" s="124">
        <v>0</v>
      </c>
      <c r="Z43" s="124">
        <v>0</v>
      </c>
      <c r="AA43" s="124">
        <v>0</v>
      </c>
      <c r="AB43" s="124">
        <v>0</v>
      </c>
      <c r="AC43" s="124">
        <v>0</v>
      </c>
      <c r="AD43" s="124">
        <v>0</v>
      </c>
      <c r="AE43" s="124">
        <v>0</v>
      </c>
      <c r="AF43" s="124">
        <v>0</v>
      </c>
      <c r="AG43" s="124">
        <v>0</v>
      </c>
      <c r="AH43" s="124">
        <v>0</v>
      </c>
      <c r="AI43" s="124">
        <v>0</v>
      </c>
      <c r="AJ43" s="125">
        <v>0.83000000000000007</v>
      </c>
      <c r="AK43" s="124">
        <v>0</v>
      </c>
      <c r="AL43" s="124">
        <v>0</v>
      </c>
      <c r="AM43" s="124">
        <v>0</v>
      </c>
      <c r="AN43" s="124">
        <v>0</v>
      </c>
      <c r="AO43" s="124">
        <v>0</v>
      </c>
      <c r="AP43" s="124">
        <v>0</v>
      </c>
      <c r="AQ43" s="124">
        <v>0</v>
      </c>
      <c r="AR43" s="124">
        <v>0</v>
      </c>
      <c r="AS43" s="124">
        <v>0</v>
      </c>
      <c r="AT43" s="124">
        <v>0</v>
      </c>
      <c r="AU43" s="124">
        <v>0</v>
      </c>
      <c r="AV43" s="124">
        <v>0</v>
      </c>
      <c r="AW43" s="124">
        <v>0</v>
      </c>
      <c r="AX43" s="124">
        <v>0</v>
      </c>
      <c r="AY43" s="124">
        <v>0</v>
      </c>
      <c r="AZ43" s="124">
        <v>0</v>
      </c>
      <c r="BA43" s="124">
        <v>0</v>
      </c>
      <c r="BB43" s="124">
        <v>0</v>
      </c>
      <c r="BC43" s="124">
        <v>0</v>
      </c>
      <c r="BD43" s="124">
        <v>0</v>
      </c>
      <c r="BE43" s="124">
        <v>0</v>
      </c>
      <c r="BF43" s="124">
        <v>0</v>
      </c>
      <c r="BG43" s="124">
        <v>0</v>
      </c>
      <c r="BH43" s="124">
        <v>0</v>
      </c>
      <c r="BI43" s="124">
        <v>0</v>
      </c>
      <c r="BJ43" s="124">
        <v>0</v>
      </c>
      <c r="BK43" s="124">
        <v>0</v>
      </c>
      <c r="BL43" s="124">
        <v>0</v>
      </c>
      <c r="BM43" s="124">
        <v>0</v>
      </c>
      <c r="BN43" s="124">
        <v>0</v>
      </c>
      <c r="BO43" s="124">
        <v>0</v>
      </c>
      <c r="BP43" s="124">
        <v>0</v>
      </c>
      <c r="BQ43" s="124">
        <v>0.83000000000000007</v>
      </c>
    </row>
    <row r="44" spans="1:69" s="50" customFormat="1" ht="19.149999999999999" customHeight="1">
      <c r="A44" s="55" t="s">
        <v>40</v>
      </c>
      <c r="B44" s="54" t="s">
        <v>138</v>
      </c>
      <c r="C44" s="55" t="s">
        <v>14</v>
      </c>
      <c r="D44" s="124">
        <v>32.479999999999997</v>
      </c>
      <c r="E44" s="124">
        <v>0</v>
      </c>
      <c r="F44" s="124">
        <v>0</v>
      </c>
      <c r="G44" s="124">
        <v>0</v>
      </c>
      <c r="H44" s="124">
        <v>0</v>
      </c>
      <c r="I44" s="124">
        <v>0</v>
      </c>
      <c r="J44" s="124">
        <v>0</v>
      </c>
      <c r="K44" s="124">
        <v>0</v>
      </c>
      <c r="L44" s="124">
        <v>0</v>
      </c>
      <c r="M44" s="124">
        <v>0</v>
      </c>
      <c r="N44" s="124">
        <v>0</v>
      </c>
      <c r="O44" s="124">
        <v>0</v>
      </c>
      <c r="P44" s="124">
        <v>0</v>
      </c>
      <c r="Q44" s="124">
        <v>0</v>
      </c>
      <c r="R44" s="124">
        <v>0</v>
      </c>
      <c r="S44" s="124">
        <v>0</v>
      </c>
      <c r="T44" s="124">
        <v>0</v>
      </c>
      <c r="U44" s="124">
        <v>0</v>
      </c>
      <c r="V44" s="124">
        <v>0</v>
      </c>
      <c r="W44" s="124">
        <v>0</v>
      </c>
      <c r="X44" s="124">
        <v>0</v>
      </c>
      <c r="Y44" s="124">
        <v>0</v>
      </c>
      <c r="Z44" s="124">
        <v>0</v>
      </c>
      <c r="AA44" s="124">
        <v>0</v>
      </c>
      <c r="AB44" s="124">
        <v>0</v>
      </c>
      <c r="AC44" s="124">
        <v>0</v>
      </c>
      <c r="AD44" s="124">
        <v>0</v>
      </c>
      <c r="AE44" s="124">
        <v>0</v>
      </c>
      <c r="AF44" s="124">
        <v>0</v>
      </c>
      <c r="AG44" s="124">
        <v>0</v>
      </c>
      <c r="AH44" s="124">
        <v>0</v>
      </c>
      <c r="AI44" s="124">
        <v>0</v>
      </c>
      <c r="AJ44" s="124">
        <v>0</v>
      </c>
      <c r="AK44" s="125">
        <v>32.479999999999997</v>
      </c>
      <c r="AL44" s="124">
        <v>0</v>
      </c>
      <c r="AM44" s="124">
        <v>0</v>
      </c>
      <c r="AN44" s="124">
        <v>0</v>
      </c>
      <c r="AO44" s="124">
        <v>0</v>
      </c>
      <c r="AP44" s="124">
        <v>0</v>
      </c>
      <c r="AQ44" s="124">
        <v>0</v>
      </c>
      <c r="AR44" s="124">
        <v>0</v>
      </c>
      <c r="AS44" s="124">
        <v>0</v>
      </c>
      <c r="AT44" s="124">
        <v>0</v>
      </c>
      <c r="AU44" s="124">
        <v>0</v>
      </c>
      <c r="AV44" s="124">
        <v>0</v>
      </c>
      <c r="AW44" s="124">
        <v>0</v>
      </c>
      <c r="AX44" s="124">
        <v>0</v>
      </c>
      <c r="AY44" s="124">
        <v>0</v>
      </c>
      <c r="AZ44" s="124">
        <v>0</v>
      </c>
      <c r="BA44" s="124">
        <v>0</v>
      </c>
      <c r="BB44" s="124">
        <v>0</v>
      </c>
      <c r="BC44" s="124">
        <v>0</v>
      </c>
      <c r="BD44" s="124">
        <v>0</v>
      </c>
      <c r="BE44" s="124">
        <v>0</v>
      </c>
      <c r="BF44" s="124">
        <v>0</v>
      </c>
      <c r="BG44" s="124">
        <v>0</v>
      </c>
      <c r="BH44" s="124">
        <v>0</v>
      </c>
      <c r="BI44" s="124">
        <v>0</v>
      </c>
      <c r="BJ44" s="124">
        <v>0</v>
      </c>
      <c r="BK44" s="124">
        <v>0</v>
      </c>
      <c r="BL44" s="124">
        <v>0</v>
      </c>
      <c r="BM44" s="124">
        <v>0</v>
      </c>
      <c r="BN44" s="124">
        <v>0</v>
      </c>
      <c r="BO44" s="124">
        <v>0</v>
      </c>
      <c r="BP44" s="124">
        <v>0</v>
      </c>
      <c r="BQ44" s="124">
        <v>32.479999999999997</v>
      </c>
    </row>
    <row r="45" spans="1:69" s="50" customFormat="1" ht="19.149999999999999" customHeight="1">
      <c r="A45" s="55" t="s">
        <v>165</v>
      </c>
      <c r="B45" s="54" t="s">
        <v>145</v>
      </c>
      <c r="C45" s="55" t="s">
        <v>146</v>
      </c>
      <c r="D45" s="124">
        <v>6.63</v>
      </c>
      <c r="E45" s="124">
        <v>0</v>
      </c>
      <c r="F45" s="124">
        <v>0</v>
      </c>
      <c r="G45" s="124">
        <v>0</v>
      </c>
      <c r="H45" s="124">
        <v>0</v>
      </c>
      <c r="I45" s="124">
        <v>0</v>
      </c>
      <c r="J45" s="124">
        <v>0</v>
      </c>
      <c r="K45" s="124">
        <v>0</v>
      </c>
      <c r="L45" s="124">
        <v>0</v>
      </c>
      <c r="M45" s="124">
        <v>0</v>
      </c>
      <c r="N45" s="124">
        <v>0</v>
      </c>
      <c r="O45" s="124">
        <v>0</v>
      </c>
      <c r="P45" s="124">
        <v>0</v>
      </c>
      <c r="Q45" s="124">
        <v>0</v>
      </c>
      <c r="R45" s="124">
        <v>0</v>
      </c>
      <c r="S45" s="124">
        <v>0</v>
      </c>
      <c r="T45" s="124">
        <v>0</v>
      </c>
      <c r="U45" s="124">
        <v>0</v>
      </c>
      <c r="V45" s="124">
        <v>0</v>
      </c>
      <c r="W45" s="124">
        <v>0</v>
      </c>
      <c r="X45" s="124">
        <v>0</v>
      </c>
      <c r="Y45" s="124">
        <v>0</v>
      </c>
      <c r="Z45" s="124">
        <v>0</v>
      </c>
      <c r="AA45" s="124">
        <v>0</v>
      </c>
      <c r="AB45" s="124">
        <v>0</v>
      </c>
      <c r="AC45" s="124">
        <v>0</v>
      </c>
      <c r="AD45" s="124">
        <v>0</v>
      </c>
      <c r="AE45" s="124">
        <v>0</v>
      </c>
      <c r="AF45" s="124">
        <v>0</v>
      </c>
      <c r="AG45" s="124">
        <v>0</v>
      </c>
      <c r="AH45" s="124">
        <v>0</v>
      </c>
      <c r="AI45" s="124">
        <v>0</v>
      </c>
      <c r="AJ45" s="124">
        <v>0</v>
      </c>
      <c r="AK45" s="124">
        <v>0</v>
      </c>
      <c r="AL45" s="125">
        <v>6.63</v>
      </c>
      <c r="AM45" s="124">
        <v>0</v>
      </c>
      <c r="AN45" s="124">
        <v>0</v>
      </c>
      <c r="AO45" s="124">
        <v>0</v>
      </c>
      <c r="AP45" s="124">
        <v>0</v>
      </c>
      <c r="AQ45" s="124">
        <v>0</v>
      </c>
      <c r="AR45" s="124">
        <v>0</v>
      </c>
      <c r="AS45" s="124">
        <v>0</v>
      </c>
      <c r="AT45" s="124">
        <v>0</v>
      </c>
      <c r="AU45" s="124">
        <v>0</v>
      </c>
      <c r="AV45" s="124">
        <v>0</v>
      </c>
      <c r="AW45" s="124">
        <v>0</v>
      </c>
      <c r="AX45" s="124">
        <v>0</v>
      </c>
      <c r="AY45" s="124">
        <v>0</v>
      </c>
      <c r="AZ45" s="124">
        <v>0</v>
      </c>
      <c r="BA45" s="124">
        <v>0</v>
      </c>
      <c r="BB45" s="124">
        <v>0</v>
      </c>
      <c r="BC45" s="124">
        <v>0</v>
      </c>
      <c r="BD45" s="124">
        <v>0</v>
      </c>
      <c r="BE45" s="124">
        <v>0</v>
      </c>
      <c r="BF45" s="124">
        <v>0</v>
      </c>
      <c r="BG45" s="124">
        <v>0</v>
      </c>
      <c r="BH45" s="124">
        <v>0</v>
      </c>
      <c r="BI45" s="124">
        <v>0</v>
      </c>
      <c r="BJ45" s="124">
        <v>0</v>
      </c>
      <c r="BK45" s="124">
        <v>0</v>
      </c>
      <c r="BL45" s="124">
        <v>0</v>
      </c>
      <c r="BM45" s="124">
        <v>0</v>
      </c>
      <c r="BN45" s="124">
        <v>0</v>
      </c>
      <c r="BO45" s="124">
        <v>0</v>
      </c>
      <c r="BP45" s="124">
        <v>0.51</v>
      </c>
      <c r="BQ45" s="124">
        <v>7.14</v>
      </c>
    </row>
    <row r="46" spans="1:69" s="50" customFormat="1" ht="28.15" customHeight="1">
      <c r="A46" s="55" t="s">
        <v>166</v>
      </c>
      <c r="B46" s="114" t="s">
        <v>758</v>
      </c>
      <c r="C46" s="55" t="s">
        <v>811</v>
      </c>
      <c r="D46" s="124">
        <v>58.07</v>
      </c>
      <c r="E46" s="124">
        <v>0</v>
      </c>
      <c r="F46" s="124">
        <v>0</v>
      </c>
      <c r="G46" s="124">
        <v>0</v>
      </c>
      <c r="H46" s="124">
        <v>0</v>
      </c>
      <c r="I46" s="124">
        <v>0</v>
      </c>
      <c r="J46" s="124">
        <v>0</v>
      </c>
      <c r="K46" s="124">
        <v>0</v>
      </c>
      <c r="L46" s="124">
        <v>0</v>
      </c>
      <c r="M46" s="124">
        <v>0</v>
      </c>
      <c r="N46" s="124">
        <v>0</v>
      </c>
      <c r="O46" s="124">
        <v>0</v>
      </c>
      <c r="P46" s="124">
        <v>0</v>
      </c>
      <c r="Q46" s="124">
        <v>0</v>
      </c>
      <c r="R46" s="124">
        <v>0</v>
      </c>
      <c r="S46" s="124">
        <v>0</v>
      </c>
      <c r="T46" s="124">
        <v>0</v>
      </c>
      <c r="U46" s="124">
        <v>0</v>
      </c>
      <c r="V46" s="124">
        <v>0</v>
      </c>
      <c r="W46" s="124">
        <v>0</v>
      </c>
      <c r="X46" s="124">
        <v>0</v>
      </c>
      <c r="Y46" s="124">
        <v>0</v>
      </c>
      <c r="Z46" s="124">
        <v>0</v>
      </c>
      <c r="AA46" s="124">
        <v>0</v>
      </c>
      <c r="AB46" s="124">
        <v>0</v>
      </c>
      <c r="AC46" s="124">
        <v>0</v>
      </c>
      <c r="AD46" s="124">
        <v>0</v>
      </c>
      <c r="AE46" s="124">
        <v>0</v>
      </c>
      <c r="AF46" s="124">
        <v>0</v>
      </c>
      <c r="AG46" s="124">
        <v>0</v>
      </c>
      <c r="AH46" s="124">
        <v>0</v>
      </c>
      <c r="AI46" s="124">
        <v>0</v>
      </c>
      <c r="AJ46" s="124">
        <v>0</v>
      </c>
      <c r="AK46" s="124">
        <v>0</v>
      </c>
      <c r="AL46" s="124">
        <v>0</v>
      </c>
      <c r="AM46" s="125">
        <v>58.07</v>
      </c>
      <c r="AN46" s="124">
        <v>0</v>
      </c>
      <c r="AO46" s="124">
        <v>0</v>
      </c>
      <c r="AP46" s="124">
        <v>0</v>
      </c>
      <c r="AQ46" s="124">
        <v>0</v>
      </c>
      <c r="AR46" s="124">
        <v>0</v>
      </c>
      <c r="AS46" s="124">
        <v>0</v>
      </c>
      <c r="AT46" s="124">
        <v>0</v>
      </c>
      <c r="AU46" s="124">
        <v>0</v>
      </c>
      <c r="AV46" s="124">
        <v>0</v>
      </c>
      <c r="AW46" s="124">
        <v>0</v>
      </c>
      <c r="AX46" s="124">
        <v>0</v>
      </c>
      <c r="AY46" s="124">
        <v>0</v>
      </c>
      <c r="AZ46" s="124">
        <v>0</v>
      </c>
      <c r="BA46" s="124">
        <v>0</v>
      </c>
      <c r="BB46" s="124">
        <v>0</v>
      </c>
      <c r="BC46" s="124">
        <v>0</v>
      </c>
      <c r="BD46" s="124">
        <v>0</v>
      </c>
      <c r="BE46" s="124">
        <v>0</v>
      </c>
      <c r="BF46" s="124">
        <v>0</v>
      </c>
      <c r="BG46" s="124">
        <v>0</v>
      </c>
      <c r="BH46" s="124">
        <v>0</v>
      </c>
      <c r="BI46" s="124">
        <v>0</v>
      </c>
      <c r="BJ46" s="124">
        <v>0</v>
      </c>
      <c r="BK46" s="124">
        <v>0</v>
      </c>
      <c r="BL46" s="124">
        <v>0</v>
      </c>
      <c r="BM46" s="124">
        <v>0</v>
      </c>
      <c r="BN46" s="124">
        <v>0</v>
      </c>
      <c r="BO46" s="124">
        <v>0</v>
      </c>
      <c r="BP46" s="124">
        <v>0</v>
      </c>
      <c r="BQ46" s="124">
        <v>58.07</v>
      </c>
    </row>
    <row r="47" spans="1:69" s="50" customFormat="1" ht="28.15" customHeight="1">
      <c r="A47" s="55" t="s">
        <v>167</v>
      </c>
      <c r="B47" s="114" t="s">
        <v>164</v>
      </c>
      <c r="C47" s="55" t="s">
        <v>255</v>
      </c>
      <c r="D47" s="124">
        <v>0</v>
      </c>
      <c r="E47" s="124">
        <v>0</v>
      </c>
      <c r="F47" s="124">
        <v>0</v>
      </c>
      <c r="G47" s="124">
        <v>0</v>
      </c>
      <c r="H47" s="124">
        <v>0</v>
      </c>
      <c r="I47" s="124">
        <v>0</v>
      </c>
      <c r="J47" s="124">
        <v>0</v>
      </c>
      <c r="K47" s="124">
        <v>0</v>
      </c>
      <c r="L47" s="124">
        <v>0</v>
      </c>
      <c r="M47" s="124">
        <v>0</v>
      </c>
      <c r="N47" s="124">
        <v>0</v>
      </c>
      <c r="O47" s="124">
        <v>0</v>
      </c>
      <c r="P47" s="124">
        <v>0</v>
      </c>
      <c r="Q47" s="124">
        <v>0</v>
      </c>
      <c r="R47" s="124">
        <v>0</v>
      </c>
      <c r="S47" s="124">
        <v>0</v>
      </c>
      <c r="T47" s="124">
        <v>0</v>
      </c>
      <c r="U47" s="124">
        <v>0</v>
      </c>
      <c r="V47" s="124">
        <v>0</v>
      </c>
      <c r="W47" s="124">
        <v>0</v>
      </c>
      <c r="X47" s="124">
        <v>0</v>
      </c>
      <c r="Y47" s="124">
        <v>0</v>
      </c>
      <c r="Z47" s="124">
        <v>0</v>
      </c>
      <c r="AA47" s="124">
        <v>0</v>
      </c>
      <c r="AB47" s="124">
        <v>0</v>
      </c>
      <c r="AC47" s="124">
        <v>0</v>
      </c>
      <c r="AD47" s="124">
        <v>0</v>
      </c>
      <c r="AE47" s="124">
        <v>0</v>
      </c>
      <c r="AF47" s="124">
        <v>0</v>
      </c>
      <c r="AG47" s="124">
        <v>0</v>
      </c>
      <c r="AH47" s="124">
        <v>0</v>
      </c>
      <c r="AI47" s="124">
        <v>0</v>
      </c>
      <c r="AJ47" s="124">
        <v>0</v>
      </c>
      <c r="AK47" s="124">
        <v>0</v>
      </c>
      <c r="AL47" s="124">
        <v>0</v>
      </c>
      <c r="AM47" s="124">
        <v>0</v>
      </c>
      <c r="AN47" s="125">
        <v>0</v>
      </c>
      <c r="AO47" s="124">
        <v>0</v>
      </c>
      <c r="AP47" s="124">
        <v>0</v>
      </c>
      <c r="AQ47" s="124">
        <v>0</v>
      </c>
      <c r="AR47" s="124">
        <v>0</v>
      </c>
      <c r="AS47" s="124">
        <v>0</v>
      </c>
      <c r="AT47" s="124">
        <v>0</v>
      </c>
      <c r="AU47" s="124">
        <v>0</v>
      </c>
      <c r="AV47" s="124">
        <v>0</v>
      </c>
      <c r="AW47" s="124">
        <v>0</v>
      </c>
      <c r="AX47" s="124">
        <v>0</v>
      </c>
      <c r="AY47" s="124">
        <v>0</v>
      </c>
      <c r="AZ47" s="124">
        <v>0</v>
      </c>
      <c r="BA47" s="124">
        <v>0</v>
      </c>
      <c r="BB47" s="124">
        <v>0</v>
      </c>
      <c r="BC47" s="124">
        <v>0</v>
      </c>
      <c r="BD47" s="124" t="e">
        <v>#REF!</v>
      </c>
      <c r="BE47" s="124" t="e">
        <v>#REF!</v>
      </c>
      <c r="BF47" s="124" t="e">
        <v>#REF!</v>
      </c>
      <c r="BG47" s="124" t="e">
        <v>#REF!</v>
      </c>
      <c r="BH47" s="124" t="e">
        <v>#REF!</v>
      </c>
      <c r="BI47" s="124" t="e">
        <v>#REF!</v>
      </c>
      <c r="BJ47" s="124" t="e">
        <v>#REF!</v>
      </c>
      <c r="BK47" s="124" t="e">
        <v>#REF!</v>
      </c>
      <c r="BL47" s="124" t="e">
        <v>#REF!</v>
      </c>
      <c r="BM47" s="124" t="e">
        <v>#REF!</v>
      </c>
      <c r="BN47" s="124" t="e">
        <v>#REF!</v>
      </c>
      <c r="BO47" s="124">
        <v>0</v>
      </c>
      <c r="BP47" s="124">
        <v>0</v>
      </c>
      <c r="BQ47" s="124">
        <v>0</v>
      </c>
    </row>
    <row r="48" spans="1:69" s="50" customFormat="1" ht="19.149999999999999" customHeight="1">
      <c r="A48" s="55" t="s">
        <v>168</v>
      </c>
      <c r="B48" s="54" t="s">
        <v>243</v>
      </c>
      <c r="C48" s="55" t="s">
        <v>256</v>
      </c>
      <c r="D48" s="124">
        <v>0</v>
      </c>
      <c r="E48" s="124">
        <v>0</v>
      </c>
      <c r="F48" s="124">
        <v>0</v>
      </c>
      <c r="G48" s="124">
        <v>0</v>
      </c>
      <c r="H48" s="124">
        <v>0</v>
      </c>
      <c r="I48" s="124">
        <v>0</v>
      </c>
      <c r="J48" s="124">
        <v>0</v>
      </c>
      <c r="K48" s="124">
        <v>0</v>
      </c>
      <c r="L48" s="124">
        <v>0</v>
      </c>
      <c r="M48" s="124">
        <v>0</v>
      </c>
      <c r="N48" s="124">
        <v>0</v>
      </c>
      <c r="O48" s="124">
        <v>0</v>
      </c>
      <c r="P48" s="124">
        <v>0</v>
      </c>
      <c r="Q48" s="124">
        <v>0</v>
      </c>
      <c r="R48" s="124">
        <v>0</v>
      </c>
      <c r="S48" s="124">
        <v>0</v>
      </c>
      <c r="T48" s="124">
        <v>0</v>
      </c>
      <c r="U48" s="124">
        <v>0</v>
      </c>
      <c r="V48" s="124">
        <v>0</v>
      </c>
      <c r="W48" s="124">
        <v>0</v>
      </c>
      <c r="X48" s="124">
        <v>0</v>
      </c>
      <c r="Y48" s="124">
        <v>0</v>
      </c>
      <c r="Z48" s="124">
        <v>0</v>
      </c>
      <c r="AA48" s="124">
        <v>0</v>
      </c>
      <c r="AB48" s="124">
        <v>0</v>
      </c>
      <c r="AC48" s="124">
        <v>0</v>
      </c>
      <c r="AD48" s="124">
        <v>0</v>
      </c>
      <c r="AE48" s="124">
        <v>0</v>
      </c>
      <c r="AF48" s="124">
        <v>0</v>
      </c>
      <c r="AG48" s="124">
        <v>0</v>
      </c>
      <c r="AH48" s="124">
        <v>0</v>
      </c>
      <c r="AI48" s="124">
        <v>0</v>
      </c>
      <c r="AJ48" s="124">
        <v>0</v>
      </c>
      <c r="AK48" s="124">
        <v>0</v>
      </c>
      <c r="AL48" s="124">
        <v>0</v>
      </c>
      <c r="AM48" s="124">
        <v>0</v>
      </c>
      <c r="AN48" s="124">
        <v>0</v>
      </c>
      <c r="AO48" s="125">
        <v>0</v>
      </c>
      <c r="AP48" s="124">
        <v>0</v>
      </c>
      <c r="AQ48" s="124">
        <v>0</v>
      </c>
      <c r="AR48" s="124">
        <v>0</v>
      </c>
      <c r="AS48" s="124">
        <v>0</v>
      </c>
      <c r="AT48" s="124">
        <v>0</v>
      </c>
      <c r="AU48" s="124">
        <v>0</v>
      </c>
      <c r="AV48" s="124">
        <v>0</v>
      </c>
      <c r="AW48" s="124">
        <v>0</v>
      </c>
      <c r="AX48" s="124">
        <v>0</v>
      </c>
      <c r="AY48" s="124">
        <v>0</v>
      </c>
      <c r="AZ48" s="124">
        <v>0</v>
      </c>
      <c r="BA48" s="124">
        <v>0</v>
      </c>
      <c r="BB48" s="124">
        <v>0</v>
      </c>
      <c r="BC48" s="124">
        <v>0</v>
      </c>
      <c r="BD48" s="124" t="e">
        <v>#REF!</v>
      </c>
      <c r="BE48" s="124" t="e">
        <v>#REF!</v>
      </c>
      <c r="BF48" s="124" t="e">
        <v>#REF!</v>
      </c>
      <c r="BG48" s="124" t="e">
        <v>#REF!</v>
      </c>
      <c r="BH48" s="124" t="e">
        <v>#REF!</v>
      </c>
      <c r="BI48" s="124" t="e">
        <v>#REF!</v>
      </c>
      <c r="BJ48" s="124" t="e">
        <v>#REF!</v>
      </c>
      <c r="BK48" s="124" t="e">
        <v>#REF!</v>
      </c>
      <c r="BL48" s="124" t="e">
        <v>#REF!</v>
      </c>
      <c r="BM48" s="124" t="e">
        <v>#REF!</v>
      </c>
      <c r="BN48" s="124" t="e">
        <v>#REF!</v>
      </c>
      <c r="BO48" s="124">
        <v>0</v>
      </c>
      <c r="BP48" s="124">
        <v>3.16</v>
      </c>
      <c r="BQ48" s="124">
        <v>3.16</v>
      </c>
    </row>
    <row r="49" spans="1:69" s="50" customFormat="1" ht="19.149999999999999" customHeight="1">
      <c r="A49" s="55" t="s">
        <v>169</v>
      </c>
      <c r="B49" s="54" t="s">
        <v>244</v>
      </c>
      <c r="C49" s="55" t="s">
        <v>257</v>
      </c>
      <c r="D49" s="124">
        <v>1.84</v>
      </c>
      <c r="E49" s="124">
        <v>0</v>
      </c>
      <c r="F49" s="124">
        <v>0</v>
      </c>
      <c r="G49" s="124">
        <v>0</v>
      </c>
      <c r="H49" s="124">
        <v>0</v>
      </c>
      <c r="I49" s="124">
        <v>0</v>
      </c>
      <c r="J49" s="124">
        <v>0</v>
      </c>
      <c r="K49" s="124">
        <v>0</v>
      </c>
      <c r="L49" s="124">
        <v>0</v>
      </c>
      <c r="M49" s="124">
        <v>0</v>
      </c>
      <c r="N49" s="124">
        <v>0</v>
      </c>
      <c r="O49" s="124">
        <v>0</v>
      </c>
      <c r="P49" s="124">
        <v>0</v>
      </c>
      <c r="Q49" s="124">
        <v>0.18</v>
      </c>
      <c r="R49" s="124">
        <v>0</v>
      </c>
      <c r="S49" s="124">
        <v>0.18</v>
      </c>
      <c r="T49" s="124">
        <v>0</v>
      </c>
      <c r="U49" s="124">
        <v>0</v>
      </c>
      <c r="V49" s="124">
        <v>0</v>
      </c>
      <c r="W49" s="124">
        <v>0</v>
      </c>
      <c r="X49" s="124">
        <v>0</v>
      </c>
      <c r="Y49" s="124">
        <v>0</v>
      </c>
      <c r="Z49" s="124">
        <v>0</v>
      </c>
      <c r="AA49" s="124">
        <v>0</v>
      </c>
      <c r="AB49" s="124">
        <v>0</v>
      </c>
      <c r="AC49" s="124">
        <v>0</v>
      </c>
      <c r="AD49" s="124">
        <v>0</v>
      </c>
      <c r="AE49" s="124">
        <v>0</v>
      </c>
      <c r="AF49" s="124">
        <v>0</v>
      </c>
      <c r="AG49" s="124">
        <v>0</v>
      </c>
      <c r="AH49" s="124">
        <v>0</v>
      </c>
      <c r="AI49" s="124">
        <v>0</v>
      </c>
      <c r="AJ49" s="124">
        <v>0</v>
      </c>
      <c r="AK49" s="124">
        <v>0</v>
      </c>
      <c r="AL49" s="124">
        <v>0</v>
      </c>
      <c r="AM49" s="124">
        <v>0</v>
      </c>
      <c r="AN49" s="124">
        <v>0</v>
      </c>
      <c r="AO49" s="124">
        <v>0</v>
      </c>
      <c r="AP49" s="125">
        <v>1.6600000000000001</v>
      </c>
      <c r="AQ49" s="124">
        <v>0</v>
      </c>
      <c r="AR49" s="124">
        <v>0</v>
      </c>
      <c r="AS49" s="124">
        <v>0</v>
      </c>
      <c r="AT49" s="124">
        <v>0</v>
      </c>
      <c r="AU49" s="124">
        <v>0</v>
      </c>
      <c r="AV49" s="124">
        <v>0</v>
      </c>
      <c r="AW49" s="124">
        <v>0</v>
      </c>
      <c r="AX49" s="124">
        <v>0</v>
      </c>
      <c r="AY49" s="124">
        <v>0</v>
      </c>
      <c r="AZ49" s="124">
        <v>0</v>
      </c>
      <c r="BA49" s="124">
        <v>0</v>
      </c>
      <c r="BB49" s="124">
        <v>0</v>
      </c>
      <c r="BC49" s="124">
        <v>0</v>
      </c>
      <c r="BD49" s="124" t="e">
        <v>#REF!</v>
      </c>
      <c r="BE49" s="124" t="e">
        <v>#REF!</v>
      </c>
      <c r="BF49" s="124" t="e">
        <v>#REF!</v>
      </c>
      <c r="BG49" s="124" t="e">
        <v>#REF!</v>
      </c>
      <c r="BH49" s="124" t="e">
        <v>#REF!</v>
      </c>
      <c r="BI49" s="124" t="e">
        <v>#REF!</v>
      </c>
      <c r="BJ49" s="124" t="e">
        <v>#REF!</v>
      </c>
      <c r="BK49" s="124" t="e">
        <v>#REF!</v>
      </c>
      <c r="BL49" s="124" t="e">
        <v>#REF!</v>
      </c>
      <c r="BM49" s="124" t="e">
        <v>#REF!</v>
      </c>
      <c r="BN49" s="124" t="e">
        <v>#REF!</v>
      </c>
      <c r="BO49" s="124">
        <v>0.18</v>
      </c>
      <c r="BP49" s="124">
        <v>0.48000000000000004</v>
      </c>
      <c r="BQ49" s="124">
        <v>2.3200000000000003</v>
      </c>
    </row>
    <row r="50" spans="1:69" s="99" customFormat="1" ht="19.149999999999999" customHeight="1">
      <c r="A50" s="55" t="s">
        <v>810</v>
      </c>
      <c r="B50" s="54" t="s">
        <v>137</v>
      </c>
      <c r="C50" s="55" t="s">
        <v>812</v>
      </c>
      <c r="D50" s="124">
        <v>0</v>
      </c>
      <c r="E50" s="124">
        <v>0</v>
      </c>
      <c r="F50" s="124">
        <v>0</v>
      </c>
      <c r="G50" s="124">
        <v>0</v>
      </c>
      <c r="H50" s="124">
        <v>0</v>
      </c>
      <c r="I50" s="124">
        <v>0</v>
      </c>
      <c r="J50" s="124">
        <v>0</v>
      </c>
      <c r="K50" s="124">
        <v>0</v>
      </c>
      <c r="L50" s="124">
        <v>0</v>
      </c>
      <c r="M50" s="124">
        <v>0</v>
      </c>
      <c r="N50" s="124">
        <v>0</v>
      </c>
      <c r="O50" s="124">
        <v>0</v>
      </c>
      <c r="P50" s="124">
        <v>0</v>
      </c>
      <c r="Q50" s="124">
        <v>0</v>
      </c>
      <c r="R50" s="124">
        <v>0</v>
      </c>
      <c r="S50" s="124">
        <v>0</v>
      </c>
      <c r="T50" s="124">
        <v>0</v>
      </c>
      <c r="U50" s="124">
        <v>0</v>
      </c>
      <c r="V50" s="124">
        <v>0</v>
      </c>
      <c r="W50" s="124">
        <v>0</v>
      </c>
      <c r="X50" s="124">
        <v>0</v>
      </c>
      <c r="Y50" s="124">
        <v>0</v>
      </c>
      <c r="Z50" s="124">
        <v>0</v>
      </c>
      <c r="AA50" s="124">
        <v>0</v>
      </c>
      <c r="AB50" s="124">
        <v>0</v>
      </c>
      <c r="AC50" s="124">
        <v>0</v>
      </c>
      <c r="AD50" s="124">
        <v>0</v>
      </c>
      <c r="AE50" s="124">
        <v>0</v>
      </c>
      <c r="AF50" s="124">
        <v>0</v>
      </c>
      <c r="AG50" s="124">
        <v>0</v>
      </c>
      <c r="AH50" s="124">
        <v>0</v>
      </c>
      <c r="AI50" s="124">
        <v>0</v>
      </c>
      <c r="AJ50" s="124">
        <v>0</v>
      </c>
      <c r="AK50" s="124">
        <v>0</v>
      </c>
      <c r="AL50" s="124">
        <v>0</v>
      </c>
      <c r="AM50" s="124">
        <v>0</v>
      </c>
      <c r="AN50" s="124">
        <v>0</v>
      </c>
      <c r="AO50" s="124">
        <v>0</v>
      </c>
      <c r="AP50" s="124">
        <v>0</v>
      </c>
      <c r="AQ50" s="125">
        <v>0</v>
      </c>
      <c r="AR50" s="124">
        <v>0</v>
      </c>
      <c r="AS50" s="124">
        <v>0</v>
      </c>
      <c r="AT50" s="124">
        <v>0</v>
      </c>
      <c r="AU50" s="124">
        <v>0</v>
      </c>
      <c r="AV50" s="124">
        <v>0</v>
      </c>
      <c r="AW50" s="124">
        <v>0</v>
      </c>
      <c r="AX50" s="124">
        <v>0</v>
      </c>
      <c r="AY50" s="124">
        <v>0</v>
      </c>
      <c r="AZ50" s="124">
        <v>0</v>
      </c>
      <c r="BA50" s="124">
        <v>0</v>
      </c>
      <c r="BB50" s="124">
        <v>0</v>
      </c>
      <c r="BC50" s="124">
        <v>0</v>
      </c>
      <c r="BD50" s="124">
        <v>0</v>
      </c>
      <c r="BE50" s="124">
        <v>0</v>
      </c>
      <c r="BF50" s="124">
        <v>0</v>
      </c>
      <c r="BG50" s="124">
        <v>0</v>
      </c>
      <c r="BH50" s="124">
        <v>0</v>
      </c>
      <c r="BI50" s="124">
        <v>0</v>
      </c>
      <c r="BJ50" s="124">
        <v>0</v>
      </c>
      <c r="BK50" s="124">
        <v>0</v>
      </c>
      <c r="BL50" s="124">
        <v>0</v>
      </c>
      <c r="BM50" s="124">
        <v>0</v>
      </c>
      <c r="BN50" s="124">
        <v>0</v>
      </c>
      <c r="BO50" s="124">
        <v>0</v>
      </c>
      <c r="BP50" s="124">
        <v>0</v>
      </c>
      <c r="BQ50" s="124">
        <v>0</v>
      </c>
    </row>
    <row r="51" spans="1:69" s="99" customFormat="1" ht="19.149999999999999" customHeight="1">
      <c r="A51" s="55" t="s">
        <v>265</v>
      </c>
      <c r="B51" s="54" t="s">
        <v>23</v>
      </c>
      <c r="C51" s="55" t="s">
        <v>24</v>
      </c>
      <c r="D51" s="124">
        <v>2.44</v>
      </c>
      <c r="E51" s="124">
        <v>0</v>
      </c>
      <c r="F51" s="124">
        <v>0</v>
      </c>
      <c r="G51" s="124">
        <v>0</v>
      </c>
      <c r="H51" s="124">
        <v>0</v>
      </c>
      <c r="I51" s="124">
        <v>0</v>
      </c>
      <c r="J51" s="124">
        <v>0</v>
      </c>
      <c r="K51" s="124">
        <v>0</v>
      </c>
      <c r="L51" s="124">
        <v>0</v>
      </c>
      <c r="M51" s="124">
        <v>0</v>
      </c>
      <c r="N51" s="124">
        <v>0</v>
      </c>
      <c r="O51" s="124">
        <v>0</v>
      </c>
      <c r="P51" s="124">
        <v>0</v>
      </c>
      <c r="Q51" s="124">
        <v>0</v>
      </c>
      <c r="R51" s="124">
        <v>0</v>
      </c>
      <c r="S51" s="124">
        <v>0</v>
      </c>
      <c r="T51" s="124">
        <v>0</v>
      </c>
      <c r="U51" s="124">
        <v>0</v>
      </c>
      <c r="V51" s="124">
        <v>0</v>
      </c>
      <c r="W51" s="124">
        <v>0</v>
      </c>
      <c r="X51" s="124">
        <v>0</v>
      </c>
      <c r="Y51" s="124">
        <v>0</v>
      </c>
      <c r="Z51" s="124">
        <v>0</v>
      </c>
      <c r="AA51" s="124">
        <v>0</v>
      </c>
      <c r="AB51" s="124">
        <v>0</v>
      </c>
      <c r="AC51" s="124">
        <v>0</v>
      </c>
      <c r="AD51" s="124">
        <v>0</v>
      </c>
      <c r="AE51" s="124">
        <v>0</v>
      </c>
      <c r="AF51" s="124">
        <v>0</v>
      </c>
      <c r="AG51" s="124">
        <v>0</v>
      </c>
      <c r="AH51" s="124">
        <v>0</v>
      </c>
      <c r="AI51" s="124">
        <v>0</v>
      </c>
      <c r="AJ51" s="124">
        <v>0</v>
      </c>
      <c r="AK51" s="124">
        <v>0</v>
      </c>
      <c r="AL51" s="124">
        <v>0</v>
      </c>
      <c r="AM51" s="124">
        <v>0</v>
      </c>
      <c r="AN51" s="124">
        <v>0</v>
      </c>
      <c r="AO51" s="124">
        <v>0</v>
      </c>
      <c r="AP51" s="124">
        <v>0</v>
      </c>
      <c r="AQ51" s="124">
        <v>0</v>
      </c>
      <c r="AR51" s="125">
        <v>2.44</v>
      </c>
      <c r="AS51" s="124">
        <v>0</v>
      </c>
      <c r="AT51" s="124">
        <v>0</v>
      </c>
      <c r="AU51" s="124">
        <v>0</v>
      </c>
      <c r="AV51" s="124">
        <v>0</v>
      </c>
      <c r="AW51" s="124">
        <v>0</v>
      </c>
      <c r="AX51" s="124">
        <v>0</v>
      </c>
      <c r="AY51" s="124">
        <v>0</v>
      </c>
      <c r="AZ51" s="124">
        <v>0</v>
      </c>
      <c r="BA51" s="124">
        <v>0</v>
      </c>
      <c r="BB51" s="124">
        <v>0</v>
      </c>
      <c r="BC51" s="124">
        <v>0</v>
      </c>
      <c r="BD51" s="124">
        <v>0</v>
      </c>
      <c r="BE51" s="124">
        <v>0</v>
      </c>
      <c r="BF51" s="124">
        <v>0</v>
      </c>
      <c r="BG51" s="124">
        <v>0</v>
      </c>
      <c r="BH51" s="124">
        <v>0</v>
      </c>
      <c r="BI51" s="124">
        <v>0</v>
      </c>
      <c r="BJ51" s="124">
        <v>0</v>
      </c>
      <c r="BK51" s="124">
        <v>0</v>
      </c>
      <c r="BL51" s="124">
        <v>0</v>
      </c>
      <c r="BM51" s="124">
        <v>0</v>
      </c>
      <c r="BN51" s="124">
        <v>0</v>
      </c>
      <c r="BO51" s="124">
        <v>0</v>
      </c>
      <c r="BP51" s="124">
        <v>0.1</v>
      </c>
      <c r="BQ51" s="124">
        <v>2.54</v>
      </c>
    </row>
    <row r="52" spans="1:69" s="99" customFormat="1" ht="28.15" customHeight="1">
      <c r="A52" s="55" t="s">
        <v>266</v>
      </c>
      <c r="B52" s="114" t="s">
        <v>25</v>
      </c>
      <c r="C52" s="55" t="s">
        <v>26</v>
      </c>
      <c r="D52" s="124">
        <v>94.25</v>
      </c>
      <c r="E52" s="124">
        <v>0</v>
      </c>
      <c r="F52" s="124">
        <v>0</v>
      </c>
      <c r="G52" s="124">
        <v>0</v>
      </c>
      <c r="H52" s="124">
        <v>0</v>
      </c>
      <c r="I52" s="124">
        <v>0</v>
      </c>
      <c r="J52" s="124">
        <v>0</v>
      </c>
      <c r="K52" s="124">
        <v>0</v>
      </c>
      <c r="L52" s="124">
        <v>0</v>
      </c>
      <c r="M52" s="124">
        <v>0</v>
      </c>
      <c r="N52" s="124">
        <v>0</v>
      </c>
      <c r="O52" s="124">
        <v>0</v>
      </c>
      <c r="P52" s="124">
        <v>0</v>
      </c>
      <c r="Q52" s="124">
        <v>0</v>
      </c>
      <c r="R52" s="124">
        <v>0</v>
      </c>
      <c r="S52" s="124">
        <v>0</v>
      </c>
      <c r="T52" s="124">
        <v>0</v>
      </c>
      <c r="U52" s="124">
        <v>0</v>
      </c>
      <c r="V52" s="124">
        <v>0</v>
      </c>
      <c r="W52" s="124">
        <v>0</v>
      </c>
      <c r="X52" s="124">
        <v>0</v>
      </c>
      <c r="Y52" s="124">
        <v>0</v>
      </c>
      <c r="Z52" s="124">
        <v>0</v>
      </c>
      <c r="AA52" s="124">
        <v>0</v>
      </c>
      <c r="AB52" s="124">
        <v>0</v>
      </c>
      <c r="AC52" s="124">
        <v>0</v>
      </c>
      <c r="AD52" s="124">
        <v>0</v>
      </c>
      <c r="AE52" s="124">
        <v>0</v>
      </c>
      <c r="AF52" s="124">
        <v>0</v>
      </c>
      <c r="AG52" s="124">
        <v>0</v>
      </c>
      <c r="AH52" s="124">
        <v>0</v>
      </c>
      <c r="AI52" s="124">
        <v>0</v>
      </c>
      <c r="AJ52" s="124">
        <v>0</v>
      </c>
      <c r="AK52" s="124">
        <v>0</v>
      </c>
      <c r="AL52" s="124">
        <v>0</v>
      </c>
      <c r="AM52" s="124">
        <v>0</v>
      </c>
      <c r="AN52" s="124">
        <v>0</v>
      </c>
      <c r="AO52" s="124">
        <v>0</v>
      </c>
      <c r="AP52" s="124">
        <v>0</v>
      </c>
      <c r="AQ52" s="124">
        <v>0</v>
      </c>
      <c r="AR52" s="124">
        <v>0</v>
      </c>
      <c r="AS52" s="125">
        <v>94.25</v>
      </c>
      <c r="AT52" s="124">
        <v>0</v>
      </c>
      <c r="AU52" s="124">
        <v>0</v>
      </c>
      <c r="AV52" s="124">
        <v>0</v>
      </c>
      <c r="AW52" s="124">
        <v>0</v>
      </c>
      <c r="AX52" s="124">
        <v>0</v>
      </c>
      <c r="AY52" s="124">
        <v>0</v>
      </c>
      <c r="AZ52" s="124">
        <v>0</v>
      </c>
      <c r="BA52" s="124">
        <v>0</v>
      </c>
      <c r="BB52" s="124">
        <v>0</v>
      </c>
      <c r="BC52" s="124">
        <v>0</v>
      </c>
      <c r="BD52" s="124">
        <v>0</v>
      </c>
      <c r="BE52" s="124">
        <v>0</v>
      </c>
      <c r="BF52" s="124">
        <v>0</v>
      </c>
      <c r="BG52" s="124">
        <v>0</v>
      </c>
      <c r="BH52" s="124">
        <v>0</v>
      </c>
      <c r="BI52" s="124">
        <v>0</v>
      </c>
      <c r="BJ52" s="124">
        <v>0</v>
      </c>
      <c r="BK52" s="124">
        <v>0</v>
      </c>
      <c r="BL52" s="124">
        <v>0</v>
      </c>
      <c r="BM52" s="124">
        <v>0</v>
      </c>
      <c r="BN52" s="124">
        <v>0</v>
      </c>
      <c r="BO52" s="124">
        <v>0</v>
      </c>
      <c r="BP52" s="124">
        <v>2.0499999999999998</v>
      </c>
      <c r="BQ52" s="124">
        <v>96.3</v>
      </c>
    </row>
    <row r="53" spans="1:69" s="98" customFormat="1" ht="19.149999999999999" customHeight="1">
      <c r="A53" s="55" t="s">
        <v>267</v>
      </c>
      <c r="B53" s="54" t="s">
        <v>333</v>
      </c>
      <c r="C53" s="55" t="s">
        <v>127</v>
      </c>
      <c r="D53" s="124">
        <v>1151.03</v>
      </c>
      <c r="E53" s="124">
        <v>0</v>
      </c>
      <c r="F53" s="124">
        <v>0</v>
      </c>
      <c r="G53" s="124">
        <v>0</v>
      </c>
      <c r="H53" s="124">
        <v>0</v>
      </c>
      <c r="I53" s="124">
        <v>0</v>
      </c>
      <c r="J53" s="124">
        <v>0</v>
      </c>
      <c r="K53" s="124">
        <v>0</v>
      </c>
      <c r="L53" s="124">
        <v>0</v>
      </c>
      <c r="M53" s="124">
        <v>0</v>
      </c>
      <c r="N53" s="124">
        <v>0</v>
      </c>
      <c r="O53" s="124">
        <v>0</v>
      </c>
      <c r="P53" s="124">
        <v>0</v>
      </c>
      <c r="Q53" s="124">
        <v>4.07</v>
      </c>
      <c r="R53" s="124">
        <v>0</v>
      </c>
      <c r="S53" s="124">
        <v>0</v>
      </c>
      <c r="T53" s="124">
        <v>0</v>
      </c>
      <c r="U53" s="124">
        <v>0</v>
      </c>
      <c r="V53" s="124">
        <v>0.97</v>
      </c>
      <c r="W53" s="124">
        <v>1.0899999999999999</v>
      </c>
      <c r="X53" s="124">
        <v>0</v>
      </c>
      <c r="Y53" s="124">
        <v>0</v>
      </c>
      <c r="Z53" s="124">
        <v>2.0100000000000002</v>
      </c>
      <c r="AA53" s="124">
        <v>1.72</v>
      </c>
      <c r="AB53" s="124">
        <v>0.29000000000000004</v>
      </c>
      <c r="AC53" s="124">
        <v>0</v>
      </c>
      <c r="AD53" s="124">
        <v>0</v>
      </c>
      <c r="AE53" s="124">
        <v>0</v>
      </c>
      <c r="AF53" s="124">
        <v>0</v>
      </c>
      <c r="AG53" s="124">
        <v>0</v>
      </c>
      <c r="AH53" s="124">
        <v>0</v>
      </c>
      <c r="AI53" s="124">
        <v>0</v>
      </c>
      <c r="AJ53" s="124">
        <v>0</v>
      </c>
      <c r="AK53" s="124">
        <v>0</v>
      </c>
      <c r="AL53" s="124">
        <v>0</v>
      </c>
      <c r="AM53" s="124">
        <v>0</v>
      </c>
      <c r="AN53" s="124">
        <v>0</v>
      </c>
      <c r="AO53" s="124">
        <v>0</v>
      </c>
      <c r="AP53" s="124">
        <v>0</v>
      </c>
      <c r="AQ53" s="124">
        <v>0</v>
      </c>
      <c r="AR53" s="124">
        <v>0</v>
      </c>
      <c r="AS53" s="124">
        <v>0</v>
      </c>
      <c r="AT53" s="125">
        <v>1146.96</v>
      </c>
      <c r="AU53" s="124">
        <v>0</v>
      </c>
      <c r="AV53" s="124">
        <v>0</v>
      </c>
      <c r="AW53" s="124">
        <v>0</v>
      </c>
      <c r="AX53" s="124">
        <v>0</v>
      </c>
      <c r="AY53" s="124">
        <v>0</v>
      </c>
      <c r="AZ53" s="124">
        <v>0</v>
      </c>
      <c r="BA53" s="124">
        <v>0</v>
      </c>
      <c r="BB53" s="124">
        <v>0</v>
      </c>
      <c r="BC53" s="124">
        <v>0</v>
      </c>
      <c r="BD53" s="124">
        <v>0</v>
      </c>
      <c r="BE53" s="124">
        <v>0</v>
      </c>
      <c r="BF53" s="124">
        <v>0</v>
      </c>
      <c r="BG53" s="124">
        <v>0</v>
      </c>
      <c r="BH53" s="124">
        <v>0</v>
      </c>
      <c r="BI53" s="124">
        <v>0</v>
      </c>
      <c r="BJ53" s="124">
        <v>0</v>
      </c>
      <c r="BK53" s="124">
        <v>0</v>
      </c>
      <c r="BL53" s="124">
        <v>0</v>
      </c>
      <c r="BM53" s="124">
        <v>0</v>
      </c>
      <c r="BN53" s="124">
        <v>0</v>
      </c>
      <c r="BO53" s="124">
        <v>4.07</v>
      </c>
      <c r="BP53" s="124">
        <v>12.66</v>
      </c>
      <c r="BQ53" s="124">
        <v>1163.69</v>
      </c>
    </row>
    <row r="54" spans="1:69" s="98" customFormat="1" ht="19.149999999999999" customHeight="1">
      <c r="A54" s="55" t="s">
        <v>268</v>
      </c>
      <c r="B54" s="54" t="s">
        <v>722</v>
      </c>
      <c r="C54" s="55" t="s">
        <v>126</v>
      </c>
      <c r="D54" s="124">
        <v>101.26</v>
      </c>
      <c r="E54" s="124">
        <v>0</v>
      </c>
      <c r="F54" s="124">
        <v>0</v>
      </c>
      <c r="G54" s="124">
        <v>0</v>
      </c>
      <c r="H54" s="124">
        <v>0</v>
      </c>
      <c r="I54" s="124">
        <v>0</v>
      </c>
      <c r="J54" s="124">
        <v>0</v>
      </c>
      <c r="K54" s="124">
        <v>0</v>
      </c>
      <c r="L54" s="124">
        <v>0</v>
      </c>
      <c r="M54" s="124">
        <v>0</v>
      </c>
      <c r="N54" s="124">
        <v>0</v>
      </c>
      <c r="O54" s="124">
        <v>0</v>
      </c>
      <c r="P54" s="124">
        <v>0</v>
      </c>
      <c r="Q54" s="124">
        <v>1.17</v>
      </c>
      <c r="R54" s="124">
        <v>0.1</v>
      </c>
      <c r="S54" s="124">
        <v>0</v>
      </c>
      <c r="T54" s="124">
        <v>0</v>
      </c>
      <c r="U54" s="124">
        <v>0</v>
      </c>
      <c r="V54" s="124">
        <v>0.42</v>
      </c>
      <c r="W54" s="124">
        <v>0</v>
      </c>
      <c r="X54" s="124">
        <v>0</v>
      </c>
      <c r="Y54" s="124">
        <v>0</v>
      </c>
      <c r="Z54" s="124">
        <v>0.64999999999999991</v>
      </c>
      <c r="AA54" s="124">
        <v>0.35</v>
      </c>
      <c r="AB54" s="124">
        <v>0.3</v>
      </c>
      <c r="AC54" s="124">
        <v>0</v>
      </c>
      <c r="AD54" s="124">
        <v>0</v>
      </c>
      <c r="AE54" s="124">
        <v>0</v>
      </c>
      <c r="AF54" s="124">
        <v>0</v>
      </c>
      <c r="AG54" s="124">
        <v>0</v>
      </c>
      <c r="AH54" s="124">
        <v>0</v>
      </c>
      <c r="AI54" s="124">
        <v>0</v>
      </c>
      <c r="AJ54" s="124">
        <v>0</v>
      </c>
      <c r="AK54" s="124">
        <v>0</v>
      </c>
      <c r="AL54" s="124">
        <v>0</v>
      </c>
      <c r="AM54" s="124">
        <v>0</v>
      </c>
      <c r="AN54" s="124">
        <v>0</v>
      </c>
      <c r="AO54" s="124">
        <v>0</v>
      </c>
      <c r="AP54" s="124">
        <v>0</v>
      </c>
      <c r="AQ54" s="124">
        <v>0</v>
      </c>
      <c r="AR54" s="124">
        <v>0</v>
      </c>
      <c r="AS54" s="124">
        <v>0</v>
      </c>
      <c r="AT54" s="124">
        <v>0</v>
      </c>
      <c r="AU54" s="125">
        <v>100.09</v>
      </c>
      <c r="AV54" s="124">
        <v>0</v>
      </c>
      <c r="AW54" s="124">
        <v>0</v>
      </c>
      <c r="AX54" s="124">
        <v>0</v>
      </c>
      <c r="AY54" s="124">
        <v>0</v>
      </c>
      <c r="AZ54" s="124">
        <v>0</v>
      </c>
      <c r="BA54" s="124">
        <v>0</v>
      </c>
      <c r="BB54" s="124">
        <v>0</v>
      </c>
      <c r="BC54" s="124">
        <v>0</v>
      </c>
      <c r="BD54" s="124">
        <v>0</v>
      </c>
      <c r="BE54" s="124">
        <v>0</v>
      </c>
      <c r="BF54" s="124">
        <v>0</v>
      </c>
      <c r="BG54" s="124">
        <v>0</v>
      </c>
      <c r="BH54" s="124">
        <v>0</v>
      </c>
      <c r="BI54" s="124">
        <v>0</v>
      </c>
      <c r="BJ54" s="124">
        <v>0</v>
      </c>
      <c r="BK54" s="124">
        <v>0</v>
      </c>
      <c r="BL54" s="124">
        <v>0</v>
      </c>
      <c r="BM54" s="124">
        <v>0</v>
      </c>
      <c r="BN54" s="124">
        <v>0</v>
      </c>
      <c r="BO54" s="124">
        <v>1.17</v>
      </c>
      <c r="BP54" s="124">
        <v>5.03</v>
      </c>
      <c r="BQ54" s="124">
        <v>106.29</v>
      </c>
    </row>
    <row r="55" spans="1:69" s="99" customFormat="1" ht="19.149999999999999" customHeight="1">
      <c r="A55" s="55" t="s">
        <v>123</v>
      </c>
      <c r="B55" s="54" t="s">
        <v>139</v>
      </c>
      <c r="C55" s="55" t="s">
        <v>140</v>
      </c>
      <c r="D55" s="124">
        <v>26.510000000000005</v>
      </c>
      <c r="E55" s="124">
        <v>0</v>
      </c>
      <c r="F55" s="124">
        <v>0</v>
      </c>
      <c r="G55" s="124">
        <v>0</v>
      </c>
      <c r="H55" s="124">
        <v>0</v>
      </c>
      <c r="I55" s="124">
        <v>0</v>
      </c>
      <c r="J55" s="124">
        <v>0</v>
      </c>
      <c r="K55" s="124">
        <v>0</v>
      </c>
      <c r="L55" s="124">
        <v>0</v>
      </c>
      <c r="M55" s="124">
        <v>0</v>
      </c>
      <c r="N55" s="124">
        <v>0</v>
      </c>
      <c r="O55" s="124">
        <v>0</v>
      </c>
      <c r="P55" s="124">
        <v>0</v>
      </c>
      <c r="Q55" s="124">
        <v>0.53</v>
      </c>
      <c r="R55" s="124">
        <v>0</v>
      </c>
      <c r="S55" s="124">
        <v>0.53</v>
      </c>
      <c r="T55" s="124">
        <v>0</v>
      </c>
      <c r="U55" s="124">
        <v>0</v>
      </c>
      <c r="V55" s="124">
        <v>0</v>
      </c>
      <c r="W55" s="124">
        <v>0</v>
      </c>
      <c r="X55" s="124">
        <v>0</v>
      </c>
      <c r="Y55" s="124">
        <v>0</v>
      </c>
      <c r="Z55" s="124">
        <v>0</v>
      </c>
      <c r="AA55" s="124">
        <v>0</v>
      </c>
      <c r="AB55" s="124">
        <v>0</v>
      </c>
      <c r="AC55" s="124">
        <v>0</v>
      </c>
      <c r="AD55" s="124">
        <v>0</v>
      </c>
      <c r="AE55" s="124">
        <v>0</v>
      </c>
      <c r="AF55" s="124">
        <v>0</v>
      </c>
      <c r="AG55" s="124">
        <v>0</v>
      </c>
      <c r="AH55" s="124">
        <v>0</v>
      </c>
      <c r="AI55" s="124">
        <v>0</v>
      </c>
      <c r="AJ55" s="124">
        <v>0</v>
      </c>
      <c r="AK55" s="124">
        <v>0</v>
      </c>
      <c r="AL55" s="124">
        <v>0</v>
      </c>
      <c r="AM55" s="124">
        <v>0</v>
      </c>
      <c r="AN55" s="124">
        <v>0</v>
      </c>
      <c r="AO55" s="124">
        <v>0</v>
      </c>
      <c r="AP55" s="124">
        <v>0</v>
      </c>
      <c r="AQ55" s="124">
        <v>0</v>
      </c>
      <c r="AR55" s="124">
        <v>0</v>
      </c>
      <c r="AS55" s="124">
        <v>0</v>
      </c>
      <c r="AT55" s="124">
        <v>0</v>
      </c>
      <c r="AU55" s="124">
        <v>0</v>
      </c>
      <c r="AV55" s="125">
        <v>25.980000000000004</v>
      </c>
      <c r="AW55" s="124">
        <v>0</v>
      </c>
      <c r="AX55" s="124">
        <v>0</v>
      </c>
      <c r="AY55" s="124">
        <v>0</v>
      </c>
      <c r="AZ55" s="124">
        <v>0</v>
      </c>
      <c r="BA55" s="124">
        <v>0</v>
      </c>
      <c r="BB55" s="124">
        <v>0</v>
      </c>
      <c r="BC55" s="124">
        <v>0</v>
      </c>
      <c r="BD55" s="124">
        <v>0</v>
      </c>
      <c r="BE55" s="124">
        <v>0</v>
      </c>
      <c r="BF55" s="124">
        <v>0</v>
      </c>
      <c r="BG55" s="124">
        <v>0</v>
      </c>
      <c r="BH55" s="124">
        <v>0</v>
      </c>
      <c r="BI55" s="124">
        <v>0</v>
      </c>
      <c r="BJ55" s="124">
        <v>0</v>
      </c>
      <c r="BK55" s="124">
        <v>0</v>
      </c>
      <c r="BL55" s="124">
        <v>0</v>
      </c>
      <c r="BM55" s="124">
        <v>0</v>
      </c>
      <c r="BN55" s="124">
        <v>0</v>
      </c>
      <c r="BO55" s="124">
        <v>0.53</v>
      </c>
      <c r="BP55" s="124">
        <v>-0.53</v>
      </c>
      <c r="BQ55" s="124">
        <v>25.980000000000004</v>
      </c>
    </row>
    <row r="56" spans="1:69" s="99" customFormat="1" ht="28.15" customHeight="1">
      <c r="A56" s="55" t="s">
        <v>124</v>
      </c>
      <c r="B56" s="114" t="s">
        <v>141</v>
      </c>
      <c r="C56" s="55" t="s">
        <v>142</v>
      </c>
      <c r="D56" s="124">
        <v>7.0000000000000007E-2</v>
      </c>
      <c r="E56" s="124">
        <v>0</v>
      </c>
      <c r="F56" s="124">
        <v>0</v>
      </c>
      <c r="G56" s="124">
        <v>0</v>
      </c>
      <c r="H56" s="124">
        <v>0</v>
      </c>
      <c r="I56" s="124">
        <v>0</v>
      </c>
      <c r="J56" s="124">
        <v>0</v>
      </c>
      <c r="K56" s="124">
        <v>0</v>
      </c>
      <c r="L56" s="124">
        <v>0</v>
      </c>
      <c r="M56" s="124">
        <v>0</v>
      </c>
      <c r="N56" s="124">
        <v>0</v>
      </c>
      <c r="O56" s="124">
        <v>0</v>
      </c>
      <c r="P56" s="124">
        <v>0</v>
      </c>
      <c r="Q56" s="124">
        <v>0</v>
      </c>
      <c r="R56" s="124">
        <v>0</v>
      </c>
      <c r="S56" s="124">
        <v>0</v>
      </c>
      <c r="T56" s="124">
        <v>0</v>
      </c>
      <c r="U56" s="124">
        <v>0</v>
      </c>
      <c r="V56" s="124">
        <v>0</v>
      </c>
      <c r="W56" s="124">
        <v>0</v>
      </c>
      <c r="X56" s="124">
        <v>0</v>
      </c>
      <c r="Y56" s="124">
        <v>0</v>
      </c>
      <c r="Z56" s="124">
        <v>0</v>
      </c>
      <c r="AA56" s="124">
        <v>0</v>
      </c>
      <c r="AB56" s="124">
        <v>0</v>
      </c>
      <c r="AC56" s="124">
        <v>0</v>
      </c>
      <c r="AD56" s="124">
        <v>0</v>
      </c>
      <c r="AE56" s="124">
        <v>0</v>
      </c>
      <c r="AF56" s="124">
        <v>0</v>
      </c>
      <c r="AG56" s="124">
        <v>0</v>
      </c>
      <c r="AH56" s="124">
        <v>0</v>
      </c>
      <c r="AI56" s="124">
        <v>0</v>
      </c>
      <c r="AJ56" s="124">
        <v>0</v>
      </c>
      <c r="AK56" s="124">
        <v>0</v>
      </c>
      <c r="AL56" s="124">
        <v>0</v>
      </c>
      <c r="AM56" s="124">
        <v>0</v>
      </c>
      <c r="AN56" s="124">
        <v>0</v>
      </c>
      <c r="AO56" s="124">
        <v>0</v>
      </c>
      <c r="AP56" s="124">
        <v>0</v>
      </c>
      <c r="AQ56" s="124">
        <v>0</v>
      </c>
      <c r="AR56" s="124">
        <v>0</v>
      </c>
      <c r="AS56" s="124">
        <v>0</v>
      </c>
      <c r="AT56" s="124">
        <v>0</v>
      </c>
      <c r="AU56" s="124">
        <v>0</v>
      </c>
      <c r="AV56" s="124">
        <v>0</v>
      </c>
      <c r="AW56" s="125">
        <v>7.0000000000000007E-2</v>
      </c>
      <c r="AX56" s="124">
        <v>0</v>
      </c>
      <c r="AY56" s="124">
        <v>0</v>
      </c>
      <c r="AZ56" s="124">
        <v>0</v>
      </c>
      <c r="BA56" s="124">
        <v>0</v>
      </c>
      <c r="BB56" s="124">
        <v>0</v>
      </c>
      <c r="BC56" s="124">
        <v>0</v>
      </c>
      <c r="BD56" s="124">
        <v>0</v>
      </c>
      <c r="BE56" s="124">
        <v>0</v>
      </c>
      <c r="BF56" s="124">
        <v>0</v>
      </c>
      <c r="BG56" s="124">
        <v>0</v>
      </c>
      <c r="BH56" s="124">
        <v>0</v>
      </c>
      <c r="BI56" s="124">
        <v>0</v>
      </c>
      <c r="BJ56" s="124">
        <v>0</v>
      </c>
      <c r="BK56" s="124">
        <v>0</v>
      </c>
      <c r="BL56" s="124">
        <v>0</v>
      </c>
      <c r="BM56" s="124">
        <v>0</v>
      </c>
      <c r="BN56" s="124">
        <v>0</v>
      </c>
      <c r="BO56" s="124">
        <v>0</v>
      </c>
      <c r="BP56" s="124">
        <v>0</v>
      </c>
      <c r="BQ56" s="124">
        <v>7.0000000000000007E-2</v>
      </c>
    </row>
    <row r="57" spans="1:69" s="99" customFormat="1" ht="19.149999999999999" customHeight="1">
      <c r="A57" s="55" t="s">
        <v>125</v>
      </c>
      <c r="B57" s="54" t="s">
        <v>143</v>
      </c>
      <c r="C57" s="55" t="s">
        <v>144</v>
      </c>
      <c r="D57" s="124">
        <v>0</v>
      </c>
      <c r="E57" s="124">
        <v>0</v>
      </c>
      <c r="F57" s="124">
        <v>0</v>
      </c>
      <c r="G57" s="124">
        <v>0</v>
      </c>
      <c r="H57" s="124">
        <v>0</v>
      </c>
      <c r="I57" s="124">
        <v>0</v>
      </c>
      <c r="J57" s="124">
        <v>0</v>
      </c>
      <c r="K57" s="124">
        <v>0</v>
      </c>
      <c r="L57" s="124">
        <v>0</v>
      </c>
      <c r="M57" s="124">
        <v>0</v>
      </c>
      <c r="N57" s="124">
        <v>0</v>
      </c>
      <c r="O57" s="124">
        <v>0</v>
      </c>
      <c r="P57" s="124">
        <v>0</v>
      </c>
      <c r="Q57" s="124">
        <v>0</v>
      </c>
      <c r="R57" s="124">
        <v>0</v>
      </c>
      <c r="S57" s="124">
        <v>0</v>
      </c>
      <c r="T57" s="124">
        <v>0</v>
      </c>
      <c r="U57" s="124">
        <v>0</v>
      </c>
      <c r="V57" s="124">
        <v>0</v>
      </c>
      <c r="W57" s="124">
        <v>0</v>
      </c>
      <c r="X57" s="124">
        <v>0</v>
      </c>
      <c r="Y57" s="124">
        <v>0</v>
      </c>
      <c r="Z57" s="124">
        <v>0</v>
      </c>
      <c r="AA57" s="124">
        <v>0</v>
      </c>
      <c r="AB57" s="124">
        <v>0</v>
      </c>
      <c r="AC57" s="124">
        <v>0</v>
      </c>
      <c r="AD57" s="124">
        <v>0</v>
      </c>
      <c r="AE57" s="124">
        <v>0</v>
      </c>
      <c r="AF57" s="124">
        <v>0</v>
      </c>
      <c r="AG57" s="124">
        <v>0</v>
      </c>
      <c r="AH57" s="124">
        <v>0</v>
      </c>
      <c r="AI57" s="124">
        <v>0</v>
      </c>
      <c r="AJ57" s="124">
        <v>0</v>
      </c>
      <c r="AK57" s="124">
        <v>0</v>
      </c>
      <c r="AL57" s="124">
        <v>0</v>
      </c>
      <c r="AM57" s="124">
        <v>0</v>
      </c>
      <c r="AN57" s="124">
        <v>0</v>
      </c>
      <c r="AO57" s="124">
        <v>0</v>
      </c>
      <c r="AP57" s="124">
        <v>0</v>
      </c>
      <c r="AQ57" s="124">
        <v>0</v>
      </c>
      <c r="AR57" s="124">
        <v>0</v>
      </c>
      <c r="AS57" s="124">
        <v>0</v>
      </c>
      <c r="AT57" s="124">
        <v>0</v>
      </c>
      <c r="AU57" s="124">
        <v>0</v>
      </c>
      <c r="AV57" s="124">
        <v>0</v>
      </c>
      <c r="AW57" s="124">
        <v>0</v>
      </c>
      <c r="AX57" s="125">
        <v>0</v>
      </c>
      <c r="AY57" s="124">
        <v>0</v>
      </c>
      <c r="AZ57" s="124">
        <v>0</v>
      </c>
      <c r="BA57" s="124">
        <v>0</v>
      </c>
      <c r="BB57" s="124">
        <v>0</v>
      </c>
      <c r="BC57" s="124">
        <v>0</v>
      </c>
      <c r="BD57" s="124">
        <v>0</v>
      </c>
      <c r="BE57" s="124">
        <v>0</v>
      </c>
      <c r="BF57" s="124">
        <v>0</v>
      </c>
      <c r="BG57" s="124">
        <v>0</v>
      </c>
      <c r="BH57" s="124">
        <v>0</v>
      </c>
      <c r="BI57" s="124">
        <v>0</v>
      </c>
      <c r="BJ57" s="124">
        <v>0</v>
      </c>
      <c r="BK57" s="124">
        <v>0</v>
      </c>
      <c r="BL57" s="124">
        <v>0</v>
      </c>
      <c r="BM57" s="124">
        <v>0</v>
      </c>
      <c r="BN57" s="124">
        <v>0</v>
      </c>
      <c r="BO57" s="124">
        <v>0</v>
      </c>
      <c r="BP57" s="124">
        <v>0</v>
      </c>
      <c r="BQ57" s="124">
        <v>0</v>
      </c>
    </row>
    <row r="58" spans="1:69" s="99" customFormat="1" ht="19.149999999999999" customHeight="1">
      <c r="A58" s="55" t="s">
        <v>41</v>
      </c>
      <c r="B58" s="54" t="s">
        <v>294</v>
      </c>
      <c r="C58" s="55" t="s">
        <v>28</v>
      </c>
      <c r="D58" s="124">
        <v>1.4600000000000002</v>
      </c>
      <c r="E58" s="124">
        <v>0</v>
      </c>
      <c r="F58" s="124">
        <v>0</v>
      </c>
      <c r="G58" s="124">
        <v>0</v>
      </c>
      <c r="H58" s="124">
        <v>0</v>
      </c>
      <c r="I58" s="124">
        <v>0</v>
      </c>
      <c r="J58" s="124">
        <v>0</v>
      </c>
      <c r="K58" s="124">
        <v>0</v>
      </c>
      <c r="L58" s="124">
        <v>0</v>
      </c>
      <c r="M58" s="124">
        <v>0</v>
      </c>
      <c r="N58" s="124">
        <v>0</v>
      </c>
      <c r="O58" s="124">
        <v>0</v>
      </c>
      <c r="P58" s="124">
        <v>0</v>
      </c>
      <c r="Q58" s="124">
        <v>0</v>
      </c>
      <c r="R58" s="124">
        <v>0</v>
      </c>
      <c r="S58" s="124">
        <v>0</v>
      </c>
      <c r="T58" s="124">
        <v>0</v>
      </c>
      <c r="U58" s="124">
        <v>0</v>
      </c>
      <c r="V58" s="124">
        <v>0</v>
      </c>
      <c r="W58" s="124">
        <v>0</v>
      </c>
      <c r="X58" s="124">
        <v>0</v>
      </c>
      <c r="Y58" s="124">
        <v>0</v>
      </c>
      <c r="Z58" s="124">
        <v>0</v>
      </c>
      <c r="AA58" s="124">
        <v>0</v>
      </c>
      <c r="AB58" s="124">
        <v>0</v>
      </c>
      <c r="AC58" s="124">
        <v>0</v>
      </c>
      <c r="AD58" s="124">
        <v>0</v>
      </c>
      <c r="AE58" s="124">
        <v>0</v>
      </c>
      <c r="AF58" s="124">
        <v>0</v>
      </c>
      <c r="AG58" s="124">
        <v>0</v>
      </c>
      <c r="AH58" s="124">
        <v>0</v>
      </c>
      <c r="AI58" s="124">
        <v>0</v>
      </c>
      <c r="AJ58" s="124">
        <v>0</v>
      </c>
      <c r="AK58" s="124">
        <v>0</v>
      </c>
      <c r="AL58" s="124">
        <v>0</v>
      </c>
      <c r="AM58" s="124">
        <v>0</v>
      </c>
      <c r="AN58" s="124">
        <v>0</v>
      </c>
      <c r="AO58" s="124">
        <v>0</v>
      </c>
      <c r="AP58" s="124">
        <v>0</v>
      </c>
      <c r="AQ58" s="124">
        <v>0</v>
      </c>
      <c r="AR58" s="124">
        <v>0</v>
      </c>
      <c r="AS58" s="124">
        <v>0</v>
      </c>
      <c r="AT58" s="124">
        <v>0</v>
      </c>
      <c r="AU58" s="124">
        <v>0</v>
      </c>
      <c r="AV58" s="124">
        <v>0</v>
      </c>
      <c r="AW58" s="124">
        <v>0</v>
      </c>
      <c r="AX58" s="124">
        <v>0</v>
      </c>
      <c r="AY58" s="125">
        <v>1.4600000000000002</v>
      </c>
      <c r="AZ58" s="124">
        <v>0</v>
      </c>
      <c r="BA58" s="124">
        <v>0</v>
      </c>
      <c r="BB58" s="124">
        <v>0</v>
      </c>
      <c r="BC58" s="124">
        <v>0</v>
      </c>
      <c r="BD58" s="124">
        <v>0</v>
      </c>
      <c r="BE58" s="124">
        <v>0</v>
      </c>
      <c r="BF58" s="124">
        <v>0</v>
      </c>
      <c r="BG58" s="124">
        <v>0</v>
      </c>
      <c r="BH58" s="124">
        <v>0</v>
      </c>
      <c r="BI58" s="124">
        <v>0</v>
      </c>
      <c r="BJ58" s="124">
        <v>0</v>
      </c>
      <c r="BK58" s="124">
        <v>0</v>
      </c>
      <c r="BL58" s="124">
        <v>0</v>
      </c>
      <c r="BM58" s="124">
        <v>0</v>
      </c>
      <c r="BN58" s="124">
        <v>0</v>
      </c>
      <c r="BO58" s="124">
        <v>0</v>
      </c>
      <c r="BP58" s="124">
        <v>0</v>
      </c>
      <c r="BQ58" s="124">
        <v>1.4600000000000002</v>
      </c>
    </row>
    <row r="59" spans="1:69" s="99" customFormat="1" ht="19.149999999999999" customHeight="1">
      <c r="A59" s="55" t="s">
        <v>42</v>
      </c>
      <c r="B59" s="54" t="s">
        <v>29</v>
      </c>
      <c r="C59" s="55" t="s">
        <v>13</v>
      </c>
      <c r="D59" s="124">
        <v>3222.57</v>
      </c>
      <c r="E59" s="124">
        <v>0</v>
      </c>
      <c r="F59" s="124">
        <v>0</v>
      </c>
      <c r="G59" s="124">
        <v>0</v>
      </c>
      <c r="H59" s="124">
        <v>0</v>
      </c>
      <c r="I59" s="124">
        <v>0</v>
      </c>
      <c r="J59" s="124">
        <v>0</v>
      </c>
      <c r="K59" s="124">
        <v>0</v>
      </c>
      <c r="L59" s="124">
        <v>0</v>
      </c>
      <c r="M59" s="124">
        <v>0</v>
      </c>
      <c r="N59" s="124">
        <v>0</v>
      </c>
      <c r="O59" s="124">
        <v>0</v>
      </c>
      <c r="P59" s="124">
        <v>0</v>
      </c>
      <c r="Q59" s="124">
        <v>0</v>
      </c>
      <c r="R59" s="124">
        <v>0</v>
      </c>
      <c r="S59" s="124">
        <v>0</v>
      </c>
      <c r="T59" s="124">
        <v>0</v>
      </c>
      <c r="U59" s="124">
        <v>0</v>
      </c>
      <c r="V59" s="124">
        <v>0</v>
      </c>
      <c r="W59" s="124">
        <v>0</v>
      </c>
      <c r="X59" s="124">
        <v>0</v>
      </c>
      <c r="Y59" s="124">
        <v>0</v>
      </c>
      <c r="Z59" s="124">
        <v>0</v>
      </c>
      <c r="AA59" s="124">
        <v>0</v>
      </c>
      <c r="AB59" s="124">
        <v>0</v>
      </c>
      <c r="AC59" s="124">
        <v>0</v>
      </c>
      <c r="AD59" s="124">
        <v>0</v>
      </c>
      <c r="AE59" s="124">
        <v>0</v>
      </c>
      <c r="AF59" s="124">
        <v>0</v>
      </c>
      <c r="AG59" s="124">
        <v>0</v>
      </c>
      <c r="AH59" s="124">
        <v>0</v>
      </c>
      <c r="AI59" s="124">
        <v>0</v>
      </c>
      <c r="AJ59" s="124">
        <v>0</v>
      </c>
      <c r="AK59" s="124">
        <v>0</v>
      </c>
      <c r="AL59" s="124">
        <v>0</v>
      </c>
      <c r="AM59" s="124">
        <v>0</v>
      </c>
      <c r="AN59" s="124">
        <v>0</v>
      </c>
      <c r="AO59" s="124">
        <v>0</v>
      </c>
      <c r="AP59" s="124">
        <v>0</v>
      </c>
      <c r="AQ59" s="124">
        <v>0</v>
      </c>
      <c r="AR59" s="124">
        <v>0</v>
      </c>
      <c r="AS59" s="124">
        <v>0</v>
      </c>
      <c r="AT59" s="124">
        <v>0</v>
      </c>
      <c r="AU59" s="124">
        <v>0</v>
      </c>
      <c r="AV59" s="124">
        <v>0</v>
      </c>
      <c r="AW59" s="124">
        <v>0</v>
      </c>
      <c r="AX59" s="124">
        <v>0</v>
      </c>
      <c r="AY59" s="124">
        <v>0</v>
      </c>
      <c r="AZ59" s="125">
        <v>3222.57</v>
      </c>
      <c r="BA59" s="124">
        <v>0</v>
      </c>
      <c r="BB59" s="124">
        <v>0</v>
      </c>
      <c r="BC59" s="124">
        <v>0</v>
      </c>
      <c r="BD59" s="124">
        <v>0</v>
      </c>
      <c r="BE59" s="124">
        <v>0</v>
      </c>
      <c r="BF59" s="124">
        <v>0</v>
      </c>
      <c r="BG59" s="124">
        <v>0</v>
      </c>
      <c r="BH59" s="124">
        <v>0</v>
      </c>
      <c r="BI59" s="124">
        <v>0</v>
      </c>
      <c r="BJ59" s="124">
        <v>0</v>
      </c>
      <c r="BK59" s="124">
        <v>0</v>
      </c>
      <c r="BL59" s="124">
        <v>0</v>
      </c>
      <c r="BM59" s="124">
        <v>0</v>
      </c>
      <c r="BN59" s="124">
        <v>0</v>
      </c>
      <c r="BO59" s="124">
        <v>0</v>
      </c>
      <c r="BP59" s="124">
        <v>0</v>
      </c>
      <c r="BQ59" s="124">
        <v>3222.57</v>
      </c>
    </row>
    <row r="60" spans="1:69" s="99" customFormat="1" ht="19.149999999999999" customHeight="1">
      <c r="A60" s="55" t="s">
        <v>43</v>
      </c>
      <c r="B60" s="54" t="s">
        <v>229</v>
      </c>
      <c r="C60" s="55" t="s">
        <v>128</v>
      </c>
      <c r="D60" s="124">
        <v>93.46</v>
      </c>
      <c r="E60" s="124">
        <v>0</v>
      </c>
      <c r="F60" s="124">
        <v>0</v>
      </c>
      <c r="G60" s="124">
        <v>0</v>
      </c>
      <c r="H60" s="124">
        <v>0</v>
      </c>
      <c r="I60" s="124">
        <v>0</v>
      </c>
      <c r="J60" s="124">
        <v>0</v>
      </c>
      <c r="K60" s="124">
        <v>0</v>
      </c>
      <c r="L60" s="124">
        <v>0</v>
      </c>
      <c r="M60" s="124">
        <v>0</v>
      </c>
      <c r="N60" s="124">
        <v>0</v>
      </c>
      <c r="O60" s="124">
        <v>0</v>
      </c>
      <c r="P60" s="124">
        <v>0</v>
      </c>
      <c r="Q60" s="124">
        <v>0</v>
      </c>
      <c r="R60" s="124">
        <v>0</v>
      </c>
      <c r="S60" s="124">
        <v>0</v>
      </c>
      <c r="T60" s="124">
        <v>0</v>
      </c>
      <c r="U60" s="124">
        <v>0</v>
      </c>
      <c r="V60" s="124">
        <v>0</v>
      </c>
      <c r="W60" s="124">
        <v>0</v>
      </c>
      <c r="X60" s="124">
        <v>0</v>
      </c>
      <c r="Y60" s="124">
        <v>0</v>
      </c>
      <c r="Z60" s="124">
        <v>0</v>
      </c>
      <c r="AA60" s="124">
        <v>0</v>
      </c>
      <c r="AB60" s="124">
        <v>0</v>
      </c>
      <c r="AC60" s="124">
        <v>0</v>
      </c>
      <c r="AD60" s="124">
        <v>0</v>
      </c>
      <c r="AE60" s="124">
        <v>0</v>
      </c>
      <c r="AF60" s="124">
        <v>0</v>
      </c>
      <c r="AG60" s="124">
        <v>0</v>
      </c>
      <c r="AH60" s="124">
        <v>0</v>
      </c>
      <c r="AI60" s="124">
        <v>0</v>
      </c>
      <c r="AJ60" s="124">
        <v>0</v>
      </c>
      <c r="AK60" s="124">
        <v>0</v>
      </c>
      <c r="AL60" s="124">
        <v>0</v>
      </c>
      <c r="AM60" s="124">
        <v>0</v>
      </c>
      <c r="AN60" s="124">
        <v>0</v>
      </c>
      <c r="AO60" s="124">
        <v>0</v>
      </c>
      <c r="AP60" s="124">
        <v>0</v>
      </c>
      <c r="AQ60" s="124">
        <v>0</v>
      </c>
      <c r="AR60" s="124">
        <v>0</v>
      </c>
      <c r="AS60" s="124">
        <v>0</v>
      </c>
      <c r="AT60" s="124">
        <v>0</v>
      </c>
      <c r="AU60" s="124">
        <v>0</v>
      </c>
      <c r="AV60" s="124">
        <v>0</v>
      </c>
      <c r="AW60" s="124">
        <v>0</v>
      </c>
      <c r="AX60" s="124">
        <v>0</v>
      </c>
      <c r="AY60" s="124">
        <v>0</v>
      </c>
      <c r="AZ60" s="124">
        <v>0</v>
      </c>
      <c r="BA60" s="125">
        <v>93.46</v>
      </c>
      <c r="BB60" s="124">
        <v>0</v>
      </c>
      <c r="BC60" s="124">
        <v>0</v>
      </c>
      <c r="BD60" s="124">
        <v>0</v>
      </c>
      <c r="BE60" s="124">
        <v>0</v>
      </c>
      <c r="BF60" s="124">
        <v>0</v>
      </c>
      <c r="BG60" s="124">
        <v>0</v>
      </c>
      <c r="BH60" s="124">
        <v>0</v>
      </c>
      <c r="BI60" s="124">
        <v>0</v>
      </c>
      <c r="BJ60" s="124">
        <v>0</v>
      </c>
      <c r="BK60" s="124">
        <v>0</v>
      </c>
      <c r="BL60" s="124">
        <v>0</v>
      </c>
      <c r="BM60" s="124">
        <v>0</v>
      </c>
      <c r="BN60" s="124">
        <v>0</v>
      </c>
      <c r="BO60" s="124">
        <v>0</v>
      </c>
      <c r="BP60" s="124">
        <v>0</v>
      </c>
      <c r="BQ60" s="124">
        <v>93.46</v>
      </c>
    </row>
    <row r="61" spans="1:69" s="99" customFormat="1" ht="19.149999999999999" customHeight="1">
      <c r="A61" s="55" t="s">
        <v>44</v>
      </c>
      <c r="B61" s="54" t="s">
        <v>245</v>
      </c>
      <c r="C61" s="55" t="s">
        <v>119</v>
      </c>
      <c r="D61" s="124">
        <v>0</v>
      </c>
      <c r="E61" s="124">
        <v>0</v>
      </c>
      <c r="F61" s="124">
        <v>0</v>
      </c>
      <c r="G61" s="124">
        <v>0</v>
      </c>
      <c r="H61" s="124">
        <v>0</v>
      </c>
      <c r="I61" s="124">
        <v>0</v>
      </c>
      <c r="J61" s="124">
        <v>0</v>
      </c>
      <c r="K61" s="124">
        <v>0</v>
      </c>
      <c r="L61" s="124">
        <v>0</v>
      </c>
      <c r="M61" s="124">
        <v>0</v>
      </c>
      <c r="N61" s="124">
        <v>0</v>
      </c>
      <c r="O61" s="124">
        <v>0</v>
      </c>
      <c r="P61" s="124">
        <v>0</v>
      </c>
      <c r="Q61" s="124">
        <v>0</v>
      </c>
      <c r="R61" s="124">
        <v>0</v>
      </c>
      <c r="S61" s="124">
        <v>0</v>
      </c>
      <c r="T61" s="124">
        <v>0</v>
      </c>
      <c r="U61" s="124">
        <v>0</v>
      </c>
      <c r="V61" s="124">
        <v>0</v>
      </c>
      <c r="W61" s="124">
        <v>0</v>
      </c>
      <c r="X61" s="124">
        <v>0</v>
      </c>
      <c r="Y61" s="124">
        <v>0</v>
      </c>
      <c r="Z61" s="124">
        <v>0</v>
      </c>
      <c r="AA61" s="124">
        <v>0</v>
      </c>
      <c r="AB61" s="124">
        <v>0</v>
      </c>
      <c r="AC61" s="124">
        <v>0</v>
      </c>
      <c r="AD61" s="124">
        <v>0</v>
      </c>
      <c r="AE61" s="124">
        <v>0</v>
      </c>
      <c r="AF61" s="124">
        <v>0</v>
      </c>
      <c r="AG61" s="124">
        <v>0</v>
      </c>
      <c r="AH61" s="124">
        <v>0</v>
      </c>
      <c r="AI61" s="124">
        <v>0</v>
      </c>
      <c r="AJ61" s="124">
        <v>0</v>
      </c>
      <c r="AK61" s="124">
        <v>0</v>
      </c>
      <c r="AL61" s="124">
        <v>0</v>
      </c>
      <c r="AM61" s="124">
        <v>0</v>
      </c>
      <c r="AN61" s="124">
        <v>0</v>
      </c>
      <c r="AO61" s="124">
        <v>0</v>
      </c>
      <c r="AP61" s="124">
        <v>0</v>
      </c>
      <c r="AQ61" s="124">
        <v>0</v>
      </c>
      <c r="AR61" s="124">
        <v>0</v>
      </c>
      <c r="AS61" s="124">
        <v>0</v>
      </c>
      <c r="AT61" s="124">
        <v>0</v>
      </c>
      <c r="AU61" s="124">
        <v>0</v>
      </c>
      <c r="AV61" s="124">
        <v>0</v>
      </c>
      <c r="AW61" s="124">
        <v>0</v>
      </c>
      <c r="AX61" s="124">
        <v>0</v>
      </c>
      <c r="AY61" s="124">
        <v>0</v>
      </c>
      <c r="AZ61" s="124">
        <v>0</v>
      </c>
      <c r="BA61" s="124">
        <v>0</v>
      </c>
      <c r="BB61" s="125">
        <v>0</v>
      </c>
      <c r="BC61" s="124">
        <v>0</v>
      </c>
      <c r="BD61" s="124">
        <v>0</v>
      </c>
      <c r="BE61" s="124">
        <v>0</v>
      </c>
      <c r="BF61" s="124">
        <v>0</v>
      </c>
      <c r="BG61" s="124">
        <v>0</v>
      </c>
      <c r="BH61" s="124">
        <v>0</v>
      </c>
      <c r="BI61" s="124">
        <v>0</v>
      </c>
      <c r="BJ61" s="124">
        <v>0</v>
      </c>
      <c r="BK61" s="124">
        <v>0</v>
      </c>
      <c r="BL61" s="124">
        <v>0</v>
      </c>
      <c r="BM61" s="124">
        <v>0</v>
      </c>
      <c r="BN61" s="124">
        <v>0</v>
      </c>
      <c r="BO61" s="124">
        <v>0</v>
      </c>
      <c r="BP61" s="124">
        <v>0</v>
      </c>
      <c r="BQ61" s="124">
        <v>0</v>
      </c>
    </row>
    <row r="62" spans="1:69" s="98" customFormat="1" ht="19.149999999999999" customHeight="1">
      <c r="A62" s="55">
        <v>3</v>
      </c>
      <c r="B62" s="54" t="s">
        <v>230</v>
      </c>
      <c r="C62" s="55" t="s">
        <v>52</v>
      </c>
      <c r="D62" s="124">
        <v>0</v>
      </c>
      <c r="E62" s="124">
        <v>0</v>
      </c>
      <c r="F62" s="124">
        <v>0</v>
      </c>
      <c r="G62" s="124">
        <v>0</v>
      </c>
      <c r="H62" s="124">
        <v>0</v>
      </c>
      <c r="I62" s="124">
        <v>0</v>
      </c>
      <c r="J62" s="124">
        <v>0</v>
      </c>
      <c r="K62" s="124">
        <v>0</v>
      </c>
      <c r="L62" s="124">
        <v>0</v>
      </c>
      <c r="M62" s="124">
        <v>0</v>
      </c>
      <c r="N62" s="124">
        <v>0</v>
      </c>
      <c r="O62" s="124">
        <v>0</v>
      </c>
      <c r="P62" s="124">
        <v>0</v>
      </c>
      <c r="Q62" s="124">
        <v>0</v>
      </c>
      <c r="R62" s="124">
        <v>0</v>
      </c>
      <c r="S62" s="124">
        <v>0</v>
      </c>
      <c r="T62" s="124">
        <v>0</v>
      </c>
      <c r="U62" s="124">
        <v>0</v>
      </c>
      <c r="V62" s="124">
        <v>0</v>
      </c>
      <c r="W62" s="124">
        <v>0</v>
      </c>
      <c r="X62" s="124">
        <v>0</v>
      </c>
      <c r="Y62" s="124">
        <v>0</v>
      </c>
      <c r="Z62" s="124">
        <v>0</v>
      </c>
      <c r="AA62" s="124">
        <v>0</v>
      </c>
      <c r="AB62" s="124">
        <v>0</v>
      </c>
      <c r="AC62" s="124">
        <v>0</v>
      </c>
      <c r="AD62" s="124">
        <v>0</v>
      </c>
      <c r="AE62" s="124">
        <v>0</v>
      </c>
      <c r="AF62" s="124">
        <v>0</v>
      </c>
      <c r="AG62" s="124">
        <v>0</v>
      </c>
      <c r="AH62" s="124">
        <v>0</v>
      </c>
      <c r="AI62" s="124">
        <v>0</v>
      </c>
      <c r="AJ62" s="124">
        <v>0</v>
      </c>
      <c r="AK62" s="124">
        <v>0</v>
      </c>
      <c r="AL62" s="124">
        <v>0</v>
      </c>
      <c r="AM62" s="124">
        <v>0</v>
      </c>
      <c r="AN62" s="124">
        <v>0</v>
      </c>
      <c r="AO62" s="124">
        <v>0</v>
      </c>
      <c r="AP62" s="124">
        <v>0</v>
      </c>
      <c r="AQ62" s="124">
        <v>0</v>
      </c>
      <c r="AR62" s="124">
        <v>0</v>
      </c>
      <c r="AS62" s="124">
        <v>0</v>
      </c>
      <c r="AT62" s="124">
        <v>0</v>
      </c>
      <c r="AU62" s="124">
        <v>0</v>
      </c>
      <c r="AV62" s="124">
        <v>0</v>
      </c>
      <c r="AW62" s="124">
        <v>0</v>
      </c>
      <c r="AX62" s="124">
        <v>0</v>
      </c>
      <c r="AY62" s="124">
        <v>0</v>
      </c>
      <c r="AZ62" s="124">
        <v>0</v>
      </c>
      <c r="BA62" s="124">
        <v>0</v>
      </c>
      <c r="BB62" s="124">
        <v>0</v>
      </c>
      <c r="BC62" s="125">
        <v>0</v>
      </c>
      <c r="BD62" s="123">
        <v>0</v>
      </c>
      <c r="BE62" s="123">
        <v>0</v>
      </c>
      <c r="BF62" s="123">
        <v>0</v>
      </c>
      <c r="BG62" s="123">
        <v>0</v>
      </c>
      <c r="BH62" s="123">
        <v>0</v>
      </c>
      <c r="BI62" s="123">
        <v>0</v>
      </c>
      <c r="BJ62" s="123">
        <v>0</v>
      </c>
      <c r="BK62" s="123">
        <v>0</v>
      </c>
      <c r="BL62" s="123">
        <v>0</v>
      </c>
      <c r="BM62" s="123">
        <v>0</v>
      </c>
      <c r="BN62" s="123">
        <v>0</v>
      </c>
      <c r="BO62" s="123">
        <v>0</v>
      </c>
      <c r="BP62" s="124">
        <v>0</v>
      </c>
      <c r="BQ62" s="123">
        <v>0</v>
      </c>
    </row>
    <row r="63" spans="1:69" s="97" customFormat="1" ht="19.149999999999999" customHeight="1">
      <c r="A63" s="89"/>
      <c r="B63" s="103" t="s">
        <v>121</v>
      </c>
      <c r="C63" s="101"/>
      <c r="D63" s="121"/>
      <c r="E63" s="121">
        <v>0</v>
      </c>
      <c r="F63" s="121">
        <v>0</v>
      </c>
      <c r="G63" s="121">
        <v>0</v>
      </c>
      <c r="H63" s="121">
        <v>0</v>
      </c>
      <c r="I63" s="121">
        <v>21</v>
      </c>
      <c r="J63" s="121">
        <v>0</v>
      </c>
      <c r="K63" s="121">
        <v>0</v>
      </c>
      <c r="L63" s="121">
        <v>0</v>
      </c>
      <c r="M63" s="121"/>
      <c r="N63" s="121">
        <v>6</v>
      </c>
      <c r="O63" s="121">
        <v>0</v>
      </c>
      <c r="P63" s="121">
        <v>75.33</v>
      </c>
      <c r="Q63" s="121">
        <v>336.07</v>
      </c>
      <c r="R63" s="121">
        <v>11.1</v>
      </c>
      <c r="S63" s="121">
        <v>1.25</v>
      </c>
      <c r="T63" s="121">
        <v>0</v>
      </c>
      <c r="U63" s="121">
        <v>0</v>
      </c>
      <c r="V63" s="121">
        <v>13.569999999999999</v>
      </c>
      <c r="W63" s="121">
        <v>35.769999999999996</v>
      </c>
      <c r="X63" s="121">
        <v>0</v>
      </c>
      <c r="Y63" s="121">
        <v>44.4</v>
      </c>
      <c r="Z63" s="121">
        <v>211.51999999999998</v>
      </c>
      <c r="AA63" s="121">
        <v>120.33</v>
      </c>
      <c r="AB63" s="121">
        <v>9.8500000000000014</v>
      </c>
      <c r="AC63" s="121">
        <v>0</v>
      </c>
      <c r="AD63" s="121">
        <v>0.98</v>
      </c>
      <c r="AE63" s="121">
        <v>6.14</v>
      </c>
      <c r="AF63" s="121">
        <v>0.99</v>
      </c>
      <c r="AG63" s="121">
        <v>69.06</v>
      </c>
      <c r="AH63" s="121">
        <v>0</v>
      </c>
      <c r="AI63" s="121"/>
      <c r="AJ63" s="121">
        <v>0</v>
      </c>
      <c r="AK63" s="121">
        <v>0</v>
      </c>
      <c r="AL63" s="121">
        <v>0.51</v>
      </c>
      <c r="AM63" s="121">
        <v>0</v>
      </c>
      <c r="AN63" s="121">
        <v>0</v>
      </c>
      <c r="AO63" s="121">
        <v>3.16</v>
      </c>
      <c r="AP63" s="121">
        <v>0.66</v>
      </c>
      <c r="AQ63" s="121">
        <v>0</v>
      </c>
      <c r="AR63" s="121">
        <v>0.1</v>
      </c>
      <c r="AS63" s="121">
        <v>2.0499999999999998</v>
      </c>
      <c r="AT63" s="121">
        <v>16.73</v>
      </c>
      <c r="AU63" s="121">
        <v>6.2</v>
      </c>
      <c r="AV63" s="121">
        <v>0</v>
      </c>
      <c r="AW63" s="121">
        <v>0</v>
      </c>
      <c r="AX63" s="121">
        <v>0</v>
      </c>
      <c r="AY63" s="121">
        <v>0</v>
      </c>
      <c r="AZ63" s="121">
        <v>0</v>
      </c>
      <c r="BA63" s="121">
        <v>0</v>
      </c>
      <c r="BB63" s="121">
        <v>0</v>
      </c>
      <c r="BC63" s="121">
        <v>0</v>
      </c>
      <c r="BD63" s="121" t="e">
        <v>#REF!</v>
      </c>
      <c r="BE63" s="121" t="e">
        <v>#REF!</v>
      </c>
      <c r="BF63" s="121" t="e">
        <v>#REF!</v>
      </c>
      <c r="BG63" s="121" t="e">
        <v>#REF!</v>
      </c>
      <c r="BH63" s="121" t="e">
        <v>#REF!</v>
      </c>
      <c r="BI63" s="121" t="e">
        <v>#REF!</v>
      </c>
      <c r="BJ63" s="121" t="e">
        <v>#REF!</v>
      </c>
      <c r="BK63" s="121" t="e">
        <v>#REF!</v>
      </c>
      <c r="BL63" s="121" t="e">
        <v>#REF!</v>
      </c>
      <c r="BM63" s="121" t="e">
        <v>#REF!</v>
      </c>
      <c r="BN63" s="121" t="e">
        <v>#REF!</v>
      </c>
      <c r="BO63" s="123"/>
      <c r="BP63" s="123"/>
      <c r="BQ63" s="123"/>
    </row>
    <row r="64" spans="1:69" s="97" customFormat="1" ht="19.149999999999999" customHeight="1">
      <c r="A64" s="89"/>
      <c r="B64" s="103" t="s">
        <v>615</v>
      </c>
      <c r="C64" s="101"/>
      <c r="D64" s="126"/>
      <c r="E64" s="126">
        <v>39418.239999999998</v>
      </c>
      <c r="F64" s="126">
        <v>24591.279999999999</v>
      </c>
      <c r="G64" s="121">
        <v>24591.279999999999</v>
      </c>
      <c r="H64" s="126">
        <v>2680.94</v>
      </c>
      <c r="I64" s="126">
        <v>1569.04</v>
      </c>
      <c r="J64" s="126">
        <v>1421.67</v>
      </c>
      <c r="K64" s="126">
        <v>0</v>
      </c>
      <c r="L64" s="126">
        <v>8319</v>
      </c>
      <c r="M64" s="121"/>
      <c r="N64" s="126">
        <v>565.7299999999999</v>
      </c>
      <c r="O64" s="126">
        <v>0</v>
      </c>
      <c r="P64" s="126">
        <v>270.58</v>
      </c>
      <c r="Q64" s="126">
        <v>7363.5700000000006</v>
      </c>
      <c r="R64" s="126">
        <v>231.59</v>
      </c>
      <c r="S64" s="126">
        <v>25.28</v>
      </c>
      <c r="T64" s="126">
        <v>0</v>
      </c>
      <c r="U64" s="126">
        <v>0</v>
      </c>
      <c r="V64" s="126">
        <v>20.18</v>
      </c>
      <c r="W64" s="126">
        <v>200.92000000000002</v>
      </c>
      <c r="X64" s="126">
        <v>0</v>
      </c>
      <c r="Y64" s="126">
        <v>56.4</v>
      </c>
      <c r="Z64" s="126">
        <v>2116.84</v>
      </c>
      <c r="AA64" s="121">
        <v>1686.3200000000002</v>
      </c>
      <c r="AB64" s="121">
        <v>10.360000000000001</v>
      </c>
      <c r="AC64" s="121">
        <v>9.7099999999999991</v>
      </c>
      <c r="AD64" s="121">
        <v>5.65</v>
      </c>
      <c r="AE64" s="121">
        <v>49.27</v>
      </c>
      <c r="AF64" s="121">
        <v>5.2</v>
      </c>
      <c r="AG64" s="121">
        <v>245.33</v>
      </c>
      <c r="AH64" s="121">
        <v>1.0000000000000002</v>
      </c>
      <c r="AI64" s="121"/>
      <c r="AJ64" s="121">
        <v>0.83000000000000007</v>
      </c>
      <c r="AK64" s="121">
        <v>32.479999999999997</v>
      </c>
      <c r="AL64" s="121">
        <v>7.14</v>
      </c>
      <c r="AM64" s="121">
        <v>58.07</v>
      </c>
      <c r="AN64" s="121">
        <v>0</v>
      </c>
      <c r="AO64" s="121">
        <v>3.16</v>
      </c>
      <c r="AP64" s="121">
        <v>2.3200000000000003</v>
      </c>
      <c r="AQ64" s="126">
        <v>0</v>
      </c>
      <c r="AR64" s="126">
        <v>2.54</v>
      </c>
      <c r="AS64" s="126">
        <v>96.3</v>
      </c>
      <c r="AT64" s="126">
        <v>1163.69</v>
      </c>
      <c r="AU64" s="126">
        <v>106.29</v>
      </c>
      <c r="AV64" s="126">
        <v>25.980000000000004</v>
      </c>
      <c r="AW64" s="126">
        <v>7.0000000000000007E-2</v>
      </c>
      <c r="AX64" s="126">
        <v>0</v>
      </c>
      <c r="AY64" s="126">
        <v>1.4600000000000002</v>
      </c>
      <c r="AZ64" s="126">
        <v>3222.57</v>
      </c>
      <c r="BA64" s="126">
        <v>93.46</v>
      </c>
      <c r="BB64" s="126">
        <v>0</v>
      </c>
      <c r="BC64" s="126">
        <v>0</v>
      </c>
      <c r="BD64" s="126" t="e">
        <v>#REF!</v>
      </c>
      <c r="BE64" s="126" t="e">
        <v>#REF!</v>
      </c>
      <c r="BF64" s="126" t="e">
        <v>#REF!</v>
      </c>
      <c r="BG64" s="126" t="e">
        <v>#REF!</v>
      </c>
      <c r="BH64" s="126" t="e">
        <v>#REF!</v>
      </c>
      <c r="BI64" s="126" t="e">
        <v>#REF!</v>
      </c>
      <c r="BJ64" s="126" t="e">
        <v>#REF!</v>
      </c>
      <c r="BK64" s="126" t="e">
        <v>#REF!</v>
      </c>
      <c r="BL64" s="126" t="e">
        <v>#REF!</v>
      </c>
      <c r="BM64" s="126" t="e">
        <v>#REF!</v>
      </c>
      <c r="BN64" s="126" t="e">
        <v>#REF!</v>
      </c>
      <c r="BO64" s="127"/>
      <c r="BP64" s="127"/>
      <c r="BQ64" s="127"/>
    </row>
  </sheetData>
  <mergeCells count="66">
    <mergeCell ref="S5:S6"/>
    <mergeCell ref="A8:B8"/>
    <mergeCell ref="H5:H6"/>
    <mergeCell ref="I5:I6"/>
    <mergeCell ref="G5:G6"/>
    <mergeCell ref="F5:F6"/>
    <mergeCell ref="E5:E6"/>
    <mergeCell ref="A2:B2"/>
    <mergeCell ref="L5:L6"/>
    <mergeCell ref="N5:N6"/>
    <mergeCell ref="O5:O6"/>
    <mergeCell ref="J5:J6"/>
    <mergeCell ref="K5:K6"/>
    <mergeCell ref="E4:BN4"/>
    <mergeCell ref="AW5:AW6"/>
    <mergeCell ref="AN5:AN6"/>
    <mergeCell ref="AO5:AO6"/>
    <mergeCell ref="M5:M6"/>
    <mergeCell ref="AI5:AI6"/>
    <mergeCell ref="R5:R6"/>
    <mergeCell ref="U5:U6"/>
    <mergeCell ref="V5:V6"/>
    <mergeCell ref="W5:W6"/>
    <mergeCell ref="Y5:Y6"/>
    <mergeCell ref="A3:BQ3"/>
    <mergeCell ref="BA5:BA6"/>
    <mergeCell ref="BN5:BN6"/>
    <mergeCell ref="BE5:BE6"/>
    <mergeCell ref="BF5:BF6"/>
    <mergeCell ref="BB5:BB6"/>
    <mergeCell ref="BC5:BC6"/>
    <mergeCell ref="AD5:AD6"/>
    <mergeCell ref="AE5:AE6"/>
    <mergeCell ref="AB5:AB6"/>
    <mergeCell ref="X5:X6"/>
    <mergeCell ref="AC5:AC6"/>
    <mergeCell ref="T5:T6"/>
    <mergeCell ref="Q5:Q6"/>
    <mergeCell ref="P5:P6"/>
    <mergeCell ref="BD5:BD6"/>
    <mergeCell ref="BM5:BM6"/>
    <mergeCell ref="Z5:Z6"/>
    <mergeCell ref="AY5:AY6"/>
    <mergeCell ref="AZ5:AZ6"/>
    <mergeCell ref="AU5:AU6"/>
    <mergeCell ref="AV5:AV6"/>
    <mergeCell ref="AG5:AG6"/>
    <mergeCell ref="AP5:AP6"/>
    <mergeCell ref="AA5:AA6"/>
    <mergeCell ref="AF5:AF6"/>
    <mergeCell ref="AX5:AX6"/>
    <mergeCell ref="AQ5:AQ6"/>
    <mergeCell ref="AS5:AS6"/>
    <mergeCell ref="AH5:AH6"/>
    <mergeCell ref="AR5:AR6"/>
    <mergeCell ref="AT5:AT6"/>
    <mergeCell ref="AJ5:AJ6"/>
    <mergeCell ref="AM5:AM6"/>
    <mergeCell ref="AK5:AK6"/>
    <mergeCell ref="AL5:AL6"/>
    <mergeCell ref="BK5:BK6"/>
    <mergeCell ref="BL5:BL6"/>
    <mergeCell ref="BG5:BG6"/>
    <mergeCell ref="BH5:BH6"/>
    <mergeCell ref="BI5:BI6"/>
    <mergeCell ref="BJ5:BJ6"/>
  </mergeCells>
  <phoneticPr fontId="3" type="noConversion"/>
  <printOptions horizontalCentered="1"/>
  <pageMargins left="0.59055118110236227" right="0.19685039370078741" top="0.59055118110236227" bottom="0.23622047244094491" header="0" footer="0"/>
  <pageSetup paperSize="8" scale="50" orientation="landscape" blackAndWhite="1" horizontalDpi="4294967292" verticalDpi="4294967292"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P306"/>
  <sheetViews>
    <sheetView showZeros="0" zoomScale="70" zoomScaleNormal="70" workbookViewId="0">
      <pane xSplit="2" ySplit="5" topLeftCell="D170" activePane="bottomRight" state="frozen"/>
      <selection activeCell="N13" sqref="N13"/>
      <selection pane="topRight" activeCell="N13" sqref="N13"/>
      <selection pane="bottomLeft" activeCell="N13" sqref="N13"/>
      <selection pane="bottomRight" activeCell="D189" sqref="D189"/>
    </sheetView>
  </sheetViews>
  <sheetFormatPr defaultColWidth="7.85546875" defaultRowHeight="12.75"/>
  <cols>
    <col min="1" max="1" width="8.140625" style="107" customWidth="1"/>
    <col min="2" max="2" width="58.7109375" style="107" customWidth="1"/>
    <col min="3" max="3" width="15.140625" style="50" hidden="1" customWidth="1"/>
    <col min="4" max="5" width="12.85546875" style="119" customWidth="1"/>
    <col min="6" max="6" width="11.140625" style="119" customWidth="1"/>
    <col min="7" max="7" width="18.140625" style="108" customWidth="1"/>
    <col min="8" max="8" width="18.140625" style="249" customWidth="1"/>
    <col min="9" max="9" width="22.28515625" style="104" customWidth="1"/>
    <col min="10" max="10" width="23" style="104" customWidth="1"/>
    <col min="11" max="11" width="14.28515625" style="104" customWidth="1"/>
    <col min="12" max="12" width="12.5703125" style="104" hidden="1" customWidth="1"/>
    <col min="13" max="13" width="21.140625" style="107" customWidth="1"/>
    <col min="14" max="14" width="19.42578125" style="104" customWidth="1"/>
    <col min="15" max="15" width="21.42578125" style="51" hidden="1" customWidth="1"/>
    <col min="16" max="16384" width="7.85546875" style="51"/>
  </cols>
  <sheetData>
    <row r="1" spans="1:16" ht="20.25" customHeight="1">
      <c r="A1" s="104" t="s">
        <v>100</v>
      </c>
      <c r="B1" s="104"/>
      <c r="F1" s="241"/>
      <c r="G1" s="50"/>
      <c r="H1" s="104"/>
      <c r="M1" s="104"/>
      <c r="N1" s="107"/>
    </row>
    <row r="2" spans="1:16" s="49" customFormat="1" ht="51" customHeight="1">
      <c r="A2" s="331" t="s">
        <v>616</v>
      </c>
      <c r="B2" s="331"/>
      <c r="C2" s="331"/>
      <c r="D2" s="331"/>
      <c r="E2" s="331"/>
      <c r="F2" s="331"/>
      <c r="G2" s="331"/>
      <c r="H2" s="331"/>
      <c r="I2" s="331"/>
      <c r="J2" s="331"/>
      <c r="K2" s="331"/>
      <c r="L2" s="331"/>
      <c r="M2" s="331"/>
      <c r="N2" s="331"/>
      <c r="O2" s="50"/>
      <c r="P2" s="50"/>
    </row>
    <row r="3" spans="1:16" s="98" customFormat="1" ht="19.899999999999999" customHeight="1">
      <c r="A3" s="346" t="s">
        <v>304</v>
      </c>
      <c r="B3" s="345" t="s">
        <v>370</v>
      </c>
      <c r="C3" s="89" t="s">
        <v>625</v>
      </c>
      <c r="D3" s="342" t="s">
        <v>1186</v>
      </c>
      <c r="E3" s="342" t="s">
        <v>1110</v>
      </c>
      <c r="F3" s="345" t="s">
        <v>1217</v>
      </c>
      <c r="G3" s="345"/>
      <c r="H3" s="343" t="s">
        <v>1218</v>
      </c>
      <c r="I3" s="343" t="s">
        <v>1219</v>
      </c>
      <c r="J3" s="346" t="s">
        <v>497</v>
      </c>
      <c r="K3" s="348" t="s">
        <v>90</v>
      </c>
      <c r="L3" s="346" t="s">
        <v>498</v>
      </c>
      <c r="M3" s="348" t="s">
        <v>1224</v>
      </c>
      <c r="N3" s="346" t="s">
        <v>162</v>
      </c>
      <c r="O3" s="349" t="s">
        <v>162</v>
      </c>
    </row>
    <row r="4" spans="1:16" s="109" customFormat="1" ht="25.15" customHeight="1">
      <c r="A4" s="346"/>
      <c r="B4" s="345"/>
      <c r="C4" s="89"/>
      <c r="D4" s="342"/>
      <c r="E4" s="342"/>
      <c r="F4" s="209" t="s">
        <v>70</v>
      </c>
      <c r="G4" s="209" t="s">
        <v>1220</v>
      </c>
      <c r="H4" s="343"/>
      <c r="I4" s="343"/>
      <c r="J4" s="346"/>
      <c r="K4" s="348"/>
      <c r="L4" s="346"/>
      <c r="M4" s="346"/>
      <c r="N4" s="346"/>
      <c r="O4" s="349"/>
    </row>
    <row r="5" spans="1:16" s="111" customFormat="1" ht="22.5" customHeight="1">
      <c r="A5" s="198" t="s">
        <v>371</v>
      </c>
      <c r="B5" s="198" t="s">
        <v>372</v>
      </c>
      <c r="C5" s="198" t="s">
        <v>11</v>
      </c>
      <c r="D5" s="216" t="s">
        <v>1221</v>
      </c>
      <c r="E5" s="216" t="s">
        <v>11</v>
      </c>
      <c r="F5" s="216" t="s">
        <v>12</v>
      </c>
      <c r="G5" s="216" t="s">
        <v>1185</v>
      </c>
      <c r="H5" s="216" t="s">
        <v>373</v>
      </c>
      <c r="I5" s="216" t="s">
        <v>91</v>
      </c>
      <c r="J5" s="216" t="s">
        <v>374</v>
      </c>
      <c r="K5" s="216" t="s">
        <v>92</v>
      </c>
      <c r="L5" s="216" t="s">
        <v>91</v>
      </c>
      <c r="M5" s="216" t="s">
        <v>651</v>
      </c>
      <c r="N5" s="216" t="s">
        <v>499</v>
      </c>
      <c r="O5" s="50"/>
    </row>
    <row r="6" spans="1:16" s="118" customFormat="1" ht="24" customHeight="1">
      <c r="A6" s="130" t="s">
        <v>129</v>
      </c>
      <c r="B6" s="130" t="s">
        <v>226</v>
      </c>
      <c r="C6" s="131"/>
      <c r="D6" s="122"/>
      <c r="E6" s="122"/>
      <c r="F6" s="122"/>
      <c r="G6" s="132"/>
      <c r="H6" s="130"/>
      <c r="I6" s="130"/>
      <c r="J6" s="130"/>
      <c r="K6" s="130"/>
      <c r="L6" s="130"/>
      <c r="M6" s="130"/>
      <c r="N6" s="130"/>
    </row>
    <row r="7" spans="1:16" s="50" customFormat="1" ht="30" customHeight="1">
      <c r="A7" s="54">
        <v>1</v>
      </c>
      <c r="B7" s="54" t="s">
        <v>93</v>
      </c>
      <c r="C7" s="55" t="s">
        <v>426</v>
      </c>
      <c r="D7" s="124">
        <v>10.4</v>
      </c>
      <c r="E7" s="124">
        <v>3</v>
      </c>
      <c r="F7" s="124">
        <v>7.4</v>
      </c>
      <c r="G7" s="110" t="s">
        <v>789</v>
      </c>
      <c r="H7" s="54" t="s">
        <v>330</v>
      </c>
      <c r="I7" s="54" t="s">
        <v>975</v>
      </c>
      <c r="J7" s="54" t="s">
        <v>94</v>
      </c>
      <c r="K7" s="54" t="s">
        <v>95</v>
      </c>
      <c r="L7" s="54">
        <v>2023</v>
      </c>
      <c r="M7" s="227" t="s">
        <v>353</v>
      </c>
      <c r="N7" s="227" t="s">
        <v>404</v>
      </c>
    </row>
    <row r="8" spans="1:16" s="50" customFormat="1" ht="30" customHeight="1">
      <c r="A8" s="54">
        <v>2</v>
      </c>
      <c r="B8" s="54" t="s">
        <v>496</v>
      </c>
      <c r="C8" s="55" t="s">
        <v>426</v>
      </c>
      <c r="D8" s="124">
        <v>13.27</v>
      </c>
      <c r="E8" s="124">
        <v>5.57</v>
      </c>
      <c r="F8" s="124">
        <v>7.7</v>
      </c>
      <c r="G8" s="110" t="s">
        <v>807</v>
      </c>
      <c r="H8" s="54" t="s">
        <v>106</v>
      </c>
      <c r="I8" s="54" t="s">
        <v>107</v>
      </c>
      <c r="J8" s="54" t="s">
        <v>723</v>
      </c>
      <c r="K8" s="54" t="s">
        <v>724</v>
      </c>
      <c r="L8" s="54">
        <v>2023</v>
      </c>
      <c r="M8" s="54" t="s">
        <v>354</v>
      </c>
      <c r="N8" s="54" t="s">
        <v>402</v>
      </c>
    </row>
    <row r="9" spans="1:16" s="118" customFormat="1" ht="25.15" customHeight="1">
      <c r="A9" s="130" t="s">
        <v>302</v>
      </c>
      <c r="B9" s="130" t="s">
        <v>227</v>
      </c>
      <c r="C9" s="131"/>
      <c r="D9" s="122"/>
      <c r="E9" s="122"/>
      <c r="F9" s="122"/>
      <c r="G9" s="132"/>
      <c r="H9" s="130"/>
      <c r="I9" s="130"/>
      <c r="J9" s="130"/>
      <c r="K9" s="130"/>
      <c r="L9" s="130"/>
      <c r="M9" s="133"/>
      <c r="N9" s="133"/>
    </row>
    <row r="10" spans="1:16" s="50" customFormat="1" ht="25.15" customHeight="1">
      <c r="A10" s="54">
        <v>1</v>
      </c>
      <c r="B10" s="54" t="s">
        <v>688</v>
      </c>
      <c r="C10" s="55" t="s">
        <v>428</v>
      </c>
      <c r="D10" s="124">
        <v>0.15</v>
      </c>
      <c r="E10" s="124"/>
      <c r="F10" s="124">
        <v>0.15</v>
      </c>
      <c r="G10" s="110" t="s">
        <v>806</v>
      </c>
      <c r="H10" s="54" t="s">
        <v>331</v>
      </c>
      <c r="I10" s="54" t="s">
        <v>689</v>
      </c>
      <c r="J10" s="54" t="s">
        <v>690</v>
      </c>
      <c r="K10" s="54" t="s">
        <v>96</v>
      </c>
      <c r="L10" s="54">
        <v>2023</v>
      </c>
      <c r="M10" s="54" t="s">
        <v>354</v>
      </c>
      <c r="N10" s="54" t="s">
        <v>402</v>
      </c>
    </row>
    <row r="11" spans="1:16" s="50" customFormat="1" ht="25.15" customHeight="1">
      <c r="A11" s="54">
        <v>2</v>
      </c>
      <c r="B11" s="54" t="s">
        <v>691</v>
      </c>
      <c r="C11" s="55" t="s">
        <v>428</v>
      </c>
      <c r="D11" s="124">
        <v>0.1</v>
      </c>
      <c r="E11" s="124"/>
      <c r="F11" s="124">
        <v>0.1</v>
      </c>
      <c r="G11" s="110" t="s">
        <v>140</v>
      </c>
      <c r="H11" s="54" t="s">
        <v>327</v>
      </c>
      <c r="I11" s="54" t="s">
        <v>692</v>
      </c>
      <c r="J11" s="54" t="s">
        <v>690</v>
      </c>
      <c r="K11" s="54" t="s">
        <v>96</v>
      </c>
      <c r="L11" s="54">
        <v>2023</v>
      </c>
      <c r="M11" s="54" t="s">
        <v>354</v>
      </c>
      <c r="N11" s="54" t="s">
        <v>402</v>
      </c>
      <c r="O11" s="50" t="s">
        <v>1046</v>
      </c>
    </row>
    <row r="12" spans="1:16" s="50" customFormat="1" ht="25.15" customHeight="1">
      <c r="A12" s="54">
        <v>3</v>
      </c>
      <c r="B12" s="54" t="s">
        <v>495</v>
      </c>
      <c r="C12" s="55" t="s">
        <v>428</v>
      </c>
      <c r="D12" s="124">
        <v>0.1</v>
      </c>
      <c r="E12" s="124"/>
      <c r="F12" s="124">
        <v>0.1</v>
      </c>
      <c r="G12" s="110" t="s">
        <v>807</v>
      </c>
      <c r="H12" s="54" t="s">
        <v>328</v>
      </c>
      <c r="I12" s="114" t="s">
        <v>1054</v>
      </c>
      <c r="J12" s="54" t="s">
        <v>690</v>
      </c>
      <c r="K12" s="54" t="s">
        <v>96</v>
      </c>
      <c r="L12" s="54">
        <v>2023</v>
      </c>
      <c r="M12" s="54" t="s">
        <v>354</v>
      </c>
      <c r="N12" s="54" t="s">
        <v>402</v>
      </c>
    </row>
    <row r="13" spans="1:16" s="50" customFormat="1" ht="29.45" customHeight="1">
      <c r="A13" s="54">
        <v>4</v>
      </c>
      <c r="B13" s="54" t="s">
        <v>693</v>
      </c>
      <c r="C13" s="55" t="s">
        <v>428</v>
      </c>
      <c r="D13" s="124">
        <v>0.11</v>
      </c>
      <c r="E13" s="124"/>
      <c r="F13" s="124">
        <v>0.11</v>
      </c>
      <c r="G13" s="110" t="s">
        <v>250</v>
      </c>
      <c r="H13" s="114" t="s">
        <v>329</v>
      </c>
      <c r="I13" s="54" t="s">
        <v>494</v>
      </c>
      <c r="J13" s="54" t="s">
        <v>690</v>
      </c>
      <c r="K13" s="54" t="s">
        <v>96</v>
      </c>
      <c r="L13" s="54">
        <v>2023</v>
      </c>
      <c r="M13" s="54" t="s">
        <v>354</v>
      </c>
      <c r="N13" s="54" t="s">
        <v>402</v>
      </c>
    </row>
    <row r="14" spans="1:16" s="50" customFormat="1" ht="25.15" customHeight="1">
      <c r="A14" s="54">
        <v>5</v>
      </c>
      <c r="B14" s="54" t="s">
        <v>694</v>
      </c>
      <c r="C14" s="55" t="s">
        <v>428</v>
      </c>
      <c r="D14" s="124">
        <v>0.18</v>
      </c>
      <c r="E14" s="124"/>
      <c r="F14" s="124">
        <v>0.18</v>
      </c>
      <c r="G14" s="110" t="s">
        <v>257</v>
      </c>
      <c r="H14" s="54" t="s">
        <v>330</v>
      </c>
      <c r="I14" s="54" t="s">
        <v>695</v>
      </c>
      <c r="J14" s="54" t="s">
        <v>690</v>
      </c>
      <c r="K14" s="54" t="s">
        <v>96</v>
      </c>
      <c r="L14" s="54">
        <v>2023</v>
      </c>
      <c r="M14" s="54" t="s">
        <v>354</v>
      </c>
      <c r="N14" s="54" t="s">
        <v>402</v>
      </c>
    </row>
    <row r="15" spans="1:16" s="50" customFormat="1" ht="25.15" customHeight="1">
      <c r="A15" s="54">
        <v>6</v>
      </c>
      <c r="B15" s="54" t="s">
        <v>696</v>
      </c>
      <c r="C15" s="55" t="s">
        <v>428</v>
      </c>
      <c r="D15" s="124">
        <v>0.28000000000000003</v>
      </c>
      <c r="E15" s="124"/>
      <c r="F15" s="124">
        <v>0.28000000000000003</v>
      </c>
      <c r="G15" s="110" t="s">
        <v>140</v>
      </c>
      <c r="H15" s="54" t="s">
        <v>323</v>
      </c>
      <c r="I15" s="54" t="s">
        <v>697</v>
      </c>
      <c r="J15" s="54" t="s">
        <v>690</v>
      </c>
      <c r="K15" s="54" t="s">
        <v>96</v>
      </c>
      <c r="L15" s="54">
        <v>2023</v>
      </c>
      <c r="M15" s="54" t="s">
        <v>354</v>
      </c>
      <c r="N15" s="54" t="s">
        <v>402</v>
      </c>
    </row>
    <row r="16" spans="1:16" s="50" customFormat="1" ht="25.15" customHeight="1">
      <c r="A16" s="54">
        <v>7</v>
      </c>
      <c r="B16" s="54" t="s">
        <v>698</v>
      </c>
      <c r="C16" s="55" t="s">
        <v>428</v>
      </c>
      <c r="D16" s="124">
        <v>0.1</v>
      </c>
      <c r="E16" s="124"/>
      <c r="F16" s="124">
        <v>0.1</v>
      </c>
      <c r="G16" s="110" t="s">
        <v>140</v>
      </c>
      <c r="H16" s="54" t="s">
        <v>326</v>
      </c>
      <c r="I16" s="54" t="s">
        <v>699</v>
      </c>
      <c r="J16" s="54" t="s">
        <v>690</v>
      </c>
      <c r="K16" s="54" t="s">
        <v>96</v>
      </c>
      <c r="L16" s="54">
        <v>2023</v>
      </c>
      <c r="M16" s="54" t="s">
        <v>354</v>
      </c>
      <c r="N16" s="54" t="s">
        <v>402</v>
      </c>
    </row>
    <row r="17" spans="1:15" s="50" customFormat="1" ht="24.6" customHeight="1">
      <c r="A17" s="54">
        <v>8</v>
      </c>
      <c r="B17" s="54" t="s">
        <v>700</v>
      </c>
      <c r="C17" s="55" t="s">
        <v>428</v>
      </c>
      <c r="D17" s="124">
        <v>0.18</v>
      </c>
      <c r="E17" s="124"/>
      <c r="F17" s="124">
        <v>0.18</v>
      </c>
      <c r="G17" s="110" t="s">
        <v>252</v>
      </c>
      <c r="H17" s="54" t="s">
        <v>332</v>
      </c>
      <c r="I17" s="54" t="s">
        <v>493</v>
      </c>
      <c r="J17" s="54" t="s">
        <v>690</v>
      </c>
      <c r="K17" s="54" t="s">
        <v>96</v>
      </c>
      <c r="L17" s="54">
        <v>2023</v>
      </c>
      <c r="M17" s="54" t="s">
        <v>354</v>
      </c>
      <c r="N17" s="54" t="s">
        <v>402</v>
      </c>
    </row>
    <row r="18" spans="1:15" s="50" customFormat="1" ht="28.15" customHeight="1">
      <c r="A18" s="54">
        <v>9</v>
      </c>
      <c r="B18" s="54" t="s">
        <v>701</v>
      </c>
      <c r="C18" s="55" t="s">
        <v>428</v>
      </c>
      <c r="D18" s="124">
        <v>0.1</v>
      </c>
      <c r="E18" s="124"/>
      <c r="F18" s="124">
        <v>0.1</v>
      </c>
      <c r="G18" s="110" t="s">
        <v>127</v>
      </c>
      <c r="H18" s="54" t="s">
        <v>324</v>
      </c>
      <c r="I18" s="114" t="s">
        <v>1055</v>
      </c>
      <c r="J18" s="54" t="s">
        <v>690</v>
      </c>
      <c r="K18" s="54" t="s">
        <v>96</v>
      </c>
      <c r="L18" s="54">
        <v>2023</v>
      </c>
      <c r="M18" s="54" t="s">
        <v>354</v>
      </c>
      <c r="N18" s="227" t="s">
        <v>404</v>
      </c>
      <c r="O18" s="50" t="s">
        <v>994</v>
      </c>
    </row>
    <row r="19" spans="1:15" s="50" customFormat="1" ht="25.15" customHeight="1">
      <c r="A19" s="54">
        <v>10</v>
      </c>
      <c r="B19" s="54" t="s">
        <v>702</v>
      </c>
      <c r="C19" s="55" t="s">
        <v>428</v>
      </c>
      <c r="D19" s="124">
        <v>0.17</v>
      </c>
      <c r="E19" s="124"/>
      <c r="F19" s="124">
        <v>0.17</v>
      </c>
      <c r="G19" s="110" t="s">
        <v>807</v>
      </c>
      <c r="H19" s="54" t="s">
        <v>325</v>
      </c>
      <c r="I19" s="54" t="s">
        <v>703</v>
      </c>
      <c r="J19" s="54" t="s">
        <v>690</v>
      </c>
      <c r="K19" s="54" t="s">
        <v>96</v>
      </c>
      <c r="L19" s="54">
        <v>2023</v>
      </c>
      <c r="M19" s="54" t="s">
        <v>354</v>
      </c>
      <c r="N19" s="227" t="s">
        <v>404</v>
      </c>
      <c r="O19" s="50" t="s">
        <v>995</v>
      </c>
    </row>
    <row r="20" spans="1:15" s="229" customFormat="1" ht="25.15" customHeight="1">
      <c r="A20" s="227">
        <v>11</v>
      </c>
      <c r="B20" s="227" t="s">
        <v>704</v>
      </c>
      <c r="C20" s="228" t="s">
        <v>426</v>
      </c>
      <c r="D20" s="242">
        <v>0.17</v>
      </c>
      <c r="E20" s="242">
        <v>0.17</v>
      </c>
      <c r="F20" s="242"/>
      <c r="G20" s="65" t="s">
        <v>807</v>
      </c>
      <c r="H20" s="227" t="s">
        <v>106</v>
      </c>
      <c r="I20" s="227" t="s">
        <v>705</v>
      </c>
      <c r="J20" s="227" t="s">
        <v>768</v>
      </c>
      <c r="K20" s="227" t="s">
        <v>96</v>
      </c>
      <c r="L20" s="227">
        <v>2023</v>
      </c>
      <c r="M20" s="227" t="s">
        <v>353</v>
      </c>
      <c r="N20" s="227" t="s">
        <v>404</v>
      </c>
    </row>
    <row r="21" spans="1:15" s="118" customFormat="1" ht="25.15" customHeight="1">
      <c r="A21" s="130" t="s">
        <v>303</v>
      </c>
      <c r="B21" s="130" t="s">
        <v>312</v>
      </c>
      <c r="C21" s="131"/>
      <c r="D21" s="122"/>
      <c r="E21" s="122"/>
      <c r="F21" s="122"/>
      <c r="G21" s="132"/>
      <c r="H21" s="130"/>
      <c r="I21" s="130"/>
      <c r="J21" s="130"/>
      <c r="K21" s="130"/>
      <c r="L21" s="130"/>
      <c r="M21" s="133"/>
      <c r="N21" s="133"/>
    </row>
    <row r="22" spans="1:15" s="50" customFormat="1" ht="68.45" customHeight="1">
      <c r="A22" s="54"/>
      <c r="B22" s="54" t="s">
        <v>1140</v>
      </c>
      <c r="C22" s="55" t="s">
        <v>500</v>
      </c>
      <c r="D22" s="124">
        <v>75</v>
      </c>
      <c r="E22" s="124"/>
      <c r="F22" s="124">
        <v>75</v>
      </c>
      <c r="G22" s="110"/>
      <c r="H22" s="54" t="s">
        <v>326</v>
      </c>
      <c r="I22" s="54" t="s">
        <v>707</v>
      </c>
      <c r="J22" s="114" t="s">
        <v>381</v>
      </c>
      <c r="K22" s="54" t="s">
        <v>706</v>
      </c>
      <c r="L22" s="54">
        <v>2023</v>
      </c>
      <c r="M22" s="54" t="s">
        <v>354</v>
      </c>
      <c r="N22" s="227" t="s">
        <v>404</v>
      </c>
    </row>
    <row r="23" spans="1:15" s="118" customFormat="1" ht="25.15" customHeight="1">
      <c r="A23" s="130" t="s">
        <v>308</v>
      </c>
      <c r="B23" s="130" t="s">
        <v>760</v>
      </c>
      <c r="C23" s="131"/>
      <c r="D23" s="122"/>
      <c r="E23" s="122"/>
      <c r="F23" s="122"/>
      <c r="G23" s="132"/>
      <c r="H23" s="130"/>
      <c r="I23" s="130"/>
      <c r="J23" s="130"/>
      <c r="K23" s="130"/>
      <c r="L23" s="130"/>
      <c r="M23" s="133"/>
      <c r="N23" s="133"/>
    </row>
    <row r="24" spans="1:15" s="229" customFormat="1" ht="32.450000000000003" customHeight="1">
      <c r="A24" s="227">
        <v>1</v>
      </c>
      <c r="B24" s="227" t="s">
        <v>1141</v>
      </c>
      <c r="C24" s="228" t="s">
        <v>403</v>
      </c>
      <c r="D24" s="242">
        <v>0.2</v>
      </c>
      <c r="E24" s="242"/>
      <c r="F24" s="242">
        <v>0.2</v>
      </c>
      <c r="G24" s="65" t="s">
        <v>131</v>
      </c>
      <c r="H24" s="227" t="s">
        <v>327</v>
      </c>
      <c r="I24" s="191" t="s">
        <v>1053</v>
      </c>
      <c r="J24" s="227" t="s">
        <v>709</v>
      </c>
      <c r="K24" s="227" t="s">
        <v>710</v>
      </c>
      <c r="L24" s="227">
        <v>2023</v>
      </c>
      <c r="M24" s="227" t="s">
        <v>354</v>
      </c>
      <c r="N24" s="227" t="s">
        <v>404</v>
      </c>
    </row>
    <row r="25" spans="1:15" s="229" customFormat="1" ht="25.15" customHeight="1">
      <c r="A25" s="227">
        <v>2</v>
      </c>
      <c r="B25" s="227" t="s">
        <v>1142</v>
      </c>
      <c r="C25" s="228" t="s">
        <v>403</v>
      </c>
      <c r="D25" s="242">
        <v>0.2</v>
      </c>
      <c r="E25" s="242"/>
      <c r="F25" s="242">
        <v>0.2</v>
      </c>
      <c r="G25" s="65" t="s">
        <v>132</v>
      </c>
      <c r="H25" s="227" t="s">
        <v>327</v>
      </c>
      <c r="I25" s="227" t="s">
        <v>969</v>
      </c>
      <c r="J25" s="227" t="s">
        <v>709</v>
      </c>
      <c r="K25" s="227" t="s">
        <v>710</v>
      </c>
      <c r="L25" s="227">
        <v>2023</v>
      </c>
      <c r="M25" s="227" t="s">
        <v>354</v>
      </c>
      <c r="N25" s="227" t="s">
        <v>404</v>
      </c>
    </row>
    <row r="26" spans="1:15" s="50" customFormat="1" ht="36.6" customHeight="1">
      <c r="A26" s="54">
        <v>3</v>
      </c>
      <c r="B26" s="54" t="s">
        <v>193</v>
      </c>
      <c r="C26" s="55" t="s">
        <v>485</v>
      </c>
      <c r="D26" s="124">
        <v>0.3</v>
      </c>
      <c r="E26" s="124"/>
      <c r="F26" s="124"/>
      <c r="G26" s="110" t="s">
        <v>128</v>
      </c>
      <c r="H26" s="54" t="s">
        <v>106</v>
      </c>
      <c r="I26" s="54" t="s">
        <v>968</v>
      </c>
      <c r="J26" s="54" t="s">
        <v>768</v>
      </c>
      <c r="K26" s="54" t="s">
        <v>706</v>
      </c>
      <c r="L26" s="54">
        <v>2023</v>
      </c>
      <c r="M26" s="54" t="s">
        <v>976</v>
      </c>
      <c r="N26" s="54" t="s">
        <v>402</v>
      </c>
    </row>
    <row r="27" spans="1:15" s="50" customFormat="1" ht="25.15" customHeight="1">
      <c r="A27" s="54">
        <v>4</v>
      </c>
      <c r="B27" s="54" t="s">
        <v>310</v>
      </c>
      <c r="C27" s="55" t="s">
        <v>403</v>
      </c>
      <c r="D27" s="124">
        <v>0.36</v>
      </c>
      <c r="E27" s="124"/>
      <c r="F27" s="124">
        <v>0.36</v>
      </c>
      <c r="G27" s="110" t="s">
        <v>263</v>
      </c>
      <c r="H27" s="54" t="s">
        <v>106</v>
      </c>
      <c r="I27" s="54" t="s">
        <v>311</v>
      </c>
      <c r="J27" s="54" t="s">
        <v>709</v>
      </c>
      <c r="K27" s="54" t="s">
        <v>710</v>
      </c>
      <c r="L27" s="54">
        <v>2023</v>
      </c>
      <c r="M27" s="54" t="s">
        <v>354</v>
      </c>
      <c r="N27" s="54" t="s">
        <v>402</v>
      </c>
    </row>
    <row r="28" spans="1:15" s="50" customFormat="1" ht="25.15" customHeight="1">
      <c r="A28" s="54">
        <v>5</v>
      </c>
      <c r="B28" s="54" t="s">
        <v>727</v>
      </c>
      <c r="C28" s="55" t="s">
        <v>403</v>
      </c>
      <c r="D28" s="124">
        <v>0.01</v>
      </c>
      <c r="E28" s="124"/>
      <c r="F28" s="124">
        <v>0.01</v>
      </c>
      <c r="G28" s="110" t="s">
        <v>126</v>
      </c>
      <c r="H28" s="54" t="s">
        <v>106</v>
      </c>
      <c r="I28" s="54" t="s">
        <v>728</v>
      </c>
      <c r="J28" s="54" t="s">
        <v>709</v>
      </c>
      <c r="K28" s="54" t="s">
        <v>710</v>
      </c>
      <c r="L28" s="54">
        <v>2023</v>
      </c>
      <c r="M28" s="54" t="s">
        <v>354</v>
      </c>
      <c r="N28" s="227" t="s">
        <v>404</v>
      </c>
    </row>
    <row r="29" spans="1:15" s="50" customFormat="1" ht="46.5" customHeight="1">
      <c r="A29" s="54">
        <v>6</v>
      </c>
      <c r="B29" s="54" t="s">
        <v>1143</v>
      </c>
      <c r="C29" s="55" t="s">
        <v>403</v>
      </c>
      <c r="D29" s="124">
        <v>0.23</v>
      </c>
      <c r="E29" s="124"/>
      <c r="F29" s="124">
        <v>0.23</v>
      </c>
      <c r="G29" s="110" t="s">
        <v>126</v>
      </c>
      <c r="H29" s="54" t="s">
        <v>106</v>
      </c>
      <c r="I29" s="114" t="s">
        <v>529</v>
      </c>
      <c r="J29" s="54" t="s">
        <v>709</v>
      </c>
      <c r="K29" s="54" t="s">
        <v>710</v>
      </c>
      <c r="L29" s="54">
        <v>2023</v>
      </c>
      <c r="M29" s="54" t="s">
        <v>354</v>
      </c>
      <c r="N29" s="54" t="s">
        <v>402</v>
      </c>
    </row>
    <row r="30" spans="1:15" s="50" customFormat="1" ht="25.15" customHeight="1">
      <c r="A30" s="54">
        <v>7</v>
      </c>
      <c r="B30" s="54" t="s">
        <v>518</v>
      </c>
      <c r="C30" s="55" t="s">
        <v>627</v>
      </c>
      <c r="D30" s="124">
        <v>0.5</v>
      </c>
      <c r="E30" s="124"/>
      <c r="F30" s="124">
        <v>0.5</v>
      </c>
      <c r="G30" s="110" t="s">
        <v>126</v>
      </c>
      <c r="H30" s="54" t="s">
        <v>106</v>
      </c>
      <c r="I30" s="54" t="s">
        <v>519</v>
      </c>
      <c r="J30" s="54" t="s">
        <v>768</v>
      </c>
      <c r="K30" s="54" t="s">
        <v>96</v>
      </c>
      <c r="L30" s="54">
        <v>2023</v>
      </c>
      <c r="M30" s="54" t="s">
        <v>976</v>
      </c>
      <c r="N30" s="54" t="s">
        <v>402</v>
      </c>
    </row>
    <row r="31" spans="1:15" s="50" customFormat="1" ht="25.15" customHeight="1">
      <c r="A31" s="54">
        <v>8</v>
      </c>
      <c r="B31" s="54" t="s">
        <v>492</v>
      </c>
      <c r="C31" s="55" t="s">
        <v>403</v>
      </c>
      <c r="D31" s="124">
        <v>0.15</v>
      </c>
      <c r="E31" s="124"/>
      <c r="F31" s="124">
        <v>0.15</v>
      </c>
      <c r="G31" s="110" t="s">
        <v>807</v>
      </c>
      <c r="H31" s="54" t="s">
        <v>330</v>
      </c>
      <c r="I31" s="54" t="s">
        <v>1016</v>
      </c>
      <c r="J31" s="54" t="s">
        <v>709</v>
      </c>
      <c r="K31" s="54" t="s">
        <v>710</v>
      </c>
      <c r="L31" s="54">
        <v>2023</v>
      </c>
      <c r="M31" s="54" t="s">
        <v>354</v>
      </c>
      <c r="N31" s="54" t="s">
        <v>402</v>
      </c>
    </row>
    <row r="32" spans="1:15" s="50" customFormat="1" ht="25.15" customHeight="1">
      <c r="A32" s="54">
        <v>9</v>
      </c>
      <c r="B32" s="54" t="s">
        <v>503</v>
      </c>
      <c r="C32" s="55" t="s">
        <v>403</v>
      </c>
      <c r="D32" s="124">
        <v>0.11</v>
      </c>
      <c r="E32" s="124"/>
      <c r="F32" s="124">
        <v>0.11</v>
      </c>
      <c r="G32" s="110" t="s">
        <v>807</v>
      </c>
      <c r="H32" s="54" t="s">
        <v>330</v>
      </c>
      <c r="I32" s="54" t="s">
        <v>491</v>
      </c>
      <c r="J32" s="54" t="s">
        <v>709</v>
      </c>
      <c r="K32" s="54" t="s">
        <v>710</v>
      </c>
      <c r="L32" s="54">
        <v>2023</v>
      </c>
      <c r="M32" s="54" t="s">
        <v>354</v>
      </c>
      <c r="N32" s="54" t="s">
        <v>402</v>
      </c>
    </row>
    <row r="33" spans="1:14" s="50" customFormat="1" ht="25.15" customHeight="1">
      <c r="A33" s="54">
        <v>10</v>
      </c>
      <c r="B33" s="54" t="s">
        <v>538</v>
      </c>
      <c r="C33" s="55" t="s">
        <v>403</v>
      </c>
      <c r="D33" s="124">
        <v>0.2</v>
      </c>
      <c r="E33" s="124"/>
      <c r="F33" s="124">
        <v>0.2</v>
      </c>
      <c r="G33" s="110" t="s">
        <v>807</v>
      </c>
      <c r="H33" s="54" t="s">
        <v>330</v>
      </c>
      <c r="I33" s="54" t="s">
        <v>539</v>
      </c>
      <c r="J33" s="54" t="s">
        <v>709</v>
      </c>
      <c r="K33" s="54" t="s">
        <v>710</v>
      </c>
      <c r="L33" s="54">
        <v>2023</v>
      </c>
      <c r="M33" s="54" t="s">
        <v>354</v>
      </c>
      <c r="N33" s="54" t="s">
        <v>402</v>
      </c>
    </row>
    <row r="34" spans="1:14" s="50" customFormat="1" ht="25.15" customHeight="1">
      <c r="A34" s="54">
        <v>11</v>
      </c>
      <c r="B34" s="54" t="s">
        <v>18</v>
      </c>
      <c r="C34" s="55" t="s">
        <v>403</v>
      </c>
      <c r="D34" s="124">
        <v>0.2</v>
      </c>
      <c r="E34" s="124"/>
      <c r="F34" s="124">
        <v>0.2</v>
      </c>
      <c r="G34" s="110" t="s">
        <v>132</v>
      </c>
      <c r="H34" s="54" t="s">
        <v>323</v>
      </c>
      <c r="I34" s="54" t="s">
        <v>734</v>
      </c>
      <c r="J34" s="54" t="s">
        <v>709</v>
      </c>
      <c r="K34" s="54" t="s">
        <v>710</v>
      </c>
      <c r="L34" s="54">
        <v>2023</v>
      </c>
      <c r="M34" s="54" t="s">
        <v>354</v>
      </c>
      <c r="N34" s="54" t="s">
        <v>402</v>
      </c>
    </row>
    <row r="35" spans="1:14" s="50" customFormat="1" ht="25.15" customHeight="1">
      <c r="A35" s="54">
        <v>12</v>
      </c>
      <c r="B35" s="54" t="s">
        <v>534</v>
      </c>
      <c r="C35" s="55" t="s">
        <v>403</v>
      </c>
      <c r="D35" s="124">
        <v>0.2</v>
      </c>
      <c r="E35" s="124"/>
      <c r="F35" s="124">
        <v>0.2</v>
      </c>
      <c r="G35" s="110" t="s">
        <v>132</v>
      </c>
      <c r="H35" s="54" t="s">
        <v>323</v>
      </c>
      <c r="I35" s="54" t="s">
        <v>535</v>
      </c>
      <c r="J35" s="54" t="s">
        <v>709</v>
      </c>
      <c r="K35" s="54" t="s">
        <v>710</v>
      </c>
      <c r="L35" s="54">
        <v>2023</v>
      </c>
      <c r="M35" s="54" t="s">
        <v>354</v>
      </c>
      <c r="N35" s="54" t="s">
        <v>402</v>
      </c>
    </row>
    <row r="36" spans="1:14" s="50" customFormat="1" ht="25.15" customHeight="1">
      <c r="A36" s="54">
        <v>13</v>
      </c>
      <c r="B36" s="54" t="s">
        <v>663</v>
      </c>
      <c r="C36" s="55" t="s">
        <v>403</v>
      </c>
      <c r="D36" s="124">
        <v>0.43</v>
      </c>
      <c r="E36" s="124"/>
      <c r="F36" s="124">
        <v>0.43</v>
      </c>
      <c r="G36" s="110" t="s">
        <v>664</v>
      </c>
      <c r="H36" s="54" t="s">
        <v>323</v>
      </c>
      <c r="I36" s="54" t="s">
        <v>665</v>
      </c>
      <c r="J36" s="54" t="s">
        <v>709</v>
      </c>
      <c r="K36" s="54" t="s">
        <v>710</v>
      </c>
      <c r="L36" s="54">
        <v>2023</v>
      </c>
      <c r="M36" s="54" t="s">
        <v>354</v>
      </c>
      <c r="N36" s="54" t="s">
        <v>402</v>
      </c>
    </row>
    <row r="37" spans="1:14" s="50" customFormat="1" ht="25.15" customHeight="1">
      <c r="A37" s="54">
        <v>14</v>
      </c>
      <c r="B37" s="54" t="s">
        <v>963</v>
      </c>
      <c r="C37" s="55" t="s">
        <v>403</v>
      </c>
      <c r="D37" s="124">
        <v>1</v>
      </c>
      <c r="E37" s="124"/>
      <c r="F37" s="124">
        <v>1</v>
      </c>
      <c r="G37" s="110" t="s">
        <v>962</v>
      </c>
      <c r="H37" s="54" t="s">
        <v>324</v>
      </c>
      <c r="I37" s="54" t="s">
        <v>961</v>
      </c>
      <c r="J37" s="54" t="s">
        <v>709</v>
      </c>
      <c r="K37" s="54" t="s">
        <v>710</v>
      </c>
      <c r="L37" s="54">
        <v>2023</v>
      </c>
      <c r="M37" s="54" t="s">
        <v>354</v>
      </c>
      <c r="N37" s="54" t="s">
        <v>402</v>
      </c>
    </row>
    <row r="38" spans="1:14" s="50" customFormat="1" ht="33" customHeight="1">
      <c r="A38" s="54">
        <v>15</v>
      </c>
      <c r="B38" s="54" t="s">
        <v>1163</v>
      </c>
      <c r="C38" s="55" t="s">
        <v>403</v>
      </c>
      <c r="D38" s="124">
        <v>0.3</v>
      </c>
      <c r="E38" s="124"/>
      <c r="F38" s="124">
        <v>0.3</v>
      </c>
      <c r="G38" s="110" t="s">
        <v>669</v>
      </c>
      <c r="H38" s="54" t="s">
        <v>324</v>
      </c>
      <c r="I38" s="54" t="s">
        <v>670</v>
      </c>
      <c r="J38" s="54" t="s">
        <v>709</v>
      </c>
      <c r="K38" s="54" t="s">
        <v>710</v>
      </c>
      <c r="L38" s="54">
        <v>2023</v>
      </c>
      <c r="M38" s="54" t="s">
        <v>354</v>
      </c>
      <c r="N38" s="54" t="s">
        <v>402</v>
      </c>
    </row>
    <row r="39" spans="1:14" s="50" customFormat="1" ht="31.5" customHeight="1">
      <c r="A39" s="54">
        <v>16</v>
      </c>
      <c r="B39" s="54" t="s">
        <v>1145</v>
      </c>
      <c r="C39" s="55" t="s">
        <v>403</v>
      </c>
      <c r="D39" s="124">
        <v>0.4</v>
      </c>
      <c r="E39" s="124"/>
      <c r="F39" s="124">
        <v>0.4</v>
      </c>
      <c r="G39" s="110" t="s">
        <v>132</v>
      </c>
      <c r="H39" s="54" t="s">
        <v>324</v>
      </c>
      <c r="I39" s="114" t="s">
        <v>960</v>
      </c>
      <c r="J39" s="54" t="s">
        <v>709</v>
      </c>
      <c r="K39" s="54" t="s">
        <v>710</v>
      </c>
      <c r="L39" s="54">
        <v>2023</v>
      </c>
      <c r="M39" s="54" t="s">
        <v>354</v>
      </c>
      <c r="N39" s="54" t="s">
        <v>402</v>
      </c>
    </row>
    <row r="40" spans="1:14" s="50" customFormat="1" ht="30" customHeight="1">
      <c r="A40" s="54">
        <v>17</v>
      </c>
      <c r="B40" s="54" t="s">
        <v>1146</v>
      </c>
      <c r="C40" s="55" t="s">
        <v>403</v>
      </c>
      <c r="D40" s="124">
        <v>0.5</v>
      </c>
      <c r="E40" s="124"/>
      <c r="F40" s="124">
        <v>0.5</v>
      </c>
      <c r="G40" s="110" t="s">
        <v>807</v>
      </c>
      <c r="H40" s="54" t="s">
        <v>324</v>
      </c>
      <c r="I40" s="54" t="s">
        <v>594</v>
      </c>
      <c r="J40" s="54" t="s">
        <v>709</v>
      </c>
      <c r="K40" s="54" t="s">
        <v>710</v>
      </c>
      <c r="L40" s="54">
        <v>2023</v>
      </c>
      <c r="M40" s="54" t="s">
        <v>354</v>
      </c>
      <c r="N40" s="54" t="s">
        <v>402</v>
      </c>
    </row>
    <row r="41" spans="1:14" s="50" customFormat="1" ht="25.15" customHeight="1">
      <c r="A41" s="54">
        <v>18</v>
      </c>
      <c r="B41" s="54" t="s">
        <v>205</v>
      </c>
      <c r="C41" s="55" t="s">
        <v>403</v>
      </c>
      <c r="D41" s="124">
        <v>0.75</v>
      </c>
      <c r="E41" s="124"/>
      <c r="F41" s="124">
        <v>0.75</v>
      </c>
      <c r="G41" s="110" t="s">
        <v>132</v>
      </c>
      <c r="H41" s="54" t="s">
        <v>326</v>
      </c>
      <c r="I41" s="54" t="s">
        <v>684</v>
      </c>
      <c r="J41" s="54" t="s">
        <v>709</v>
      </c>
      <c r="K41" s="54" t="s">
        <v>710</v>
      </c>
      <c r="L41" s="54">
        <v>2023</v>
      </c>
      <c r="M41" s="54" t="s">
        <v>355</v>
      </c>
      <c r="N41" s="54" t="s">
        <v>402</v>
      </c>
    </row>
    <row r="42" spans="1:14" s="229" customFormat="1" ht="25.15" customHeight="1">
      <c r="A42" s="227">
        <v>19</v>
      </c>
      <c r="B42" s="227" t="s">
        <v>509</v>
      </c>
      <c r="C42" s="228" t="s">
        <v>403</v>
      </c>
      <c r="D42" s="242">
        <v>0.5</v>
      </c>
      <c r="E42" s="242"/>
      <c r="F42" s="242">
        <v>0.5</v>
      </c>
      <c r="G42" s="65" t="s">
        <v>132</v>
      </c>
      <c r="H42" s="227" t="s">
        <v>326</v>
      </c>
      <c r="I42" s="227" t="s">
        <v>959</v>
      </c>
      <c r="J42" s="227" t="s">
        <v>709</v>
      </c>
      <c r="K42" s="227" t="s">
        <v>710</v>
      </c>
      <c r="L42" s="227">
        <v>2023</v>
      </c>
      <c r="M42" s="227" t="s">
        <v>355</v>
      </c>
      <c r="N42" s="227" t="s">
        <v>404</v>
      </c>
    </row>
    <row r="43" spans="1:14" s="50" customFormat="1" ht="27" customHeight="1">
      <c r="A43" s="54">
        <v>20</v>
      </c>
      <c r="B43" s="54" t="s">
        <v>502</v>
      </c>
      <c r="C43" s="55" t="s">
        <v>500</v>
      </c>
      <c r="D43" s="124">
        <v>7.0000000000000007E-2</v>
      </c>
      <c r="E43" s="124"/>
      <c r="F43" s="124">
        <v>7.0000000000000007E-2</v>
      </c>
      <c r="G43" s="110" t="s">
        <v>806</v>
      </c>
      <c r="H43" s="54" t="s">
        <v>332</v>
      </c>
      <c r="I43" s="54" t="s">
        <v>504</v>
      </c>
      <c r="J43" s="54" t="s">
        <v>709</v>
      </c>
      <c r="K43" s="54" t="s">
        <v>710</v>
      </c>
      <c r="L43" s="54">
        <v>2023</v>
      </c>
      <c r="M43" s="54" t="s">
        <v>354</v>
      </c>
      <c r="N43" s="54" t="s">
        <v>402</v>
      </c>
    </row>
    <row r="44" spans="1:14" s="50" customFormat="1" ht="30" customHeight="1">
      <c r="A44" s="54">
        <v>21</v>
      </c>
      <c r="B44" s="54" t="s">
        <v>563</v>
      </c>
      <c r="C44" s="55" t="s">
        <v>403</v>
      </c>
      <c r="D44" s="124">
        <v>0.27</v>
      </c>
      <c r="E44" s="124"/>
      <c r="F44" s="124">
        <v>0.27</v>
      </c>
      <c r="G44" s="110" t="s">
        <v>127</v>
      </c>
      <c r="H44" s="114" t="s">
        <v>329</v>
      </c>
      <c r="I44" s="54" t="s">
        <v>562</v>
      </c>
      <c r="J44" s="54" t="s">
        <v>709</v>
      </c>
      <c r="K44" s="54" t="s">
        <v>710</v>
      </c>
      <c r="L44" s="54">
        <v>2023</v>
      </c>
      <c r="M44" s="54" t="s">
        <v>354</v>
      </c>
      <c r="N44" s="54" t="s">
        <v>402</v>
      </c>
    </row>
    <row r="45" spans="1:14" s="50" customFormat="1" ht="30" customHeight="1">
      <c r="A45" s="54">
        <v>22</v>
      </c>
      <c r="B45" s="54" t="s">
        <v>958</v>
      </c>
      <c r="C45" s="55" t="s">
        <v>403</v>
      </c>
      <c r="D45" s="124">
        <v>0.2</v>
      </c>
      <c r="E45" s="124"/>
      <c r="F45" s="124">
        <v>0.2</v>
      </c>
      <c r="G45" s="110" t="s">
        <v>132</v>
      </c>
      <c r="H45" s="114" t="s">
        <v>329</v>
      </c>
      <c r="I45" s="114" t="s">
        <v>1226</v>
      </c>
      <c r="J45" s="54" t="s">
        <v>709</v>
      </c>
      <c r="K45" s="54" t="s">
        <v>710</v>
      </c>
      <c r="L45" s="54">
        <v>2023</v>
      </c>
      <c r="M45" s="54" t="s">
        <v>354</v>
      </c>
      <c r="N45" s="54" t="s">
        <v>402</v>
      </c>
    </row>
    <row r="46" spans="1:14" s="50" customFormat="1" ht="30" customHeight="1">
      <c r="A46" s="54">
        <v>23</v>
      </c>
      <c r="B46" s="54" t="s">
        <v>580</v>
      </c>
      <c r="C46" s="55" t="s">
        <v>403</v>
      </c>
      <c r="D46" s="124">
        <v>0.5</v>
      </c>
      <c r="E46" s="124"/>
      <c r="F46" s="124">
        <v>0.5</v>
      </c>
      <c r="G46" s="110" t="s">
        <v>132</v>
      </c>
      <c r="H46" s="114" t="s">
        <v>329</v>
      </c>
      <c r="I46" s="54" t="s">
        <v>581</v>
      </c>
      <c r="J46" s="54" t="s">
        <v>709</v>
      </c>
      <c r="K46" s="54" t="s">
        <v>710</v>
      </c>
      <c r="L46" s="54">
        <v>2023</v>
      </c>
      <c r="M46" s="54" t="s">
        <v>355</v>
      </c>
      <c r="N46" s="54" t="s">
        <v>402</v>
      </c>
    </row>
    <row r="47" spans="1:14" s="50" customFormat="1" ht="25.15" customHeight="1">
      <c r="A47" s="54">
        <v>24</v>
      </c>
      <c r="B47" s="54" t="s">
        <v>522</v>
      </c>
      <c r="C47" s="55" t="s">
        <v>403</v>
      </c>
      <c r="D47" s="124">
        <v>0.2</v>
      </c>
      <c r="E47" s="124"/>
      <c r="F47" s="124">
        <v>0.2</v>
      </c>
      <c r="G47" s="110" t="s">
        <v>6</v>
      </c>
      <c r="H47" s="54" t="s">
        <v>325</v>
      </c>
      <c r="I47" s="54" t="s">
        <v>521</v>
      </c>
      <c r="J47" s="54" t="s">
        <v>709</v>
      </c>
      <c r="K47" s="54" t="s">
        <v>710</v>
      </c>
      <c r="L47" s="54">
        <v>2023</v>
      </c>
      <c r="M47" s="54" t="s">
        <v>355</v>
      </c>
      <c r="N47" s="227" t="s">
        <v>404</v>
      </c>
    </row>
    <row r="48" spans="1:14" s="50" customFormat="1" ht="43.5" customHeight="1">
      <c r="A48" s="54">
        <v>25</v>
      </c>
      <c r="B48" s="54" t="s">
        <v>548</v>
      </c>
      <c r="C48" s="55" t="s">
        <v>403</v>
      </c>
      <c r="D48" s="124">
        <v>5.09</v>
      </c>
      <c r="E48" s="124"/>
      <c r="F48" s="124">
        <v>5.09</v>
      </c>
      <c r="G48" s="110" t="s">
        <v>132</v>
      </c>
      <c r="H48" s="54" t="s">
        <v>325</v>
      </c>
      <c r="I48" s="114" t="s">
        <v>957</v>
      </c>
      <c r="J48" s="54" t="s">
        <v>709</v>
      </c>
      <c r="K48" s="54" t="s">
        <v>710</v>
      </c>
      <c r="L48" s="54">
        <v>2023</v>
      </c>
      <c r="M48" s="54" t="s">
        <v>1011</v>
      </c>
      <c r="N48" s="54" t="s">
        <v>402</v>
      </c>
    </row>
    <row r="49" spans="1:14" s="50" customFormat="1" ht="25.15" customHeight="1">
      <c r="A49" s="54">
        <v>26</v>
      </c>
      <c r="B49" s="54" t="s">
        <v>536</v>
      </c>
      <c r="C49" s="55" t="s">
        <v>403</v>
      </c>
      <c r="D49" s="124">
        <v>0.2</v>
      </c>
      <c r="E49" s="124"/>
      <c r="F49" s="124">
        <v>0.2</v>
      </c>
      <c r="G49" s="110" t="s">
        <v>836</v>
      </c>
      <c r="H49" s="54" t="s">
        <v>325</v>
      </c>
      <c r="I49" s="54" t="s">
        <v>537</v>
      </c>
      <c r="J49" s="54" t="s">
        <v>709</v>
      </c>
      <c r="K49" s="54" t="s">
        <v>710</v>
      </c>
      <c r="L49" s="54">
        <v>2023</v>
      </c>
      <c r="M49" s="54" t="s">
        <v>354</v>
      </c>
      <c r="N49" s="54" t="s">
        <v>402</v>
      </c>
    </row>
    <row r="50" spans="1:14" s="50" customFormat="1" ht="25.15" customHeight="1">
      <c r="A50" s="54">
        <v>27</v>
      </c>
      <c r="B50" s="54" t="s">
        <v>1147</v>
      </c>
      <c r="C50" s="55" t="s">
        <v>403</v>
      </c>
      <c r="D50" s="124">
        <v>0.8</v>
      </c>
      <c r="E50" s="124"/>
      <c r="F50" s="124">
        <v>0.8</v>
      </c>
      <c r="G50" s="110" t="s">
        <v>132</v>
      </c>
      <c r="H50" s="54" t="s">
        <v>325</v>
      </c>
      <c r="I50" s="54" t="s">
        <v>488</v>
      </c>
      <c r="J50" s="54" t="s">
        <v>709</v>
      </c>
      <c r="K50" s="54" t="s">
        <v>710</v>
      </c>
      <c r="L50" s="54">
        <v>2023</v>
      </c>
      <c r="M50" s="54" t="s">
        <v>354</v>
      </c>
      <c r="N50" s="54" t="s">
        <v>402</v>
      </c>
    </row>
    <row r="51" spans="1:14" s="50" customFormat="1" ht="25.15" customHeight="1">
      <c r="A51" s="54">
        <v>28</v>
      </c>
      <c r="B51" s="54" t="s">
        <v>543</v>
      </c>
      <c r="C51" s="55" t="s">
        <v>403</v>
      </c>
      <c r="D51" s="124">
        <v>0.2</v>
      </c>
      <c r="E51" s="124"/>
      <c r="F51" s="124">
        <v>0.2</v>
      </c>
      <c r="G51" s="110" t="s">
        <v>6</v>
      </c>
      <c r="H51" s="54" t="s">
        <v>325</v>
      </c>
      <c r="I51" s="54" t="s">
        <v>544</v>
      </c>
      <c r="J51" s="54" t="s">
        <v>709</v>
      </c>
      <c r="K51" s="54" t="s">
        <v>710</v>
      </c>
      <c r="L51" s="54">
        <v>2023</v>
      </c>
      <c r="M51" s="54" t="s">
        <v>354</v>
      </c>
      <c r="N51" s="54" t="s">
        <v>402</v>
      </c>
    </row>
    <row r="52" spans="1:14" s="50" customFormat="1" ht="25.15" customHeight="1">
      <c r="A52" s="54">
        <v>29</v>
      </c>
      <c r="B52" s="54" t="s">
        <v>956</v>
      </c>
      <c r="C52" s="55" t="s">
        <v>403</v>
      </c>
      <c r="D52" s="124">
        <v>0.5</v>
      </c>
      <c r="E52" s="124"/>
      <c r="F52" s="124">
        <v>0.5</v>
      </c>
      <c r="G52" s="110" t="s">
        <v>6</v>
      </c>
      <c r="H52" s="54" t="s">
        <v>328</v>
      </c>
      <c r="I52" s="54" t="s">
        <v>955</v>
      </c>
      <c r="J52" s="54" t="s">
        <v>709</v>
      </c>
      <c r="K52" s="54" t="s">
        <v>710</v>
      </c>
      <c r="L52" s="54">
        <v>2023</v>
      </c>
      <c r="M52" s="54" t="s">
        <v>354</v>
      </c>
      <c r="N52" s="54" t="s">
        <v>402</v>
      </c>
    </row>
    <row r="53" spans="1:14" s="118" customFormat="1" ht="25.15" customHeight="1">
      <c r="A53" s="130" t="s">
        <v>181</v>
      </c>
      <c r="B53" s="130" t="s">
        <v>762</v>
      </c>
      <c r="C53" s="131"/>
      <c r="D53" s="122"/>
      <c r="E53" s="122"/>
      <c r="F53" s="122"/>
      <c r="G53" s="132"/>
      <c r="H53" s="130"/>
      <c r="I53" s="130"/>
      <c r="J53" s="130"/>
      <c r="K53" s="130"/>
      <c r="L53" s="130"/>
      <c r="M53" s="133"/>
      <c r="N53" s="133"/>
    </row>
    <row r="54" spans="1:14" s="50" customFormat="1" ht="30" customHeight="1">
      <c r="A54" s="54">
        <v>1</v>
      </c>
      <c r="B54" s="54" t="s">
        <v>687</v>
      </c>
      <c r="C54" s="55" t="s">
        <v>485</v>
      </c>
      <c r="D54" s="124">
        <v>0.08</v>
      </c>
      <c r="E54" s="124"/>
      <c r="F54" s="124">
        <v>0.08</v>
      </c>
      <c r="G54" s="110" t="s">
        <v>248</v>
      </c>
      <c r="H54" s="54" t="s">
        <v>323</v>
      </c>
      <c r="I54" s="114" t="s">
        <v>487</v>
      </c>
      <c r="J54" s="54" t="s">
        <v>768</v>
      </c>
      <c r="K54" s="54" t="s">
        <v>706</v>
      </c>
      <c r="L54" s="54">
        <v>2023</v>
      </c>
      <c r="M54" s="54" t="s">
        <v>355</v>
      </c>
      <c r="N54" s="54" t="s">
        <v>402</v>
      </c>
    </row>
    <row r="55" spans="1:14" s="50" customFormat="1" ht="25.15" customHeight="1">
      <c r="A55" s="54">
        <v>2</v>
      </c>
      <c r="B55" s="54" t="s">
        <v>486</v>
      </c>
      <c r="C55" s="55" t="s">
        <v>485</v>
      </c>
      <c r="D55" s="124">
        <v>0.2</v>
      </c>
      <c r="E55" s="124"/>
      <c r="F55" s="124">
        <v>0.2</v>
      </c>
      <c r="G55" s="110" t="s">
        <v>248</v>
      </c>
      <c r="H55" s="54" t="s">
        <v>323</v>
      </c>
      <c r="I55" s="54" t="s">
        <v>549</v>
      </c>
      <c r="J55" s="54" t="s">
        <v>711</v>
      </c>
      <c r="K55" s="54" t="s">
        <v>706</v>
      </c>
      <c r="L55" s="54">
        <v>2023</v>
      </c>
      <c r="M55" s="54" t="s">
        <v>354</v>
      </c>
      <c r="N55" s="54" t="s">
        <v>402</v>
      </c>
    </row>
    <row r="56" spans="1:14" s="50" customFormat="1" ht="57.6" customHeight="1">
      <c r="A56" s="54">
        <v>3</v>
      </c>
      <c r="B56" s="54" t="s">
        <v>553</v>
      </c>
      <c r="C56" s="55" t="s">
        <v>403</v>
      </c>
      <c r="D56" s="124">
        <v>3</v>
      </c>
      <c r="E56" s="124">
        <v>3</v>
      </c>
      <c r="F56" s="124"/>
      <c r="G56" s="110" t="s">
        <v>721</v>
      </c>
      <c r="H56" s="54" t="s">
        <v>323</v>
      </c>
      <c r="I56" s="114" t="s">
        <v>554</v>
      </c>
      <c r="J56" s="54" t="s">
        <v>709</v>
      </c>
      <c r="K56" s="54" t="s">
        <v>710</v>
      </c>
      <c r="L56" s="54">
        <v>2023</v>
      </c>
      <c r="M56" s="54" t="s">
        <v>355</v>
      </c>
      <c r="N56" s="54" t="s">
        <v>402</v>
      </c>
    </row>
    <row r="57" spans="1:14" s="50" customFormat="1" ht="25.15" customHeight="1">
      <c r="A57" s="54">
        <v>4</v>
      </c>
      <c r="B57" s="54" t="s">
        <v>551</v>
      </c>
      <c r="C57" s="55" t="s">
        <v>485</v>
      </c>
      <c r="D57" s="124">
        <v>0.33</v>
      </c>
      <c r="E57" s="124"/>
      <c r="F57" s="124">
        <v>0.33</v>
      </c>
      <c r="G57" s="110" t="s">
        <v>248</v>
      </c>
      <c r="H57" s="54" t="s">
        <v>323</v>
      </c>
      <c r="I57" s="54" t="s">
        <v>552</v>
      </c>
      <c r="J57" s="54" t="s">
        <v>711</v>
      </c>
      <c r="K57" s="54" t="s">
        <v>706</v>
      </c>
      <c r="L57" s="54">
        <v>2023</v>
      </c>
      <c r="M57" s="54" t="s">
        <v>355</v>
      </c>
      <c r="N57" s="54" t="s">
        <v>402</v>
      </c>
    </row>
    <row r="58" spans="1:14" s="50" customFormat="1" ht="30" customHeight="1">
      <c r="A58" s="54">
        <v>5</v>
      </c>
      <c r="B58" s="54" t="s">
        <v>550</v>
      </c>
      <c r="C58" s="55" t="s">
        <v>403</v>
      </c>
      <c r="D58" s="124">
        <v>9</v>
      </c>
      <c r="E58" s="124">
        <v>8.3000000000000007</v>
      </c>
      <c r="F58" s="124">
        <v>0.69999999999999929</v>
      </c>
      <c r="G58" s="110" t="s">
        <v>263</v>
      </c>
      <c r="H58" s="54" t="s">
        <v>323</v>
      </c>
      <c r="I58" s="54" t="s">
        <v>523</v>
      </c>
      <c r="J58" s="54" t="s">
        <v>709</v>
      </c>
      <c r="K58" s="54" t="s">
        <v>710</v>
      </c>
      <c r="L58" s="54">
        <v>2023</v>
      </c>
      <c r="M58" s="54" t="s">
        <v>354</v>
      </c>
      <c r="N58" s="54" t="s">
        <v>402</v>
      </c>
    </row>
    <row r="59" spans="1:14" s="229" customFormat="1" ht="25.15" customHeight="1">
      <c r="A59" s="227">
        <v>6</v>
      </c>
      <c r="B59" s="227" t="s">
        <v>1044</v>
      </c>
      <c r="C59" s="228" t="s">
        <v>403</v>
      </c>
      <c r="D59" s="242">
        <v>1.91</v>
      </c>
      <c r="E59" s="242">
        <v>1.91</v>
      </c>
      <c r="F59" s="242"/>
      <c r="G59" s="65" t="s">
        <v>263</v>
      </c>
      <c r="H59" s="227" t="s">
        <v>323</v>
      </c>
      <c r="I59" s="227" t="s">
        <v>555</v>
      </c>
      <c r="J59" s="227" t="s">
        <v>709</v>
      </c>
      <c r="K59" s="227" t="s">
        <v>710</v>
      </c>
      <c r="L59" s="227">
        <v>2023</v>
      </c>
      <c r="M59" s="227" t="s">
        <v>1043</v>
      </c>
      <c r="N59" s="227" t="s">
        <v>404</v>
      </c>
    </row>
    <row r="60" spans="1:14" s="50" customFormat="1" ht="30" customHeight="1">
      <c r="A60" s="54">
        <v>7</v>
      </c>
      <c r="B60" s="54" t="s">
        <v>582</v>
      </c>
      <c r="C60" s="55" t="s">
        <v>403</v>
      </c>
      <c r="D60" s="124">
        <v>0.94</v>
      </c>
      <c r="E60" s="124">
        <v>0.64</v>
      </c>
      <c r="F60" s="124">
        <v>0.3</v>
      </c>
      <c r="G60" s="110" t="s">
        <v>132</v>
      </c>
      <c r="H60" s="54" t="s">
        <v>323</v>
      </c>
      <c r="I60" s="54" t="s">
        <v>583</v>
      </c>
      <c r="J60" s="54" t="s">
        <v>709</v>
      </c>
      <c r="K60" s="54" t="s">
        <v>710</v>
      </c>
      <c r="L60" s="54">
        <v>2023</v>
      </c>
      <c r="M60" s="54" t="s">
        <v>354</v>
      </c>
      <c r="N60" s="54" t="s">
        <v>402</v>
      </c>
    </row>
    <row r="61" spans="1:14" s="50" customFormat="1" ht="44.45" customHeight="1">
      <c r="A61" s="54">
        <v>8</v>
      </c>
      <c r="B61" s="54" t="s">
        <v>1148</v>
      </c>
      <c r="C61" s="55" t="s">
        <v>403</v>
      </c>
      <c r="D61" s="124">
        <v>0.5</v>
      </c>
      <c r="E61" s="124"/>
      <c r="F61" s="124">
        <v>0.5</v>
      </c>
      <c r="G61" s="110" t="s">
        <v>721</v>
      </c>
      <c r="H61" s="54" t="s">
        <v>323</v>
      </c>
      <c r="I61" s="54" t="s">
        <v>484</v>
      </c>
      <c r="J61" s="54" t="s">
        <v>709</v>
      </c>
      <c r="K61" s="54" t="s">
        <v>710</v>
      </c>
      <c r="L61" s="54">
        <v>2023</v>
      </c>
      <c r="M61" s="54" t="s">
        <v>354</v>
      </c>
      <c r="N61" s="54" t="s">
        <v>402</v>
      </c>
    </row>
    <row r="62" spans="1:14" s="50" customFormat="1" ht="25.15" customHeight="1">
      <c r="A62" s="54">
        <v>9</v>
      </c>
      <c r="B62" s="54" t="s">
        <v>833</v>
      </c>
      <c r="C62" s="55" t="s">
        <v>403</v>
      </c>
      <c r="D62" s="124">
        <v>0.16</v>
      </c>
      <c r="E62" s="124"/>
      <c r="F62" s="124">
        <v>0.16</v>
      </c>
      <c r="G62" s="110" t="s">
        <v>132</v>
      </c>
      <c r="H62" s="54" t="s">
        <v>323</v>
      </c>
      <c r="I62" s="54" t="s">
        <v>834</v>
      </c>
      <c r="J62" s="54" t="s">
        <v>709</v>
      </c>
      <c r="K62" s="54" t="s">
        <v>710</v>
      </c>
      <c r="L62" s="54">
        <v>2023</v>
      </c>
      <c r="M62" s="54" t="s">
        <v>354</v>
      </c>
      <c r="N62" s="227" t="s">
        <v>404</v>
      </c>
    </row>
    <row r="63" spans="1:14" s="50" customFormat="1" ht="26.45" customHeight="1">
      <c r="A63" s="54">
        <v>10</v>
      </c>
      <c r="B63" s="54" t="s">
        <v>1149</v>
      </c>
      <c r="C63" s="55" t="s">
        <v>403</v>
      </c>
      <c r="D63" s="124">
        <v>0.5</v>
      </c>
      <c r="E63" s="124"/>
      <c r="F63" s="124">
        <v>0.5</v>
      </c>
      <c r="G63" s="110" t="s">
        <v>132</v>
      </c>
      <c r="H63" s="54" t="s">
        <v>323</v>
      </c>
      <c r="I63" s="54" t="s">
        <v>530</v>
      </c>
      <c r="J63" s="54" t="s">
        <v>709</v>
      </c>
      <c r="K63" s="54" t="s">
        <v>710</v>
      </c>
      <c r="L63" s="54">
        <v>2023</v>
      </c>
      <c r="M63" s="54" t="s">
        <v>354</v>
      </c>
      <c r="N63" s="54" t="s">
        <v>402</v>
      </c>
    </row>
    <row r="64" spans="1:14" s="50" customFormat="1" ht="25.15" customHeight="1">
      <c r="A64" s="54">
        <v>11</v>
      </c>
      <c r="B64" s="54" t="s">
        <v>1150</v>
      </c>
      <c r="C64" s="55" t="s">
        <v>403</v>
      </c>
      <c r="D64" s="124">
        <v>0.5</v>
      </c>
      <c r="E64" s="124"/>
      <c r="F64" s="124">
        <v>0.5</v>
      </c>
      <c r="G64" s="110" t="s">
        <v>132</v>
      </c>
      <c r="H64" s="54" t="s">
        <v>323</v>
      </c>
      <c r="I64" s="54" t="s">
        <v>531</v>
      </c>
      <c r="J64" s="54" t="s">
        <v>709</v>
      </c>
      <c r="K64" s="54" t="s">
        <v>710</v>
      </c>
      <c r="L64" s="54">
        <v>2023</v>
      </c>
      <c r="M64" s="54" t="s">
        <v>354</v>
      </c>
      <c r="N64" s="54" t="s">
        <v>402</v>
      </c>
    </row>
    <row r="65" spans="1:15" s="50" customFormat="1" ht="45.6" customHeight="1">
      <c r="A65" s="54">
        <v>12</v>
      </c>
      <c r="B65" s="54" t="s">
        <v>1151</v>
      </c>
      <c r="C65" s="55" t="s">
        <v>403</v>
      </c>
      <c r="D65" s="124">
        <v>0.5</v>
      </c>
      <c r="E65" s="124"/>
      <c r="F65" s="124">
        <v>0.5</v>
      </c>
      <c r="G65" s="110" t="s">
        <v>132</v>
      </c>
      <c r="H65" s="54" t="s">
        <v>323</v>
      </c>
      <c r="I65" s="54" t="s">
        <v>532</v>
      </c>
      <c r="J65" s="54" t="s">
        <v>709</v>
      </c>
      <c r="K65" s="54" t="s">
        <v>710</v>
      </c>
      <c r="L65" s="54">
        <v>2023</v>
      </c>
      <c r="M65" s="54" t="s">
        <v>354</v>
      </c>
      <c r="N65" s="54" t="s">
        <v>402</v>
      </c>
    </row>
    <row r="66" spans="1:15" s="50" customFormat="1" ht="39" customHeight="1">
      <c r="A66" s="54">
        <v>13</v>
      </c>
      <c r="B66" s="54" t="s">
        <v>624</v>
      </c>
      <c r="C66" s="55" t="s">
        <v>403</v>
      </c>
      <c r="D66" s="124">
        <v>0.6</v>
      </c>
      <c r="E66" s="124"/>
      <c r="F66" s="124">
        <v>0.6</v>
      </c>
      <c r="G66" s="110" t="s">
        <v>132</v>
      </c>
      <c r="H66" s="54" t="s">
        <v>323</v>
      </c>
      <c r="I66" s="54" t="s">
        <v>361</v>
      </c>
      <c r="J66" s="54" t="s">
        <v>709</v>
      </c>
      <c r="K66" s="54" t="s">
        <v>710</v>
      </c>
      <c r="L66" s="54">
        <v>2023</v>
      </c>
      <c r="M66" s="54" t="s">
        <v>354</v>
      </c>
      <c r="N66" s="227" t="s">
        <v>404</v>
      </c>
    </row>
    <row r="67" spans="1:15" s="50" customFormat="1" ht="30" customHeight="1">
      <c r="A67" s="54">
        <v>14</v>
      </c>
      <c r="B67" s="54" t="s">
        <v>1152</v>
      </c>
      <c r="C67" s="55" t="s">
        <v>403</v>
      </c>
      <c r="D67" s="124">
        <v>0.5</v>
      </c>
      <c r="E67" s="124"/>
      <c r="F67" s="124">
        <v>0.5</v>
      </c>
      <c r="G67" s="110" t="s">
        <v>132</v>
      </c>
      <c r="H67" s="54" t="s">
        <v>323</v>
      </c>
      <c r="I67" s="54" t="s">
        <v>533</v>
      </c>
      <c r="J67" s="54" t="s">
        <v>709</v>
      </c>
      <c r="K67" s="54" t="s">
        <v>710</v>
      </c>
      <c r="L67" s="54">
        <v>2023</v>
      </c>
      <c r="M67" s="54" t="s">
        <v>354</v>
      </c>
      <c r="N67" s="54" t="s">
        <v>402</v>
      </c>
    </row>
    <row r="68" spans="1:15" s="240" customFormat="1" ht="25.15" customHeight="1">
      <c r="A68" s="230">
        <v>15</v>
      </c>
      <c r="B68" s="230" t="s">
        <v>490</v>
      </c>
      <c r="C68" s="232" t="s">
        <v>403</v>
      </c>
      <c r="D68" s="243">
        <v>1.1599999999999999</v>
      </c>
      <c r="E68" s="243">
        <v>1.1599999999999999</v>
      </c>
      <c r="F68" s="243"/>
      <c r="G68" s="231" t="s">
        <v>263</v>
      </c>
      <c r="H68" s="230" t="s">
        <v>323</v>
      </c>
      <c r="I68" s="230" t="s">
        <v>489</v>
      </c>
      <c r="J68" s="230" t="s">
        <v>709</v>
      </c>
      <c r="K68" s="230" t="s">
        <v>710</v>
      </c>
      <c r="L68" s="115">
        <v>2023</v>
      </c>
      <c r="M68" s="230" t="s">
        <v>353</v>
      </c>
      <c r="N68" s="227" t="s">
        <v>404</v>
      </c>
      <c r="O68" s="212"/>
    </row>
    <row r="69" spans="1:15" s="50" customFormat="1" ht="25.15" customHeight="1">
      <c r="A69" s="54">
        <v>16</v>
      </c>
      <c r="B69" s="54" t="s">
        <v>483</v>
      </c>
      <c r="C69" s="55" t="s">
        <v>403</v>
      </c>
      <c r="D69" s="124">
        <v>1</v>
      </c>
      <c r="E69" s="124"/>
      <c r="F69" s="124">
        <v>1</v>
      </c>
      <c r="G69" s="110" t="s">
        <v>845</v>
      </c>
      <c r="H69" s="54" t="s">
        <v>328</v>
      </c>
      <c r="I69" s="54" t="s">
        <v>482</v>
      </c>
      <c r="J69" s="54" t="s">
        <v>709</v>
      </c>
      <c r="K69" s="54" t="s">
        <v>710</v>
      </c>
      <c r="L69" s="54">
        <v>2023</v>
      </c>
      <c r="M69" s="54" t="s">
        <v>354</v>
      </c>
      <c r="N69" s="54" t="s">
        <v>402</v>
      </c>
    </row>
    <row r="70" spans="1:15" s="50" customFormat="1" ht="39" customHeight="1">
      <c r="A70" s="54">
        <v>17</v>
      </c>
      <c r="B70" s="54" t="s">
        <v>624</v>
      </c>
      <c r="C70" s="55" t="s">
        <v>403</v>
      </c>
      <c r="D70" s="124">
        <v>1</v>
      </c>
      <c r="E70" s="124"/>
      <c r="F70" s="124">
        <v>1</v>
      </c>
      <c r="G70" s="110" t="s">
        <v>132</v>
      </c>
      <c r="H70" s="54" t="s">
        <v>328</v>
      </c>
      <c r="I70" s="54" t="s">
        <v>584</v>
      </c>
      <c r="J70" s="54" t="s">
        <v>709</v>
      </c>
      <c r="K70" s="54" t="s">
        <v>710</v>
      </c>
      <c r="L70" s="54">
        <v>2023</v>
      </c>
      <c r="M70" s="54" t="s">
        <v>354</v>
      </c>
      <c r="N70" s="54" t="s">
        <v>402</v>
      </c>
    </row>
    <row r="71" spans="1:15" s="50" customFormat="1" ht="34.5" customHeight="1">
      <c r="A71" s="54">
        <v>18</v>
      </c>
      <c r="B71" s="54" t="s">
        <v>585</v>
      </c>
      <c r="C71" s="55" t="s">
        <v>485</v>
      </c>
      <c r="D71" s="124">
        <v>0.1</v>
      </c>
      <c r="E71" s="124"/>
      <c r="F71" s="124">
        <v>0.1</v>
      </c>
      <c r="G71" s="110" t="s">
        <v>248</v>
      </c>
      <c r="H71" s="54" t="s">
        <v>326</v>
      </c>
      <c r="I71" s="54" t="s">
        <v>587</v>
      </c>
      <c r="J71" s="54" t="s">
        <v>709</v>
      </c>
      <c r="K71" s="54" t="s">
        <v>710</v>
      </c>
      <c r="L71" s="54">
        <v>2023</v>
      </c>
      <c r="M71" s="54" t="s">
        <v>354</v>
      </c>
      <c r="N71" s="54" t="s">
        <v>402</v>
      </c>
    </row>
    <row r="72" spans="1:15" s="50" customFormat="1" ht="50.45" customHeight="1">
      <c r="A72" s="54">
        <v>19</v>
      </c>
      <c r="B72" s="114" t="s">
        <v>1153</v>
      </c>
      <c r="C72" s="55" t="s">
        <v>403</v>
      </c>
      <c r="D72" s="124">
        <v>8.5</v>
      </c>
      <c r="E72" s="124"/>
      <c r="F72" s="124">
        <v>8.5</v>
      </c>
      <c r="G72" s="110" t="s">
        <v>726</v>
      </c>
      <c r="H72" s="54" t="s">
        <v>326</v>
      </c>
      <c r="I72" s="114" t="s">
        <v>1057</v>
      </c>
      <c r="J72" s="54" t="s">
        <v>709</v>
      </c>
      <c r="K72" s="54" t="s">
        <v>710</v>
      </c>
      <c r="L72" s="54">
        <v>2023</v>
      </c>
      <c r="M72" s="114" t="s">
        <v>1102</v>
      </c>
      <c r="N72" s="54" t="s">
        <v>402</v>
      </c>
    </row>
    <row r="73" spans="1:15" s="50" customFormat="1" ht="37.9" customHeight="1">
      <c r="A73" s="54">
        <v>20</v>
      </c>
      <c r="B73" s="54" t="s">
        <v>1154</v>
      </c>
      <c r="C73" s="55" t="s">
        <v>403</v>
      </c>
      <c r="D73" s="124">
        <v>8.5</v>
      </c>
      <c r="E73" s="124"/>
      <c r="F73" s="124">
        <v>8.5</v>
      </c>
      <c r="G73" s="110" t="s">
        <v>726</v>
      </c>
      <c r="H73" s="54" t="s">
        <v>326</v>
      </c>
      <c r="I73" s="114" t="s">
        <v>1058</v>
      </c>
      <c r="J73" s="54" t="s">
        <v>709</v>
      </c>
      <c r="K73" s="54" t="s">
        <v>710</v>
      </c>
      <c r="L73" s="54">
        <v>2023</v>
      </c>
      <c r="M73" s="54" t="s">
        <v>354</v>
      </c>
      <c r="N73" s="54" t="s">
        <v>402</v>
      </c>
    </row>
    <row r="74" spans="1:15" s="50" customFormat="1" ht="25.15" customHeight="1">
      <c r="A74" s="54">
        <v>21</v>
      </c>
      <c r="B74" s="54" t="s">
        <v>835</v>
      </c>
      <c r="C74" s="55" t="s">
        <v>403</v>
      </c>
      <c r="D74" s="124">
        <v>1</v>
      </c>
      <c r="E74" s="124"/>
      <c r="F74" s="124">
        <v>1</v>
      </c>
      <c r="G74" s="110" t="s">
        <v>726</v>
      </c>
      <c r="H74" s="54" t="s">
        <v>326</v>
      </c>
      <c r="I74" s="54" t="s">
        <v>481</v>
      </c>
      <c r="J74" s="54" t="s">
        <v>709</v>
      </c>
      <c r="K74" s="54" t="s">
        <v>710</v>
      </c>
      <c r="L74" s="54">
        <v>2023</v>
      </c>
      <c r="M74" s="54" t="s">
        <v>355</v>
      </c>
      <c r="N74" s="54" t="s">
        <v>402</v>
      </c>
    </row>
    <row r="75" spans="1:15" s="50" customFormat="1" ht="33.6" customHeight="1">
      <c r="A75" s="54">
        <v>22</v>
      </c>
      <c r="B75" s="114" t="s">
        <v>1155</v>
      </c>
      <c r="C75" s="55" t="s">
        <v>403</v>
      </c>
      <c r="D75" s="124">
        <v>1.49</v>
      </c>
      <c r="E75" s="124">
        <v>0.75</v>
      </c>
      <c r="F75" s="124">
        <v>0.74</v>
      </c>
      <c r="G75" s="110" t="s">
        <v>950</v>
      </c>
      <c r="H75" s="54" t="s">
        <v>326</v>
      </c>
      <c r="I75" s="54" t="s">
        <v>572</v>
      </c>
      <c r="J75" s="54" t="s">
        <v>709</v>
      </c>
      <c r="K75" s="54" t="s">
        <v>710</v>
      </c>
      <c r="L75" s="54">
        <v>2023</v>
      </c>
      <c r="M75" s="54" t="s">
        <v>355</v>
      </c>
      <c r="N75" s="54" t="s">
        <v>402</v>
      </c>
    </row>
    <row r="76" spans="1:15" s="50" customFormat="1" ht="28.9" customHeight="1">
      <c r="A76" s="54">
        <v>23</v>
      </c>
      <c r="B76" s="54" t="s">
        <v>1156</v>
      </c>
      <c r="C76" s="55" t="s">
        <v>403</v>
      </c>
      <c r="D76" s="124">
        <v>0.5</v>
      </c>
      <c r="E76" s="124"/>
      <c r="F76" s="124">
        <v>0.5</v>
      </c>
      <c r="G76" s="110" t="s">
        <v>807</v>
      </c>
      <c r="H76" s="54" t="s">
        <v>326</v>
      </c>
      <c r="I76" s="54" t="s">
        <v>480</v>
      </c>
      <c r="J76" s="54" t="s">
        <v>709</v>
      </c>
      <c r="K76" s="54" t="s">
        <v>710</v>
      </c>
      <c r="L76" s="54">
        <v>2023</v>
      </c>
      <c r="M76" s="54" t="s">
        <v>354</v>
      </c>
      <c r="N76" s="54" t="s">
        <v>402</v>
      </c>
    </row>
    <row r="77" spans="1:15" s="50" customFormat="1" ht="33" customHeight="1">
      <c r="A77" s="54">
        <v>24</v>
      </c>
      <c r="B77" s="114" t="s">
        <v>1061</v>
      </c>
      <c r="C77" s="55" t="s">
        <v>627</v>
      </c>
      <c r="D77" s="124">
        <v>0.17</v>
      </c>
      <c r="E77" s="124"/>
      <c r="F77" s="124">
        <v>0.17</v>
      </c>
      <c r="G77" s="110" t="s">
        <v>248</v>
      </c>
      <c r="H77" s="54" t="s">
        <v>326</v>
      </c>
      <c r="I77" s="54" t="s">
        <v>628</v>
      </c>
      <c r="J77" s="54" t="s">
        <v>768</v>
      </c>
      <c r="K77" s="54" t="s">
        <v>706</v>
      </c>
      <c r="L77" s="54">
        <v>2023</v>
      </c>
      <c r="M77" s="54" t="s">
        <v>354</v>
      </c>
      <c r="N77" s="54" t="s">
        <v>402</v>
      </c>
    </row>
    <row r="78" spans="1:15" s="50" customFormat="1" ht="30" customHeight="1">
      <c r="A78" s="54">
        <v>25</v>
      </c>
      <c r="B78" s="54" t="s">
        <v>573</v>
      </c>
      <c r="C78" s="55" t="s">
        <v>403</v>
      </c>
      <c r="D78" s="124">
        <v>17.639999999999997</v>
      </c>
      <c r="E78" s="124">
        <v>17.579999999999998</v>
      </c>
      <c r="F78" s="124">
        <v>0.06</v>
      </c>
      <c r="G78" s="110" t="s">
        <v>836</v>
      </c>
      <c r="H78" s="54" t="s">
        <v>326</v>
      </c>
      <c r="I78" s="54" t="s">
        <v>574</v>
      </c>
      <c r="J78" s="54" t="s">
        <v>709</v>
      </c>
      <c r="K78" s="54" t="s">
        <v>710</v>
      </c>
      <c r="L78" s="54">
        <v>2023</v>
      </c>
      <c r="M78" s="54" t="s">
        <v>355</v>
      </c>
      <c r="N78" s="54" t="s">
        <v>402</v>
      </c>
    </row>
    <row r="79" spans="1:15" s="50" customFormat="1" ht="41.45" customHeight="1">
      <c r="A79" s="54">
        <v>26</v>
      </c>
      <c r="B79" s="114" t="s">
        <v>1157</v>
      </c>
      <c r="C79" s="55" t="s">
        <v>403</v>
      </c>
      <c r="D79" s="124">
        <v>0.5</v>
      </c>
      <c r="E79" s="124"/>
      <c r="F79" s="124">
        <v>0.5</v>
      </c>
      <c r="G79" s="110" t="s">
        <v>132</v>
      </c>
      <c r="H79" s="54" t="s">
        <v>332</v>
      </c>
      <c r="I79" s="54" t="s">
        <v>542</v>
      </c>
      <c r="J79" s="54" t="s">
        <v>709</v>
      </c>
      <c r="K79" s="54" t="s">
        <v>710</v>
      </c>
      <c r="L79" s="54">
        <v>2023</v>
      </c>
      <c r="M79" s="54" t="s">
        <v>355</v>
      </c>
      <c r="N79" s="54" t="s">
        <v>402</v>
      </c>
    </row>
    <row r="80" spans="1:15" s="50" customFormat="1" ht="25.15" customHeight="1">
      <c r="A80" s="54">
        <v>27</v>
      </c>
      <c r="B80" s="54" t="s">
        <v>1164</v>
      </c>
      <c r="C80" s="198" t="s">
        <v>1179</v>
      </c>
      <c r="D80" s="124">
        <v>0.5</v>
      </c>
      <c r="E80" s="124"/>
      <c r="F80" s="124">
        <v>0.5</v>
      </c>
      <c r="G80" s="110" t="s">
        <v>6</v>
      </c>
      <c r="H80" s="54" t="s">
        <v>332</v>
      </c>
      <c r="I80" s="54" t="s">
        <v>596</v>
      </c>
      <c r="J80" s="54" t="s">
        <v>768</v>
      </c>
      <c r="K80" s="54" t="s">
        <v>96</v>
      </c>
      <c r="L80" s="54">
        <v>2023</v>
      </c>
      <c r="M80" s="54" t="s">
        <v>355</v>
      </c>
      <c r="N80" s="54" t="s">
        <v>402</v>
      </c>
    </row>
    <row r="81" spans="1:15" s="50" customFormat="1" ht="25.15" customHeight="1">
      <c r="A81" s="54">
        <v>28</v>
      </c>
      <c r="B81" s="54" t="s">
        <v>588</v>
      </c>
      <c r="C81" s="55" t="s">
        <v>403</v>
      </c>
      <c r="D81" s="124">
        <v>1</v>
      </c>
      <c r="E81" s="124"/>
      <c r="F81" s="124">
        <v>1</v>
      </c>
      <c r="G81" s="110" t="s">
        <v>6</v>
      </c>
      <c r="H81" s="54" t="s">
        <v>332</v>
      </c>
      <c r="I81" s="54" t="s">
        <v>589</v>
      </c>
      <c r="J81" s="54" t="s">
        <v>709</v>
      </c>
      <c r="K81" s="54" t="s">
        <v>710</v>
      </c>
      <c r="L81" s="54">
        <v>2023</v>
      </c>
      <c r="M81" s="54" t="s">
        <v>354</v>
      </c>
      <c r="N81" s="227" t="s">
        <v>404</v>
      </c>
    </row>
    <row r="82" spans="1:15" s="50" customFormat="1" ht="25.15" customHeight="1">
      <c r="A82" s="54">
        <v>29</v>
      </c>
      <c r="B82" s="54" t="s">
        <v>590</v>
      </c>
      <c r="C82" s="55" t="s">
        <v>403</v>
      </c>
      <c r="D82" s="124">
        <v>1</v>
      </c>
      <c r="E82" s="124"/>
      <c r="F82" s="124">
        <v>1</v>
      </c>
      <c r="G82" s="110" t="s">
        <v>6</v>
      </c>
      <c r="H82" s="54" t="s">
        <v>332</v>
      </c>
      <c r="I82" s="54" t="s">
        <v>591</v>
      </c>
      <c r="J82" s="54" t="s">
        <v>709</v>
      </c>
      <c r="K82" s="54" t="s">
        <v>710</v>
      </c>
      <c r="L82" s="54">
        <v>2023</v>
      </c>
      <c r="M82" s="54" t="s">
        <v>354</v>
      </c>
      <c r="N82" s="227" t="s">
        <v>404</v>
      </c>
    </row>
    <row r="83" spans="1:15" s="50" customFormat="1" ht="47.45" customHeight="1">
      <c r="A83" s="54">
        <v>30</v>
      </c>
      <c r="B83" s="54" t="s">
        <v>941</v>
      </c>
      <c r="C83" s="55" t="s">
        <v>403</v>
      </c>
      <c r="D83" s="124">
        <v>0.6</v>
      </c>
      <c r="E83" s="124"/>
      <c r="F83" s="124">
        <v>0.6</v>
      </c>
      <c r="G83" s="110" t="s">
        <v>940</v>
      </c>
      <c r="H83" s="114" t="s">
        <v>329</v>
      </c>
      <c r="I83" s="114" t="s">
        <v>1225</v>
      </c>
      <c r="J83" s="54" t="s">
        <v>709</v>
      </c>
      <c r="K83" s="54" t="s">
        <v>710</v>
      </c>
      <c r="L83" s="54">
        <v>2023</v>
      </c>
      <c r="M83" s="54" t="s">
        <v>354</v>
      </c>
      <c r="N83" s="54" t="s">
        <v>402</v>
      </c>
    </row>
    <row r="84" spans="1:15" s="240" customFormat="1" ht="45" customHeight="1">
      <c r="A84" s="230">
        <v>31</v>
      </c>
      <c r="B84" s="230" t="s">
        <v>717</v>
      </c>
      <c r="C84" s="232" t="s">
        <v>403</v>
      </c>
      <c r="D84" s="243">
        <v>9.6999999999999993</v>
      </c>
      <c r="E84" s="243"/>
      <c r="F84" s="243">
        <v>9.6999999999999993</v>
      </c>
      <c r="G84" s="231" t="s">
        <v>726</v>
      </c>
      <c r="H84" s="230" t="s">
        <v>324</v>
      </c>
      <c r="I84" s="239" t="s">
        <v>479</v>
      </c>
      <c r="J84" s="230" t="s">
        <v>709</v>
      </c>
      <c r="K84" s="230" t="s">
        <v>710</v>
      </c>
      <c r="L84" s="115">
        <v>2023</v>
      </c>
      <c r="M84" s="230" t="s">
        <v>353</v>
      </c>
      <c r="N84" s="227" t="s">
        <v>404</v>
      </c>
      <c r="O84" s="212"/>
    </row>
    <row r="85" spans="1:15" s="50" customFormat="1" ht="31.5" customHeight="1">
      <c r="A85" s="54">
        <v>32</v>
      </c>
      <c r="B85" s="54" t="s">
        <v>936</v>
      </c>
      <c r="C85" s="55" t="s">
        <v>403</v>
      </c>
      <c r="D85" s="124">
        <v>0.47</v>
      </c>
      <c r="E85" s="124"/>
      <c r="F85" s="124">
        <v>0.47</v>
      </c>
      <c r="G85" s="110" t="s">
        <v>935</v>
      </c>
      <c r="H85" s="54" t="s">
        <v>324</v>
      </c>
      <c r="I85" s="54" t="s">
        <v>934</v>
      </c>
      <c r="J85" s="54" t="s">
        <v>709</v>
      </c>
      <c r="K85" s="54" t="s">
        <v>710</v>
      </c>
      <c r="L85" s="54">
        <v>2023</v>
      </c>
      <c r="M85" s="54" t="s">
        <v>354</v>
      </c>
      <c r="N85" s="54" t="s">
        <v>402</v>
      </c>
    </row>
    <row r="86" spans="1:15" s="50" customFormat="1" ht="28.9" customHeight="1">
      <c r="A86" s="54">
        <v>33</v>
      </c>
      <c r="B86" s="54" t="s">
        <v>546</v>
      </c>
      <c r="C86" s="55" t="s">
        <v>403</v>
      </c>
      <c r="D86" s="124">
        <v>0.12</v>
      </c>
      <c r="E86" s="124"/>
      <c r="F86" s="124">
        <v>0.12</v>
      </c>
      <c r="G86" s="110" t="s">
        <v>127</v>
      </c>
      <c r="H86" s="54" t="s">
        <v>325</v>
      </c>
      <c r="I86" s="54" t="s">
        <v>547</v>
      </c>
      <c r="J86" s="54" t="s">
        <v>709</v>
      </c>
      <c r="K86" s="54" t="s">
        <v>710</v>
      </c>
      <c r="L86" s="54" t="s">
        <v>108</v>
      </c>
      <c r="M86" s="54" t="s">
        <v>354</v>
      </c>
      <c r="N86" s="54" t="s">
        <v>402</v>
      </c>
    </row>
    <row r="87" spans="1:15" s="50" customFormat="1" ht="25.15" customHeight="1">
      <c r="A87" s="54">
        <v>34</v>
      </c>
      <c r="B87" s="54" t="s">
        <v>933</v>
      </c>
      <c r="C87" s="55" t="s">
        <v>403</v>
      </c>
      <c r="D87" s="124">
        <v>0.5</v>
      </c>
      <c r="E87" s="124"/>
      <c r="F87" s="124">
        <v>0.5</v>
      </c>
      <c r="G87" s="110" t="s">
        <v>807</v>
      </c>
      <c r="H87" s="54" t="s">
        <v>106</v>
      </c>
      <c r="I87" s="54" t="s">
        <v>280</v>
      </c>
      <c r="J87" s="54" t="s">
        <v>709</v>
      </c>
      <c r="K87" s="54" t="s">
        <v>710</v>
      </c>
      <c r="L87" s="54">
        <v>2023</v>
      </c>
      <c r="M87" s="54" t="s">
        <v>354</v>
      </c>
      <c r="N87" s="54" t="s">
        <v>402</v>
      </c>
    </row>
    <row r="88" spans="1:15" s="50" customFormat="1" ht="25.15" customHeight="1">
      <c r="A88" s="54">
        <v>35</v>
      </c>
      <c r="B88" s="54" t="s">
        <v>624</v>
      </c>
      <c r="C88" s="55" t="s">
        <v>403</v>
      </c>
      <c r="D88" s="124">
        <v>0.77</v>
      </c>
      <c r="E88" s="124"/>
      <c r="F88" s="124">
        <v>0.77</v>
      </c>
      <c r="G88" s="110" t="s">
        <v>807</v>
      </c>
      <c r="H88" s="54" t="s">
        <v>106</v>
      </c>
      <c r="I88" s="54" t="s">
        <v>750</v>
      </c>
      <c r="J88" s="54" t="s">
        <v>709</v>
      </c>
      <c r="K88" s="54" t="s">
        <v>710</v>
      </c>
      <c r="L88" s="54">
        <v>2023</v>
      </c>
      <c r="M88" s="54" t="s">
        <v>354</v>
      </c>
      <c r="N88" s="54" t="s">
        <v>402</v>
      </c>
    </row>
    <row r="89" spans="1:15" s="118" customFormat="1" ht="25.15" customHeight="1">
      <c r="A89" s="130" t="s">
        <v>182</v>
      </c>
      <c r="B89" s="130" t="s">
        <v>151</v>
      </c>
      <c r="C89" s="131"/>
      <c r="D89" s="122"/>
      <c r="E89" s="122"/>
      <c r="F89" s="122"/>
      <c r="G89" s="132"/>
      <c r="H89" s="130"/>
      <c r="I89" s="130"/>
      <c r="J89" s="130"/>
      <c r="K89" s="130"/>
      <c r="L89" s="130"/>
      <c r="M89" s="133"/>
      <c r="N89" s="133"/>
    </row>
    <row r="90" spans="1:15" s="50" customFormat="1" ht="48.75" customHeight="1">
      <c r="A90" s="54">
        <v>1</v>
      </c>
      <c r="B90" s="54" t="s">
        <v>571</v>
      </c>
      <c r="C90" s="55" t="s">
        <v>403</v>
      </c>
      <c r="D90" s="124">
        <v>14</v>
      </c>
      <c r="E90" s="124"/>
      <c r="F90" s="124">
        <v>14</v>
      </c>
      <c r="G90" s="110" t="s">
        <v>807</v>
      </c>
      <c r="H90" s="54" t="s">
        <v>332</v>
      </c>
      <c r="I90" s="114" t="s">
        <v>1080</v>
      </c>
      <c r="J90" s="54" t="s">
        <v>709</v>
      </c>
      <c r="K90" s="54" t="s">
        <v>710</v>
      </c>
      <c r="L90" s="54">
        <v>2023</v>
      </c>
      <c r="M90" s="54" t="s">
        <v>354</v>
      </c>
      <c r="N90" s="54" t="s">
        <v>402</v>
      </c>
    </row>
    <row r="91" spans="1:15" s="50" customFormat="1" ht="33" customHeight="1">
      <c r="A91" s="54">
        <v>2</v>
      </c>
      <c r="B91" s="54" t="s">
        <v>570</v>
      </c>
      <c r="C91" s="55" t="s">
        <v>403</v>
      </c>
      <c r="D91" s="124">
        <v>4</v>
      </c>
      <c r="E91" s="124"/>
      <c r="F91" s="124">
        <v>4</v>
      </c>
      <c r="G91" s="110" t="s">
        <v>132</v>
      </c>
      <c r="H91" s="54" t="s">
        <v>331</v>
      </c>
      <c r="I91" s="114" t="s">
        <v>1081</v>
      </c>
      <c r="J91" s="54" t="s">
        <v>709</v>
      </c>
      <c r="K91" s="54" t="s">
        <v>710</v>
      </c>
      <c r="L91" s="54">
        <v>2023</v>
      </c>
      <c r="M91" s="54" t="s">
        <v>354</v>
      </c>
      <c r="N91" s="54" t="s">
        <v>402</v>
      </c>
    </row>
    <row r="92" spans="1:15" s="50" customFormat="1" ht="75.75" customHeight="1">
      <c r="A92" s="54">
        <v>3</v>
      </c>
      <c r="B92" s="54" t="s">
        <v>569</v>
      </c>
      <c r="C92" s="55" t="s">
        <v>403</v>
      </c>
      <c r="D92" s="124">
        <v>7</v>
      </c>
      <c r="E92" s="124"/>
      <c r="F92" s="124">
        <v>7</v>
      </c>
      <c r="G92" s="110" t="s">
        <v>726</v>
      </c>
      <c r="H92" s="54" t="s">
        <v>326</v>
      </c>
      <c r="I92" s="114" t="s">
        <v>740</v>
      </c>
      <c r="J92" s="54" t="s">
        <v>709</v>
      </c>
      <c r="K92" s="54" t="s">
        <v>710</v>
      </c>
      <c r="L92" s="54">
        <v>2023</v>
      </c>
      <c r="M92" s="54" t="s">
        <v>354</v>
      </c>
      <c r="N92" s="227" t="s">
        <v>404</v>
      </c>
    </row>
    <row r="93" spans="1:15" s="118" customFormat="1" ht="25.15" customHeight="1">
      <c r="A93" s="130" t="s">
        <v>184</v>
      </c>
      <c r="B93" s="130" t="s">
        <v>821</v>
      </c>
      <c r="C93" s="131"/>
      <c r="D93" s="122"/>
      <c r="E93" s="122"/>
      <c r="F93" s="122"/>
      <c r="G93" s="132"/>
      <c r="H93" s="130"/>
      <c r="I93" s="130"/>
      <c r="J93" s="130"/>
      <c r="K93" s="130"/>
      <c r="L93" s="130"/>
      <c r="M93" s="133"/>
      <c r="N93" s="133"/>
    </row>
    <row r="94" spans="1:15" s="118" customFormat="1" ht="25.15" customHeight="1">
      <c r="A94" s="130" t="s">
        <v>478</v>
      </c>
      <c r="B94" s="130" t="s">
        <v>820</v>
      </c>
      <c r="C94" s="131"/>
      <c r="D94" s="122"/>
      <c r="E94" s="122"/>
      <c r="F94" s="122"/>
      <c r="G94" s="132"/>
      <c r="H94" s="130"/>
      <c r="I94" s="130"/>
      <c r="J94" s="130"/>
      <c r="K94" s="130"/>
      <c r="L94" s="130"/>
      <c r="M94" s="133"/>
      <c r="N94" s="133"/>
    </row>
    <row r="95" spans="1:15" s="50" customFormat="1" ht="25.15" customHeight="1">
      <c r="A95" s="54">
        <v>1</v>
      </c>
      <c r="B95" s="54" t="s">
        <v>560</v>
      </c>
      <c r="C95" s="55" t="s">
        <v>426</v>
      </c>
      <c r="D95" s="124">
        <v>4.16</v>
      </c>
      <c r="E95" s="124"/>
      <c r="F95" s="124">
        <v>4.16</v>
      </c>
      <c r="G95" s="110" t="s">
        <v>559</v>
      </c>
      <c r="H95" s="54" t="s">
        <v>106</v>
      </c>
      <c r="I95" s="54"/>
      <c r="J95" s="54" t="s">
        <v>768</v>
      </c>
      <c r="K95" s="54" t="s">
        <v>95</v>
      </c>
      <c r="L95" s="54">
        <v>2023</v>
      </c>
      <c r="M95" s="54" t="s">
        <v>355</v>
      </c>
      <c r="N95" s="54" t="s">
        <v>402</v>
      </c>
    </row>
    <row r="96" spans="1:15" s="50" customFormat="1" ht="30" customHeight="1">
      <c r="A96" s="54">
        <v>2</v>
      </c>
      <c r="B96" s="54" t="s">
        <v>619</v>
      </c>
      <c r="C96" s="55" t="s">
        <v>426</v>
      </c>
      <c r="D96" s="124">
        <v>9.1999999999999993</v>
      </c>
      <c r="E96" s="124"/>
      <c r="F96" s="124">
        <v>9.1999999999999993</v>
      </c>
      <c r="G96" s="110" t="s">
        <v>132</v>
      </c>
      <c r="H96" s="54" t="s">
        <v>106</v>
      </c>
      <c r="I96" s="54"/>
      <c r="J96" s="54" t="s">
        <v>713</v>
      </c>
      <c r="K96" s="54" t="s">
        <v>95</v>
      </c>
      <c r="L96" s="54">
        <v>2023</v>
      </c>
      <c r="M96" s="54" t="s">
        <v>355</v>
      </c>
      <c r="N96" s="54" t="s">
        <v>402</v>
      </c>
    </row>
    <row r="97" spans="1:15" s="50" customFormat="1" ht="25.15" customHeight="1">
      <c r="A97" s="54">
        <v>3</v>
      </c>
      <c r="B97" s="54" t="s">
        <v>620</v>
      </c>
      <c r="C97" s="55" t="s">
        <v>426</v>
      </c>
      <c r="D97" s="124">
        <v>1.27</v>
      </c>
      <c r="E97" s="124"/>
      <c r="F97" s="124">
        <v>1.27</v>
      </c>
      <c r="G97" s="55" t="s">
        <v>132</v>
      </c>
      <c r="H97" s="54" t="s">
        <v>106</v>
      </c>
      <c r="I97" s="54"/>
      <c r="J97" s="54" t="s">
        <v>768</v>
      </c>
      <c r="K97" s="54" t="s">
        <v>96</v>
      </c>
      <c r="L97" s="54">
        <v>2023</v>
      </c>
      <c r="M97" s="54" t="s">
        <v>354</v>
      </c>
      <c r="N97" s="54" t="s">
        <v>402</v>
      </c>
    </row>
    <row r="98" spans="1:15" s="50" customFormat="1" ht="25.15" customHeight="1">
      <c r="A98" s="54">
        <v>4</v>
      </c>
      <c r="B98" s="54" t="s">
        <v>274</v>
      </c>
      <c r="C98" s="55" t="s">
        <v>426</v>
      </c>
      <c r="D98" s="124">
        <v>8</v>
      </c>
      <c r="E98" s="124"/>
      <c r="F98" s="124">
        <v>8</v>
      </c>
      <c r="G98" s="110" t="s">
        <v>4</v>
      </c>
      <c r="H98" s="54" t="s">
        <v>106</v>
      </c>
      <c r="I98" s="54"/>
      <c r="J98" s="54" t="s">
        <v>768</v>
      </c>
      <c r="K98" s="54" t="s">
        <v>96</v>
      </c>
      <c r="L98" s="54">
        <v>2023</v>
      </c>
      <c r="M98" s="54" t="s">
        <v>354</v>
      </c>
      <c r="N98" s="227" t="s">
        <v>404</v>
      </c>
    </row>
    <row r="99" spans="1:15" s="50" customFormat="1" ht="25.15" customHeight="1">
      <c r="A99" s="54">
        <v>5</v>
      </c>
      <c r="B99" s="54" t="s">
        <v>592</v>
      </c>
      <c r="C99" s="55" t="s">
        <v>426</v>
      </c>
      <c r="D99" s="124">
        <v>2.6</v>
      </c>
      <c r="E99" s="124"/>
      <c r="F99" s="124">
        <v>2.6</v>
      </c>
      <c r="G99" s="110" t="s">
        <v>593</v>
      </c>
      <c r="H99" s="54" t="s">
        <v>106</v>
      </c>
      <c r="I99" s="54"/>
      <c r="J99" s="54" t="s">
        <v>768</v>
      </c>
      <c r="K99" s="54" t="s">
        <v>96</v>
      </c>
      <c r="L99" s="54">
        <v>2023</v>
      </c>
      <c r="M99" s="54" t="s">
        <v>355</v>
      </c>
      <c r="N99" s="227" t="s">
        <v>404</v>
      </c>
    </row>
    <row r="100" spans="1:15" s="50" customFormat="1" ht="25.15" customHeight="1">
      <c r="A100" s="54">
        <v>6</v>
      </c>
      <c r="B100" s="54" t="s">
        <v>477</v>
      </c>
      <c r="C100" s="55" t="s">
        <v>925</v>
      </c>
      <c r="D100" s="124">
        <v>1.5</v>
      </c>
      <c r="E100" s="124">
        <v>1.5</v>
      </c>
      <c r="F100" s="124">
        <v>0</v>
      </c>
      <c r="G100" s="110" t="s">
        <v>4</v>
      </c>
      <c r="H100" s="54" t="s">
        <v>330</v>
      </c>
      <c r="I100" s="54" t="s">
        <v>623</v>
      </c>
      <c r="J100" s="54" t="s">
        <v>711</v>
      </c>
      <c r="K100" s="54" t="s">
        <v>476</v>
      </c>
      <c r="L100" s="54">
        <v>2023</v>
      </c>
      <c r="M100" s="54" t="s">
        <v>977</v>
      </c>
      <c r="N100" s="54" t="s">
        <v>402</v>
      </c>
    </row>
    <row r="101" spans="1:15" s="240" customFormat="1" ht="30" customHeight="1">
      <c r="A101" s="230">
        <v>7</v>
      </c>
      <c r="B101" s="230" t="s">
        <v>475</v>
      </c>
      <c r="C101" s="232" t="s">
        <v>426</v>
      </c>
      <c r="D101" s="243">
        <v>22.11</v>
      </c>
      <c r="E101" s="243">
        <v>10.72</v>
      </c>
      <c r="F101" s="243">
        <v>11.389999999999999</v>
      </c>
      <c r="G101" s="231" t="s">
        <v>474</v>
      </c>
      <c r="H101" s="230" t="s">
        <v>330</v>
      </c>
      <c r="I101" s="230"/>
      <c r="J101" s="230" t="s">
        <v>768</v>
      </c>
      <c r="K101" s="230" t="s">
        <v>96</v>
      </c>
      <c r="L101" s="115">
        <v>2023</v>
      </c>
      <c r="M101" s="230" t="s">
        <v>353</v>
      </c>
      <c r="N101" s="227" t="s">
        <v>404</v>
      </c>
      <c r="O101" s="212"/>
    </row>
    <row r="102" spans="1:15" s="229" customFormat="1" ht="30" customHeight="1">
      <c r="A102" s="227">
        <v>8</v>
      </c>
      <c r="B102" s="227" t="s">
        <v>473</v>
      </c>
      <c r="C102" s="228" t="s">
        <v>426</v>
      </c>
      <c r="D102" s="242">
        <v>0.3</v>
      </c>
      <c r="E102" s="242"/>
      <c r="F102" s="242">
        <v>0.3</v>
      </c>
      <c r="G102" s="65" t="s">
        <v>13</v>
      </c>
      <c r="H102" s="227" t="s">
        <v>331</v>
      </c>
      <c r="I102" s="227" t="s">
        <v>472</v>
      </c>
      <c r="J102" s="227" t="s">
        <v>711</v>
      </c>
      <c r="K102" s="227" t="s">
        <v>95</v>
      </c>
      <c r="L102" s="227">
        <v>2023</v>
      </c>
      <c r="M102" s="227" t="s">
        <v>355</v>
      </c>
      <c r="N102" s="227" t="s">
        <v>404</v>
      </c>
    </row>
    <row r="103" spans="1:15" s="50" customFormat="1" ht="30" customHeight="1">
      <c r="A103" s="54">
        <v>9</v>
      </c>
      <c r="B103" s="54" t="s">
        <v>471</v>
      </c>
      <c r="C103" s="55" t="s">
        <v>426</v>
      </c>
      <c r="D103" s="124">
        <v>0.8</v>
      </c>
      <c r="E103" s="124"/>
      <c r="F103" s="124">
        <v>0.8</v>
      </c>
      <c r="G103" s="110" t="s">
        <v>132</v>
      </c>
      <c r="H103" s="54" t="s">
        <v>331</v>
      </c>
      <c r="I103" s="54"/>
      <c r="J103" s="54" t="s">
        <v>768</v>
      </c>
      <c r="K103" s="54" t="s">
        <v>96</v>
      </c>
      <c r="L103" s="54">
        <v>2023</v>
      </c>
      <c r="M103" s="54" t="s">
        <v>355</v>
      </c>
      <c r="N103" s="54" t="s">
        <v>402</v>
      </c>
    </row>
    <row r="104" spans="1:15" s="50" customFormat="1" ht="30" customHeight="1">
      <c r="A104" s="54">
        <v>10</v>
      </c>
      <c r="B104" s="54" t="s">
        <v>979</v>
      </c>
      <c r="C104" s="55" t="s">
        <v>426</v>
      </c>
      <c r="D104" s="124">
        <v>1</v>
      </c>
      <c r="E104" s="124"/>
      <c r="F104" s="124">
        <v>1</v>
      </c>
      <c r="G104" s="110" t="s">
        <v>525</v>
      </c>
      <c r="H104" s="54" t="s">
        <v>331</v>
      </c>
      <c r="I104" s="54"/>
      <c r="J104" s="54" t="s">
        <v>768</v>
      </c>
      <c r="K104" s="54" t="s">
        <v>96</v>
      </c>
      <c r="L104" s="54">
        <v>2023</v>
      </c>
      <c r="M104" s="54" t="s">
        <v>355</v>
      </c>
      <c r="N104" s="54" t="s">
        <v>402</v>
      </c>
    </row>
    <row r="105" spans="1:15" s="229" customFormat="1" ht="30" customHeight="1">
      <c r="A105" s="227">
        <v>11</v>
      </c>
      <c r="B105" s="191" t="s">
        <v>1062</v>
      </c>
      <c r="C105" s="228" t="s">
        <v>426</v>
      </c>
      <c r="D105" s="242">
        <v>0.6</v>
      </c>
      <c r="E105" s="242"/>
      <c r="F105" s="242">
        <v>0.6</v>
      </c>
      <c r="G105" s="65" t="s">
        <v>132</v>
      </c>
      <c r="H105" s="227" t="s">
        <v>325</v>
      </c>
      <c r="I105" s="227"/>
      <c r="J105" s="227" t="s">
        <v>711</v>
      </c>
      <c r="K105" s="227" t="s">
        <v>617</v>
      </c>
      <c r="L105" s="227">
        <v>2023</v>
      </c>
      <c r="M105" s="230" t="s">
        <v>353</v>
      </c>
      <c r="N105" s="227" t="s">
        <v>404</v>
      </c>
    </row>
    <row r="106" spans="1:15" s="229" customFormat="1" ht="30" customHeight="1">
      <c r="A106" s="227">
        <v>12</v>
      </c>
      <c r="B106" s="227" t="s">
        <v>470</v>
      </c>
      <c r="C106" s="228" t="s">
        <v>426</v>
      </c>
      <c r="D106" s="242">
        <v>0.5</v>
      </c>
      <c r="E106" s="242"/>
      <c r="F106" s="242">
        <v>0.5</v>
      </c>
      <c r="G106" s="65" t="s">
        <v>132</v>
      </c>
      <c r="H106" s="227" t="s">
        <v>325</v>
      </c>
      <c r="I106" s="227"/>
      <c r="J106" s="227" t="s">
        <v>768</v>
      </c>
      <c r="K106" s="227" t="s">
        <v>617</v>
      </c>
      <c r="L106" s="227">
        <v>2023</v>
      </c>
      <c r="M106" s="230" t="s">
        <v>353</v>
      </c>
      <c r="N106" s="227" t="s">
        <v>404</v>
      </c>
    </row>
    <row r="107" spans="1:15" s="50" customFormat="1" ht="25.15" customHeight="1">
      <c r="A107" s="54">
        <v>13</v>
      </c>
      <c r="B107" s="54" t="s">
        <v>683</v>
      </c>
      <c r="C107" s="55" t="s">
        <v>426</v>
      </c>
      <c r="D107" s="124">
        <v>1.1000000000000001</v>
      </c>
      <c r="E107" s="124"/>
      <c r="F107" s="124">
        <v>1.1000000000000001</v>
      </c>
      <c r="G107" s="110" t="s">
        <v>132</v>
      </c>
      <c r="H107" s="54" t="s">
        <v>325</v>
      </c>
      <c r="I107" s="54" t="s">
        <v>682</v>
      </c>
      <c r="J107" s="54" t="s">
        <v>711</v>
      </c>
      <c r="K107" s="54" t="s">
        <v>276</v>
      </c>
      <c r="L107" s="54">
        <v>2023</v>
      </c>
      <c r="M107" s="54" t="s">
        <v>355</v>
      </c>
      <c r="N107" s="54" t="s">
        <v>402</v>
      </c>
    </row>
    <row r="108" spans="1:15" s="229" customFormat="1" ht="30" customHeight="1">
      <c r="A108" s="227">
        <v>14</v>
      </c>
      <c r="B108" s="227" t="s">
        <v>382</v>
      </c>
      <c r="C108" s="228" t="s">
        <v>426</v>
      </c>
      <c r="D108" s="242">
        <v>3.96</v>
      </c>
      <c r="E108" s="242">
        <v>2</v>
      </c>
      <c r="F108" s="242">
        <v>1.96</v>
      </c>
      <c r="G108" s="65" t="s">
        <v>726</v>
      </c>
      <c r="H108" s="227" t="s">
        <v>325</v>
      </c>
      <c r="I108" s="227"/>
      <c r="J108" s="227" t="s">
        <v>768</v>
      </c>
      <c r="K108" s="227" t="s">
        <v>96</v>
      </c>
      <c r="L108" s="227">
        <v>2023</v>
      </c>
      <c r="M108" s="230" t="s">
        <v>353</v>
      </c>
      <c r="N108" s="227" t="s">
        <v>404</v>
      </c>
    </row>
    <row r="109" spans="1:15" s="50" customFormat="1" ht="31.9" customHeight="1">
      <c r="A109" s="54">
        <v>15</v>
      </c>
      <c r="B109" s="54" t="s">
        <v>379</v>
      </c>
      <c r="C109" s="55" t="s">
        <v>426</v>
      </c>
      <c r="D109" s="124">
        <v>0.02</v>
      </c>
      <c r="E109" s="124"/>
      <c r="F109" s="124">
        <v>0.02</v>
      </c>
      <c r="G109" s="110" t="s">
        <v>807</v>
      </c>
      <c r="H109" s="54" t="s">
        <v>325</v>
      </c>
      <c r="I109" s="54"/>
      <c r="J109" s="54" t="s">
        <v>380</v>
      </c>
      <c r="K109" s="54" t="s">
        <v>275</v>
      </c>
      <c r="L109" s="54">
        <v>2023</v>
      </c>
      <c r="M109" s="54" t="s">
        <v>355</v>
      </c>
      <c r="N109" s="54" t="s">
        <v>402</v>
      </c>
    </row>
    <row r="110" spans="1:15" s="50" customFormat="1" ht="30" customHeight="1">
      <c r="A110" s="54">
        <v>16</v>
      </c>
      <c r="B110" s="54" t="s">
        <v>469</v>
      </c>
      <c r="C110" s="55" t="s">
        <v>426</v>
      </c>
      <c r="D110" s="124">
        <v>3.75</v>
      </c>
      <c r="E110" s="124"/>
      <c r="F110" s="124">
        <v>3.75</v>
      </c>
      <c r="G110" s="110" t="s">
        <v>132</v>
      </c>
      <c r="H110" s="54" t="s">
        <v>328</v>
      </c>
      <c r="I110" s="54"/>
      <c r="J110" s="54" t="s">
        <v>768</v>
      </c>
      <c r="K110" s="54" t="s">
        <v>276</v>
      </c>
      <c r="L110" s="54">
        <v>2023</v>
      </c>
      <c r="M110" s="54" t="s">
        <v>355</v>
      </c>
      <c r="N110" s="54" t="s">
        <v>402</v>
      </c>
    </row>
    <row r="111" spans="1:15" s="229" customFormat="1" ht="30" customHeight="1">
      <c r="A111" s="227">
        <v>17</v>
      </c>
      <c r="B111" s="191" t="s">
        <v>1063</v>
      </c>
      <c r="C111" s="228" t="s">
        <v>426</v>
      </c>
      <c r="D111" s="242">
        <v>1.5</v>
      </c>
      <c r="E111" s="242"/>
      <c r="F111" s="242">
        <v>1.5</v>
      </c>
      <c r="G111" s="65" t="s">
        <v>132</v>
      </c>
      <c r="H111" s="227" t="s">
        <v>324</v>
      </c>
      <c r="I111" s="227"/>
      <c r="J111" s="227" t="s">
        <v>768</v>
      </c>
      <c r="K111" s="227" t="s">
        <v>356</v>
      </c>
      <c r="L111" s="227">
        <v>2023</v>
      </c>
      <c r="M111" s="230" t="s">
        <v>353</v>
      </c>
      <c r="N111" s="227" t="s">
        <v>404</v>
      </c>
    </row>
    <row r="112" spans="1:15" s="50" customFormat="1" ht="30" customHeight="1">
      <c r="A112" s="54">
        <v>18</v>
      </c>
      <c r="B112" s="54" t="s">
        <v>1064</v>
      </c>
      <c r="C112" s="55" t="s">
        <v>426</v>
      </c>
      <c r="D112" s="124">
        <v>3.6</v>
      </c>
      <c r="E112" s="124"/>
      <c r="F112" s="124">
        <v>3.6</v>
      </c>
      <c r="G112" s="55" t="s">
        <v>132</v>
      </c>
      <c r="H112" s="54" t="s">
        <v>324</v>
      </c>
      <c r="I112" s="54"/>
      <c r="J112" s="54" t="s">
        <v>768</v>
      </c>
      <c r="K112" s="54" t="s">
        <v>356</v>
      </c>
      <c r="L112" s="54">
        <v>2023</v>
      </c>
      <c r="M112" s="54" t="s">
        <v>354</v>
      </c>
      <c r="N112" s="54" t="s">
        <v>402</v>
      </c>
    </row>
    <row r="113" spans="1:15" s="50" customFormat="1" ht="25.15" customHeight="1">
      <c r="A113" s="54">
        <v>19</v>
      </c>
      <c r="B113" s="54" t="s">
        <v>720</v>
      </c>
      <c r="C113" s="55" t="s">
        <v>426</v>
      </c>
      <c r="D113" s="124">
        <v>1.2</v>
      </c>
      <c r="E113" s="124"/>
      <c r="F113" s="124">
        <v>1.2</v>
      </c>
      <c r="G113" s="110" t="s">
        <v>132</v>
      </c>
      <c r="H113" s="54" t="s">
        <v>324</v>
      </c>
      <c r="I113" s="54"/>
      <c r="J113" s="54" t="s">
        <v>768</v>
      </c>
      <c r="K113" s="54" t="s">
        <v>356</v>
      </c>
      <c r="L113" s="54">
        <v>2023</v>
      </c>
      <c r="M113" s="54" t="s">
        <v>355</v>
      </c>
      <c r="N113" s="54" t="s">
        <v>402</v>
      </c>
    </row>
    <row r="114" spans="1:15" s="50" customFormat="1" ht="30" customHeight="1">
      <c r="A114" s="54">
        <v>20</v>
      </c>
      <c r="B114" s="54" t="s">
        <v>922</v>
      </c>
      <c r="C114" s="55" t="s">
        <v>426</v>
      </c>
      <c r="D114" s="124">
        <v>4.4000000000000004</v>
      </c>
      <c r="E114" s="124"/>
      <c r="F114" s="124">
        <v>4.4000000000000004</v>
      </c>
      <c r="G114" s="110" t="s">
        <v>132</v>
      </c>
      <c r="H114" s="54" t="s">
        <v>326</v>
      </c>
      <c r="I114" s="54" t="s">
        <v>357</v>
      </c>
      <c r="J114" s="54" t="s">
        <v>711</v>
      </c>
      <c r="K114" s="54" t="s">
        <v>276</v>
      </c>
      <c r="L114" s="54">
        <v>2023</v>
      </c>
      <c r="M114" s="54" t="s">
        <v>978</v>
      </c>
      <c r="N114" s="54" t="s">
        <v>402</v>
      </c>
    </row>
    <row r="115" spans="1:15" s="111" customFormat="1" ht="30" customHeight="1">
      <c r="A115" s="54">
        <v>21</v>
      </c>
      <c r="B115" s="113" t="s">
        <v>359</v>
      </c>
      <c r="C115" s="55" t="s">
        <v>426</v>
      </c>
      <c r="D115" s="244">
        <v>3.6</v>
      </c>
      <c r="E115" s="244"/>
      <c r="F115" s="224">
        <v>3.6</v>
      </c>
      <c r="G115" s="110" t="s">
        <v>132</v>
      </c>
      <c r="H115" s="112" t="s">
        <v>326</v>
      </c>
      <c r="I115" s="54" t="s">
        <v>360</v>
      </c>
      <c r="J115" s="113" t="s">
        <v>768</v>
      </c>
      <c r="K115" s="54" t="s">
        <v>276</v>
      </c>
      <c r="L115" s="54">
        <v>2023</v>
      </c>
      <c r="M115" s="54" t="s">
        <v>978</v>
      </c>
      <c r="N115" s="54" t="s">
        <v>402</v>
      </c>
    </row>
    <row r="116" spans="1:15" s="235" customFormat="1" ht="30" customHeight="1">
      <c r="A116" s="227">
        <v>22</v>
      </c>
      <c r="B116" s="233" t="s">
        <v>1066</v>
      </c>
      <c r="C116" s="228" t="s">
        <v>426</v>
      </c>
      <c r="D116" s="245">
        <v>4.79</v>
      </c>
      <c r="E116" s="245"/>
      <c r="F116" s="246">
        <v>4.79</v>
      </c>
      <c r="G116" s="65" t="s">
        <v>132</v>
      </c>
      <c r="H116" s="234" t="s">
        <v>326</v>
      </c>
      <c r="I116" s="227" t="s">
        <v>681</v>
      </c>
      <c r="J116" s="233" t="s">
        <v>711</v>
      </c>
      <c r="K116" s="227" t="s">
        <v>276</v>
      </c>
      <c r="L116" s="227">
        <v>2023</v>
      </c>
      <c r="M116" s="230" t="s">
        <v>353</v>
      </c>
      <c r="N116" s="227" t="s">
        <v>404</v>
      </c>
    </row>
    <row r="117" spans="1:15" s="240" customFormat="1" ht="25.15" customHeight="1">
      <c r="A117" s="230">
        <v>23</v>
      </c>
      <c r="B117" s="230" t="s">
        <v>342</v>
      </c>
      <c r="C117" s="232" t="s">
        <v>426</v>
      </c>
      <c r="D117" s="243">
        <v>2</v>
      </c>
      <c r="E117" s="243">
        <v>0.8</v>
      </c>
      <c r="F117" s="243">
        <v>1.2</v>
      </c>
      <c r="G117" s="231" t="s">
        <v>726</v>
      </c>
      <c r="H117" s="230" t="s">
        <v>326</v>
      </c>
      <c r="I117" s="230"/>
      <c r="J117" s="230" t="s">
        <v>768</v>
      </c>
      <c r="K117" s="230" t="s">
        <v>96</v>
      </c>
      <c r="L117" s="115">
        <v>2023</v>
      </c>
      <c r="M117" s="230" t="s">
        <v>353</v>
      </c>
      <c r="N117" s="227" t="s">
        <v>404</v>
      </c>
      <c r="O117" s="212"/>
    </row>
    <row r="118" spans="1:15" s="240" customFormat="1" ht="25.15" customHeight="1">
      <c r="A118" s="230">
        <v>24</v>
      </c>
      <c r="B118" s="230" t="s">
        <v>343</v>
      </c>
      <c r="C118" s="232" t="s">
        <v>426</v>
      </c>
      <c r="D118" s="243">
        <v>4</v>
      </c>
      <c r="E118" s="243">
        <v>2</v>
      </c>
      <c r="F118" s="243">
        <v>2</v>
      </c>
      <c r="G118" s="231" t="s">
        <v>726</v>
      </c>
      <c r="H118" s="230" t="s">
        <v>326</v>
      </c>
      <c r="I118" s="230"/>
      <c r="J118" s="230" t="s">
        <v>768</v>
      </c>
      <c r="K118" s="230" t="s">
        <v>96</v>
      </c>
      <c r="L118" s="115">
        <v>2023</v>
      </c>
      <c r="M118" s="230" t="s">
        <v>353</v>
      </c>
      <c r="N118" s="227" t="s">
        <v>404</v>
      </c>
      <c r="O118" s="212"/>
    </row>
    <row r="119" spans="1:15" s="240" customFormat="1" ht="25.15" customHeight="1">
      <c r="A119" s="230">
        <v>25</v>
      </c>
      <c r="B119" s="230" t="s">
        <v>921</v>
      </c>
      <c r="C119" s="232" t="s">
        <v>426</v>
      </c>
      <c r="D119" s="243">
        <v>4</v>
      </c>
      <c r="E119" s="243">
        <v>2</v>
      </c>
      <c r="F119" s="243">
        <v>2</v>
      </c>
      <c r="G119" s="231" t="s">
        <v>726</v>
      </c>
      <c r="H119" s="230" t="s">
        <v>326</v>
      </c>
      <c r="I119" s="230"/>
      <c r="J119" s="230" t="s">
        <v>768</v>
      </c>
      <c r="K119" s="230" t="s">
        <v>96</v>
      </c>
      <c r="L119" s="115">
        <v>2023</v>
      </c>
      <c r="M119" s="230" t="s">
        <v>353</v>
      </c>
      <c r="N119" s="227" t="s">
        <v>404</v>
      </c>
      <c r="O119" s="212"/>
    </row>
    <row r="120" spans="1:15" s="238" customFormat="1" ht="25.15" customHeight="1">
      <c r="A120" s="230">
        <v>26</v>
      </c>
      <c r="B120" s="230" t="s">
        <v>344</v>
      </c>
      <c r="C120" s="232" t="s">
        <v>426</v>
      </c>
      <c r="D120" s="247">
        <v>4</v>
      </c>
      <c r="E120" s="243">
        <v>2</v>
      </c>
      <c r="F120" s="243">
        <v>2</v>
      </c>
      <c r="G120" s="231" t="s">
        <v>726</v>
      </c>
      <c r="H120" s="236" t="s">
        <v>326</v>
      </c>
      <c r="I120" s="230"/>
      <c r="J120" s="237" t="s">
        <v>768</v>
      </c>
      <c r="K120" s="230" t="s">
        <v>96</v>
      </c>
      <c r="L120" s="230">
        <v>2023</v>
      </c>
      <c r="M120" s="230" t="s">
        <v>353</v>
      </c>
      <c r="N120" s="227" t="s">
        <v>404</v>
      </c>
    </row>
    <row r="121" spans="1:15" s="229" customFormat="1" ht="25.15" customHeight="1">
      <c r="A121" s="227">
        <v>27</v>
      </c>
      <c r="B121" s="227" t="s">
        <v>345</v>
      </c>
      <c r="C121" s="228" t="s">
        <v>426</v>
      </c>
      <c r="D121" s="242">
        <v>2</v>
      </c>
      <c r="E121" s="242">
        <v>1</v>
      </c>
      <c r="F121" s="242">
        <v>1</v>
      </c>
      <c r="G121" s="65" t="s">
        <v>726</v>
      </c>
      <c r="H121" s="227" t="s">
        <v>326</v>
      </c>
      <c r="I121" s="227"/>
      <c r="J121" s="227" t="s">
        <v>768</v>
      </c>
      <c r="K121" s="227" t="s">
        <v>96</v>
      </c>
      <c r="L121" s="227">
        <v>2023</v>
      </c>
      <c r="M121" s="230" t="s">
        <v>353</v>
      </c>
      <c r="N121" s="227" t="s">
        <v>404</v>
      </c>
    </row>
    <row r="122" spans="1:15" s="235" customFormat="1" ht="25.15" customHeight="1">
      <c r="A122" s="227">
        <v>28</v>
      </c>
      <c r="B122" s="227" t="s">
        <v>346</v>
      </c>
      <c r="C122" s="228" t="s">
        <v>426</v>
      </c>
      <c r="D122" s="246">
        <v>2</v>
      </c>
      <c r="E122" s="242">
        <v>1</v>
      </c>
      <c r="F122" s="242">
        <v>1</v>
      </c>
      <c r="G122" s="65" t="s">
        <v>726</v>
      </c>
      <c r="H122" s="234" t="s">
        <v>326</v>
      </c>
      <c r="I122" s="227"/>
      <c r="J122" s="233" t="s">
        <v>768</v>
      </c>
      <c r="K122" s="227" t="s">
        <v>96</v>
      </c>
      <c r="L122" s="227">
        <v>2023</v>
      </c>
      <c r="M122" s="230" t="s">
        <v>353</v>
      </c>
      <c r="N122" s="227" t="s">
        <v>404</v>
      </c>
    </row>
    <row r="123" spans="1:15" s="235" customFormat="1" ht="25.15" customHeight="1">
      <c r="A123" s="227">
        <v>29</v>
      </c>
      <c r="B123" s="227" t="s">
        <v>270</v>
      </c>
      <c r="C123" s="228" t="s">
        <v>426</v>
      </c>
      <c r="D123" s="246">
        <v>4</v>
      </c>
      <c r="E123" s="242">
        <v>2</v>
      </c>
      <c r="F123" s="242">
        <v>2</v>
      </c>
      <c r="G123" s="65" t="s">
        <v>726</v>
      </c>
      <c r="H123" s="234" t="s">
        <v>326</v>
      </c>
      <c r="I123" s="227"/>
      <c r="J123" s="233" t="s">
        <v>768</v>
      </c>
      <c r="K123" s="227" t="s">
        <v>96</v>
      </c>
      <c r="L123" s="227">
        <v>2023</v>
      </c>
      <c r="M123" s="230" t="s">
        <v>353</v>
      </c>
      <c r="N123" s="227" t="s">
        <v>404</v>
      </c>
    </row>
    <row r="124" spans="1:15" s="235" customFormat="1" ht="25.15" customHeight="1">
      <c r="A124" s="227">
        <v>30</v>
      </c>
      <c r="B124" s="227" t="s">
        <v>271</v>
      </c>
      <c r="C124" s="228" t="s">
        <v>426</v>
      </c>
      <c r="D124" s="246">
        <v>4</v>
      </c>
      <c r="E124" s="242">
        <v>2</v>
      </c>
      <c r="F124" s="242">
        <v>2</v>
      </c>
      <c r="G124" s="65" t="s">
        <v>726</v>
      </c>
      <c r="H124" s="234" t="s">
        <v>326</v>
      </c>
      <c r="I124" s="227"/>
      <c r="J124" s="233" t="s">
        <v>768</v>
      </c>
      <c r="K124" s="227" t="s">
        <v>96</v>
      </c>
      <c r="L124" s="227">
        <v>2023</v>
      </c>
      <c r="M124" s="230" t="s">
        <v>353</v>
      </c>
      <c r="N124" s="227" t="s">
        <v>404</v>
      </c>
    </row>
    <row r="125" spans="1:15" s="235" customFormat="1" ht="25.15" customHeight="1">
      <c r="A125" s="227">
        <v>31</v>
      </c>
      <c r="B125" s="227" t="s">
        <v>272</v>
      </c>
      <c r="C125" s="228" t="s">
        <v>426</v>
      </c>
      <c r="D125" s="246">
        <v>8</v>
      </c>
      <c r="E125" s="242">
        <v>4</v>
      </c>
      <c r="F125" s="242">
        <v>4</v>
      </c>
      <c r="G125" s="65" t="s">
        <v>726</v>
      </c>
      <c r="H125" s="234" t="s">
        <v>326</v>
      </c>
      <c r="I125" s="227"/>
      <c r="J125" s="233" t="s">
        <v>768</v>
      </c>
      <c r="K125" s="227" t="s">
        <v>96</v>
      </c>
      <c r="L125" s="227">
        <v>2023</v>
      </c>
      <c r="M125" s="230" t="s">
        <v>353</v>
      </c>
      <c r="N125" s="227" t="s">
        <v>404</v>
      </c>
    </row>
    <row r="126" spans="1:15" s="229" customFormat="1" ht="25.15" customHeight="1">
      <c r="A126" s="227">
        <v>32</v>
      </c>
      <c r="B126" s="227" t="s">
        <v>273</v>
      </c>
      <c r="C126" s="228" t="s">
        <v>426</v>
      </c>
      <c r="D126" s="242">
        <v>6</v>
      </c>
      <c r="E126" s="242">
        <v>3</v>
      </c>
      <c r="F126" s="242">
        <v>3</v>
      </c>
      <c r="G126" s="65" t="s">
        <v>726</v>
      </c>
      <c r="H126" s="227" t="s">
        <v>326</v>
      </c>
      <c r="I126" s="227"/>
      <c r="J126" s="227" t="s">
        <v>768</v>
      </c>
      <c r="K126" s="227" t="s">
        <v>96</v>
      </c>
      <c r="L126" s="227">
        <v>2023</v>
      </c>
      <c r="M126" s="230" t="s">
        <v>353</v>
      </c>
      <c r="N126" s="227" t="s">
        <v>404</v>
      </c>
    </row>
    <row r="127" spans="1:15" s="50" customFormat="1" ht="30" customHeight="1">
      <c r="A127" s="54">
        <v>33</v>
      </c>
      <c r="B127" s="54" t="s">
        <v>1166</v>
      </c>
      <c r="C127" s="55" t="s">
        <v>426</v>
      </c>
      <c r="D127" s="124">
        <v>4.5</v>
      </c>
      <c r="E127" s="124"/>
      <c r="F127" s="124">
        <v>4.5</v>
      </c>
      <c r="G127" s="55" t="s">
        <v>132</v>
      </c>
      <c r="H127" s="54" t="s">
        <v>329</v>
      </c>
      <c r="I127" s="54" t="s">
        <v>363</v>
      </c>
      <c r="J127" s="54" t="s">
        <v>711</v>
      </c>
      <c r="K127" s="54" t="s">
        <v>276</v>
      </c>
      <c r="L127" s="54">
        <v>2023</v>
      </c>
      <c r="M127" s="54" t="s">
        <v>354</v>
      </c>
      <c r="N127" s="54" t="s">
        <v>402</v>
      </c>
    </row>
    <row r="128" spans="1:15" s="50" customFormat="1" ht="30" customHeight="1">
      <c r="A128" s="54">
        <v>34</v>
      </c>
      <c r="B128" s="54" t="s">
        <v>1167</v>
      </c>
      <c r="C128" s="55" t="s">
        <v>426</v>
      </c>
      <c r="D128" s="124">
        <v>4.2</v>
      </c>
      <c r="E128" s="124"/>
      <c r="F128" s="124">
        <v>4.2</v>
      </c>
      <c r="G128" s="55" t="s">
        <v>132</v>
      </c>
      <c r="H128" s="54" t="s">
        <v>329</v>
      </c>
      <c r="I128" s="54" t="s">
        <v>363</v>
      </c>
      <c r="J128" s="54" t="s">
        <v>768</v>
      </c>
      <c r="K128" s="54" t="s">
        <v>276</v>
      </c>
      <c r="L128" s="54">
        <v>2023</v>
      </c>
      <c r="M128" s="54" t="s">
        <v>354</v>
      </c>
      <c r="N128" s="54" t="s">
        <v>404</v>
      </c>
    </row>
    <row r="129" spans="1:15" s="240" customFormat="1" ht="38.450000000000003" customHeight="1">
      <c r="A129" s="230">
        <v>35</v>
      </c>
      <c r="B129" s="230" t="s">
        <v>277</v>
      </c>
      <c r="C129" s="232" t="s">
        <v>426</v>
      </c>
      <c r="D129" s="243">
        <v>4.5</v>
      </c>
      <c r="E129" s="243"/>
      <c r="F129" s="243">
        <v>4.5</v>
      </c>
      <c r="G129" s="231" t="s">
        <v>468</v>
      </c>
      <c r="H129" s="239" t="s">
        <v>329</v>
      </c>
      <c r="I129" s="230" t="s">
        <v>384</v>
      </c>
      <c r="J129" s="230" t="s">
        <v>383</v>
      </c>
      <c r="K129" s="230" t="s">
        <v>96</v>
      </c>
      <c r="L129" s="115">
        <v>2023</v>
      </c>
      <c r="M129" s="230" t="s">
        <v>353</v>
      </c>
      <c r="N129" s="227" t="s">
        <v>404</v>
      </c>
      <c r="O129" s="212"/>
    </row>
    <row r="130" spans="1:15" s="50" customFormat="1" ht="28.9" customHeight="1">
      <c r="A130" s="54">
        <v>36</v>
      </c>
      <c r="B130" s="54" t="s">
        <v>467</v>
      </c>
      <c r="C130" s="55" t="s">
        <v>426</v>
      </c>
      <c r="D130" s="124">
        <v>0.06</v>
      </c>
      <c r="E130" s="124"/>
      <c r="F130" s="124">
        <v>0.06</v>
      </c>
      <c r="G130" s="55" t="s">
        <v>132</v>
      </c>
      <c r="H130" s="54" t="s">
        <v>329</v>
      </c>
      <c r="I130" s="54"/>
      <c r="J130" s="54" t="s">
        <v>768</v>
      </c>
      <c r="K130" s="54" t="s">
        <v>96</v>
      </c>
      <c r="L130" s="54">
        <v>2023</v>
      </c>
      <c r="M130" s="54" t="s">
        <v>354</v>
      </c>
      <c r="N130" s="54" t="s">
        <v>402</v>
      </c>
    </row>
    <row r="131" spans="1:15" s="212" customFormat="1" ht="42.6" customHeight="1">
      <c r="A131" s="115">
        <v>37</v>
      </c>
      <c r="B131" s="115" t="s">
        <v>466</v>
      </c>
      <c r="C131" s="116" t="s">
        <v>426</v>
      </c>
      <c r="D131" s="248">
        <v>7.2</v>
      </c>
      <c r="E131" s="248"/>
      <c r="F131" s="248">
        <v>7.2</v>
      </c>
      <c r="G131" s="117" t="s">
        <v>132</v>
      </c>
      <c r="H131" s="211" t="s">
        <v>19</v>
      </c>
      <c r="I131" s="115"/>
      <c r="J131" s="115" t="s">
        <v>711</v>
      </c>
      <c r="K131" s="115" t="s">
        <v>275</v>
      </c>
      <c r="L131" s="115">
        <v>2023</v>
      </c>
      <c r="M131" s="115" t="s">
        <v>355</v>
      </c>
      <c r="N131" s="115" t="s">
        <v>402</v>
      </c>
    </row>
    <row r="132" spans="1:15" s="212" customFormat="1" ht="37.15" customHeight="1">
      <c r="A132" s="115">
        <v>38</v>
      </c>
      <c r="B132" s="115" t="s">
        <v>916</v>
      </c>
      <c r="C132" s="116" t="s">
        <v>426</v>
      </c>
      <c r="D132" s="248">
        <v>1.7</v>
      </c>
      <c r="E132" s="248"/>
      <c r="F132" s="248">
        <v>1.7</v>
      </c>
      <c r="G132" s="117" t="s">
        <v>726</v>
      </c>
      <c r="H132" s="115" t="s">
        <v>332</v>
      </c>
      <c r="I132" s="115"/>
      <c r="J132" s="115" t="s">
        <v>768</v>
      </c>
      <c r="K132" s="115" t="s">
        <v>96</v>
      </c>
      <c r="L132" s="115">
        <v>2023</v>
      </c>
      <c r="M132" s="115" t="s">
        <v>355</v>
      </c>
      <c r="N132" s="115" t="s">
        <v>402</v>
      </c>
    </row>
    <row r="133" spans="1:15" s="212" customFormat="1" ht="28.9" customHeight="1">
      <c r="A133" s="115">
        <v>39</v>
      </c>
      <c r="B133" s="115" t="s">
        <v>385</v>
      </c>
      <c r="C133" s="116" t="s">
        <v>426</v>
      </c>
      <c r="D133" s="248">
        <v>4.5999999999999996</v>
      </c>
      <c r="E133" s="248"/>
      <c r="F133" s="248">
        <v>4.5999999999999996</v>
      </c>
      <c r="G133" s="117" t="s">
        <v>726</v>
      </c>
      <c r="H133" s="115" t="s">
        <v>332</v>
      </c>
      <c r="I133" s="115"/>
      <c r="J133" s="115" t="s">
        <v>768</v>
      </c>
      <c r="K133" s="115" t="s">
        <v>96</v>
      </c>
      <c r="L133" s="115">
        <v>2023</v>
      </c>
      <c r="M133" s="115" t="s">
        <v>355</v>
      </c>
      <c r="N133" s="227" t="s">
        <v>404</v>
      </c>
    </row>
    <row r="134" spans="1:15" s="212" customFormat="1" ht="28.9" customHeight="1">
      <c r="A134" s="115">
        <v>40</v>
      </c>
      <c r="B134" s="211" t="s">
        <v>1067</v>
      </c>
      <c r="C134" s="116" t="s">
        <v>426</v>
      </c>
      <c r="D134" s="248">
        <v>7.2</v>
      </c>
      <c r="E134" s="248">
        <v>4.2</v>
      </c>
      <c r="F134" s="248">
        <v>3</v>
      </c>
      <c r="G134" s="117" t="s">
        <v>726</v>
      </c>
      <c r="H134" s="115" t="s">
        <v>332</v>
      </c>
      <c r="I134" s="115"/>
      <c r="J134" s="115" t="s">
        <v>768</v>
      </c>
      <c r="K134" s="115" t="s">
        <v>96</v>
      </c>
      <c r="L134" s="115">
        <v>2023</v>
      </c>
      <c r="M134" s="115" t="s">
        <v>355</v>
      </c>
      <c r="N134" s="115" t="s">
        <v>402</v>
      </c>
    </row>
    <row r="135" spans="1:15" s="212" customFormat="1" ht="28.9" customHeight="1">
      <c r="A135" s="115">
        <v>41</v>
      </c>
      <c r="B135" s="115" t="s">
        <v>526</v>
      </c>
      <c r="C135" s="116" t="s">
        <v>426</v>
      </c>
      <c r="D135" s="248">
        <v>4.8</v>
      </c>
      <c r="E135" s="248"/>
      <c r="F135" s="248">
        <v>4.8</v>
      </c>
      <c r="G135" s="117" t="s">
        <v>726</v>
      </c>
      <c r="H135" s="115" t="s">
        <v>332</v>
      </c>
      <c r="I135" s="115"/>
      <c r="J135" s="115" t="s">
        <v>768</v>
      </c>
      <c r="K135" s="115" t="s">
        <v>96</v>
      </c>
      <c r="L135" s="115">
        <v>2023</v>
      </c>
      <c r="M135" s="115" t="s">
        <v>355</v>
      </c>
      <c r="N135" s="115" t="s">
        <v>402</v>
      </c>
    </row>
    <row r="136" spans="1:15" s="240" customFormat="1" ht="30" customHeight="1">
      <c r="A136" s="230">
        <v>42</v>
      </c>
      <c r="B136" s="230" t="s">
        <v>465</v>
      </c>
      <c r="C136" s="232" t="s">
        <v>426</v>
      </c>
      <c r="D136" s="243">
        <v>2</v>
      </c>
      <c r="E136" s="243"/>
      <c r="F136" s="243">
        <v>2</v>
      </c>
      <c r="G136" s="231" t="s">
        <v>726</v>
      </c>
      <c r="H136" s="230" t="s">
        <v>327</v>
      </c>
      <c r="I136" s="230"/>
      <c r="J136" s="230" t="s">
        <v>768</v>
      </c>
      <c r="K136" s="230" t="s">
        <v>96</v>
      </c>
      <c r="L136" s="115">
        <v>2023</v>
      </c>
      <c r="M136" s="230" t="s">
        <v>353</v>
      </c>
      <c r="N136" s="227" t="s">
        <v>404</v>
      </c>
      <c r="O136" s="212"/>
    </row>
    <row r="137" spans="1:15" s="240" customFormat="1" ht="30" customHeight="1">
      <c r="A137" s="230">
        <v>43</v>
      </c>
      <c r="B137" s="230" t="s">
        <v>298</v>
      </c>
      <c r="C137" s="232" t="s">
        <v>426</v>
      </c>
      <c r="D137" s="243">
        <v>13.5</v>
      </c>
      <c r="E137" s="243">
        <v>4</v>
      </c>
      <c r="F137" s="243">
        <v>9.5</v>
      </c>
      <c r="G137" s="231" t="s">
        <v>726</v>
      </c>
      <c r="H137" s="230" t="s">
        <v>327</v>
      </c>
      <c r="I137" s="230"/>
      <c r="J137" s="230" t="s">
        <v>768</v>
      </c>
      <c r="K137" s="230" t="s">
        <v>96</v>
      </c>
      <c r="L137" s="115">
        <v>2023</v>
      </c>
      <c r="M137" s="230" t="s">
        <v>353</v>
      </c>
      <c r="N137" s="227" t="s">
        <v>404</v>
      </c>
      <c r="O137" s="212"/>
    </row>
    <row r="138" spans="1:15" s="240" customFormat="1" ht="30" customHeight="1">
      <c r="A138" s="230">
        <v>44</v>
      </c>
      <c r="B138" s="230" t="s">
        <v>911</v>
      </c>
      <c r="C138" s="232" t="s">
        <v>426</v>
      </c>
      <c r="D138" s="243">
        <v>1</v>
      </c>
      <c r="E138" s="243"/>
      <c r="F138" s="243">
        <v>1</v>
      </c>
      <c r="G138" s="231" t="s">
        <v>845</v>
      </c>
      <c r="H138" s="230" t="s">
        <v>327</v>
      </c>
      <c r="I138" s="230"/>
      <c r="J138" s="230" t="s">
        <v>768</v>
      </c>
      <c r="K138" s="230" t="s">
        <v>96</v>
      </c>
      <c r="L138" s="115">
        <v>2023</v>
      </c>
      <c r="M138" s="230" t="s">
        <v>353</v>
      </c>
      <c r="N138" s="227" t="s">
        <v>404</v>
      </c>
      <c r="O138" s="212"/>
    </row>
    <row r="139" spans="1:15" s="240" customFormat="1" ht="30" customHeight="1">
      <c r="A139" s="230">
        <v>45</v>
      </c>
      <c r="B139" s="230" t="s">
        <v>464</v>
      </c>
      <c r="C139" s="232" t="s">
        <v>426</v>
      </c>
      <c r="D139" s="243">
        <v>1</v>
      </c>
      <c r="E139" s="243"/>
      <c r="F139" s="243">
        <v>1</v>
      </c>
      <c r="G139" s="231" t="s">
        <v>726</v>
      </c>
      <c r="H139" s="230" t="s">
        <v>327</v>
      </c>
      <c r="I139" s="230"/>
      <c r="J139" s="230" t="s">
        <v>768</v>
      </c>
      <c r="K139" s="230" t="s">
        <v>96</v>
      </c>
      <c r="L139" s="115">
        <v>2023</v>
      </c>
      <c r="M139" s="230" t="s">
        <v>353</v>
      </c>
      <c r="N139" s="227" t="s">
        <v>404</v>
      </c>
      <c r="O139" s="212"/>
    </row>
    <row r="140" spans="1:15" s="118" customFormat="1" ht="25.15" customHeight="1">
      <c r="A140" s="130" t="s">
        <v>463</v>
      </c>
      <c r="B140" s="130" t="s">
        <v>20</v>
      </c>
      <c r="C140" s="131"/>
      <c r="D140" s="122"/>
      <c r="E140" s="122"/>
      <c r="F140" s="122"/>
      <c r="G140" s="132"/>
      <c r="H140" s="130"/>
      <c r="I140" s="130"/>
      <c r="J140" s="130"/>
      <c r="K140" s="130"/>
      <c r="L140" s="130"/>
      <c r="M140" s="133"/>
      <c r="N140" s="133"/>
    </row>
    <row r="141" spans="1:15" s="50" customFormat="1" ht="27.6" customHeight="1">
      <c r="A141" s="54">
        <v>1</v>
      </c>
      <c r="B141" s="54" t="s">
        <v>299</v>
      </c>
      <c r="C141" s="55" t="s">
        <v>426</v>
      </c>
      <c r="D141" s="124">
        <v>1.5</v>
      </c>
      <c r="E141" s="124"/>
      <c r="F141" s="124">
        <v>1.5</v>
      </c>
      <c r="G141" s="110" t="s">
        <v>132</v>
      </c>
      <c r="H141" s="54" t="s">
        <v>324</v>
      </c>
      <c r="I141" s="54" t="s">
        <v>300</v>
      </c>
      <c r="J141" s="54" t="s">
        <v>711</v>
      </c>
      <c r="K141" s="54" t="s">
        <v>279</v>
      </c>
      <c r="L141" s="54">
        <v>2023</v>
      </c>
      <c r="M141" s="54" t="s">
        <v>354</v>
      </c>
      <c r="N141" s="54" t="s">
        <v>402</v>
      </c>
    </row>
    <row r="142" spans="1:15" s="50" customFormat="1" ht="22.9" customHeight="1">
      <c r="A142" s="54">
        <v>2</v>
      </c>
      <c r="B142" s="54" t="s">
        <v>462</v>
      </c>
      <c r="C142" s="55" t="s">
        <v>426</v>
      </c>
      <c r="D142" s="124">
        <v>0.22</v>
      </c>
      <c r="E142" s="124"/>
      <c r="F142" s="124">
        <v>0.22</v>
      </c>
      <c r="G142" s="110" t="s">
        <v>132</v>
      </c>
      <c r="H142" s="54" t="s">
        <v>324</v>
      </c>
      <c r="I142" s="54"/>
      <c r="J142" s="54" t="s">
        <v>768</v>
      </c>
      <c r="K142" s="54" t="s">
        <v>96</v>
      </c>
      <c r="L142" s="54">
        <v>2023</v>
      </c>
      <c r="M142" s="54" t="s">
        <v>354</v>
      </c>
      <c r="N142" s="54" t="s">
        <v>402</v>
      </c>
    </row>
    <row r="143" spans="1:15" s="240" customFormat="1" ht="35.450000000000003" customHeight="1">
      <c r="A143" s="230">
        <v>3</v>
      </c>
      <c r="B143" s="230" t="s">
        <v>441</v>
      </c>
      <c r="C143" s="232" t="s">
        <v>626</v>
      </c>
      <c r="D143" s="243">
        <v>0.06</v>
      </c>
      <c r="E143" s="243"/>
      <c r="F143" s="243">
        <v>0.06</v>
      </c>
      <c r="G143" s="231" t="s">
        <v>132</v>
      </c>
      <c r="H143" s="230" t="s">
        <v>324</v>
      </c>
      <c r="I143" s="230" t="s">
        <v>1042</v>
      </c>
      <c r="J143" s="230" t="s">
        <v>711</v>
      </c>
      <c r="K143" s="230" t="s">
        <v>96</v>
      </c>
      <c r="L143" s="115">
        <v>2023</v>
      </c>
      <c r="M143" s="230" t="s">
        <v>353</v>
      </c>
      <c r="N143" s="227" t="s">
        <v>404</v>
      </c>
      <c r="O143" s="212"/>
    </row>
    <row r="144" spans="1:15" s="212" customFormat="1" ht="25.9" customHeight="1">
      <c r="A144" s="115">
        <v>4</v>
      </c>
      <c r="B144" s="115" t="s">
        <v>281</v>
      </c>
      <c r="C144" s="55" t="s">
        <v>426</v>
      </c>
      <c r="D144" s="248">
        <v>2.7</v>
      </c>
      <c r="E144" s="248"/>
      <c r="F144" s="248">
        <v>2.7</v>
      </c>
      <c r="G144" s="117" t="s">
        <v>282</v>
      </c>
      <c r="H144" s="115" t="s">
        <v>330</v>
      </c>
      <c r="I144" s="115" t="s">
        <v>347</v>
      </c>
      <c r="J144" s="115" t="s">
        <v>711</v>
      </c>
      <c r="K144" s="115" t="s">
        <v>276</v>
      </c>
      <c r="L144" s="115">
        <v>2023</v>
      </c>
      <c r="M144" s="115" t="s">
        <v>354</v>
      </c>
      <c r="N144" s="115" t="s">
        <v>402</v>
      </c>
    </row>
    <row r="145" spans="1:15" s="212" customFormat="1" ht="30" customHeight="1">
      <c r="A145" s="115">
        <v>5</v>
      </c>
      <c r="B145" s="115" t="s">
        <v>386</v>
      </c>
      <c r="C145" s="116" t="s">
        <v>426</v>
      </c>
      <c r="D145" s="248">
        <v>0.05</v>
      </c>
      <c r="E145" s="248"/>
      <c r="F145" s="248">
        <v>0.05</v>
      </c>
      <c r="G145" s="117" t="s">
        <v>253</v>
      </c>
      <c r="H145" s="115" t="s">
        <v>326</v>
      </c>
      <c r="I145" s="115" t="s">
        <v>527</v>
      </c>
      <c r="J145" s="115" t="s">
        <v>260</v>
      </c>
      <c r="K145" s="115" t="s">
        <v>387</v>
      </c>
      <c r="L145" s="115">
        <v>2023</v>
      </c>
      <c r="M145" s="115" t="s">
        <v>354</v>
      </c>
      <c r="N145" s="115" t="s">
        <v>402</v>
      </c>
    </row>
    <row r="146" spans="1:15" s="212" customFormat="1" ht="25.15" customHeight="1">
      <c r="A146" s="115">
        <v>6</v>
      </c>
      <c r="B146" s="115" t="s">
        <v>909</v>
      </c>
      <c r="C146" s="116" t="s">
        <v>426</v>
      </c>
      <c r="D146" s="248">
        <v>3</v>
      </c>
      <c r="E146" s="248">
        <v>1.8</v>
      </c>
      <c r="F146" s="248">
        <v>1.2</v>
      </c>
      <c r="G146" s="117" t="s">
        <v>282</v>
      </c>
      <c r="H146" s="115" t="s">
        <v>327</v>
      </c>
      <c r="I146" s="115"/>
      <c r="J146" s="115" t="s">
        <v>711</v>
      </c>
      <c r="K146" s="115" t="s">
        <v>96</v>
      </c>
      <c r="L146" s="115">
        <v>2023</v>
      </c>
      <c r="M146" s="115" t="s">
        <v>355</v>
      </c>
      <c r="N146" s="115" t="s">
        <v>402</v>
      </c>
    </row>
    <row r="147" spans="1:15" s="240" customFormat="1" ht="30.6" customHeight="1">
      <c r="A147" s="230">
        <v>7</v>
      </c>
      <c r="B147" s="230" t="s">
        <v>283</v>
      </c>
      <c r="C147" s="232" t="s">
        <v>428</v>
      </c>
      <c r="D147" s="243">
        <v>0.49</v>
      </c>
      <c r="E147" s="243">
        <v>0.28999999999999998</v>
      </c>
      <c r="F147" s="243">
        <v>0.2</v>
      </c>
      <c r="G147" s="231" t="s">
        <v>132</v>
      </c>
      <c r="H147" s="230" t="s">
        <v>323</v>
      </c>
      <c r="I147" s="239" t="s">
        <v>1082</v>
      </c>
      <c r="J147" s="230" t="s">
        <v>711</v>
      </c>
      <c r="K147" s="230" t="s">
        <v>621</v>
      </c>
      <c r="L147" s="115">
        <v>2023</v>
      </c>
      <c r="M147" s="230" t="s">
        <v>353</v>
      </c>
      <c r="N147" s="227" t="s">
        <v>404</v>
      </c>
      <c r="O147" s="212"/>
    </row>
    <row r="148" spans="1:15" s="240" customFormat="1" ht="27.75" customHeight="1">
      <c r="A148" s="230">
        <v>8</v>
      </c>
      <c r="B148" s="230" t="s">
        <v>284</v>
      </c>
      <c r="C148" s="232" t="s">
        <v>428</v>
      </c>
      <c r="D148" s="243">
        <v>0.12</v>
      </c>
      <c r="E148" s="243">
        <v>6.9999999999999993E-2</v>
      </c>
      <c r="F148" s="243">
        <v>0.05</v>
      </c>
      <c r="G148" s="231" t="s">
        <v>132</v>
      </c>
      <c r="H148" s="230" t="s">
        <v>323</v>
      </c>
      <c r="I148" s="239" t="s">
        <v>285</v>
      </c>
      <c r="J148" s="230" t="s">
        <v>711</v>
      </c>
      <c r="K148" s="230" t="s">
        <v>621</v>
      </c>
      <c r="L148" s="115">
        <v>2023</v>
      </c>
      <c r="M148" s="230" t="s">
        <v>353</v>
      </c>
      <c r="N148" s="227" t="s">
        <v>404</v>
      </c>
      <c r="O148" s="212"/>
    </row>
    <row r="149" spans="1:15" s="240" customFormat="1" ht="27.75" customHeight="1">
      <c r="A149" s="230">
        <v>9</v>
      </c>
      <c r="B149" s="230" t="s">
        <v>286</v>
      </c>
      <c r="C149" s="232" t="s">
        <v>428</v>
      </c>
      <c r="D149" s="243">
        <v>0.24</v>
      </c>
      <c r="E149" s="243">
        <v>9.9999999999999978E-2</v>
      </c>
      <c r="F149" s="243">
        <v>0.14000000000000001</v>
      </c>
      <c r="G149" s="231" t="s">
        <v>132</v>
      </c>
      <c r="H149" s="230" t="s">
        <v>323</v>
      </c>
      <c r="I149" s="230" t="s">
        <v>287</v>
      </c>
      <c r="J149" s="230" t="s">
        <v>711</v>
      </c>
      <c r="K149" s="230" t="s">
        <v>621</v>
      </c>
      <c r="L149" s="115">
        <v>2023</v>
      </c>
      <c r="M149" s="230" t="s">
        <v>353</v>
      </c>
      <c r="N149" s="227" t="s">
        <v>404</v>
      </c>
      <c r="O149" s="212"/>
    </row>
    <row r="150" spans="1:15" s="240" customFormat="1" ht="42.6" customHeight="1">
      <c r="A150" s="230">
        <v>10</v>
      </c>
      <c r="B150" s="230" t="s">
        <v>718</v>
      </c>
      <c r="C150" s="232" t="s">
        <v>428</v>
      </c>
      <c r="D150" s="243">
        <v>0.39</v>
      </c>
      <c r="E150" s="243">
        <v>0.39</v>
      </c>
      <c r="F150" s="243"/>
      <c r="G150" s="231"/>
      <c r="H150" s="230" t="s">
        <v>323</v>
      </c>
      <c r="I150" s="239" t="s">
        <v>629</v>
      </c>
      <c r="J150" s="230" t="s">
        <v>711</v>
      </c>
      <c r="K150" s="230" t="s">
        <v>621</v>
      </c>
      <c r="L150" s="115">
        <v>2023</v>
      </c>
      <c r="M150" s="230" t="s">
        <v>353</v>
      </c>
      <c r="N150" s="227" t="s">
        <v>404</v>
      </c>
      <c r="O150" s="212"/>
    </row>
    <row r="151" spans="1:15" s="240" customFormat="1" ht="36" customHeight="1">
      <c r="A151" s="230">
        <v>11</v>
      </c>
      <c r="B151" s="230" t="s">
        <v>719</v>
      </c>
      <c r="C151" s="232" t="s">
        <v>428</v>
      </c>
      <c r="D151" s="243">
        <v>0.14000000000000001</v>
      </c>
      <c r="E151" s="243">
        <v>0.14000000000000001</v>
      </c>
      <c r="F151" s="243"/>
      <c r="G151" s="231"/>
      <c r="H151" s="230" t="s">
        <v>323</v>
      </c>
      <c r="I151" s="239" t="s">
        <v>630</v>
      </c>
      <c r="J151" s="230" t="s">
        <v>711</v>
      </c>
      <c r="K151" s="230" t="s">
        <v>621</v>
      </c>
      <c r="L151" s="115">
        <v>2023</v>
      </c>
      <c r="M151" s="230" t="s">
        <v>353</v>
      </c>
      <c r="N151" s="227" t="s">
        <v>404</v>
      </c>
      <c r="O151" s="212"/>
    </row>
    <row r="152" spans="1:15" s="212" customFormat="1" ht="30.75" customHeight="1">
      <c r="A152" s="115">
        <v>12</v>
      </c>
      <c r="B152" s="115" t="s">
        <v>461</v>
      </c>
      <c r="C152" s="116" t="s">
        <v>428</v>
      </c>
      <c r="D152" s="248">
        <v>0.05</v>
      </c>
      <c r="E152" s="248"/>
      <c r="F152" s="248">
        <v>0.05</v>
      </c>
      <c r="G152" s="117" t="s">
        <v>132</v>
      </c>
      <c r="H152" s="115" t="s">
        <v>323</v>
      </c>
      <c r="I152" s="115" t="s">
        <v>460</v>
      </c>
      <c r="J152" s="115" t="s">
        <v>711</v>
      </c>
      <c r="K152" s="115" t="s">
        <v>96</v>
      </c>
      <c r="L152" s="115">
        <v>2023</v>
      </c>
      <c r="M152" s="115" t="s">
        <v>354</v>
      </c>
      <c r="N152" s="115" t="s">
        <v>402</v>
      </c>
    </row>
    <row r="153" spans="1:15" s="212" customFormat="1" ht="25.15" customHeight="1">
      <c r="A153" s="115">
        <v>13</v>
      </c>
      <c r="B153" s="115" t="s">
        <v>459</v>
      </c>
      <c r="C153" s="116" t="s">
        <v>428</v>
      </c>
      <c r="D153" s="248">
        <v>0.06</v>
      </c>
      <c r="E153" s="248"/>
      <c r="F153" s="248">
        <v>0.06</v>
      </c>
      <c r="G153" s="117" t="s">
        <v>253</v>
      </c>
      <c r="H153" s="115" t="s">
        <v>323</v>
      </c>
      <c r="I153" s="115" t="s">
        <v>458</v>
      </c>
      <c r="J153" s="115" t="s">
        <v>711</v>
      </c>
      <c r="K153" s="115" t="s">
        <v>96</v>
      </c>
      <c r="L153" s="115">
        <v>2023</v>
      </c>
      <c r="M153" s="115" t="s">
        <v>354</v>
      </c>
      <c r="N153" s="115" t="s">
        <v>402</v>
      </c>
    </row>
    <row r="154" spans="1:15" s="212" customFormat="1" ht="22.9" customHeight="1">
      <c r="A154" s="115">
        <v>14</v>
      </c>
      <c r="B154" s="115" t="s">
        <v>457</v>
      </c>
      <c r="C154" s="116" t="s">
        <v>426</v>
      </c>
      <c r="D154" s="248">
        <v>0.18</v>
      </c>
      <c r="E154" s="248"/>
      <c r="F154" s="248">
        <v>0.18</v>
      </c>
      <c r="G154" s="117" t="s">
        <v>807</v>
      </c>
      <c r="H154" s="115" t="s">
        <v>325</v>
      </c>
      <c r="I154" s="115"/>
      <c r="J154" s="115" t="s">
        <v>768</v>
      </c>
      <c r="K154" s="115" t="s">
        <v>96</v>
      </c>
      <c r="L154" s="115">
        <v>2023</v>
      </c>
      <c r="M154" s="115" t="s">
        <v>354</v>
      </c>
      <c r="N154" s="115" t="s">
        <v>402</v>
      </c>
    </row>
    <row r="155" spans="1:15" s="212" customFormat="1" ht="22.9" customHeight="1">
      <c r="A155" s="115">
        <v>15</v>
      </c>
      <c r="B155" s="115" t="s">
        <v>456</v>
      </c>
      <c r="C155" s="116" t="s">
        <v>426</v>
      </c>
      <c r="D155" s="248">
        <v>0.19</v>
      </c>
      <c r="E155" s="248"/>
      <c r="F155" s="248">
        <v>0.19</v>
      </c>
      <c r="G155" s="117" t="s">
        <v>132</v>
      </c>
      <c r="H155" s="115" t="s">
        <v>325</v>
      </c>
      <c r="I155" s="115"/>
      <c r="J155" s="115" t="s">
        <v>768</v>
      </c>
      <c r="K155" s="115" t="s">
        <v>96</v>
      </c>
      <c r="L155" s="115">
        <v>2023</v>
      </c>
      <c r="M155" s="115" t="s">
        <v>354</v>
      </c>
      <c r="N155" s="115" t="s">
        <v>402</v>
      </c>
    </row>
    <row r="156" spans="1:15" s="212" customFormat="1" ht="22.9" customHeight="1">
      <c r="A156" s="115">
        <v>16</v>
      </c>
      <c r="B156" s="115" t="s">
        <v>455</v>
      </c>
      <c r="C156" s="116" t="s">
        <v>426</v>
      </c>
      <c r="D156" s="248">
        <v>0.19</v>
      </c>
      <c r="E156" s="248"/>
      <c r="F156" s="248">
        <v>0.19</v>
      </c>
      <c r="G156" s="117" t="s">
        <v>132</v>
      </c>
      <c r="H156" s="115" t="s">
        <v>325</v>
      </c>
      <c r="I156" s="115"/>
      <c r="J156" s="115" t="s">
        <v>768</v>
      </c>
      <c r="K156" s="115" t="s">
        <v>96</v>
      </c>
      <c r="L156" s="115">
        <v>2023</v>
      </c>
      <c r="M156" s="115" t="s">
        <v>354</v>
      </c>
      <c r="N156" s="115" t="s">
        <v>402</v>
      </c>
    </row>
    <row r="157" spans="1:15" s="212" customFormat="1" ht="25.15" customHeight="1">
      <c r="A157" s="115">
        <v>17</v>
      </c>
      <c r="B157" s="115" t="s">
        <v>454</v>
      </c>
      <c r="C157" s="116" t="s">
        <v>426</v>
      </c>
      <c r="D157" s="248">
        <v>0.21</v>
      </c>
      <c r="E157" s="248"/>
      <c r="F157" s="248">
        <v>0.21</v>
      </c>
      <c r="G157" s="117" t="s">
        <v>132</v>
      </c>
      <c r="H157" s="115" t="s">
        <v>325</v>
      </c>
      <c r="I157" s="115"/>
      <c r="J157" s="115" t="s">
        <v>768</v>
      </c>
      <c r="K157" s="115" t="s">
        <v>96</v>
      </c>
      <c r="L157" s="115">
        <v>2023</v>
      </c>
      <c r="M157" s="115" t="s">
        <v>354</v>
      </c>
      <c r="N157" s="115" t="s">
        <v>402</v>
      </c>
    </row>
    <row r="158" spans="1:15" s="50" customFormat="1" ht="25.15" customHeight="1">
      <c r="A158" s="54">
        <v>18</v>
      </c>
      <c r="B158" s="54" t="s">
        <v>453</v>
      </c>
      <c r="C158" s="55" t="s">
        <v>426</v>
      </c>
      <c r="D158" s="124">
        <v>0.17</v>
      </c>
      <c r="E158" s="124"/>
      <c r="F158" s="124">
        <v>0.17</v>
      </c>
      <c r="G158" s="110" t="s">
        <v>127</v>
      </c>
      <c r="H158" s="54" t="s">
        <v>325</v>
      </c>
      <c r="I158" s="54"/>
      <c r="J158" s="54" t="s">
        <v>768</v>
      </c>
      <c r="K158" s="54" t="s">
        <v>96</v>
      </c>
      <c r="L158" s="54">
        <v>2023</v>
      </c>
      <c r="M158" s="54" t="s">
        <v>354</v>
      </c>
      <c r="N158" s="54" t="s">
        <v>402</v>
      </c>
    </row>
    <row r="159" spans="1:15" s="50" customFormat="1" ht="25.15" customHeight="1">
      <c r="A159" s="54">
        <v>19</v>
      </c>
      <c r="B159" s="54" t="s">
        <v>295</v>
      </c>
      <c r="C159" s="55" t="s">
        <v>426</v>
      </c>
      <c r="D159" s="124">
        <v>0.16</v>
      </c>
      <c r="E159" s="124"/>
      <c r="F159" s="124">
        <v>0.16</v>
      </c>
      <c r="G159" s="110" t="s">
        <v>452</v>
      </c>
      <c r="H159" s="54" t="s">
        <v>106</v>
      </c>
      <c r="I159" s="54"/>
      <c r="J159" s="54" t="s">
        <v>768</v>
      </c>
      <c r="K159" s="54" t="s">
        <v>96</v>
      </c>
      <c r="L159" s="54">
        <v>2023</v>
      </c>
      <c r="M159" s="54" t="s">
        <v>354</v>
      </c>
      <c r="N159" s="54" t="s">
        <v>402</v>
      </c>
    </row>
    <row r="160" spans="1:15" s="50" customFormat="1" ht="38.450000000000003" customHeight="1">
      <c r="A160" s="54">
        <v>20</v>
      </c>
      <c r="B160" s="54" t="s">
        <v>296</v>
      </c>
      <c r="C160" s="55" t="s">
        <v>426</v>
      </c>
      <c r="D160" s="124">
        <v>0.3</v>
      </c>
      <c r="E160" s="124"/>
      <c r="F160" s="124">
        <v>0.3</v>
      </c>
      <c r="G160" s="110" t="s">
        <v>451</v>
      </c>
      <c r="H160" s="114" t="s">
        <v>1060</v>
      </c>
      <c r="I160" s="54"/>
      <c r="J160" s="54" t="s">
        <v>768</v>
      </c>
      <c r="K160" s="54" t="s">
        <v>96</v>
      </c>
      <c r="L160" s="54">
        <v>2023</v>
      </c>
      <c r="M160" s="54" t="s">
        <v>354</v>
      </c>
      <c r="N160" s="54" t="s">
        <v>402</v>
      </c>
    </row>
    <row r="161" spans="1:15" s="50" customFormat="1" ht="35.450000000000003" customHeight="1">
      <c r="A161" s="54">
        <v>21</v>
      </c>
      <c r="B161" s="54" t="s">
        <v>649</v>
      </c>
      <c r="C161" s="55" t="s">
        <v>626</v>
      </c>
      <c r="D161" s="124">
        <v>0.02</v>
      </c>
      <c r="E161" s="124"/>
      <c r="F161" s="124">
        <v>0.02</v>
      </c>
      <c r="G161" s="110"/>
      <c r="H161" s="54" t="s">
        <v>106</v>
      </c>
      <c r="I161" s="54" t="s">
        <v>708</v>
      </c>
      <c r="J161" s="114" t="s">
        <v>650</v>
      </c>
      <c r="K161" s="54" t="s">
        <v>96</v>
      </c>
      <c r="L161" s="54">
        <v>2023</v>
      </c>
      <c r="M161" s="54" t="s">
        <v>354</v>
      </c>
      <c r="N161" s="54" t="s">
        <v>402</v>
      </c>
    </row>
    <row r="162" spans="1:15" s="50" customFormat="1" ht="35.450000000000003" customHeight="1">
      <c r="A162" s="54">
        <v>22</v>
      </c>
      <c r="B162" s="54" t="s">
        <v>449</v>
      </c>
      <c r="C162" s="55" t="s">
        <v>626</v>
      </c>
      <c r="D162" s="124">
        <v>0.18</v>
      </c>
      <c r="E162" s="124"/>
      <c r="F162" s="124">
        <v>0.18</v>
      </c>
      <c r="G162" s="110" t="s">
        <v>140</v>
      </c>
      <c r="H162" s="54" t="s">
        <v>106</v>
      </c>
      <c r="I162" s="54" t="s">
        <v>450</v>
      </c>
      <c r="J162" s="114" t="s">
        <v>650</v>
      </c>
      <c r="K162" s="54" t="s">
        <v>96</v>
      </c>
      <c r="L162" s="54">
        <v>2023</v>
      </c>
      <c r="M162" s="54" t="s">
        <v>354</v>
      </c>
      <c r="N162" s="54" t="s">
        <v>402</v>
      </c>
    </row>
    <row r="163" spans="1:15" s="50" customFormat="1" ht="35.450000000000003" customHeight="1">
      <c r="A163" s="54">
        <v>23</v>
      </c>
      <c r="B163" s="54" t="s">
        <v>449</v>
      </c>
      <c r="C163" s="55" t="s">
        <v>626</v>
      </c>
      <c r="D163" s="124">
        <v>0.03</v>
      </c>
      <c r="E163" s="124">
        <v>0.03</v>
      </c>
      <c r="F163" s="124"/>
      <c r="G163" s="110"/>
      <c r="H163" s="54" t="s">
        <v>106</v>
      </c>
      <c r="I163" s="54" t="s">
        <v>448</v>
      </c>
      <c r="J163" s="114" t="s">
        <v>650</v>
      </c>
      <c r="K163" s="54" t="s">
        <v>96</v>
      </c>
      <c r="L163" s="54">
        <v>2023</v>
      </c>
      <c r="M163" s="54" t="s">
        <v>354</v>
      </c>
      <c r="N163" s="54" t="s">
        <v>402</v>
      </c>
    </row>
    <row r="164" spans="1:15" s="50" customFormat="1" ht="35.450000000000003" customHeight="1">
      <c r="A164" s="54">
        <v>24</v>
      </c>
      <c r="B164" s="54" t="s">
        <v>447</v>
      </c>
      <c r="C164" s="55" t="s">
        <v>626</v>
      </c>
      <c r="D164" s="124">
        <v>0.1</v>
      </c>
      <c r="E164" s="124"/>
      <c r="F164" s="124">
        <v>0.1</v>
      </c>
      <c r="G164" s="110" t="s">
        <v>132</v>
      </c>
      <c r="H164" s="54" t="s">
        <v>332</v>
      </c>
      <c r="I164" s="54" t="s">
        <v>446</v>
      </c>
      <c r="J164" s="54" t="s">
        <v>711</v>
      </c>
      <c r="K164" s="54" t="s">
        <v>96</v>
      </c>
      <c r="L164" s="54">
        <v>2023</v>
      </c>
      <c r="M164" s="54" t="s">
        <v>354</v>
      </c>
      <c r="N164" s="54" t="s">
        <v>402</v>
      </c>
    </row>
    <row r="165" spans="1:15" s="50" customFormat="1" ht="35.450000000000003" customHeight="1">
      <c r="A165" s="54">
        <v>25</v>
      </c>
      <c r="B165" s="54" t="s">
        <v>445</v>
      </c>
      <c r="C165" s="55" t="s">
        <v>626</v>
      </c>
      <c r="D165" s="124">
        <v>0.04</v>
      </c>
      <c r="E165" s="124"/>
      <c r="F165" s="124">
        <v>0.04</v>
      </c>
      <c r="G165" s="110" t="s">
        <v>132</v>
      </c>
      <c r="H165" s="54" t="s">
        <v>332</v>
      </c>
      <c r="I165" s="54" t="s">
        <v>444</v>
      </c>
      <c r="J165" s="54" t="s">
        <v>711</v>
      </c>
      <c r="K165" s="54" t="s">
        <v>96</v>
      </c>
      <c r="L165" s="54">
        <v>2023</v>
      </c>
      <c r="M165" s="54" t="s">
        <v>354</v>
      </c>
      <c r="N165" s="54" t="s">
        <v>402</v>
      </c>
    </row>
    <row r="166" spans="1:15" s="50" customFormat="1" ht="35.450000000000003" customHeight="1">
      <c r="A166" s="54">
        <v>26</v>
      </c>
      <c r="B166" s="54" t="s">
        <v>443</v>
      </c>
      <c r="C166" s="55" t="s">
        <v>626</v>
      </c>
      <c r="D166" s="124">
        <v>0.05</v>
      </c>
      <c r="E166" s="124">
        <v>0.05</v>
      </c>
      <c r="F166" s="124"/>
      <c r="G166" s="110"/>
      <c r="H166" s="54" t="s">
        <v>332</v>
      </c>
      <c r="I166" s="54" t="s">
        <v>442</v>
      </c>
      <c r="J166" s="54" t="s">
        <v>711</v>
      </c>
      <c r="K166" s="54" t="s">
        <v>96</v>
      </c>
      <c r="L166" s="54">
        <v>2023</v>
      </c>
      <c r="M166" s="54" t="s">
        <v>354</v>
      </c>
      <c r="N166" s="54" t="s">
        <v>402</v>
      </c>
    </row>
    <row r="167" spans="1:15" s="50" customFormat="1" ht="27.6" customHeight="1">
      <c r="A167" s="54">
        <v>27</v>
      </c>
      <c r="B167" s="54" t="s">
        <v>545</v>
      </c>
      <c r="C167" s="55" t="s">
        <v>626</v>
      </c>
      <c r="D167" s="124">
        <v>0.05</v>
      </c>
      <c r="E167" s="124"/>
      <c r="F167" s="124">
        <v>0.05</v>
      </c>
      <c r="G167" s="110" t="s">
        <v>127</v>
      </c>
      <c r="H167" s="114" t="s">
        <v>329</v>
      </c>
      <c r="I167" s="54" t="s">
        <v>517</v>
      </c>
      <c r="J167" s="54" t="s">
        <v>711</v>
      </c>
      <c r="K167" s="54" t="s">
        <v>96</v>
      </c>
      <c r="L167" s="54">
        <v>2023</v>
      </c>
      <c r="M167" s="54" t="s">
        <v>354</v>
      </c>
      <c r="N167" s="54" t="s">
        <v>402</v>
      </c>
    </row>
    <row r="168" spans="1:15" s="118" customFormat="1" ht="25.15" customHeight="1">
      <c r="A168" s="130" t="s">
        <v>440</v>
      </c>
      <c r="B168" s="130" t="s">
        <v>816</v>
      </c>
      <c r="C168" s="131"/>
      <c r="D168" s="122"/>
      <c r="E168" s="122"/>
      <c r="F168" s="122"/>
      <c r="G168" s="132"/>
      <c r="H168" s="130"/>
      <c r="I168" s="130"/>
      <c r="J168" s="130"/>
      <c r="K168" s="130"/>
      <c r="L168" s="130"/>
      <c r="M168" s="133"/>
      <c r="N168" s="133"/>
    </row>
    <row r="169" spans="1:15" s="50" customFormat="1" ht="25.15" customHeight="1">
      <c r="A169" s="54">
        <v>1</v>
      </c>
      <c r="B169" s="54" t="s">
        <v>1</v>
      </c>
      <c r="C169" s="55" t="s">
        <v>428</v>
      </c>
      <c r="D169" s="124">
        <v>0.2</v>
      </c>
      <c r="E169" s="124">
        <v>0.2</v>
      </c>
      <c r="F169" s="124">
        <v>0</v>
      </c>
      <c r="G169" s="110"/>
      <c r="H169" s="54" t="s">
        <v>326</v>
      </c>
      <c r="I169" s="54" t="s">
        <v>681</v>
      </c>
      <c r="J169" s="54" t="s">
        <v>711</v>
      </c>
      <c r="K169" s="54" t="s">
        <v>96</v>
      </c>
      <c r="L169" s="54">
        <v>2023</v>
      </c>
      <c r="M169" s="54" t="s">
        <v>354</v>
      </c>
      <c r="N169" s="227" t="s">
        <v>404</v>
      </c>
    </row>
    <row r="170" spans="1:15" s="50" customFormat="1" ht="31.15" customHeight="1">
      <c r="A170" s="54">
        <v>2</v>
      </c>
      <c r="B170" s="54" t="s">
        <v>515</v>
      </c>
      <c r="C170" s="55" t="s">
        <v>428</v>
      </c>
      <c r="D170" s="124">
        <v>0.15</v>
      </c>
      <c r="E170" s="124">
        <v>0.15</v>
      </c>
      <c r="F170" s="124"/>
      <c r="G170" s="110"/>
      <c r="H170" s="54" t="s">
        <v>330</v>
      </c>
      <c r="I170" s="54" t="s">
        <v>561</v>
      </c>
      <c r="J170" s="54" t="s">
        <v>711</v>
      </c>
      <c r="K170" s="54" t="s">
        <v>96</v>
      </c>
      <c r="L170" s="54">
        <v>2023</v>
      </c>
      <c r="M170" s="54" t="s">
        <v>354</v>
      </c>
      <c r="N170" s="54" t="s">
        <v>402</v>
      </c>
    </row>
    <row r="171" spans="1:15" s="50" customFormat="1" ht="31.15" customHeight="1">
      <c r="A171" s="54">
        <v>3</v>
      </c>
      <c r="B171" s="54" t="s">
        <v>388</v>
      </c>
      <c r="C171" s="55" t="s">
        <v>428</v>
      </c>
      <c r="D171" s="124">
        <v>1</v>
      </c>
      <c r="E171" s="124">
        <v>1</v>
      </c>
      <c r="F171" s="124"/>
      <c r="G171" s="110"/>
      <c r="H171" s="54" t="s">
        <v>106</v>
      </c>
      <c r="I171" s="54" t="s">
        <v>389</v>
      </c>
      <c r="J171" s="54" t="s">
        <v>896</v>
      </c>
      <c r="K171" s="54" t="s">
        <v>96</v>
      </c>
      <c r="L171" s="54">
        <v>2023</v>
      </c>
      <c r="M171" s="54" t="s">
        <v>354</v>
      </c>
      <c r="N171" s="54" t="s">
        <v>402</v>
      </c>
      <c r="O171" s="50" t="s">
        <v>985</v>
      </c>
    </row>
    <row r="172" spans="1:15" s="118" customFormat="1" ht="25.15" customHeight="1">
      <c r="A172" s="130" t="s">
        <v>439</v>
      </c>
      <c r="B172" s="130" t="s">
        <v>815</v>
      </c>
      <c r="C172" s="131"/>
      <c r="D172" s="122"/>
      <c r="E172" s="122"/>
      <c r="F172" s="122"/>
      <c r="G172" s="132"/>
      <c r="H172" s="130"/>
      <c r="I172" s="130"/>
      <c r="J172" s="130"/>
      <c r="K172" s="130"/>
      <c r="L172" s="130"/>
      <c r="M172" s="133"/>
      <c r="N172" s="133"/>
    </row>
    <row r="173" spans="1:15" s="50" customFormat="1" ht="30" customHeight="1">
      <c r="A173" s="54">
        <v>1</v>
      </c>
      <c r="B173" s="54" t="s">
        <v>2</v>
      </c>
      <c r="C173" s="55" t="s">
        <v>428</v>
      </c>
      <c r="D173" s="124">
        <v>1.93</v>
      </c>
      <c r="E173" s="124">
        <v>1.2</v>
      </c>
      <c r="F173" s="124">
        <v>0.73</v>
      </c>
      <c r="G173" s="110" t="s">
        <v>807</v>
      </c>
      <c r="H173" s="54" t="s">
        <v>106</v>
      </c>
      <c r="I173" s="114" t="s">
        <v>438</v>
      </c>
      <c r="J173" s="54" t="s">
        <v>1083</v>
      </c>
      <c r="K173" s="54" t="s">
        <v>95</v>
      </c>
      <c r="L173" s="54">
        <v>2023</v>
      </c>
      <c r="M173" s="54" t="s">
        <v>354</v>
      </c>
      <c r="N173" s="54" t="s">
        <v>402</v>
      </c>
    </row>
    <row r="174" spans="1:15" s="50" customFormat="1" ht="25.15" customHeight="1">
      <c r="A174" s="54">
        <v>2</v>
      </c>
      <c r="B174" s="54" t="s">
        <v>839</v>
      </c>
      <c r="C174" s="55" t="s">
        <v>428</v>
      </c>
      <c r="D174" s="124">
        <v>0.1</v>
      </c>
      <c r="E174" s="124">
        <v>0.08</v>
      </c>
      <c r="F174" s="124">
        <v>2.0000000000000004E-2</v>
      </c>
      <c r="G174" s="110" t="s">
        <v>132</v>
      </c>
      <c r="H174" s="54" t="s">
        <v>332</v>
      </c>
      <c r="I174" s="54" t="s">
        <v>840</v>
      </c>
      <c r="J174" s="54" t="s">
        <v>711</v>
      </c>
      <c r="K174" s="54" t="s">
        <v>95</v>
      </c>
      <c r="L174" s="54">
        <v>2023</v>
      </c>
      <c r="M174" s="54" t="s">
        <v>354</v>
      </c>
      <c r="N174" s="227" t="s">
        <v>404</v>
      </c>
    </row>
    <row r="175" spans="1:15" s="118" customFormat="1" ht="25.15" customHeight="1">
      <c r="A175" s="130" t="s">
        <v>439</v>
      </c>
      <c r="B175" s="130" t="s">
        <v>814</v>
      </c>
      <c r="C175" s="131"/>
      <c r="D175" s="122"/>
      <c r="E175" s="122"/>
      <c r="F175" s="122"/>
      <c r="G175" s="132"/>
      <c r="H175" s="130"/>
      <c r="I175" s="130"/>
      <c r="J175" s="130"/>
      <c r="K175" s="130"/>
      <c r="L175" s="130"/>
      <c r="M175" s="133"/>
      <c r="N175" s="133"/>
    </row>
    <row r="176" spans="1:15" s="50" customFormat="1" ht="25.15" customHeight="1">
      <c r="A176" s="54">
        <v>1</v>
      </c>
      <c r="B176" s="54" t="s">
        <v>72</v>
      </c>
      <c r="C176" s="55" t="s">
        <v>412</v>
      </c>
      <c r="D176" s="124">
        <v>0.13</v>
      </c>
      <c r="E176" s="124">
        <v>0.13</v>
      </c>
      <c r="F176" s="124"/>
      <c r="G176" s="110" t="s">
        <v>253</v>
      </c>
      <c r="H176" s="54" t="s">
        <v>326</v>
      </c>
      <c r="I176" s="54" t="s">
        <v>742</v>
      </c>
      <c r="J176" s="54" t="s">
        <v>74</v>
      </c>
      <c r="K176" s="54" t="s">
        <v>96</v>
      </c>
      <c r="L176" s="54">
        <v>2023</v>
      </c>
      <c r="M176" s="54" t="s">
        <v>354</v>
      </c>
      <c r="N176" s="54" t="s">
        <v>402</v>
      </c>
    </row>
    <row r="177" spans="1:15" s="240" customFormat="1" ht="25.15" customHeight="1">
      <c r="A177" s="230">
        <v>2</v>
      </c>
      <c r="B177" s="230" t="s">
        <v>741</v>
      </c>
      <c r="C177" s="232" t="s">
        <v>412</v>
      </c>
      <c r="D177" s="243">
        <v>0.1</v>
      </c>
      <c r="E177" s="243">
        <v>0.1</v>
      </c>
      <c r="F177" s="243">
        <v>0</v>
      </c>
      <c r="G177" s="231" t="s">
        <v>253</v>
      </c>
      <c r="H177" s="230" t="s">
        <v>326</v>
      </c>
      <c r="I177" s="230" t="s">
        <v>73</v>
      </c>
      <c r="J177" s="230" t="s">
        <v>74</v>
      </c>
      <c r="K177" s="230" t="s">
        <v>96</v>
      </c>
      <c r="L177" s="115">
        <v>2023</v>
      </c>
      <c r="M177" s="230" t="s">
        <v>353</v>
      </c>
      <c r="N177" s="227" t="s">
        <v>404</v>
      </c>
      <c r="O177" s="212"/>
    </row>
    <row r="178" spans="1:15" s="212" customFormat="1" ht="25.15" customHeight="1">
      <c r="A178" s="115">
        <v>3</v>
      </c>
      <c r="B178" s="115" t="s">
        <v>743</v>
      </c>
      <c r="C178" s="116" t="s">
        <v>412</v>
      </c>
      <c r="D178" s="248">
        <v>0.1</v>
      </c>
      <c r="E178" s="248">
        <v>0.03</v>
      </c>
      <c r="F178" s="248">
        <v>7.0000000000000007E-2</v>
      </c>
      <c r="G178" s="117" t="s">
        <v>253</v>
      </c>
      <c r="H178" s="115" t="s">
        <v>326</v>
      </c>
      <c r="I178" s="115" t="s">
        <v>744</v>
      </c>
      <c r="J178" s="115" t="s">
        <v>74</v>
      </c>
      <c r="K178" s="115" t="s">
        <v>96</v>
      </c>
      <c r="L178" s="115">
        <v>2023</v>
      </c>
      <c r="M178" s="115" t="s">
        <v>354</v>
      </c>
      <c r="N178" s="115" t="s">
        <v>402</v>
      </c>
      <c r="O178" s="212" t="s">
        <v>1034</v>
      </c>
    </row>
    <row r="179" spans="1:15" s="212" customFormat="1" ht="25.15" customHeight="1">
      <c r="A179" s="115">
        <v>4</v>
      </c>
      <c r="B179" s="115" t="s">
        <v>736</v>
      </c>
      <c r="C179" s="116" t="s">
        <v>412</v>
      </c>
      <c r="D179" s="248">
        <v>0.1</v>
      </c>
      <c r="E179" s="248">
        <v>0.1</v>
      </c>
      <c r="F179" s="248">
        <v>0</v>
      </c>
      <c r="G179" s="117" t="s">
        <v>253</v>
      </c>
      <c r="H179" s="115" t="s">
        <v>328</v>
      </c>
      <c r="I179" s="115" t="s">
        <v>737</v>
      </c>
      <c r="J179" s="115" t="s">
        <v>74</v>
      </c>
      <c r="K179" s="115" t="s">
        <v>96</v>
      </c>
      <c r="L179" s="115">
        <v>2023</v>
      </c>
      <c r="M179" s="115" t="s">
        <v>436</v>
      </c>
      <c r="N179" s="227" t="s">
        <v>404</v>
      </c>
      <c r="O179" s="212" t="s">
        <v>1041</v>
      </c>
    </row>
    <row r="180" spans="1:15" s="212" customFormat="1" ht="25.15" customHeight="1">
      <c r="A180" s="115">
        <v>5</v>
      </c>
      <c r="B180" s="115" t="s">
        <v>738</v>
      </c>
      <c r="C180" s="116" t="s">
        <v>412</v>
      </c>
      <c r="D180" s="248">
        <v>0.06</v>
      </c>
      <c r="E180" s="248">
        <v>0.06</v>
      </c>
      <c r="F180" s="248"/>
      <c r="G180" s="117" t="s">
        <v>253</v>
      </c>
      <c r="H180" s="115" t="s">
        <v>328</v>
      </c>
      <c r="I180" s="115" t="s">
        <v>739</v>
      </c>
      <c r="J180" s="115" t="s">
        <v>74</v>
      </c>
      <c r="K180" s="115" t="s">
        <v>96</v>
      </c>
      <c r="L180" s="115">
        <v>2023</v>
      </c>
      <c r="M180" s="115" t="s">
        <v>354</v>
      </c>
      <c r="N180" s="115" t="s">
        <v>402</v>
      </c>
      <c r="O180" s="212" t="s">
        <v>1035</v>
      </c>
    </row>
    <row r="181" spans="1:15" s="50" customFormat="1" ht="25.15" customHeight="1">
      <c r="A181" s="230">
        <v>6</v>
      </c>
      <c r="B181" s="230" t="s">
        <v>101</v>
      </c>
      <c r="C181" s="55" t="s">
        <v>412</v>
      </c>
      <c r="D181" s="124">
        <v>0.15</v>
      </c>
      <c r="E181" s="124">
        <v>0.15</v>
      </c>
      <c r="F181" s="124">
        <v>0</v>
      </c>
      <c r="G181" s="55" t="s">
        <v>253</v>
      </c>
      <c r="H181" s="230" t="s">
        <v>328</v>
      </c>
      <c r="I181" s="230" t="s">
        <v>102</v>
      </c>
      <c r="J181" s="230" t="s">
        <v>74</v>
      </c>
      <c r="K181" s="54" t="s">
        <v>96</v>
      </c>
      <c r="L181" s="54">
        <v>2023</v>
      </c>
      <c r="M181" s="230" t="s">
        <v>353</v>
      </c>
      <c r="N181" s="230" t="s">
        <v>402</v>
      </c>
    </row>
    <row r="182" spans="1:15" s="50" customFormat="1" ht="25.15" customHeight="1">
      <c r="A182" s="230">
        <v>7</v>
      </c>
      <c r="B182" s="230" t="s">
        <v>103</v>
      </c>
      <c r="C182" s="55" t="s">
        <v>412</v>
      </c>
      <c r="D182" s="124">
        <v>0.15</v>
      </c>
      <c r="E182" s="124">
        <v>0.15</v>
      </c>
      <c r="F182" s="124">
        <v>0</v>
      </c>
      <c r="G182" s="55" t="s">
        <v>253</v>
      </c>
      <c r="H182" s="230" t="s">
        <v>328</v>
      </c>
      <c r="I182" s="230" t="s">
        <v>104</v>
      </c>
      <c r="J182" s="230" t="s">
        <v>74</v>
      </c>
      <c r="K182" s="54" t="s">
        <v>96</v>
      </c>
      <c r="L182" s="54">
        <v>2023</v>
      </c>
      <c r="M182" s="230" t="s">
        <v>353</v>
      </c>
      <c r="N182" s="230" t="s">
        <v>402</v>
      </c>
    </row>
    <row r="183" spans="1:15" s="50" customFormat="1" ht="25.15" customHeight="1">
      <c r="A183" s="230">
        <v>8</v>
      </c>
      <c r="B183" s="230" t="s">
        <v>105</v>
      </c>
      <c r="C183" s="55" t="s">
        <v>412</v>
      </c>
      <c r="D183" s="124">
        <v>0.15</v>
      </c>
      <c r="E183" s="124">
        <v>0.1</v>
      </c>
      <c r="F183" s="124"/>
      <c r="G183" s="55" t="s">
        <v>253</v>
      </c>
      <c r="H183" s="230" t="s">
        <v>328</v>
      </c>
      <c r="I183" s="230" t="s">
        <v>350</v>
      </c>
      <c r="J183" s="230" t="s">
        <v>74</v>
      </c>
      <c r="K183" s="54" t="s">
        <v>96</v>
      </c>
      <c r="L183" s="54">
        <v>2023</v>
      </c>
      <c r="M183" s="230" t="s">
        <v>353</v>
      </c>
      <c r="N183" s="230" t="s">
        <v>402</v>
      </c>
    </row>
    <row r="184" spans="1:15" s="240" customFormat="1" ht="30" customHeight="1">
      <c r="A184" s="230">
        <v>9</v>
      </c>
      <c r="B184" s="230" t="s">
        <v>351</v>
      </c>
      <c r="C184" s="232" t="s">
        <v>412</v>
      </c>
      <c r="D184" s="243">
        <v>0.5</v>
      </c>
      <c r="E184" s="243">
        <v>0.5</v>
      </c>
      <c r="F184" s="243">
        <v>0</v>
      </c>
      <c r="G184" s="231" t="s">
        <v>253</v>
      </c>
      <c r="H184" s="239" t="s">
        <v>329</v>
      </c>
      <c r="I184" s="230" t="s">
        <v>352</v>
      </c>
      <c r="J184" s="230" t="s">
        <v>74</v>
      </c>
      <c r="K184" s="230" t="s">
        <v>96</v>
      </c>
      <c r="L184" s="115">
        <v>2023</v>
      </c>
      <c r="M184" s="230" t="s">
        <v>353</v>
      </c>
      <c r="N184" s="227" t="s">
        <v>404</v>
      </c>
      <c r="O184" s="212"/>
    </row>
    <row r="185" spans="1:15" s="212" customFormat="1" ht="30" customHeight="1">
      <c r="A185" s="115">
        <v>10</v>
      </c>
      <c r="B185" s="115" t="s">
        <v>652</v>
      </c>
      <c r="C185" s="116" t="s">
        <v>412</v>
      </c>
      <c r="D185" s="248">
        <v>0.34</v>
      </c>
      <c r="E185" s="248">
        <v>0.34</v>
      </c>
      <c r="F185" s="248"/>
      <c r="G185" s="117" t="s">
        <v>253</v>
      </c>
      <c r="H185" s="211" t="s">
        <v>329</v>
      </c>
      <c r="I185" s="115" t="s">
        <v>653</v>
      </c>
      <c r="J185" s="115" t="s">
        <v>74</v>
      </c>
      <c r="K185" s="115" t="s">
        <v>96</v>
      </c>
      <c r="L185" s="115">
        <v>2023</v>
      </c>
      <c r="M185" s="115" t="s">
        <v>354</v>
      </c>
      <c r="N185" s="115" t="s">
        <v>402</v>
      </c>
      <c r="O185" s="212" t="s">
        <v>1033</v>
      </c>
    </row>
    <row r="186" spans="1:15" s="50" customFormat="1" ht="25.15" customHeight="1">
      <c r="A186" s="54">
        <v>11</v>
      </c>
      <c r="B186" s="54" t="s">
        <v>390</v>
      </c>
      <c r="C186" s="55" t="s">
        <v>412</v>
      </c>
      <c r="D186" s="124">
        <v>0.38</v>
      </c>
      <c r="E186" s="124">
        <v>0.28999999999999998</v>
      </c>
      <c r="F186" s="124">
        <v>9.0000000000000024E-2</v>
      </c>
      <c r="G186" s="110" t="s">
        <v>807</v>
      </c>
      <c r="H186" s="54" t="s">
        <v>325</v>
      </c>
      <c r="I186" s="54" t="s">
        <v>194</v>
      </c>
      <c r="J186" s="54" t="s">
        <v>74</v>
      </c>
      <c r="K186" s="54" t="s">
        <v>96</v>
      </c>
      <c r="L186" s="54">
        <v>2023</v>
      </c>
      <c r="M186" s="54" t="s">
        <v>354</v>
      </c>
      <c r="N186" s="54" t="s">
        <v>402</v>
      </c>
      <c r="O186" s="50" t="s">
        <v>1036</v>
      </c>
    </row>
    <row r="187" spans="1:15" s="50" customFormat="1" ht="25.15" customHeight="1">
      <c r="A187" s="230">
        <v>12</v>
      </c>
      <c r="B187" s="54" t="s">
        <v>1139</v>
      </c>
      <c r="C187" s="55" t="s">
        <v>426</v>
      </c>
      <c r="D187" s="124">
        <v>0.59</v>
      </c>
      <c r="E187" s="124">
        <v>0.28999999999999998</v>
      </c>
      <c r="F187" s="124">
        <v>0.3</v>
      </c>
      <c r="G187" s="55" t="s">
        <v>132</v>
      </c>
      <c r="H187" s="54" t="s">
        <v>325</v>
      </c>
      <c r="I187" s="54" t="s">
        <v>195</v>
      </c>
      <c r="J187" s="54" t="s">
        <v>74</v>
      </c>
      <c r="K187" s="54" t="s">
        <v>96</v>
      </c>
      <c r="L187" s="54">
        <v>2023</v>
      </c>
      <c r="M187" s="230" t="s">
        <v>353</v>
      </c>
      <c r="N187" s="227" t="s">
        <v>404</v>
      </c>
    </row>
    <row r="188" spans="1:15" s="50" customFormat="1" ht="25.15" customHeight="1">
      <c r="A188" s="54">
        <v>13</v>
      </c>
      <c r="B188" s="54" t="s">
        <v>377</v>
      </c>
      <c r="C188" s="55" t="s">
        <v>428</v>
      </c>
      <c r="D188" s="124">
        <v>1.06</v>
      </c>
      <c r="E188" s="124">
        <v>0.84</v>
      </c>
      <c r="F188" s="124">
        <v>0.22</v>
      </c>
      <c r="G188" s="110" t="s">
        <v>378</v>
      </c>
      <c r="H188" s="54" t="s">
        <v>325</v>
      </c>
      <c r="I188" s="54"/>
      <c r="J188" s="54" t="s">
        <v>74</v>
      </c>
      <c r="K188" s="54" t="s">
        <v>95</v>
      </c>
      <c r="L188" s="54">
        <v>2023</v>
      </c>
      <c r="M188" s="54" t="s">
        <v>354</v>
      </c>
      <c r="N188" s="54" t="s">
        <v>402</v>
      </c>
    </row>
    <row r="189" spans="1:15" s="50" customFormat="1" ht="42" customHeight="1">
      <c r="A189" s="115">
        <v>14</v>
      </c>
      <c r="B189" s="54" t="s">
        <v>197</v>
      </c>
      <c r="C189" s="55" t="s">
        <v>428</v>
      </c>
      <c r="D189" s="124">
        <v>0.16</v>
      </c>
      <c r="E189" s="124">
        <v>0.13</v>
      </c>
      <c r="F189" s="124">
        <v>0.03</v>
      </c>
      <c r="G189" s="110" t="s">
        <v>513</v>
      </c>
      <c r="H189" s="54" t="s">
        <v>332</v>
      </c>
      <c r="I189" s="114" t="s">
        <v>1032</v>
      </c>
      <c r="J189" s="54" t="s">
        <v>74</v>
      </c>
      <c r="K189" s="54" t="s">
        <v>275</v>
      </c>
      <c r="L189" s="54">
        <v>2023</v>
      </c>
      <c r="M189" s="54" t="s">
        <v>354</v>
      </c>
      <c r="N189" s="54" t="s">
        <v>402</v>
      </c>
      <c r="O189" s="50" t="s">
        <v>1034</v>
      </c>
    </row>
    <row r="190" spans="1:15" s="50" customFormat="1" ht="25.15" customHeight="1">
      <c r="A190" s="54">
        <v>15</v>
      </c>
      <c r="B190" s="54" t="s">
        <v>198</v>
      </c>
      <c r="C190" s="55" t="s">
        <v>428</v>
      </c>
      <c r="D190" s="124">
        <v>0.06</v>
      </c>
      <c r="E190" s="124">
        <v>0.06</v>
      </c>
      <c r="F190" s="124"/>
      <c r="G190" s="110" t="s">
        <v>127</v>
      </c>
      <c r="H190" s="54" t="s">
        <v>332</v>
      </c>
      <c r="I190" s="54" t="s">
        <v>199</v>
      </c>
      <c r="J190" s="54" t="s">
        <v>74</v>
      </c>
      <c r="K190" s="54" t="s">
        <v>275</v>
      </c>
      <c r="L190" s="54">
        <v>2023</v>
      </c>
      <c r="M190" s="54" t="s">
        <v>354</v>
      </c>
      <c r="N190" s="54" t="s">
        <v>402</v>
      </c>
      <c r="O190" s="50" t="s">
        <v>1035</v>
      </c>
    </row>
    <row r="191" spans="1:15" s="50" customFormat="1" ht="25.15" customHeight="1">
      <c r="A191" s="115">
        <v>16</v>
      </c>
      <c r="B191" s="54" t="s">
        <v>309</v>
      </c>
      <c r="C191" s="55" t="s">
        <v>428</v>
      </c>
      <c r="D191" s="124">
        <v>1</v>
      </c>
      <c r="E191" s="124">
        <v>0.7</v>
      </c>
      <c r="F191" s="124">
        <v>0.3</v>
      </c>
      <c r="G191" s="55" t="s">
        <v>806</v>
      </c>
      <c r="H191" s="54" t="s">
        <v>332</v>
      </c>
      <c r="I191" s="54" t="s">
        <v>435</v>
      </c>
      <c r="J191" s="54" t="s">
        <v>74</v>
      </c>
      <c r="K191" s="54" t="s">
        <v>275</v>
      </c>
      <c r="L191" s="54">
        <v>2023</v>
      </c>
      <c r="M191" s="54" t="s">
        <v>354</v>
      </c>
      <c r="N191" s="54" t="s">
        <v>402</v>
      </c>
    </row>
    <row r="192" spans="1:15" s="50" customFormat="1" ht="25.15" customHeight="1">
      <c r="A192" s="54">
        <v>17</v>
      </c>
      <c r="B192" s="54" t="s">
        <v>540</v>
      </c>
      <c r="C192" s="55" t="s">
        <v>403</v>
      </c>
      <c r="D192" s="124">
        <v>4</v>
      </c>
      <c r="E192" s="124"/>
      <c r="F192" s="124">
        <v>4</v>
      </c>
      <c r="G192" s="55" t="s">
        <v>807</v>
      </c>
      <c r="H192" s="54" t="s">
        <v>332</v>
      </c>
      <c r="I192" s="54" t="s">
        <v>541</v>
      </c>
      <c r="J192" s="54" t="s">
        <v>74</v>
      </c>
      <c r="K192" s="54" t="s">
        <v>96</v>
      </c>
      <c r="L192" s="54">
        <v>2023</v>
      </c>
      <c r="M192" s="54" t="s">
        <v>355</v>
      </c>
      <c r="N192" s="54" t="s">
        <v>402</v>
      </c>
    </row>
    <row r="193" spans="1:15" s="50" customFormat="1" ht="31.15" customHeight="1">
      <c r="A193" s="115">
        <v>18</v>
      </c>
      <c r="B193" s="54" t="s">
        <v>391</v>
      </c>
      <c r="C193" s="55" t="s">
        <v>428</v>
      </c>
      <c r="D193" s="124">
        <v>0.11</v>
      </c>
      <c r="E193" s="124">
        <v>0.11</v>
      </c>
      <c r="F193" s="124">
        <v>0</v>
      </c>
      <c r="G193" s="110" t="s">
        <v>807</v>
      </c>
      <c r="H193" s="54" t="s">
        <v>327</v>
      </c>
      <c r="I193" s="54" t="s">
        <v>1012</v>
      </c>
      <c r="J193" s="54" t="s">
        <v>392</v>
      </c>
      <c r="K193" s="54" t="s">
        <v>96</v>
      </c>
      <c r="L193" s="54">
        <v>2023</v>
      </c>
      <c r="M193" s="54" t="s">
        <v>354</v>
      </c>
      <c r="N193" s="227" t="s">
        <v>404</v>
      </c>
      <c r="O193" s="50" t="s">
        <v>1013</v>
      </c>
    </row>
    <row r="194" spans="1:15" s="118" customFormat="1" ht="25.15" customHeight="1">
      <c r="A194" s="130" t="s">
        <v>437</v>
      </c>
      <c r="B194" s="130" t="s">
        <v>160</v>
      </c>
      <c r="C194" s="131"/>
      <c r="D194" s="122"/>
      <c r="E194" s="122"/>
      <c r="F194" s="122"/>
      <c r="G194" s="132"/>
      <c r="H194" s="130"/>
      <c r="I194" s="130"/>
      <c r="J194" s="130"/>
      <c r="K194" s="130"/>
      <c r="L194" s="130"/>
      <c r="M194" s="133"/>
      <c r="N194" s="133"/>
    </row>
    <row r="195" spans="1:15" s="50" customFormat="1" ht="40.15" customHeight="1">
      <c r="A195" s="54">
        <v>1</v>
      </c>
      <c r="B195" s="54" t="s">
        <v>393</v>
      </c>
      <c r="C195" s="55" t="s">
        <v>428</v>
      </c>
      <c r="D195" s="124">
        <v>1.1000000000000001</v>
      </c>
      <c r="E195" s="124">
        <v>1.1000000000000001</v>
      </c>
      <c r="F195" s="124">
        <v>1.1000000000000001</v>
      </c>
      <c r="G195" s="110" t="s">
        <v>807</v>
      </c>
      <c r="H195" s="54" t="s">
        <v>106</v>
      </c>
      <c r="I195" s="114" t="s">
        <v>394</v>
      </c>
      <c r="J195" s="203" t="s">
        <v>1222</v>
      </c>
      <c r="K195" s="54" t="s">
        <v>96</v>
      </c>
      <c r="L195" s="54">
        <v>2023</v>
      </c>
      <c r="M195" s="54" t="s">
        <v>354</v>
      </c>
      <c r="N195" s="54" t="s">
        <v>402</v>
      </c>
      <c r="O195" s="50" t="s">
        <v>985</v>
      </c>
    </row>
    <row r="196" spans="1:15" s="240" customFormat="1" ht="28.15" customHeight="1">
      <c r="A196" s="230">
        <v>2</v>
      </c>
      <c r="B196" s="230" t="s">
        <v>895</v>
      </c>
      <c r="C196" s="232" t="s">
        <v>428</v>
      </c>
      <c r="D196" s="243">
        <v>0.2</v>
      </c>
      <c r="E196" s="243">
        <v>0.2</v>
      </c>
      <c r="F196" s="243"/>
      <c r="G196" s="231" t="s">
        <v>254</v>
      </c>
      <c r="H196" s="230" t="s">
        <v>326</v>
      </c>
      <c r="I196" s="230" t="s">
        <v>628</v>
      </c>
      <c r="J196" s="230" t="s">
        <v>711</v>
      </c>
      <c r="K196" s="230" t="s">
        <v>96</v>
      </c>
      <c r="L196" s="115">
        <v>2023</v>
      </c>
      <c r="M196" s="230" t="s">
        <v>353</v>
      </c>
      <c r="N196" s="227" t="s">
        <v>404</v>
      </c>
      <c r="O196" s="212"/>
    </row>
    <row r="197" spans="1:15" s="118" customFormat="1" ht="25.15" customHeight="1">
      <c r="A197" s="130" t="s">
        <v>434</v>
      </c>
      <c r="B197" s="130" t="s">
        <v>818</v>
      </c>
      <c r="C197" s="131"/>
      <c r="D197" s="122"/>
      <c r="E197" s="122"/>
      <c r="F197" s="122"/>
      <c r="G197" s="132"/>
      <c r="H197" s="130"/>
      <c r="I197" s="130"/>
      <c r="J197" s="130"/>
      <c r="K197" s="130"/>
      <c r="L197" s="130"/>
      <c r="M197" s="133"/>
      <c r="N197" s="133"/>
    </row>
    <row r="198" spans="1:15" s="50" customFormat="1" ht="25.15" customHeight="1">
      <c r="A198" s="54">
        <v>1</v>
      </c>
      <c r="B198" s="54" t="s">
        <v>288</v>
      </c>
      <c r="C198" s="55" t="s">
        <v>432</v>
      </c>
      <c r="D198" s="124">
        <v>1.8</v>
      </c>
      <c r="E198" s="124"/>
      <c r="F198" s="124">
        <v>1.8</v>
      </c>
      <c r="G198" s="110" t="s">
        <v>132</v>
      </c>
      <c r="H198" s="54" t="s">
        <v>326</v>
      </c>
      <c r="I198" s="54" t="s">
        <v>358</v>
      </c>
      <c r="J198" s="54" t="s">
        <v>768</v>
      </c>
      <c r="K198" s="54" t="s">
        <v>96</v>
      </c>
      <c r="L198" s="54">
        <v>2023</v>
      </c>
      <c r="M198" s="114" t="s">
        <v>986</v>
      </c>
      <c r="N198" s="227" t="s">
        <v>404</v>
      </c>
    </row>
    <row r="199" spans="1:15" s="50" customFormat="1" ht="25.15" customHeight="1">
      <c r="A199" s="54">
        <v>2</v>
      </c>
      <c r="B199" s="54" t="s">
        <v>289</v>
      </c>
      <c r="C199" s="55" t="s">
        <v>426</v>
      </c>
      <c r="D199" s="124">
        <v>3.6</v>
      </c>
      <c r="E199" s="124"/>
      <c r="F199" s="124">
        <v>3.6</v>
      </c>
      <c r="G199" s="110" t="s">
        <v>282</v>
      </c>
      <c r="H199" s="54" t="s">
        <v>326</v>
      </c>
      <c r="I199" s="54" t="s">
        <v>278</v>
      </c>
      <c r="J199" s="54" t="s">
        <v>768</v>
      </c>
      <c r="K199" s="54" t="s">
        <v>96</v>
      </c>
      <c r="L199" s="54">
        <v>2023</v>
      </c>
      <c r="M199" s="114" t="s">
        <v>986</v>
      </c>
      <c r="N199" s="54" t="s">
        <v>402</v>
      </c>
    </row>
    <row r="200" spans="1:15" s="50" customFormat="1" ht="25.15" customHeight="1">
      <c r="A200" s="54">
        <v>3</v>
      </c>
      <c r="B200" s="54" t="s">
        <v>290</v>
      </c>
      <c r="C200" s="55" t="s">
        <v>432</v>
      </c>
      <c r="D200" s="124">
        <v>2.5</v>
      </c>
      <c r="E200" s="124"/>
      <c r="F200" s="124">
        <v>2.5</v>
      </c>
      <c r="G200" s="110" t="s">
        <v>132</v>
      </c>
      <c r="H200" s="54" t="s">
        <v>332</v>
      </c>
      <c r="I200" s="54" t="s">
        <v>291</v>
      </c>
      <c r="J200" s="54" t="s">
        <v>768</v>
      </c>
      <c r="K200" s="54" t="s">
        <v>96</v>
      </c>
      <c r="L200" s="54">
        <v>2023</v>
      </c>
      <c r="M200" s="114" t="s">
        <v>986</v>
      </c>
      <c r="N200" s="227" t="s">
        <v>404</v>
      </c>
    </row>
    <row r="201" spans="1:15" s="50" customFormat="1" ht="25.15" customHeight="1">
      <c r="A201" s="54">
        <v>4</v>
      </c>
      <c r="B201" s="54" t="s">
        <v>292</v>
      </c>
      <c r="C201" s="55" t="s">
        <v>432</v>
      </c>
      <c r="D201" s="124">
        <v>230.57</v>
      </c>
      <c r="E201" s="124">
        <v>175</v>
      </c>
      <c r="F201" s="124">
        <v>55.57</v>
      </c>
      <c r="G201" s="110" t="s">
        <v>807</v>
      </c>
      <c r="H201" s="54" t="s">
        <v>332</v>
      </c>
      <c r="I201" s="54"/>
      <c r="J201" s="54" t="s">
        <v>709</v>
      </c>
      <c r="K201" s="54" t="s">
        <v>710</v>
      </c>
      <c r="L201" s="54">
        <v>2023</v>
      </c>
      <c r="M201" s="114" t="s">
        <v>986</v>
      </c>
      <c r="N201" s="54" t="s">
        <v>402</v>
      </c>
    </row>
    <row r="202" spans="1:15" s="50" customFormat="1" ht="30" customHeight="1">
      <c r="A202" s="54">
        <v>5</v>
      </c>
      <c r="B202" s="114" t="s">
        <v>1068</v>
      </c>
      <c r="C202" s="55" t="s">
        <v>426</v>
      </c>
      <c r="D202" s="124">
        <v>0.22</v>
      </c>
      <c r="E202" s="124"/>
      <c r="F202" s="124">
        <v>0.22</v>
      </c>
      <c r="G202" s="110" t="s">
        <v>132</v>
      </c>
      <c r="H202" s="54" t="s">
        <v>332</v>
      </c>
      <c r="I202" s="54"/>
      <c r="J202" s="54" t="s">
        <v>709</v>
      </c>
      <c r="K202" s="54" t="s">
        <v>710</v>
      </c>
      <c r="L202" s="54">
        <v>2023</v>
      </c>
      <c r="M202" s="114" t="s">
        <v>986</v>
      </c>
      <c r="N202" s="54" t="s">
        <v>402</v>
      </c>
    </row>
    <row r="203" spans="1:15" s="50" customFormat="1" ht="46.9" customHeight="1">
      <c r="A203" s="54">
        <v>6</v>
      </c>
      <c r="B203" s="114" t="s">
        <v>293</v>
      </c>
      <c r="C203" s="55" t="s">
        <v>432</v>
      </c>
      <c r="D203" s="124">
        <v>0.56999999999999995</v>
      </c>
      <c r="E203" s="124"/>
      <c r="F203" s="124">
        <v>0.56999999999999995</v>
      </c>
      <c r="G203" s="110" t="s">
        <v>132</v>
      </c>
      <c r="H203" s="114" t="s">
        <v>19</v>
      </c>
      <c r="I203" s="54"/>
      <c r="J203" s="54" t="s">
        <v>709</v>
      </c>
      <c r="K203" s="54" t="s">
        <v>710</v>
      </c>
      <c r="L203" s="54">
        <v>2023</v>
      </c>
      <c r="M203" s="114" t="s">
        <v>986</v>
      </c>
      <c r="N203" s="54" t="s">
        <v>402</v>
      </c>
    </row>
    <row r="204" spans="1:15" s="50" customFormat="1" ht="30" customHeight="1">
      <c r="A204" s="54">
        <v>7</v>
      </c>
      <c r="B204" s="54" t="s">
        <v>842</v>
      </c>
      <c r="C204" s="55" t="s">
        <v>432</v>
      </c>
      <c r="D204" s="124">
        <v>2.2999999999999998</v>
      </c>
      <c r="E204" s="124"/>
      <c r="F204" s="124">
        <v>2.2999999999999998</v>
      </c>
      <c r="G204" s="110" t="s">
        <v>132</v>
      </c>
      <c r="H204" s="54" t="s">
        <v>324</v>
      </c>
      <c r="I204" s="114" t="s">
        <v>1084</v>
      </c>
      <c r="J204" s="54" t="s">
        <v>768</v>
      </c>
      <c r="K204" s="54" t="s">
        <v>96</v>
      </c>
      <c r="L204" s="54">
        <v>2023</v>
      </c>
      <c r="M204" s="114" t="s">
        <v>986</v>
      </c>
      <c r="N204" s="227" t="s">
        <v>404</v>
      </c>
    </row>
    <row r="205" spans="1:15" s="50" customFormat="1" ht="30" customHeight="1">
      <c r="A205" s="54">
        <v>8</v>
      </c>
      <c r="B205" s="54" t="s">
        <v>843</v>
      </c>
      <c r="C205" s="55" t="s">
        <v>426</v>
      </c>
      <c r="D205" s="124">
        <v>2.85</v>
      </c>
      <c r="E205" s="124"/>
      <c r="F205" s="124">
        <v>2.85</v>
      </c>
      <c r="G205" s="110" t="s">
        <v>132</v>
      </c>
      <c r="H205" s="54" t="s">
        <v>324</v>
      </c>
      <c r="I205" s="54" t="s">
        <v>844</v>
      </c>
      <c r="J205" s="54" t="s">
        <v>768</v>
      </c>
      <c r="K205" s="54" t="s">
        <v>96</v>
      </c>
      <c r="L205" s="54">
        <v>2023</v>
      </c>
      <c r="M205" s="114" t="s">
        <v>986</v>
      </c>
      <c r="N205" s="54" t="s">
        <v>402</v>
      </c>
    </row>
    <row r="206" spans="1:15" s="50" customFormat="1" ht="30" customHeight="1">
      <c r="A206" s="54">
        <v>9</v>
      </c>
      <c r="B206" s="54" t="s">
        <v>0</v>
      </c>
      <c r="C206" s="55" t="s">
        <v>426</v>
      </c>
      <c r="D206" s="124">
        <v>6</v>
      </c>
      <c r="E206" s="124"/>
      <c r="F206" s="124">
        <v>6</v>
      </c>
      <c r="G206" s="110" t="s">
        <v>132</v>
      </c>
      <c r="H206" s="114" t="s">
        <v>329</v>
      </c>
      <c r="I206" s="54" t="s">
        <v>362</v>
      </c>
      <c r="J206" s="54" t="s">
        <v>768</v>
      </c>
      <c r="K206" s="54" t="s">
        <v>96</v>
      </c>
      <c r="L206" s="54">
        <v>2023</v>
      </c>
      <c r="M206" s="114" t="s">
        <v>986</v>
      </c>
      <c r="N206" s="54" t="s">
        <v>402</v>
      </c>
    </row>
    <row r="207" spans="1:15" s="50" customFormat="1" ht="30" customHeight="1">
      <c r="A207" s="54">
        <v>10</v>
      </c>
      <c r="B207" s="114" t="s">
        <v>1069</v>
      </c>
      <c r="C207" s="55" t="s">
        <v>432</v>
      </c>
      <c r="D207" s="124">
        <v>0.15</v>
      </c>
      <c r="E207" s="124"/>
      <c r="F207" s="124">
        <v>0.15</v>
      </c>
      <c r="G207" s="110" t="s">
        <v>132</v>
      </c>
      <c r="H207" s="114" t="s">
        <v>329</v>
      </c>
      <c r="I207" s="54"/>
      <c r="J207" s="54" t="s">
        <v>709</v>
      </c>
      <c r="K207" s="54" t="s">
        <v>710</v>
      </c>
      <c r="L207" s="54">
        <v>2023</v>
      </c>
      <c r="M207" s="114" t="s">
        <v>986</v>
      </c>
      <c r="N207" s="54" t="s">
        <v>402</v>
      </c>
    </row>
    <row r="208" spans="1:15" s="50" customFormat="1" ht="30" customHeight="1">
      <c r="A208" s="54">
        <v>11</v>
      </c>
      <c r="B208" s="114" t="s">
        <v>1070</v>
      </c>
      <c r="C208" s="55" t="s">
        <v>432</v>
      </c>
      <c r="D208" s="124">
        <v>0.1</v>
      </c>
      <c r="E208" s="124"/>
      <c r="F208" s="124">
        <v>0.1</v>
      </c>
      <c r="G208" s="110" t="s">
        <v>132</v>
      </c>
      <c r="H208" s="54" t="s">
        <v>106</v>
      </c>
      <c r="I208" s="54"/>
      <c r="J208" s="54" t="s">
        <v>709</v>
      </c>
      <c r="K208" s="54" t="s">
        <v>710</v>
      </c>
      <c r="L208" s="54">
        <v>2023</v>
      </c>
      <c r="M208" s="114" t="s">
        <v>986</v>
      </c>
      <c r="N208" s="54" t="s">
        <v>402</v>
      </c>
    </row>
    <row r="209" spans="1:15" s="118" customFormat="1" ht="25.15" customHeight="1">
      <c r="A209" s="130" t="s">
        <v>433</v>
      </c>
      <c r="B209" s="130" t="s">
        <v>154</v>
      </c>
      <c r="C209" s="131"/>
      <c r="D209" s="122"/>
      <c r="E209" s="122"/>
      <c r="F209" s="122"/>
      <c r="G209" s="132"/>
      <c r="H209" s="130"/>
      <c r="I209" s="130"/>
      <c r="J209" s="130"/>
      <c r="K209" s="130"/>
      <c r="L209" s="130"/>
      <c r="M209" s="133"/>
      <c r="N209" s="133"/>
    </row>
    <row r="210" spans="1:15" s="50" customFormat="1" ht="25.15" customHeight="1">
      <c r="A210" s="54"/>
      <c r="B210" s="54" t="s">
        <v>395</v>
      </c>
      <c r="C210" s="55" t="s">
        <v>412</v>
      </c>
      <c r="D210" s="124">
        <v>6.6</v>
      </c>
      <c r="E210" s="124">
        <v>6.6</v>
      </c>
      <c r="F210" s="124"/>
      <c r="G210" s="110"/>
      <c r="H210" s="54" t="s">
        <v>396</v>
      </c>
      <c r="I210" s="54"/>
      <c r="J210" s="54" t="s">
        <v>768</v>
      </c>
      <c r="K210" s="54" t="s">
        <v>655</v>
      </c>
      <c r="L210" s="54">
        <v>2023</v>
      </c>
      <c r="M210" s="54" t="s">
        <v>980</v>
      </c>
      <c r="N210" s="54" t="s">
        <v>402</v>
      </c>
    </row>
    <row r="211" spans="1:15" s="118" customFormat="1" ht="25.15" customHeight="1">
      <c r="A211" s="130" t="s">
        <v>431</v>
      </c>
      <c r="B211" s="130" t="s">
        <v>145</v>
      </c>
      <c r="C211" s="131"/>
      <c r="D211" s="122"/>
      <c r="E211" s="122"/>
      <c r="F211" s="122"/>
      <c r="G211" s="132"/>
      <c r="H211" s="130"/>
      <c r="I211" s="130"/>
      <c r="J211" s="130"/>
      <c r="K211" s="130"/>
      <c r="L211" s="130"/>
      <c r="M211" s="133"/>
      <c r="N211" s="133"/>
    </row>
    <row r="212" spans="1:15" s="50" customFormat="1" ht="30.6" customHeight="1">
      <c r="A212" s="54">
        <v>1</v>
      </c>
      <c r="B212" s="54" t="s">
        <v>401</v>
      </c>
      <c r="C212" s="55" t="s">
        <v>428</v>
      </c>
      <c r="D212" s="124">
        <v>0.3</v>
      </c>
      <c r="E212" s="124">
        <v>0.3</v>
      </c>
      <c r="F212" s="124">
        <v>0</v>
      </c>
      <c r="G212" s="110" t="s">
        <v>893</v>
      </c>
      <c r="H212" s="54" t="s">
        <v>326</v>
      </c>
      <c r="I212" s="114" t="s">
        <v>430</v>
      </c>
      <c r="J212" s="54" t="s">
        <v>177</v>
      </c>
      <c r="K212" s="54"/>
      <c r="L212" s="54">
        <v>2023</v>
      </c>
      <c r="M212" s="54" t="s">
        <v>987</v>
      </c>
      <c r="N212" s="54" t="s">
        <v>402</v>
      </c>
    </row>
    <row r="213" spans="1:15" s="50" customFormat="1" ht="25.15" customHeight="1">
      <c r="A213" s="54">
        <v>2</v>
      </c>
      <c r="B213" s="54" t="s">
        <v>894</v>
      </c>
      <c r="C213" s="55" t="s">
        <v>428</v>
      </c>
      <c r="D213" s="124">
        <v>0.39</v>
      </c>
      <c r="E213" s="124"/>
      <c r="F213" s="124">
        <v>0.39</v>
      </c>
      <c r="G213" s="110" t="s">
        <v>893</v>
      </c>
      <c r="H213" s="54" t="s">
        <v>326</v>
      </c>
      <c r="I213" s="54" t="s">
        <v>892</v>
      </c>
      <c r="J213" s="54" t="s">
        <v>177</v>
      </c>
      <c r="K213" s="54"/>
      <c r="L213" s="54">
        <v>2023</v>
      </c>
      <c r="M213" s="54" t="s">
        <v>987</v>
      </c>
      <c r="N213" s="54" t="s">
        <v>402</v>
      </c>
    </row>
    <row r="214" spans="1:15" s="50" customFormat="1" ht="25.15" customHeight="1">
      <c r="A214" s="54">
        <v>3</v>
      </c>
      <c r="B214" s="54" t="s">
        <v>429</v>
      </c>
      <c r="C214" s="55" t="s">
        <v>428</v>
      </c>
      <c r="D214" s="124">
        <v>1.5</v>
      </c>
      <c r="E214" s="124">
        <v>1</v>
      </c>
      <c r="F214" s="124">
        <v>0.05</v>
      </c>
      <c r="G214" s="110" t="s">
        <v>807</v>
      </c>
      <c r="H214" s="54" t="s">
        <v>106</v>
      </c>
      <c r="I214" s="54" t="s">
        <v>427</v>
      </c>
      <c r="J214" s="54" t="s">
        <v>177</v>
      </c>
      <c r="K214" s="54"/>
      <c r="L214" s="54">
        <v>2023</v>
      </c>
      <c r="M214" s="54" t="s">
        <v>988</v>
      </c>
      <c r="N214" s="54" t="s">
        <v>402</v>
      </c>
    </row>
    <row r="215" spans="1:15" s="50" customFormat="1" ht="32.450000000000003" customHeight="1">
      <c r="A215" s="54">
        <v>4</v>
      </c>
      <c r="B215" s="54" t="s">
        <v>889</v>
      </c>
      <c r="C215" s="55" t="s">
        <v>428</v>
      </c>
      <c r="D215" s="124">
        <v>0.73</v>
      </c>
      <c r="E215" s="124">
        <v>0.34</v>
      </c>
      <c r="F215" s="124">
        <v>0.39</v>
      </c>
      <c r="G215" s="110" t="s">
        <v>132</v>
      </c>
      <c r="H215" s="114" t="s">
        <v>329</v>
      </c>
      <c r="I215" s="54" t="s">
        <v>888</v>
      </c>
      <c r="J215" s="54" t="s">
        <v>177</v>
      </c>
      <c r="K215" s="54"/>
      <c r="L215" s="54">
        <v>2023</v>
      </c>
      <c r="M215" s="54" t="s">
        <v>355</v>
      </c>
      <c r="N215" s="54" t="s">
        <v>402</v>
      </c>
    </row>
    <row r="216" spans="1:15" s="118" customFormat="1" ht="25.15" customHeight="1">
      <c r="A216" s="130" t="s">
        <v>209</v>
      </c>
      <c r="B216" s="130" t="s">
        <v>23</v>
      </c>
      <c r="C216" s="131"/>
      <c r="D216" s="122"/>
      <c r="E216" s="122"/>
      <c r="F216" s="122"/>
      <c r="G216" s="132"/>
      <c r="H216" s="130"/>
      <c r="I216" s="130"/>
      <c r="J216" s="130"/>
      <c r="K216" s="130"/>
      <c r="L216" s="130"/>
      <c r="M216" s="133"/>
      <c r="N216" s="133"/>
    </row>
    <row r="217" spans="1:15" s="50" customFormat="1" ht="25.15" customHeight="1">
      <c r="A217" s="54">
        <v>1</v>
      </c>
      <c r="B217" s="54" t="s">
        <v>729</v>
      </c>
      <c r="C217" s="55" t="s">
        <v>412</v>
      </c>
      <c r="D217" s="124">
        <v>1.4999999999999999E-2</v>
      </c>
      <c r="E217" s="124">
        <v>1.4999999999999999E-2</v>
      </c>
      <c r="F217" s="124">
        <v>0</v>
      </c>
      <c r="G217" s="110"/>
      <c r="H217" s="54" t="s">
        <v>106</v>
      </c>
      <c r="I217" s="54" t="s">
        <v>579</v>
      </c>
      <c r="J217" s="54" t="s">
        <v>713</v>
      </c>
      <c r="K217" s="54" t="s">
        <v>96</v>
      </c>
      <c r="L217" s="54">
        <v>2023</v>
      </c>
      <c r="M217" s="54" t="s">
        <v>981</v>
      </c>
      <c r="N217" s="54" t="s">
        <v>402</v>
      </c>
    </row>
    <row r="218" spans="1:15" s="50" customFormat="1" ht="25.15" customHeight="1">
      <c r="A218" s="54">
        <v>2</v>
      </c>
      <c r="B218" s="54" t="s">
        <v>731</v>
      </c>
      <c r="C218" s="55" t="s">
        <v>412</v>
      </c>
      <c r="D218" s="124">
        <v>0.05</v>
      </c>
      <c r="E218" s="124"/>
      <c r="F218" s="124">
        <v>0.05</v>
      </c>
      <c r="G218" s="110" t="s">
        <v>807</v>
      </c>
      <c r="H218" s="54" t="s">
        <v>106</v>
      </c>
      <c r="I218" s="54" t="s">
        <v>425</v>
      </c>
      <c r="J218" s="54" t="s">
        <v>713</v>
      </c>
      <c r="K218" s="54" t="s">
        <v>96</v>
      </c>
      <c r="L218" s="54">
        <v>2023</v>
      </c>
      <c r="M218" s="54" t="s">
        <v>354</v>
      </c>
      <c r="N218" s="54" t="s">
        <v>402</v>
      </c>
    </row>
    <row r="219" spans="1:15" s="50" customFormat="1" ht="25.15" customHeight="1">
      <c r="A219" s="54">
        <v>3</v>
      </c>
      <c r="B219" s="54" t="s">
        <v>732</v>
      </c>
      <c r="C219" s="55" t="s">
        <v>412</v>
      </c>
      <c r="D219" s="124">
        <v>0.27</v>
      </c>
      <c r="E219" s="124">
        <v>0.27</v>
      </c>
      <c r="F219" s="124">
        <v>0</v>
      </c>
      <c r="G219" s="110"/>
      <c r="H219" s="54" t="s">
        <v>328</v>
      </c>
      <c r="I219" s="54" t="s">
        <v>733</v>
      </c>
      <c r="J219" s="54" t="s">
        <v>711</v>
      </c>
      <c r="K219" s="54" t="s">
        <v>96</v>
      </c>
      <c r="L219" s="54">
        <v>2023</v>
      </c>
      <c r="M219" s="54" t="s">
        <v>355</v>
      </c>
      <c r="N219" s="54" t="s">
        <v>402</v>
      </c>
    </row>
    <row r="220" spans="1:15" s="50" customFormat="1" ht="25.15" customHeight="1">
      <c r="A220" s="54">
        <v>4</v>
      </c>
      <c r="B220" s="54" t="s">
        <v>178</v>
      </c>
      <c r="C220" s="55" t="s">
        <v>412</v>
      </c>
      <c r="D220" s="124">
        <v>7.0000000000000007E-2</v>
      </c>
      <c r="E220" s="124">
        <v>7.0000000000000007E-2</v>
      </c>
      <c r="F220" s="124"/>
      <c r="G220" s="110"/>
      <c r="H220" s="54" t="s">
        <v>328</v>
      </c>
      <c r="I220" s="54" t="s">
        <v>179</v>
      </c>
      <c r="J220" s="54" t="s">
        <v>711</v>
      </c>
      <c r="K220" s="54" t="s">
        <v>96</v>
      </c>
      <c r="L220" s="54">
        <v>2023</v>
      </c>
      <c r="M220" s="54" t="s">
        <v>354</v>
      </c>
      <c r="N220" s="227" t="s">
        <v>404</v>
      </c>
      <c r="O220" s="50" t="s">
        <v>1014</v>
      </c>
    </row>
    <row r="221" spans="1:15" s="50" customFormat="1" ht="25.15" customHeight="1">
      <c r="A221" s="54">
        <v>5</v>
      </c>
      <c r="B221" s="54" t="s">
        <v>658</v>
      </c>
      <c r="C221" s="55" t="s">
        <v>412</v>
      </c>
      <c r="D221" s="124">
        <v>0.05</v>
      </c>
      <c r="E221" s="124"/>
      <c r="F221" s="124">
        <v>0.05</v>
      </c>
      <c r="G221" s="110" t="s">
        <v>132</v>
      </c>
      <c r="H221" s="54" t="s">
        <v>323</v>
      </c>
      <c r="I221" s="54" t="s">
        <v>196</v>
      </c>
      <c r="J221" s="54" t="s">
        <v>711</v>
      </c>
      <c r="K221" s="54" t="s">
        <v>96</v>
      </c>
      <c r="L221" s="54">
        <v>2023</v>
      </c>
      <c r="M221" s="54" t="s">
        <v>354</v>
      </c>
      <c r="N221" s="54" t="s">
        <v>402</v>
      </c>
    </row>
    <row r="222" spans="1:15" s="50" customFormat="1" ht="25.15" customHeight="1">
      <c r="A222" s="54">
        <v>6</v>
      </c>
      <c r="B222" s="54" t="s">
        <v>659</v>
      </c>
      <c r="C222" s="55" t="s">
        <v>412</v>
      </c>
      <c r="D222" s="124">
        <v>0.2</v>
      </c>
      <c r="E222" s="124">
        <v>0.2</v>
      </c>
      <c r="F222" s="124">
        <v>0</v>
      </c>
      <c r="G222" s="110"/>
      <c r="H222" s="54" t="s">
        <v>325</v>
      </c>
      <c r="I222" s="54" t="s">
        <v>660</v>
      </c>
      <c r="J222" s="54" t="s">
        <v>711</v>
      </c>
      <c r="K222" s="54" t="s">
        <v>96</v>
      </c>
      <c r="L222" s="54">
        <v>2023</v>
      </c>
      <c r="M222" s="54" t="s">
        <v>354</v>
      </c>
      <c r="N222" s="54" t="s">
        <v>402</v>
      </c>
    </row>
    <row r="223" spans="1:15" s="50" customFormat="1" ht="25.15" customHeight="1">
      <c r="A223" s="54">
        <v>7</v>
      </c>
      <c r="B223" s="54" t="s">
        <v>556</v>
      </c>
      <c r="C223" s="55" t="s">
        <v>412</v>
      </c>
      <c r="D223" s="124">
        <v>0.11</v>
      </c>
      <c r="E223" s="124">
        <v>0.11</v>
      </c>
      <c r="F223" s="124">
        <v>0</v>
      </c>
      <c r="G223" s="110"/>
      <c r="H223" s="54" t="s">
        <v>330</v>
      </c>
      <c r="I223" s="54" t="s">
        <v>661</v>
      </c>
      <c r="J223" s="54" t="s">
        <v>711</v>
      </c>
      <c r="K223" s="54" t="s">
        <v>96</v>
      </c>
      <c r="L223" s="54">
        <v>2023</v>
      </c>
      <c r="M223" s="54" t="s">
        <v>354</v>
      </c>
      <c r="N223" s="227" t="s">
        <v>404</v>
      </c>
    </row>
    <row r="224" spans="1:15" s="50" customFormat="1" ht="25.15" customHeight="1">
      <c r="A224" s="54">
        <v>8</v>
      </c>
      <c r="B224" s="54" t="s">
        <v>557</v>
      </c>
      <c r="C224" s="55" t="s">
        <v>412</v>
      </c>
      <c r="D224" s="124">
        <v>0.12</v>
      </c>
      <c r="E224" s="124">
        <v>0.12</v>
      </c>
      <c r="F224" s="124">
        <v>0</v>
      </c>
      <c r="G224" s="110"/>
      <c r="H224" s="54" t="s">
        <v>330</v>
      </c>
      <c r="I224" s="54" t="s">
        <v>662</v>
      </c>
      <c r="J224" s="54" t="s">
        <v>711</v>
      </c>
      <c r="K224" s="54" t="s">
        <v>96</v>
      </c>
      <c r="L224" s="54">
        <v>2023</v>
      </c>
      <c r="M224" s="54" t="s">
        <v>354</v>
      </c>
      <c r="N224" s="54" t="s">
        <v>402</v>
      </c>
    </row>
    <row r="225" spans="1:15" s="50" customFormat="1" ht="25.15" customHeight="1">
      <c r="A225" s="54">
        <v>9</v>
      </c>
      <c r="B225" s="54" t="s">
        <v>558</v>
      </c>
      <c r="C225" s="55" t="s">
        <v>412</v>
      </c>
      <c r="D225" s="124">
        <v>0.03</v>
      </c>
      <c r="E225" s="124">
        <v>0.03</v>
      </c>
      <c r="F225" s="124">
        <v>0</v>
      </c>
      <c r="G225" s="110"/>
      <c r="H225" s="54" t="s">
        <v>330</v>
      </c>
      <c r="I225" s="54" t="s">
        <v>516</v>
      </c>
      <c r="J225" s="54" t="s">
        <v>711</v>
      </c>
      <c r="K225" s="54" t="s">
        <v>96</v>
      </c>
      <c r="L225" s="54">
        <v>2023</v>
      </c>
      <c r="M225" s="54" t="s">
        <v>354</v>
      </c>
      <c r="N225" s="227" t="s">
        <v>404</v>
      </c>
    </row>
    <row r="226" spans="1:15" s="50" customFormat="1" ht="25.15" customHeight="1">
      <c r="A226" s="54">
        <v>10</v>
      </c>
      <c r="B226" s="54" t="s">
        <v>872</v>
      </c>
      <c r="C226" s="55" t="s">
        <v>412</v>
      </c>
      <c r="D226" s="124">
        <v>0.04</v>
      </c>
      <c r="E226" s="124"/>
      <c r="F226" s="124">
        <v>0.04</v>
      </c>
      <c r="G226" s="110" t="s">
        <v>807</v>
      </c>
      <c r="H226" s="54" t="s">
        <v>330</v>
      </c>
      <c r="I226" s="54" t="s">
        <v>880</v>
      </c>
      <c r="J226" s="54" t="s">
        <v>711</v>
      </c>
      <c r="K226" s="54" t="s">
        <v>96</v>
      </c>
      <c r="L226" s="54">
        <v>2023</v>
      </c>
      <c r="M226" s="54" t="s">
        <v>354</v>
      </c>
      <c r="N226" s="227" t="s">
        <v>404</v>
      </c>
    </row>
    <row r="227" spans="1:15" s="50" customFormat="1" ht="33" customHeight="1">
      <c r="A227" s="54">
        <v>11</v>
      </c>
      <c r="B227" s="54" t="s">
        <v>666</v>
      </c>
      <c r="C227" s="55" t="s">
        <v>412</v>
      </c>
      <c r="D227" s="124">
        <v>0.01</v>
      </c>
      <c r="E227" s="124">
        <v>0.01</v>
      </c>
      <c r="F227" s="124">
        <v>0</v>
      </c>
      <c r="G227" s="110"/>
      <c r="H227" s="54" t="s">
        <v>326</v>
      </c>
      <c r="I227" s="114" t="s">
        <v>1228</v>
      </c>
      <c r="J227" s="54" t="s">
        <v>711</v>
      </c>
      <c r="K227" s="54" t="s">
        <v>96</v>
      </c>
      <c r="L227" s="54">
        <v>2023</v>
      </c>
      <c r="M227" s="54" t="s">
        <v>354</v>
      </c>
      <c r="N227" s="227" t="s">
        <v>404</v>
      </c>
      <c r="O227" s="50" t="s">
        <v>1020</v>
      </c>
    </row>
    <row r="228" spans="1:15" s="50" customFormat="1" ht="32.450000000000003" customHeight="1">
      <c r="A228" s="54">
        <v>12</v>
      </c>
      <c r="B228" s="54" t="s">
        <v>667</v>
      </c>
      <c r="C228" s="55" t="s">
        <v>412</v>
      </c>
      <c r="D228" s="124">
        <v>0.02</v>
      </c>
      <c r="E228" s="124">
        <v>0.02</v>
      </c>
      <c r="F228" s="124">
        <v>0</v>
      </c>
      <c r="G228" s="110"/>
      <c r="H228" s="54" t="s">
        <v>326</v>
      </c>
      <c r="I228" s="114" t="s">
        <v>1227</v>
      </c>
      <c r="J228" s="54" t="s">
        <v>711</v>
      </c>
      <c r="K228" s="54" t="s">
        <v>96</v>
      </c>
      <c r="L228" s="54">
        <v>2023</v>
      </c>
      <c r="M228" s="54" t="s">
        <v>354</v>
      </c>
      <c r="N228" s="227" t="s">
        <v>404</v>
      </c>
    </row>
    <row r="229" spans="1:15" s="50" customFormat="1" ht="30" customHeight="1">
      <c r="A229" s="54">
        <v>13</v>
      </c>
      <c r="B229" s="54" t="s">
        <v>232</v>
      </c>
      <c r="C229" s="55" t="s">
        <v>412</v>
      </c>
      <c r="D229" s="124">
        <v>0.1</v>
      </c>
      <c r="E229" s="124">
        <v>0.1</v>
      </c>
      <c r="F229" s="124"/>
      <c r="G229" s="110" t="s">
        <v>132</v>
      </c>
      <c r="H229" s="114" t="s">
        <v>329</v>
      </c>
      <c r="I229" s="54" t="s">
        <v>231</v>
      </c>
      <c r="J229" s="54" t="s">
        <v>711</v>
      </c>
      <c r="K229" s="54" t="s">
        <v>96</v>
      </c>
      <c r="L229" s="54">
        <v>2023</v>
      </c>
      <c r="M229" s="54" t="s">
        <v>354</v>
      </c>
      <c r="N229" s="54" t="s">
        <v>402</v>
      </c>
    </row>
    <row r="230" spans="1:15" s="50" customFormat="1" ht="25.15" customHeight="1">
      <c r="A230" s="54">
        <v>14</v>
      </c>
      <c r="B230" s="54" t="s">
        <v>870</v>
      </c>
      <c r="C230" s="55" t="s">
        <v>412</v>
      </c>
      <c r="D230" s="124">
        <v>0.02</v>
      </c>
      <c r="E230" s="124"/>
      <c r="F230" s="124">
        <v>0.02</v>
      </c>
      <c r="G230" s="110" t="s">
        <v>127</v>
      </c>
      <c r="H230" s="54" t="s">
        <v>327</v>
      </c>
      <c r="I230" s="54" t="s">
        <v>869</v>
      </c>
      <c r="J230" s="54" t="s">
        <v>711</v>
      </c>
      <c r="K230" s="54" t="s">
        <v>710</v>
      </c>
      <c r="L230" s="54" t="s">
        <v>108</v>
      </c>
      <c r="M230" s="54" t="s">
        <v>354</v>
      </c>
      <c r="N230" s="227" t="s">
        <v>404</v>
      </c>
      <c r="O230" s="50" t="s">
        <v>1015</v>
      </c>
    </row>
    <row r="231" spans="1:15" s="118" customFormat="1" ht="25.15" customHeight="1">
      <c r="A231" s="130" t="s">
        <v>180</v>
      </c>
      <c r="B231" s="130" t="s">
        <v>333</v>
      </c>
      <c r="C231" s="131"/>
      <c r="D231" s="122"/>
      <c r="E231" s="122"/>
      <c r="F231" s="122"/>
      <c r="G231" s="132"/>
      <c r="H231" s="130"/>
      <c r="I231" s="130"/>
      <c r="J231" s="130"/>
      <c r="K231" s="130"/>
      <c r="L231" s="130"/>
      <c r="M231" s="133"/>
      <c r="N231" s="133"/>
    </row>
    <row r="232" spans="1:15" s="50" customFormat="1" ht="25.15" customHeight="1">
      <c r="A232" s="54">
        <v>1</v>
      </c>
      <c r="B232" s="54" t="s">
        <v>636</v>
      </c>
      <c r="C232" s="55" t="s">
        <v>415</v>
      </c>
      <c r="D232" s="124">
        <v>0.8</v>
      </c>
      <c r="E232" s="124"/>
      <c r="F232" s="124">
        <v>0.8</v>
      </c>
      <c r="G232" s="110"/>
      <c r="H232" s="54" t="s">
        <v>331</v>
      </c>
      <c r="I232" s="54"/>
      <c r="J232" s="54" t="s">
        <v>768</v>
      </c>
      <c r="K232" s="54" t="s">
        <v>95</v>
      </c>
      <c r="L232" s="54">
        <v>2023</v>
      </c>
      <c r="M232" s="54" t="s">
        <v>354</v>
      </c>
      <c r="N232" s="227" t="s">
        <v>404</v>
      </c>
    </row>
    <row r="233" spans="1:15" s="50" customFormat="1" ht="24" customHeight="1">
      <c r="A233" s="54">
        <v>2</v>
      </c>
      <c r="B233" s="54" t="s">
        <v>637</v>
      </c>
      <c r="C233" s="55" t="s">
        <v>415</v>
      </c>
      <c r="D233" s="124">
        <v>0.4</v>
      </c>
      <c r="E233" s="124"/>
      <c r="F233" s="124">
        <v>0.4</v>
      </c>
      <c r="G233" s="110"/>
      <c r="H233" s="54" t="s">
        <v>331</v>
      </c>
      <c r="I233" s="54"/>
      <c r="J233" s="54" t="s">
        <v>768</v>
      </c>
      <c r="K233" s="54" t="s">
        <v>95</v>
      </c>
      <c r="L233" s="54">
        <v>2023</v>
      </c>
      <c r="M233" s="54" t="s">
        <v>354</v>
      </c>
      <c r="N233" s="227" t="s">
        <v>404</v>
      </c>
    </row>
    <row r="234" spans="1:15" s="50" customFormat="1" ht="32.450000000000003" customHeight="1">
      <c r="A234" s="54">
        <v>3</v>
      </c>
      <c r="B234" s="54" t="s">
        <v>424</v>
      </c>
      <c r="C234" s="55" t="s">
        <v>415</v>
      </c>
      <c r="D234" s="124">
        <v>0.5</v>
      </c>
      <c r="E234" s="124"/>
      <c r="F234" s="124">
        <v>0.5</v>
      </c>
      <c r="G234" s="110"/>
      <c r="H234" s="54" t="s">
        <v>331</v>
      </c>
      <c r="I234" s="54" t="s">
        <v>423</v>
      </c>
      <c r="J234" s="54" t="s">
        <v>711</v>
      </c>
      <c r="K234" s="54" t="s">
        <v>95</v>
      </c>
      <c r="L234" s="54">
        <v>2023</v>
      </c>
      <c r="M234" s="54" t="s">
        <v>354</v>
      </c>
      <c r="N234" s="54" t="s">
        <v>402</v>
      </c>
      <c r="O234" s="50" t="s">
        <v>1037</v>
      </c>
    </row>
    <row r="235" spans="1:15" s="50" customFormat="1" ht="25.15" customHeight="1">
      <c r="A235" s="54">
        <v>4</v>
      </c>
      <c r="B235" s="54" t="s">
        <v>632</v>
      </c>
      <c r="C235" s="55" t="s">
        <v>415</v>
      </c>
      <c r="D235" s="124">
        <v>0.09</v>
      </c>
      <c r="E235" s="124"/>
      <c r="F235" s="124">
        <v>0.09</v>
      </c>
      <c r="G235" s="110"/>
      <c r="H235" s="54" t="s">
        <v>323</v>
      </c>
      <c r="I235" s="54" t="s">
        <v>366</v>
      </c>
      <c r="J235" s="54" t="s">
        <v>768</v>
      </c>
      <c r="K235" s="54" t="s">
        <v>95</v>
      </c>
      <c r="L235" s="54">
        <v>2023</v>
      </c>
      <c r="M235" s="54" t="s">
        <v>354</v>
      </c>
      <c r="N235" s="227" t="s">
        <v>404</v>
      </c>
    </row>
    <row r="236" spans="1:15" s="50" customFormat="1" ht="33" customHeight="1">
      <c r="A236" s="54">
        <v>5</v>
      </c>
      <c r="B236" s="54" t="s">
        <v>640</v>
      </c>
      <c r="C236" s="55" t="s">
        <v>415</v>
      </c>
      <c r="D236" s="124">
        <v>0.3</v>
      </c>
      <c r="E236" s="124"/>
      <c r="F236" s="124">
        <v>0.3</v>
      </c>
      <c r="G236" s="110"/>
      <c r="H236" s="54" t="s">
        <v>326</v>
      </c>
      <c r="I236" s="114" t="s">
        <v>1040</v>
      </c>
      <c r="J236" s="54" t="s">
        <v>768</v>
      </c>
      <c r="K236" s="54" t="s">
        <v>95</v>
      </c>
      <c r="L236" s="54">
        <v>2023</v>
      </c>
      <c r="M236" s="54" t="s">
        <v>982</v>
      </c>
      <c r="N236" s="54" t="s">
        <v>402</v>
      </c>
    </row>
    <row r="237" spans="1:15" s="50" customFormat="1" ht="49.15" customHeight="1">
      <c r="A237" s="54">
        <v>6</v>
      </c>
      <c r="B237" s="54" t="s">
        <v>866</v>
      </c>
      <c r="C237" s="55" t="s">
        <v>415</v>
      </c>
      <c r="D237" s="124">
        <v>0.28000000000000003</v>
      </c>
      <c r="E237" s="124"/>
      <c r="F237" s="124">
        <v>0.28000000000000003</v>
      </c>
      <c r="G237" s="110"/>
      <c r="H237" s="54" t="s">
        <v>326</v>
      </c>
      <c r="I237" s="114" t="s">
        <v>865</v>
      </c>
      <c r="J237" s="54" t="s">
        <v>768</v>
      </c>
      <c r="K237" s="54" t="s">
        <v>95</v>
      </c>
      <c r="L237" s="54">
        <v>2023</v>
      </c>
      <c r="M237" s="54" t="s">
        <v>354</v>
      </c>
      <c r="N237" s="227" t="s">
        <v>404</v>
      </c>
    </row>
    <row r="238" spans="1:15" s="50" customFormat="1" ht="32.450000000000003" customHeight="1">
      <c r="A238" s="54">
        <v>7</v>
      </c>
      <c r="B238" s="114" t="s">
        <v>1071</v>
      </c>
      <c r="C238" s="55" t="s">
        <v>415</v>
      </c>
      <c r="D238" s="124">
        <v>1.76</v>
      </c>
      <c r="E238" s="124"/>
      <c r="F238" s="124">
        <v>1.76</v>
      </c>
      <c r="G238" s="110"/>
      <c r="H238" s="54" t="s">
        <v>330</v>
      </c>
      <c r="I238" s="54" t="s">
        <v>514</v>
      </c>
      <c r="J238" s="54" t="s">
        <v>768</v>
      </c>
      <c r="K238" s="54" t="s">
        <v>95</v>
      </c>
      <c r="L238" s="54">
        <v>2023</v>
      </c>
      <c r="M238" s="54" t="s">
        <v>354</v>
      </c>
      <c r="N238" s="227" t="s">
        <v>404</v>
      </c>
    </row>
    <row r="239" spans="1:15" s="50" customFormat="1" ht="30" customHeight="1">
      <c r="A239" s="54">
        <v>8</v>
      </c>
      <c r="B239" s="54" t="s">
        <v>422</v>
      </c>
      <c r="C239" s="55" t="s">
        <v>415</v>
      </c>
      <c r="D239" s="124">
        <v>1</v>
      </c>
      <c r="E239" s="124"/>
      <c r="F239" s="124">
        <v>1</v>
      </c>
      <c r="G239" s="110"/>
      <c r="H239" s="54" t="s">
        <v>330</v>
      </c>
      <c r="I239" s="54" t="s">
        <v>622</v>
      </c>
      <c r="J239" s="54" t="s">
        <v>768</v>
      </c>
      <c r="K239" s="54" t="s">
        <v>95</v>
      </c>
      <c r="L239" s="54">
        <v>2023</v>
      </c>
      <c r="M239" s="54" t="s">
        <v>354</v>
      </c>
      <c r="N239" s="227" t="s">
        <v>404</v>
      </c>
    </row>
    <row r="240" spans="1:15" s="50" customFormat="1" ht="25.15" customHeight="1">
      <c r="A240" s="54">
        <v>9</v>
      </c>
      <c r="B240" s="54" t="s">
        <v>421</v>
      </c>
      <c r="C240" s="55" t="s">
        <v>415</v>
      </c>
      <c r="D240" s="124">
        <v>7.5</v>
      </c>
      <c r="E240" s="124"/>
      <c r="F240" s="124">
        <v>7.5</v>
      </c>
      <c r="G240" s="110"/>
      <c r="H240" s="54" t="s">
        <v>330</v>
      </c>
      <c r="I240" s="54" t="s">
        <v>622</v>
      </c>
      <c r="J240" s="54" t="s">
        <v>768</v>
      </c>
      <c r="K240" s="54" t="s">
        <v>95</v>
      </c>
      <c r="L240" s="54">
        <v>2023</v>
      </c>
      <c r="M240" s="54" t="s">
        <v>354</v>
      </c>
      <c r="N240" s="227" t="s">
        <v>404</v>
      </c>
    </row>
    <row r="241" spans="1:15" s="50" customFormat="1" ht="25.15" customHeight="1">
      <c r="A241" s="54">
        <v>10</v>
      </c>
      <c r="B241" s="54" t="s">
        <v>631</v>
      </c>
      <c r="C241" s="55" t="s">
        <v>415</v>
      </c>
      <c r="D241" s="124">
        <v>0.12</v>
      </c>
      <c r="E241" s="124"/>
      <c r="F241" s="124">
        <v>0.12</v>
      </c>
      <c r="G241" s="110"/>
      <c r="H241" s="54" t="s">
        <v>330</v>
      </c>
      <c r="I241" s="54" t="s">
        <v>623</v>
      </c>
      <c r="J241" s="54" t="s">
        <v>768</v>
      </c>
      <c r="K241" s="54" t="s">
        <v>95</v>
      </c>
      <c r="L241" s="54">
        <v>2023</v>
      </c>
      <c r="M241" s="54" t="s">
        <v>354</v>
      </c>
      <c r="N241" s="227" t="s">
        <v>404</v>
      </c>
    </row>
    <row r="242" spans="1:15" s="50" customFormat="1" ht="25.15" customHeight="1">
      <c r="A242" s="54">
        <v>11</v>
      </c>
      <c r="B242" s="54" t="s">
        <v>632</v>
      </c>
      <c r="C242" s="55" t="s">
        <v>415</v>
      </c>
      <c r="D242" s="124">
        <v>0.21</v>
      </c>
      <c r="E242" s="124"/>
      <c r="F242" s="124">
        <v>0.21</v>
      </c>
      <c r="G242" s="110"/>
      <c r="H242" s="54" t="s">
        <v>330</v>
      </c>
      <c r="I242" s="54" t="s">
        <v>367</v>
      </c>
      <c r="J242" s="54" t="s">
        <v>768</v>
      </c>
      <c r="K242" s="54" t="s">
        <v>95</v>
      </c>
      <c r="L242" s="54">
        <v>2023</v>
      </c>
      <c r="M242" s="54" t="s">
        <v>354</v>
      </c>
      <c r="N242" s="54" t="s">
        <v>402</v>
      </c>
    </row>
    <row r="243" spans="1:15" s="50" customFormat="1" ht="60" customHeight="1">
      <c r="A243" s="54">
        <v>12</v>
      </c>
      <c r="B243" s="114" t="s">
        <v>1072</v>
      </c>
      <c r="C243" s="55" t="s">
        <v>415</v>
      </c>
      <c r="D243" s="124">
        <v>2</v>
      </c>
      <c r="E243" s="124"/>
      <c r="F243" s="124">
        <v>2</v>
      </c>
      <c r="G243" s="110"/>
      <c r="H243" s="54" t="s">
        <v>397</v>
      </c>
      <c r="I243" s="114" t="s">
        <v>398</v>
      </c>
      <c r="J243" s="54" t="s">
        <v>768</v>
      </c>
      <c r="K243" s="54" t="s">
        <v>95</v>
      </c>
      <c r="L243" s="54">
        <v>2023</v>
      </c>
      <c r="M243" s="54" t="s">
        <v>354</v>
      </c>
      <c r="N243" s="227" t="s">
        <v>404</v>
      </c>
    </row>
    <row r="244" spans="1:15" s="50" customFormat="1" ht="25.15" customHeight="1">
      <c r="A244" s="54">
        <v>13</v>
      </c>
      <c r="B244" s="54" t="s">
        <v>633</v>
      </c>
      <c r="C244" s="55" t="s">
        <v>415</v>
      </c>
      <c r="D244" s="124">
        <v>0.3</v>
      </c>
      <c r="E244" s="124"/>
      <c r="F244" s="124">
        <v>0.3</v>
      </c>
      <c r="G244" s="110"/>
      <c r="H244" s="54" t="s">
        <v>324</v>
      </c>
      <c r="I244" s="54" t="s">
        <v>656</v>
      </c>
      <c r="J244" s="54" t="s">
        <v>711</v>
      </c>
      <c r="K244" s="54" t="s">
        <v>95</v>
      </c>
      <c r="L244" s="54">
        <v>2023</v>
      </c>
      <c r="M244" s="54" t="s">
        <v>354</v>
      </c>
      <c r="N244" s="227" t="s">
        <v>404</v>
      </c>
    </row>
    <row r="245" spans="1:15" s="50" customFormat="1" ht="25.15" customHeight="1">
      <c r="A245" s="54">
        <v>14</v>
      </c>
      <c r="B245" s="54" t="s">
        <v>634</v>
      </c>
      <c r="C245" s="55" t="s">
        <v>415</v>
      </c>
      <c r="D245" s="124">
        <v>0.18</v>
      </c>
      <c r="E245" s="124"/>
      <c r="F245" s="124">
        <v>0.18</v>
      </c>
      <c r="G245" s="110"/>
      <c r="H245" s="54" t="s">
        <v>324</v>
      </c>
      <c r="I245" s="54" t="s">
        <v>576</v>
      </c>
      <c r="J245" s="54" t="s">
        <v>711</v>
      </c>
      <c r="K245" s="54" t="s">
        <v>95</v>
      </c>
      <c r="L245" s="54">
        <v>2023</v>
      </c>
      <c r="M245" s="54" t="s">
        <v>983</v>
      </c>
      <c r="N245" s="227" t="s">
        <v>404</v>
      </c>
    </row>
    <row r="246" spans="1:15" s="50" customFormat="1" ht="29.45" customHeight="1">
      <c r="A246" s="54">
        <v>15</v>
      </c>
      <c r="B246" s="54" t="s">
        <v>420</v>
      </c>
      <c r="C246" s="55" t="s">
        <v>415</v>
      </c>
      <c r="D246" s="124">
        <v>0.3</v>
      </c>
      <c r="E246" s="124"/>
      <c r="F246" s="124">
        <v>0.3</v>
      </c>
      <c r="G246" s="110"/>
      <c r="H246" s="54" t="s">
        <v>324</v>
      </c>
      <c r="I246" s="54" t="s">
        <v>419</v>
      </c>
      <c r="J246" s="54" t="s">
        <v>768</v>
      </c>
      <c r="K246" s="54" t="s">
        <v>95</v>
      </c>
      <c r="L246" s="54">
        <v>2023</v>
      </c>
      <c r="M246" s="54" t="s">
        <v>354</v>
      </c>
      <c r="N246" s="227" t="s">
        <v>404</v>
      </c>
    </row>
    <row r="247" spans="1:15" s="50" customFormat="1" ht="25.15" customHeight="1">
      <c r="A247" s="54">
        <v>16</v>
      </c>
      <c r="B247" s="54" t="s">
        <v>864</v>
      </c>
      <c r="C247" s="55" t="s">
        <v>415</v>
      </c>
      <c r="D247" s="124">
        <v>0.21</v>
      </c>
      <c r="E247" s="124"/>
      <c r="F247" s="124">
        <v>0.21</v>
      </c>
      <c r="G247" s="110"/>
      <c r="H247" s="54" t="s">
        <v>324</v>
      </c>
      <c r="I247" s="54" t="s">
        <v>863</v>
      </c>
      <c r="J247" s="54" t="s">
        <v>711</v>
      </c>
      <c r="K247" s="54" t="s">
        <v>95</v>
      </c>
      <c r="L247" s="54">
        <v>2023</v>
      </c>
      <c r="M247" s="54" t="s">
        <v>354</v>
      </c>
      <c r="N247" s="54" t="s">
        <v>402</v>
      </c>
    </row>
    <row r="248" spans="1:15" s="50" customFormat="1" ht="25.15" customHeight="1">
      <c r="A248" s="54">
        <v>17</v>
      </c>
      <c r="B248" s="54" t="s">
        <v>635</v>
      </c>
      <c r="C248" s="55" t="s">
        <v>415</v>
      </c>
      <c r="D248" s="124">
        <v>0.13</v>
      </c>
      <c r="E248" s="124"/>
      <c r="F248" s="124">
        <v>0.13</v>
      </c>
      <c r="G248" s="110"/>
      <c r="H248" s="54" t="s">
        <v>325</v>
      </c>
      <c r="I248" s="54"/>
      <c r="J248" s="54" t="s">
        <v>711</v>
      </c>
      <c r="K248" s="54" t="s">
        <v>95</v>
      </c>
      <c r="L248" s="54">
        <v>2023</v>
      </c>
      <c r="M248" s="54" t="s">
        <v>354</v>
      </c>
      <c r="N248" s="227" t="s">
        <v>404</v>
      </c>
    </row>
    <row r="249" spans="1:15" s="240" customFormat="1" ht="25.15" customHeight="1">
      <c r="A249" s="230">
        <v>18</v>
      </c>
      <c r="B249" s="230" t="s">
        <v>862</v>
      </c>
      <c r="C249" s="232" t="s">
        <v>415</v>
      </c>
      <c r="D249" s="243">
        <v>2.4E-2</v>
      </c>
      <c r="E249" s="243"/>
      <c r="F249" s="243">
        <v>2.4E-2</v>
      </c>
      <c r="G249" s="231"/>
      <c r="H249" s="230" t="s">
        <v>325</v>
      </c>
      <c r="I249" s="230" t="s">
        <v>861</v>
      </c>
      <c r="J249" s="230" t="s">
        <v>711</v>
      </c>
      <c r="K249" s="230" t="s">
        <v>95</v>
      </c>
      <c r="L249" s="115">
        <v>2023</v>
      </c>
      <c r="M249" s="230" t="s">
        <v>353</v>
      </c>
      <c r="N249" s="227" t="s">
        <v>404</v>
      </c>
      <c r="O249" s="212"/>
    </row>
    <row r="250" spans="1:15" s="212" customFormat="1" ht="25.15" customHeight="1">
      <c r="A250" s="115">
        <v>19</v>
      </c>
      <c r="B250" s="115" t="s">
        <v>632</v>
      </c>
      <c r="C250" s="116" t="s">
        <v>415</v>
      </c>
      <c r="D250" s="248">
        <v>0.2</v>
      </c>
      <c r="E250" s="248"/>
      <c r="F250" s="248">
        <v>0.2</v>
      </c>
      <c r="G250" s="117" t="s">
        <v>253</v>
      </c>
      <c r="H250" s="115" t="s">
        <v>325</v>
      </c>
      <c r="I250" s="115" t="s">
        <v>418</v>
      </c>
      <c r="J250" s="115" t="s">
        <v>768</v>
      </c>
      <c r="K250" s="115" t="s">
        <v>95</v>
      </c>
      <c r="L250" s="115">
        <v>2023</v>
      </c>
      <c r="M250" s="115" t="s">
        <v>354</v>
      </c>
      <c r="N250" s="227" t="s">
        <v>404</v>
      </c>
    </row>
    <row r="251" spans="1:15" s="212" customFormat="1" ht="25.15" customHeight="1">
      <c r="A251" s="115">
        <v>20</v>
      </c>
      <c r="B251" s="115" t="s">
        <v>417</v>
      </c>
      <c r="C251" s="116" t="s">
        <v>415</v>
      </c>
      <c r="D251" s="248">
        <v>0.6</v>
      </c>
      <c r="E251" s="248"/>
      <c r="F251" s="248">
        <v>0.6</v>
      </c>
      <c r="G251" s="117"/>
      <c r="H251" s="115" t="s">
        <v>328</v>
      </c>
      <c r="I251" s="115"/>
      <c r="J251" s="115" t="s">
        <v>768</v>
      </c>
      <c r="K251" s="115" t="s">
        <v>95</v>
      </c>
      <c r="L251" s="115">
        <v>2023</v>
      </c>
      <c r="M251" s="115" t="s">
        <v>355</v>
      </c>
      <c r="N251" s="115" t="s">
        <v>402</v>
      </c>
    </row>
    <row r="252" spans="1:15" s="212" customFormat="1" ht="25.15" customHeight="1">
      <c r="A252" s="115">
        <v>21</v>
      </c>
      <c r="B252" s="115" t="s">
        <v>416</v>
      </c>
      <c r="C252" s="116" t="s">
        <v>415</v>
      </c>
      <c r="D252" s="248">
        <v>0.66</v>
      </c>
      <c r="E252" s="248"/>
      <c r="F252" s="248">
        <v>0.66</v>
      </c>
      <c r="G252" s="117"/>
      <c r="H252" s="115" t="s">
        <v>328</v>
      </c>
      <c r="I252" s="115"/>
      <c r="J252" s="115" t="s">
        <v>768</v>
      </c>
      <c r="K252" s="115" t="s">
        <v>95</v>
      </c>
      <c r="L252" s="115">
        <v>2023</v>
      </c>
      <c r="M252" s="115" t="s">
        <v>355</v>
      </c>
      <c r="N252" s="227" t="s">
        <v>404</v>
      </c>
    </row>
    <row r="253" spans="1:15" s="212" customFormat="1" ht="27.6" customHeight="1">
      <c r="A253" s="115">
        <v>22</v>
      </c>
      <c r="B253" s="115" t="s">
        <v>632</v>
      </c>
      <c r="C253" s="116" t="s">
        <v>415</v>
      </c>
      <c r="D253" s="248">
        <v>0.28999999999999998</v>
      </c>
      <c r="E253" s="248"/>
      <c r="F253" s="248">
        <v>0.28999999999999998</v>
      </c>
      <c r="G253" s="117"/>
      <c r="H253" s="115" t="s">
        <v>328</v>
      </c>
      <c r="I253" s="211" t="s">
        <v>1085</v>
      </c>
      <c r="J253" s="115" t="s">
        <v>768</v>
      </c>
      <c r="K253" s="115" t="s">
        <v>95</v>
      </c>
      <c r="L253" s="115">
        <v>2023</v>
      </c>
      <c r="M253" s="115" t="s">
        <v>355</v>
      </c>
      <c r="N253" s="115" t="s">
        <v>402</v>
      </c>
    </row>
    <row r="254" spans="1:15" s="212" customFormat="1" ht="25.15" customHeight="1">
      <c r="A254" s="115">
        <v>23</v>
      </c>
      <c r="B254" s="115" t="s">
        <v>638</v>
      </c>
      <c r="C254" s="116" t="s">
        <v>415</v>
      </c>
      <c r="D254" s="248">
        <v>0.15</v>
      </c>
      <c r="E254" s="248"/>
      <c r="F254" s="248">
        <v>0.15</v>
      </c>
      <c r="G254" s="117"/>
      <c r="H254" s="115" t="s">
        <v>328</v>
      </c>
      <c r="I254" s="115"/>
      <c r="J254" s="115" t="s">
        <v>768</v>
      </c>
      <c r="K254" s="115" t="s">
        <v>95</v>
      </c>
      <c r="L254" s="115">
        <v>2023</v>
      </c>
      <c r="M254" s="115" t="s">
        <v>355</v>
      </c>
      <c r="N254" s="227" t="s">
        <v>404</v>
      </c>
    </row>
    <row r="255" spans="1:15" s="212" customFormat="1" ht="25.15" customHeight="1">
      <c r="A255" s="115">
        <v>24</v>
      </c>
      <c r="B255" s="115" t="s">
        <v>639</v>
      </c>
      <c r="C255" s="116" t="s">
        <v>415</v>
      </c>
      <c r="D255" s="248">
        <v>1.1000000000000001</v>
      </c>
      <c r="E255" s="248"/>
      <c r="F255" s="248">
        <v>1.1000000000000001</v>
      </c>
      <c r="G255" s="117"/>
      <c r="H255" s="115" t="s">
        <v>328</v>
      </c>
      <c r="I255" s="115" t="s">
        <v>3</v>
      </c>
      <c r="J255" s="115" t="s">
        <v>768</v>
      </c>
      <c r="K255" s="115" t="s">
        <v>95</v>
      </c>
      <c r="L255" s="115">
        <v>2023</v>
      </c>
      <c r="M255" s="115" t="s">
        <v>355</v>
      </c>
      <c r="N255" s="115" t="s">
        <v>402</v>
      </c>
    </row>
    <row r="256" spans="1:15" s="212" customFormat="1" ht="25.15" customHeight="1">
      <c r="A256" s="115">
        <v>25</v>
      </c>
      <c r="B256" s="115" t="s">
        <v>508</v>
      </c>
      <c r="C256" s="116" t="s">
        <v>415</v>
      </c>
      <c r="D256" s="124">
        <v>1.3</v>
      </c>
      <c r="E256" s="248"/>
      <c r="F256" s="124">
        <v>1.3</v>
      </c>
      <c r="G256" s="117"/>
      <c r="H256" s="115" t="s">
        <v>327</v>
      </c>
      <c r="I256" s="115"/>
      <c r="J256" s="115" t="s">
        <v>768</v>
      </c>
      <c r="K256" s="115" t="s">
        <v>95</v>
      </c>
      <c r="L256" s="115">
        <v>2023</v>
      </c>
      <c r="M256" s="115" t="s">
        <v>355</v>
      </c>
      <c r="N256" s="115" t="s">
        <v>402</v>
      </c>
    </row>
    <row r="257" spans="1:15" s="240" customFormat="1" ht="25.15" customHeight="1">
      <c r="A257" s="230">
        <v>26</v>
      </c>
      <c r="B257" s="230" t="s">
        <v>860</v>
      </c>
      <c r="C257" s="232" t="s">
        <v>415</v>
      </c>
      <c r="D257" s="243">
        <v>0.5</v>
      </c>
      <c r="E257" s="243"/>
      <c r="F257" s="243">
        <v>0.5</v>
      </c>
      <c r="G257" s="231"/>
      <c r="H257" s="54" t="s">
        <v>329</v>
      </c>
      <c r="I257" s="230" t="s">
        <v>859</v>
      </c>
      <c r="J257" s="230" t="s">
        <v>711</v>
      </c>
      <c r="K257" s="230" t="s">
        <v>95</v>
      </c>
      <c r="L257" s="115">
        <v>2023</v>
      </c>
      <c r="M257" s="230" t="s">
        <v>353</v>
      </c>
      <c r="N257" s="227" t="s">
        <v>404</v>
      </c>
      <c r="O257" s="212"/>
    </row>
    <row r="258" spans="1:15" s="118" customFormat="1" ht="25.15" customHeight="1">
      <c r="A258" s="130" t="s">
        <v>180</v>
      </c>
      <c r="B258" s="130" t="s">
        <v>722</v>
      </c>
      <c r="C258" s="131"/>
      <c r="D258" s="122"/>
      <c r="E258" s="122"/>
      <c r="F258" s="122"/>
      <c r="G258" s="132"/>
      <c r="H258" s="130"/>
      <c r="I258" s="130"/>
      <c r="J258" s="130"/>
      <c r="K258" s="130"/>
      <c r="L258" s="130"/>
      <c r="M258" s="133"/>
      <c r="N258" s="133"/>
    </row>
    <row r="259" spans="1:15" s="50" customFormat="1" ht="28.9" customHeight="1">
      <c r="A259" s="54">
        <v>1</v>
      </c>
      <c r="B259" s="54" t="s">
        <v>641</v>
      </c>
      <c r="C259" s="55" t="s">
        <v>1177</v>
      </c>
      <c r="D259" s="124">
        <v>2.9</v>
      </c>
      <c r="E259" s="124"/>
      <c r="F259" s="124">
        <v>2.9</v>
      </c>
      <c r="G259" s="110"/>
      <c r="H259" s="54" t="s">
        <v>106</v>
      </c>
      <c r="I259" s="54" t="s">
        <v>654</v>
      </c>
      <c r="J259" s="54" t="s">
        <v>713</v>
      </c>
      <c r="K259" s="54" t="s">
        <v>95</v>
      </c>
      <c r="L259" s="54">
        <v>2023</v>
      </c>
      <c r="M259" s="54" t="s">
        <v>355</v>
      </c>
      <c r="N259" s="54" t="s">
        <v>402</v>
      </c>
    </row>
    <row r="260" spans="1:15" s="50" customFormat="1" ht="25.15" customHeight="1">
      <c r="A260" s="54">
        <v>2</v>
      </c>
      <c r="B260" s="54" t="s">
        <v>642</v>
      </c>
      <c r="C260" s="55" t="s">
        <v>415</v>
      </c>
      <c r="D260" s="124">
        <v>0.9</v>
      </c>
      <c r="E260" s="124"/>
      <c r="F260" s="124">
        <v>0.9</v>
      </c>
      <c r="G260" s="110"/>
      <c r="H260" s="54" t="s">
        <v>106</v>
      </c>
      <c r="I260" s="54" t="s">
        <v>712</v>
      </c>
      <c r="J260" s="54" t="s">
        <v>713</v>
      </c>
      <c r="K260" s="54" t="s">
        <v>95</v>
      </c>
      <c r="L260" s="54">
        <v>2023</v>
      </c>
      <c r="M260" s="54" t="s">
        <v>355</v>
      </c>
      <c r="N260" s="54" t="s">
        <v>402</v>
      </c>
    </row>
    <row r="261" spans="1:15" s="50" customFormat="1" ht="25.15" customHeight="1">
      <c r="A261" s="54">
        <v>3</v>
      </c>
      <c r="B261" s="54" t="s">
        <v>643</v>
      </c>
      <c r="C261" s="55" t="s">
        <v>415</v>
      </c>
      <c r="D261" s="124">
        <v>2.2999999999999998</v>
      </c>
      <c r="E261" s="124"/>
      <c r="F261" s="124">
        <v>2.2999999999999998</v>
      </c>
      <c r="G261" s="110"/>
      <c r="H261" s="54" t="s">
        <v>106</v>
      </c>
      <c r="I261" s="54" t="s">
        <v>107</v>
      </c>
      <c r="J261" s="54" t="s">
        <v>713</v>
      </c>
      <c r="K261" s="54" t="s">
        <v>95</v>
      </c>
      <c r="L261" s="54">
        <v>2023</v>
      </c>
      <c r="M261" s="54" t="s">
        <v>355</v>
      </c>
      <c r="N261" s="227" t="s">
        <v>404</v>
      </c>
    </row>
    <row r="262" spans="1:15" s="50" customFormat="1" ht="25.15" customHeight="1">
      <c r="A262" s="54">
        <v>4</v>
      </c>
      <c r="B262" s="54" t="s">
        <v>1169</v>
      </c>
      <c r="C262" s="155" t="s">
        <v>428</v>
      </c>
      <c r="D262" s="124">
        <v>5</v>
      </c>
      <c r="E262" s="124"/>
      <c r="F262" s="124">
        <v>5</v>
      </c>
      <c r="G262" s="110"/>
      <c r="H262" s="54" t="s">
        <v>106</v>
      </c>
      <c r="I262" s="54" t="s">
        <v>107</v>
      </c>
      <c r="J262" s="54" t="s">
        <v>713</v>
      </c>
      <c r="K262" s="54" t="s">
        <v>95</v>
      </c>
      <c r="L262" s="54">
        <v>2023</v>
      </c>
      <c r="M262" s="54" t="s">
        <v>355</v>
      </c>
      <c r="N262" s="54" t="s">
        <v>402</v>
      </c>
    </row>
    <row r="263" spans="1:15" s="50" customFormat="1" ht="33" customHeight="1">
      <c r="A263" s="54">
        <v>5</v>
      </c>
      <c r="B263" s="114" t="s">
        <v>1073</v>
      </c>
      <c r="C263" s="55" t="s">
        <v>415</v>
      </c>
      <c r="D263" s="124">
        <v>0.6</v>
      </c>
      <c r="E263" s="124"/>
      <c r="F263" s="124">
        <v>0.6</v>
      </c>
      <c r="G263" s="110"/>
      <c r="H263" s="54" t="s">
        <v>106</v>
      </c>
      <c r="I263" s="225" t="s">
        <v>1170</v>
      </c>
      <c r="J263" s="54" t="s">
        <v>713</v>
      </c>
      <c r="K263" s="54" t="s">
        <v>95</v>
      </c>
      <c r="L263" s="54">
        <v>2023</v>
      </c>
      <c r="M263" s="54" t="s">
        <v>355</v>
      </c>
      <c r="N263" s="54" t="s">
        <v>402</v>
      </c>
    </row>
    <row r="264" spans="1:15" s="50" customFormat="1" ht="32.450000000000003" customHeight="1">
      <c r="A264" s="54">
        <v>6</v>
      </c>
      <c r="B264" s="114" t="s">
        <v>1074</v>
      </c>
      <c r="C264" s="55" t="s">
        <v>415</v>
      </c>
      <c r="D264" s="124">
        <v>6.1</v>
      </c>
      <c r="E264" s="124"/>
      <c r="F264" s="124">
        <v>6.1</v>
      </c>
      <c r="G264" s="110"/>
      <c r="H264" s="54" t="s">
        <v>106</v>
      </c>
      <c r="I264" s="54" t="s">
        <v>654</v>
      </c>
      <c r="J264" s="54" t="s">
        <v>713</v>
      </c>
      <c r="K264" s="54" t="s">
        <v>95</v>
      </c>
      <c r="L264" s="54">
        <v>2023</v>
      </c>
      <c r="M264" s="54" t="s">
        <v>355</v>
      </c>
      <c r="N264" s="54" t="s">
        <v>402</v>
      </c>
    </row>
    <row r="265" spans="1:15" s="50" customFormat="1" ht="25.15" customHeight="1">
      <c r="A265" s="54">
        <v>7</v>
      </c>
      <c r="B265" s="54" t="s">
        <v>644</v>
      </c>
      <c r="C265" s="55" t="s">
        <v>415</v>
      </c>
      <c r="D265" s="124">
        <v>2.14</v>
      </c>
      <c r="E265" s="124"/>
      <c r="F265" s="124">
        <v>2.14</v>
      </c>
      <c r="G265" s="110"/>
      <c r="H265" s="54" t="s">
        <v>106</v>
      </c>
      <c r="I265" s="54" t="s">
        <v>654</v>
      </c>
      <c r="J265" s="54" t="s">
        <v>713</v>
      </c>
      <c r="K265" s="54" t="s">
        <v>95</v>
      </c>
      <c r="L265" s="54">
        <v>2023</v>
      </c>
      <c r="M265" s="54" t="s">
        <v>355</v>
      </c>
      <c r="N265" s="54" t="s">
        <v>402</v>
      </c>
    </row>
    <row r="266" spans="1:15" s="50" customFormat="1" ht="31.9" customHeight="1">
      <c r="A266" s="54">
        <v>8</v>
      </c>
      <c r="B266" s="54" t="s">
        <v>645</v>
      </c>
      <c r="C266" s="55" t="s">
        <v>415</v>
      </c>
      <c r="D266" s="124">
        <v>0.14000000000000001</v>
      </c>
      <c r="E266" s="124"/>
      <c r="F266" s="124">
        <v>0.14000000000000001</v>
      </c>
      <c r="G266" s="110"/>
      <c r="H266" s="54" t="s">
        <v>106</v>
      </c>
      <c r="I266" s="54" t="s">
        <v>654</v>
      </c>
      <c r="J266" s="54" t="s">
        <v>713</v>
      </c>
      <c r="K266" s="54" t="s">
        <v>95</v>
      </c>
      <c r="L266" s="54">
        <v>2023</v>
      </c>
      <c r="M266" s="54" t="s">
        <v>355</v>
      </c>
      <c r="N266" s="54" t="s">
        <v>402</v>
      </c>
    </row>
    <row r="267" spans="1:15" s="50" customFormat="1" ht="25.15" customHeight="1">
      <c r="A267" s="54">
        <v>9</v>
      </c>
      <c r="B267" s="54" t="s">
        <v>646</v>
      </c>
      <c r="C267" s="55" t="s">
        <v>1177</v>
      </c>
      <c r="D267" s="124">
        <v>1.3</v>
      </c>
      <c r="E267" s="124"/>
      <c r="F267" s="124">
        <v>1.3</v>
      </c>
      <c r="G267" s="110"/>
      <c r="H267" s="54" t="s">
        <v>106</v>
      </c>
      <c r="I267" s="54" t="s">
        <v>712</v>
      </c>
      <c r="J267" s="54" t="s">
        <v>768</v>
      </c>
      <c r="K267" s="54" t="s">
        <v>95</v>
      </c>
      <c r="L267" s="54">
        <v>2023</v>
      </c>
      <c r="M267" s="54" t="s">
        <v>355</v>
      </c>
      <c r="N267" s="54" t="s">
        <v>402</v>
      </c>
    </row>
    <row r="268" spans="1:15" s="50" customFormat="1" ht="25.15" customHeight="1">
      <c r="A268" s="54">
        <v>10</v>
      </c>
      <c r="B268" s="54" t="s">
        <v>1171</v>
      </c>
      <c r="C268" s="55" t="s">
        <v>428</v>
      </c>
      <c r="D268" s="124">
        <v>0.7</v>
      </c>
      <c r="E268" s="124"/>
      <c r="F268" s="124">
        <v>0.7</v>
      </c>
      <c r="G268" s="110"/>
      <c r="H268" s="54" t="s">
        <v>106</v>
      </c>
      <c r="I268" s="54" t="s">
        <v>107</v>
      </c>
      <c r="J268" s="54" t="s">
        <v>768</v>
      </c>
      <c r="K268" s="54" t="s">
        <v>95</v>
      </c>
      <c r="L268" s="54">
        <v>2023</v>
      </c>
      <c r="M268" s="54" t="s">
        <v>355</v>
      </c>
      <c r="N268" s="54" t="s">
        <v>402</v>
      </c>
    </row>
    <row r="269" spans="1:15" s="50" customFormat="1" ht="25.15" customHeight="1">
      <c r="A269" s="54">
        <v>11</v>
      </c>
      <c r="B269" s="54" t="s">
        <v>647</v>
      </c>
      <c r="C269" s="55" t="s">
        <v>415</v>
      </c>
      <c r="D269" s="124">
        <v>0.05</v>
      </c>
      <c r="E269" s="124"/>
      <c r="F269" s="124">
        <v>0.05</v>
      </c>
      <c r="G269" s="110"/>
      <c r="H269" s="54" t="s">
        <v>106</v>
      </c>
      <c r="I269" s="54" t="s">
        <v>712</v>
      </c>
      <c r="J269" s="54" t="s">
        <v>768</v>
      </c>
      <c r="K269" s="54" t="s">
        <v>95</v>
      </c>
      <c r="L269" s="54">
        <v>2023</v>
      </c>
      <c r="M269" s="54" t="s">
        <v>355</v>
      </c>
      <c r="N269" s="54" t="s">
        <v>402</v>
      </c>
    </row>
    <row r="270" spans="1:15" s="50" customFormat="1" ht="32.450000000000003" customHeight="1">
      <c r="A270" s="54">
        <v>12</v>
      </c>
      <c r="B270" s="54" t="s">
        <v>648</v>
      </c>
      <c r="C270" s="55" t="s">
        <v>415</v>
      </c>
      <c r="D270" s="124">
        <v>0.3</v>
      </c>
      <c r="E270" s="124"/>
      <c r="F270" s="124">
        <v>0.3</v>
      </c>
      <c r="G270" s="110"/>
      <c r="H270" s="54" t="s">
        <v>106</v>
      </c>
      <c r="I270" s="54"/>
      <c r="J270" s="54" t="s">
        <v>768</v>
      </c>
      <c r="K270" s="54" t="s">
        <v>95</v>
      </c>
      <c r="L270" s="54">
        <v>2023</v>
      </c>
      <c r="M270" s="54" t="s">
        <v>355</v>
      </c>
      <c r="N270" s="227" t="s">
        <v>404</v>
      </c>
    </row>
    <row r="271" spans="1:15" s="118" customFormat="1" ht="25.15" customHeight="1">
      <c r="A271" s="130" t="s">
        <v>67</v>
      </c>
      <c r="B271" s="130" t="s">
        <v>152</v>
      </c>
      <c r="C271" s="131"/>
      <c r="D271" s="122"/>
      <c r="E271" s="122"/>
      <c r="F271" s="122"/>
      <c r="G271" s="132"/>
      <c r="H271" s="130"/>
      <c r="I271" s="130"/>
      <c r="J271" s="130"/>
      <c r="K271" s="130"/>
      <c r="L271" s="130"/>
      <c r="M271" s="133"/>
      <c r="N271" s="133"/>
    </row>
    <row r="272" spans="1:15" s="50" customFormat="1" ht="25.15" customHeight="1">
      <c r="A272" s="54">
        <v>1</v>
      </c>
      <c r="B272" s="54" t="s">
        <v>399</v>
      </c>
      <c r="C272" s="55" t="s">
        <v>428</v>
      </c>
      <c r="D272" s="124">
        <v>0.18</v>
      </c>
      <c r="E272" s="124">
        <v>0.18</v>
      </c>
      <c r="F272" s="124"/>
      <c r="G272" s="110"/>
      <c r="H272" s="54" t="s">
        <v>106</v>
      </c>
      <c r="I272" s="54" t="s">
        <v>400</v>
      </c>
      <c r="J272" s="54" t="s">
        <v>74</v>
      </c>
      <c r="K272" s="54" t="s">
        <v>96</v>
      </c>
      <c r="L272" s="54">
        <v>2023</v>
      </c>
      <c r="M272" s="54" t="s">
        <v>355</v>
      </c>
      <c r="N272" s="54" t="s">
        <v>402</v>
      </c>
    </row>
    <row r="273" spans="1:14" s="50" customFormat="1" ht="25.15" customHeight="1">
      <c r="A273" s="54">
        <v>2</v>
      </c>
      <c r="B273" s="54" t="s">
        <v>414</v>
      </c>
      <c r="C273" s="55" t="s">
        <v>426</v>
      </c>
      <c r="D273" s="124">
        <v>0.17</v>
      </c>
      <c r="E273" s="124">
        <v>0.17</v>
      </c>
      <c r="F273" s="124"/>
      <c r="G273" s="110"/>
      <c r="H273" s="54" t="s">
        <v>106</v>
      </c>
      <c r="I273" s="54" t="s">
        <v>858</v>
      </c>
      <c r="J273" s="54" t="s">
        <v>768</v>
      </c>
      <c r="K273" s="54" t="s">
        <v>96</v>
      </c>
      <c r="L273" s="54">
        <v>2023</v>
      </c>
      <c r="M273" s="54" t="s">
        <v>978</v>
      </c>
      <c r="N273" s="54" t="s">
        <v>402</v>
      </c>
    </row>
    <row r="274" spans="1:14" s="50" customFormat="1" ht="25.15" customHeight="1">
      <c r="A274" s="54">
        <v>3</v>
      </c>
      <c r="B274" s="54" t="s">
        <v>528</v>
      </c>
      <c r="C274" s="55" t="s">
        <v>428</v>
      </c>
      <c r="D274" s="124">
        <v>0.08</v>
      </c>
      <c r="E274" s="124">
        <v>0.08</v>
      </c>
      <c r="F274" s="124"/>
      <c r="G274" s="110"/>
      <c r="H274" s="54" t="s">
        <v>106</v>
      </c>
      <c r="I274" s="54" t="s">
        <v>857</v>
      </c>
      <c r="J274" s="54" t="s">
        <v>768</v>
      </c>
      <c r="K274" s="54" t="s">
        <v>96</v>
      </c>
      <c r="L274" s="54">
        <v>2023</v>
      </c>
      <c r="M274" s="54" t="s">
        <v>984</v>
      </c>
      <c r="N274" s="54" t="s">
        <v>402</v>
      </c>
    </row>
    <row r="275" spans="1:14" s="50" customFormat="1" ht="49.9" customHeight="1">
      <c r="A275" s="54">
        <v>4</v>
      </c>
      <c r="B275" s="54" t="s">
        <v>200</v>
      </c>
      <c r="C275" s="55" t="s">
        <v>428</v>
      </c>
      <c r="D275" s="124">
        <v>0.47</v>
      </c>
      <c r="E275" s="124">
        <v>0.47</v>
      </c>
      <c r="F275" s="124">
        <v>0</v>
      </c>
      <c r="G275" s="110"/>
      <c r="H275" s="54" t="s">
        <v>325</v>
      </c>
      <c r="I275" s="54" t="s">
        <v>201</v>
      </c>
      <c r="J275" s="114" t="s">
        <v>413</v>
      </c>
      <c r="K275" s="54" t="s">
        <v>96</v>
      </c>
      <c r="L275" s="54">
        <v>2023</v>
      </c>
      <c r="M275" s="54" t="s">
        <v>355</v>
      </c>
      <c r="N275" s="54" t="s">
        <v>402</v>
      </c>
    </row>
    <row r="276" spans="1:14" s="50" customFormat="1" ht="25.15" customHeight="1">
      <c r="A276" s="54">
        <v>5</v>
      </c>
      <c r="B276" s="54" t="s">
        <v>202</v>
      </c>
      <c r="C276" s="55" t="s">
        <v>428</v>
      </c>
      <c r="D276" s="124" t="s">
        <v>203</v>
      </c>
      <c r="E276" s="124" t="s">
        <v>203</v>
      </c>
      <c r="F276" s="124">
        <v>0</v>
      </c>
      <c r="G276" s="110"/>
      <c r="H276" s="54" t="s">
        <v>331</v>
      </c>
      <c r="I276" s="54" t="s">
        <v>204</v>
      </c>
      <c r="J276" s="54" t="s">
        <v>711</v>
      </c>
      <c r="K276" s="54" t="s">
        <v>96</v>
      </c>
      <c r="L276" s="54">
        <v>2023</v>
      </c>
      <c r="M276" s="54" t="s">
        <v>354</v>
      </c>
      <c r="N276" s="54" t="s">
        <v>402</v>
      </c>
    </row>
    <row r="277" spans="1:14" s="50" customFormat="1" ht="25.15" customHeight="1">
      <c r="A277" s="54">
        <v>6</v>
      </c>
      <c r="B277" s="54" t="s">
        <v>172</v>
      </c>
      <c r="C277" s="55" t="s">
        <v>428</v>
      </c>
      <c r="D277" s="124">
        <v>0.4</v>
      </c>
      <c r="E277" s="124">
        <v>0.4</v>
      </c>
      <c r="F277" s="124">
        <v>0</v>
      </c>
      <c r="G277" s="110"/>
      <c r="H277" s="114" t="s">
        <v>329</v>
      </c>
      <c r="I277" s="54" t="s">
        <v>173</v>
      </c>
      <c r="J277" s="54" t="s">
        <v>711</v>
      </c>
      <c r="K277" s="54" t="s">
        <v>96</v>
      </c>
      <c r="L277" s="54">
        <v>2023</v>
      </c>
      <c r="M277" s="54" t="s">
        <v>354</v>
      </c>
      <c r="N277" s="54" t="s">
        <v>402</v>
      </c>
    </row>
    <row r="278" spans="1:14" s="50" customFormat="1" ht="25.15" customHeight="1">
      <c r="A278" s="54">
        <v>7</v>
      </c>
      <c r="B278" s="54" t="s">
        <v>174</v>
      </c>
      <c r="C278" s="55" t="s">
        <v>428</v>
      </c>
      <c r="D278" s="124">
        <v>0.55000000000000004</v>
      </c>
      <c r="E278" s="124">
        <v>0.55000000000000004</v>
      </c>
      <c r="F278" s="124">
        <v>0</v>
      </c>
      <c r="G278" s="110"/>
      <c r="H278" s="54" t="s">
        <v>330</v>
      </c>
      <c r="I278" s="54" t="s">
        <v>175</v>
      </c>
      <c r="J278" s="54" t="s">
        <v>711</v>
      </c>
      <c r="K278" s="54" t="s">
        <v>96</v>
      </c>
      <c r="L278" s="54">
        <v>2023</v>
      </c>
      <c r="M278" s="54" t="s">
        <v>354</v>
      </c>
      <c r="N278" s="54" t="s">
        <v>402</v>
      </c>
    </row>
    <row r="279" spans="1:14" s="50" customFormat="1" ht="25.15" customHeight="1">
      <c r="A279" s="54">
        <v>8</v>
      </c>
      <c r="B279" s="54" t="s">
        <v>176</v>
      </c>
      <c r="C279" s="55" t="s">
        <v>428</v>
      </c>
      <c r="D279" s="124">
        <v>0.19</v>
      </c>
      <c r="E279" s="124">
        <v>0.14000000000000001</v>
      </c>
      <c r="F279" s="124">
        <v>0.05</v>
      </c>
      <c r="G279" s="110" t="s">
        <v>247</v>
      </c>
      <c r="H279" s="54" t="s">
        <v>332</v>
      </c>
      <c r="I279" s="54" t="s">
        <v>838</v>
      </c>
      <c r="J279" s="54" t="s">
        <v>711</v>
      </c>
      <c r="K279" s="54" t="s">
        <v>96</v>
      </c>
      <c r="L279" s="54">
        <v>2023</v>
      </c>
      <c r="M279" s="54" t="s">
        <v>354</v>
      </c>
      <c r="N279" s="227" t="s">
        <v>404</v>
      </c>
    </row>
    <row r="280" spans="1:14" s="118" customFormat="1" ht="25.15" customHeight="1">
      <c r="A280" s="130" t="s">
        <v>85</v>
      </c>
      <c r="B280" s="130" t="s">
        <v>148</v>
      </c>
      <c r="C280" s="131"/>
      <c r="D280" s="122"/>
      <c r="E280" s="122"/>
      <c r="F280" s="122"/>
      <c r="G280" s="132"/>
      <c r="H280" s="130"/>
      <c r="I280" s="130"/>
      <c r="J280" s="130"/>
      <c r="K280" s="130"/>
      <c r="L280" s="130"/>
      <c r="M280" s="133"/>
      <c r="N280" s="133"/>
    </row>
    <row r="281" spans="1:14" s="50" customFormat="1" ht="36.75" customHeight="1">
      <c r="A281" s="54">
        <v>1</v>
      </c>
      <c r="B281" s="114" t="s">
        <v>1075</v>
      </c>
      <c r="C281" s="55" t="s">
        <v>586</v>
      </c>
      <c r="D281" s="124">
        <v>3</v>
      </c>
      <c r="E281" s="124">
        <v>3</v>
      </c>
      <c r="F281" s="124"/>
      <c r="G281" s="110" t="s">
        <v>128</v>
      </c>
      <c r="H281" s="54" t="s">
        <v>106</v>
      </c>
      <c r="I281" s="54" t="s">
        <v>1039</v>
      </c>
      <c r="J281" s="54" t="s">
        <v>1038</v>
      </c>
      <c r="K281" s="54" t="s">
        <v>706</v>
      </c>
      <c r="L281" s="54">
        <v>2023</v>
      </c>
      <c r="M281" s="54" t="s">
        <v>354</v>
      </c>
      <c r="N281" s="54" t="s">
        <v>402</v>
      </c>
    </row>
    <row r="282" spans="1:14" s="50" customFormat="1" ht="30.75" customHeight="1">
      <c r="A282" s="54">
        <v>2</v>
      </c>
      <c r="B282" s="114" t="s">
        <v>1076</v>
      </c>
      <c r="C282" s="55" t="s">
        <v>586</v>
      </c>
      <c r="D282" s="124">
        <v>34</v>
      </c>
      <c r="E282" s="124">
        <v>34</v>
      </c>
      <c r="F282" s="124">
        <v>0</v>
      </c>
      <c r="G282" s="110"/>
      <c r="H282" s="54" t="s">
        <v>106</v>
      </c>
      <c r="I282" s="54" t="s">
        <v>411</v>
      </c>
      <c r="J282" s="54" t="s">
        <v>713</v>
      </c>
      <c r="K282" s="54" t="s">
        <v>706</v>
      </c>
      <c r="L282" s="54">
        <v>2023</v>
      </c>
      <c r="M282" s="54" t="s">
        <v>355</v>
      </c>
      <c r="N282" s="54" t="s">
        <v>402</v>
      </c>
    </row>
    <row r="283" spans="1:14" s="50" customFormat="1" ht="30.6" customHeight="1">
      <c r="A283" s="54">
        <v>3</v>
      </c>
      <c r="B283" s="114" t="s">
        <v>1076</v>
      </c>
      <c r="C283" s="55" t="s">
        <v>403</v>
      </c>
      <c r="D283" s="124">
        <v>5</v>
      </c>
      <c r="E283" s="124">
        <v>5</v>
      </c>
      <c r="F283" s="124"/>
      <c r="G283" s="110"/>
      <c r="H283" s="54" t="s">
        <v>855</v>
      </c>
      <c r="I283" s="54" t="s">
        <v>577</v>
      </c>
      <c r="J283" s="54" t="s">
        <v>711</v>
      </c>
      <c r="K283" s="54" t="s">
        <v>706</v>
      </c>
      <c r="L283" s="54">
        <v>2023</v>
      </c>
      <c r="M283" s="54" t="s">
        <v>355</v>
      </c>
      <c r="N283" s="54" t="s">
        <v>402</v>
      </c>
    </row>
    <row r="284" spans="1:14" s="50" customFormat="1" ht="31.15" customHeight="1">
      <c r="A284" s="54">
        <v>4</v>
      </c>
      <c r="B284" s="54" t="s">
        <v>853</v>
      </c>
      <c r="C284" s="55" t="s">
        <v>586</v>
      </c>
      <c r="D284" s="124">
        <v>8.6999999999999993</v>
      </c>
      <c r="E284" s="124">
        <v>8.6999999999999993</v>
      </c>
      <c r="F284" s="124"/>
      <c r="G284" s="55"/>
      <c r="H284" s="54" t="s">
        <v>324</v>
      </c>
      <c r="I284" s="114" t="s">
        <v>1173</v>
      </c>
      <c r="J284" s="54" t="s">
        <v>711</v>
      </c>
      <c r="K284" s="54" t="s">
        <v>706</v>
      </c>
      <c r="L284" s="54">
        <v>2023</v>
      </c>
      <c r="M284" s="54" t="s">
        <v>355</v>
      </c>
      <c r="N284" s="54" t="s">
        <v>402</v>
      </c>
    </row>
    <row r="285" spans="1:14" s="50" customFormat="1" ht="30.6" customHeight="1">
      <c r="A285" s="54">
        <v>5</v>
      </c>
      <c r="B285" s="114" t="s">
        <v>1076</v>
      </c>
      <c r="C285" s="55" t="s">
        <v>586</v>
      </c>
      <c r="D285" s="124">
        <v>3.2</v>
      </c>
      <c r="E285" s="124">
        <v>3.2</v>
      </c>
      <c r="F285" s="124"/>
      <c r="G285" s="110"/>
      <c r="H285" s="54" t="s">
        <v>324</v>
      </c>
      <c r="I285" s="54" t="s">
        <v>854</v>
      </c>
      <c r="J285" s="54" t="s">
        <v>711</v>
      </c>
      <c r="K285" s="54" t="s">
        <v>706</v>
      </c>
      <c r="L285" s="54">
        <v>2023</v>
      </c>
      <c r="M285" s="54" t="s">
        <v>355</v>
      </c>
      <c r="N285" s="54" t="s">
        <v>402</v>
      </c>
    </row>
    <row r="286" spans="1:14" s="50" customFormat="1" ht="30" customHeight="1">
      <c r="A286" s="54">
        <v>6</v>
      </c>
      <c r="B286" s="114" t="s">
        <v>1076</v>
      </c>
      <c r="C286" s="55" t="s">
        <v>586</v>
      </c>
      <c r="D286" s="124">
        <v>3.6</v>
      </c>
      <c r="E286" s="124">
        <v>3.6</v>
      </c>
      <c r="F286" s="124"/>
      <c r="G286" s="110"/>
      <c r="H286" s="54" t="s">
        <v>331</v>
      </c>
      <c r="I286" s="54" t="s">
        <v>578</v>
      </c>
      <c r="J286" s="54" t="s">
        <v>711</v>
      </c>
      <c r="K286" s="54" t="s">
        <v>706</v>
      </c>
      <c r="L286" s="54">
        <v>2023</v>
      </c>
      <c r="M286" s="54" t="s">
        <v>355</v>
      </c>
      <c r="N286" s="54" t="s">
        <v>402</v>
      </c>
    </row>
    <row r="287" spans="1:14" s="50" customFormat="1" ht="30" customHeight="1">
      <c r="A287" s="54">
        <v>7</v>
      </c>
      <c r="B287" s="114" t="s">
        <v>1076</v>
      </c>
      <c r="C287" s="55" t="s">
        <v>586</v>
      </c>
      <c r="D287" s="124">
        <v>1.99</v>
      </c>
      <c r="E287" s="124">
        <v>1.99</v>
      </c>
      <c r="F287" s="124"/>
      <c r="G287" s="110"/>
      <c r="H287" s="54" t="s">
        <v>327</v>
      </c>
      <c r="I287" s="54" t="s">
        <v>409</v>
      </c>
      <c r="J287" s="54" t="s">
        <v>711</v>
      </c>
      <c r="K287" s="54" t="s">
        <v>706</v>
      </c>
      <c r="L287" s="54">
        <v>2023</v>
      </c>
      <c r="M287" s="54" t="s">
        <v>355</v>
      </c>
      <c r="N287" s="54" t="s">
        <v>402</v>
      </c>
    </row>
    <row r="288" spans="1:14" s="50" customFormat="1" ht="29.25" customHeight="1">
      <c r="A288" s="54">
        <v>8</v>
      </c>
      <c r="B288" s="114" t="s">
        <v>1076</v>
      </c>
      <c r="C288" s="55" t="s">
        <v>586</v>
      </c>
      <c r="D288" s="124">
        <v>3.9</v>
      </c>
      <c r="E288" s="124">
        <v>3.9</v>
      </c>
      <c r="F288" s="124"/>
      <c r="G288" s="110"/>
      <c r="H288" s="54" t="s">
        <v>328</v>
      </c>
      <c r="I288" s="54" t="s">
        <v>575</v>
      </c>
      <c r="J288" s="54" t="s">
        <v>711</v>
      </c>
      <c r="K288" s="54" t="s">
        <v>706</v>
      </c>
      <c r="L288" s="54">
        <v>2023</v>
      </c>
      <c r="M288" s="54" t="s">
        <v>355</v>
      </c>
      <c r="N288" s="54" t="s">
        <v>402</v>
      </c>
    </row>
    <row r="289" spans="1:14" s="118" customFormat="1" ht="25.15" customHeight="1">
      <c r="A289" s="130" t="s">
        <v>259</v>
      </c>
      <c r="B289" s="130" t="s">
        <v>133</v>
      </c>
      <c r="C289" s="131"/>
      <c r="D289" s="122"/>
      <c r="E289" s="122"/>
      <c r="F289" s="122"/>
      <c r="G289" s="132"/>
      <c r="H289" s="130"/>
      <c r="I289" s="130"/>
      <c r="J289" s="130"/>
      <c r="K289" s="130"/>
      <c r="L289" s="130"/>
      <c r="M289" s="133"/>
      <c r="N289" s="133"/>
    </row>
    <row r="290" spans="1:14" s="50" customFormat="1" ht="25.15" customHeight="1">
      <c r="A290" s="54"/>
      <c r="B290" s="54" t="s">
        <v>564</v>
      </c>
      <c r="C290" s="55" t="s">
        <v>586</v>
      </c>
      <c r="D290" s="124">
        <v>0.46</v>
      </c>
      <c r="E290" s="124">
        <v>0.46</v>
      </c>
      <c r="F290" s="124"/>
      <c r="G290" s="110" t="s">
        <v>132</v>
      </c>
      <c r="H290" s="54" t="s">
        <v>326</v>
      </c>
      <c r="I290" s="54" t="s">
        <v>565</v>
      </c>
      <c r="J290" s="54" t="s">
        <v>711</v>
      </c>
      <c r="K290" s="54" t="s">
        <v>96</v>
      </c>
      <c r="L290" s="54">
        <v>2023</v>
      </c>
      <c r="M290" s="54" t="s">
        <v>355</v>
      </c>
      <c r="N290" s="54" t="s">
        <v>402</v>
      </c>
    </row>
    <row r="291" spans="1:14" s="118" customFormat="1" ht="25.15" customHeight="1">
      <c r="A291" s="130" t="s">
        <v>86</v>
      </c>
      <c r="B291" s="130" t="s">
        <v>827</v>
      </c>
      <c r="C291" s="131"/>
      <c r="D291" s="122"/>
      <c r="E291" s="122"/>
      <c r="F291" s="122"/>
      <c r="G291" s="132"/>
      <c r="H291" s="130"/>
      <c r="I291" s="130"/>
      <c r="J291" s="130"/>
      <c r="K291" s="130"/>
      <c r="L291" s="130"/>
      <c r="M291" s="133"/>
      <c r="N291" s="133"/>
    </row>
    <row r="292" spans="1:14" s="50" customFormat="1" ht="24.6" customHeight="1">
      <c r="A292" s="54"/>
      <c r="B292" s="54" t="s">
        <v>510</v>
      </c>
      <c r="C292" s="55" t="s">
        <v>586</v>
      </c>
      <c r="D292" s="124">
        <v>12.6</v>
      </c>
      <c r="E292" s="124"/>
      <c r="F292" s="124">
        <v>12.6</v>
      </c>
      <c r="G292" s="110" t="s">
        <v>6</v>
      </c>
      <c r="H292" s="54" t="s">
        <v>332</v>
      </c>
      <c r="I292" s="54" t="s">
        <v>511</v>
      </c>
      <c r="J292" s="54" t="s">
        <v>711</v>
      </c>
      <c r="K292" s="54" t="s">
        <v>96</v>
      </c>
      <c r="L292" s="54">
        <v>2023</v>
      </c>
      <c r="M292" s="54" t="s">
        <v>355</v>
      </c>
      <c r="N292" s="54" t="s">
        <v>402</v>
      </c>
    </row>
    <row r="293" spans="1:14" s="118" customFormat="1" ht="25.15" customHeight="1">
      <c r="A293" s="130" t="s">
        <v>512</v>
      </c>
      <c r="B293" s="130" t="s">
        <v>802</v>
      </c>
      <c r="C293" s="131"/>
      <c r="D293" s="122"/>
      <c r="E293" s="122"/>
      <c r="F293" s="122"/>
      <c r="G293" s="132"/>
      <c r="H293" s="130"/>
      <c r="I293" s="130"/>
      <c r="J293" s="130"/>
      <c r="K293" s="130"/>
      <c r="L293" s="130"/>
      <c r="M293" s="133"/>
      <c r="N293" s="133"/>
    </row>
    <row r="294" spans="1:14" s="50" customFormat="1" ht="25.15" customHeight="1">
      <c r="A294" s="54"/>
      <c r="B294" s="54" t="s">
        <v>564</v>
      </c>
      <c r="C294" s="55" t="s">
        <v>586</v>
      </c>
      <c r="D294" s="124">
        <v>0.56999999999999995</v>
      </c>
      <c r="E294" s="124">
        <v>0.56999999999999995</v>
      </c>
      <c r="F294" s="124"/>
      <c r="G294" s="55" t="s">
        <v>132</v>
      </c>
      <c r="H294" s="54" t="s">
        <v>332</v>
      </c>
      <c r="I294" s="54" t="s">
        <v>566</v>
      </c>
      <c r="J294" s="54" t="s">
        <v>711</v>
      </c>
      <c r="K294" s="54" t="s">
        <v>96</v>
      </c>
      <c r="L294" s="54">
        <v>2023</v>
      </c>
      <c r="M294" s="54" t="s">
        <v>355</v>
      </c>
      <c r="N294" s="54" t="s">
        <v>402</v>
      </c>
    </row>
    <row r="295" spans="1:14" s="118" customFormat="1" ht="25.15" customHeight="1">
      <c r="A295" s="130" t="s">
        <v>567</v>
      </c>
      <c r="B295" s="130" t="s">
        <v>685</v>
      </c>
      <c r="C295" s="131"/>
      <c r="D295" s="122"/>
      <c r="E295" s="122"/>
      <c r="F295" s="122"/>
      <c r="G295" s="132"/>
      <c r="H295" s="130"/>
      <c r="I295" s="130"/>
      <c r="J295" s="130"/>
      <c r="K295" s="130"/>
      <c r="L295" s="130"/>
      <c r="M295" s="133"/>
      <c r="N295" s="133"/>
    </row>
    <row r="296" spans="1:14" s="50" customFormat="1" ht="28.9" customHeight="1">
      <c r="A296" s="54">
        <v>1</v>
      </c>
      <c r="B296" s="114" t="s">
        <v>1077</v>
      </c>
      <c r="C296" s="55" t="s">
        <v>403</v>
      </c>
      <c r="D296" s="124">
        <v>1.49</v>
      </c>
      <c r="E296" s="124">
        <v>1.49</v>
      </c>
      <c r="F296" s="124"/>
      <c r="G296" s="110" t="s">
        <v>15</v>
      </c>
      <c r="H296" s="54" t="s">
        <v>325</v>
      </c>
      <c r="I296" s="54" t="s">
        <v>686</v>
      </c>
      <c r="J296" s="54" t="s">
        <v>709</v>
      </c>
      <c r="K296" s="54" t="s">
        <v>710</v>
      </c>
      <c r="L296" s="54">
        <v>2023</v>
      </c>
      <c r="M296" s="54" t="s">
        <v>354</v>
      </c>
      <c r="N296" s="54" t="s">
        <v>402</v>
      </c>
    </row>
    <row r="297" spans="1:14" s="50" customFormat="1" ht="25.15" customHeight="1">
      <c r="A297" s="54">
        <v>2</v>
      </c>
      <c r="B297" s="54" t="s">
        <v>1161</v>
      </c>
      <c r="C297" s="55" t="s">
        <v>403</v>
      </c>
      <c r="D297" s="124">
        <v>6</v>
      </c>
      <c r="E297" s="124"/>
      <c r="F297" s="124">
        <v>6</v>
      </c>
      <c r="G297" s="110" t="s">
        <v>132</v>
      </c>
      <c r="H297" s="54" t="s">
        <v>332</v>
      </c>
      <c r="I297" s="54" t="s">
        <v>852</v>
      </c>
      <c r="J297" s="54" t="s">
        <v>709</v>
      </c>
      <c r="K297" s="54" t="s">
        <v>710</v>
      </c>
      <c r="L297" s="54">
        <v>2023</v>
      </c>
      <c r="M297" s="54" t="s">
        <v>354</v>
      </c>
      <c r="N297" s="54" t="s">
        <v>402</v>
      </c>
    </row>
    <row r="298" spans="1:14" s="118" customFormat="1" ht="25.15" customHeight="1">
      <c r="A298" s="130" t="s">
        <v>595</v>
      </c>
      <c r="B298" s="130" t="s">
        <v>8</v>
      </c>
      <c r="C298" s="131"/>
      <c r="D298" s="122"/>
      <c r="E298" s="122"/>
      <c r="F298" s="122"/>
      <c r="G298" s="132"/>
      <c r="H298" s="130"/>
      <c r="I298" s="130"/>
      <c r="J298" s="130"/>
      <c r="K298" s="130"/>
      <c r="L298" s="130"/>
      <c r="M298" s="133"/>
      <c r="N298" s="133"/>
    </row>
    <row r="299" spans="1:14" s="50" customFormat="1" ht="56.45" customHeight="1">
      <c r="A299" s="54">
        <v>1</v>
      </c>
      <c r="B299" s="54" t="s">
        <v>109</v>
      </c>
      <c r="C299" s="55" t="s">
        <v>403</v>
      </c>
      <c r="D299" s="124">
        <v>22.88</v>
      </c>
      <c r="E299" s="124"/>
      <c r="F299" s="124">
        <v>22.88</v>
      </c>
      <c r="G299" s="110" t="s">
        <v>407</v>
      </c>
      <c r="H299" s="54" t="s">
        <v>332</v>
      </c>
      <c r="I299" s="114" t="s">
        <v>406</v>
      </c>
      <c r="J299" s="54" t="s">
        <v>709</v>
      </c>
      <c r="K299" s="54" t="s">
        <v>710</v>
      </c>
      <c r="L299" s="54">
        <v>2023</v>
      </c>
      <c r="M299" s="54" t="s">
        <v>354</v>
      </c>
      <c r="N299" s="54" t="s">
        <v>402</v>
      </c>
    </row>
    <row r="300" spans="1:14" s="50" customFormat="1" ht="42" customHeight="1">
      <c r="A300" s="54">
        <v>2</v>
      </c>
      <c r="B300" s="54" t="s">
        <v>110</v>
      </c>
      <c r="C300" s="55" t="s">
        <v>403</v>
      </c>
      <c r="D300" s="124">
        <v>3.36</v>
      </c>
      <c r="E300" s="124"/>
      <c r="F300" s="124">
        <v>3.36</v>
      </c>
      <c r="G300" s="110" t="s">
        <v>4</v>
      </c>
      <c r="H300" s="54" t="s">
        <v>332</v>
      </c>
      <c r="I300" s="114" t="s">
        <v>405</v>
      </c>
      <c r="J300" s="54" t="s">
        <v>709</v>
      </c>
      <c r="K300" s="54" t="s">
        <v>710</v>
      </c>
      <c r="L300" s="54">
        <v>2023</v>
      </c>
      <c r="M300" s="54" t="s">
        <v>354</v>
      </c>
      <c r="N300" s="54" t="s">
        <v>402</v>
      </c>
    </row>
    <row r="301" spans="1:14" s="50" customFormat="1" ht="34.15" customHeight="1">
      <c r="A301" s="54">
        <v>3</v>
      </c>
      <c r="B301" s="54" t="s">
        <v>505</v>
      </c>
      <c r="C301" s="55" t="s">
        <v>403</v>
      </c>
      <c r="D301" s="124">
        <v>1.41</v>
      </c>
      <c r="E301" s="124">
        <v>1.41</v>
      </c>
      <c r="F301" s="124"/>
      <c r="G301" s="110" t="s">
        <v>847</v>
      </c>
      <c r="H301" s="54" t="s">
        <v>332</v>
      </c>
      <c r="I301" s="54" t="s">
        <v>506</v>
      </c>
      <c r="J301" s="54" t="s">
        <v>709</v>
      </c>
      <c r="K301" s="54" t="s">
        <v>710</v>
      </c>
      <c r="L301" s="54">
        <v>2023</v>
      </c>
      <c r="M301" s="54" t="s">
        <v>354</v>
      </c>
      <c r="N301" s="54" t="s">
        <v>402</v>
      </c>
    </row>
    <row r="302" spans="1:14" s="50" customFormat="1" ht="60.6" customHeight="1">
      <c r="A302" s="54">
        <v>4</v>
      </c>
      <c r="B302" s="114" t="s">
        <v>1078</v>
      </c>
      <c r="C302" s="55" t="s">
        <v>403</v>
      </c>
      <c r="D302" s="124">
        <v>22.67</v>
      </c>
      <c r="E302" s="124"/>
      <c r="F302" s="124">
        <v>22.67</v>
      </c>
      <c r="G302" s="110" t="s">
        <v>507</v>
      </c>
      <c r="H302" s="54" t="s">
        <v>332</v>
      </c>
      <c r="I302" s="114" t="s">
        <v>524</v>
      </c>
      <c r="J302" s="54" t="s">
        <v>709</v>
      </c>
      <c r="K302" s="54" t="s">
        <v>710</v>
      </c>
      <c r="L302" s="54">
        <v>2023</v>
      </c>
      <c r="M302" s="54" t="s">
        <v>354</v>
      </c>
      <c r="N302" s="54" t="s">
        <v>402</v>
      </c>
    </row>
    <row r="303" spans="1:14" s="50" customFormat="1" ht="43.9" customHeight="1">
      <c r="A303" s="54">
        <v>5</v>
      </c>
      <c r="B303" s="54" t="s">
        <v>1021</v>
      </c>
      <c r="C303" s="55" t="s">
        <v>403</v>
      </c>
      <c r="D303" s="124">
        <v>4.6900000000000004</v>
      </c>
      <c r="E303" s="124"/>
      <c r="F303" s="124">
        <v>4.6900000000000004</v>
      </c>
      <c r="G303" s="110" t="s">
        <v>806</v>
      </c>
      <c r="H303" s="54" t="s">
        <v>330</v>
      </c>
      <c r="I303" s="114" t="s">
        <v>98</v>
      </c>
      <c r="J303" s="54" t="s">
        <v>709</v>
      </c>
      <c r="K303" s="54" t="s">
        <v>710</v>
      </c>
      <c r="L303" s="54">
        <v>2023</v>
      </c>
      <c r="M303" s="54" t="s">
        <v>354</v>
      </c>
      <c r="N303" s="54" t="s">
        <v>402</v>
      </c>
    </row>
    <row r="304" spans="1:14" s="50" customFormat="1" ht="31.9" customHeight="1">
      <c r="A304" s="54">
        <v>6</v>
      </c>
      <c r="B304" s="54" t="s">
        <v>1018</v>
      </c>
      <c r="C304" s="55" t="s">
        <v>403</v>
      </c>
      <c r="D304" s="124">
        <v>7.3</v>
      </c>
      <c r="E304" s="124"/>
      <c r="F304" s="124">
        <v>7.3</v>
      </c>
      <c r="G304" s="110" t="s">
        <v>4</v>
      </c>
      <c r="H304" s="54" t="s">
        <v>330</v>
      </c>
      <c r="I304" s="114" t="s">
        <v>520</v>
      </c>
      <c r="J304" s="54" t="s">
        <v>709</v>
      </c>
      <c r="K304" s="54" t="s">
        <v>710</v>
      </c>
      <c r="L304" s="54">
        <v>2023</v>
      </c>
      <c r="M304" s="54" t="s">
        <v>354</v>
      </c>
      <c r="N304" s="54" t="s">
        <v>402</v>
      </c>
    </row>
    <row r="305" spans="1:14" s="50" customFormat="1" ht="25.15" customHeight="1">
      <c r="A305" s="54">
        <v>7</v>
      </c>
      <c r="B305" s="54" t="s">
        <v>1168</v>
      </c>
      <c r="C305" s="55" t="s">
        <v>403</v>
      </c>
      <c r="D305" s="124">
        <v>2.2000000000000002</v>
      </c>
      <c r="E305" s="124"/>
      <c r="F305" s="124">
        <v>2.2000000000000002</v>
      </c>
      <c r="G305" s="110" t="s">
        <v>131</v>
      </c>
      <c r="H305" s="54" t="s">
        <v>328</v>
      </c>
      <c r="I305" s="54" t="s">
        <v>111</v>
      </c>
      <c r="J305" s="54" t="s">
        <v>709</v>
      </c>
      <c r="K305" s="54" t="s">
        <v>710</v>
      </c>
      <c r="L305" s="54">
        <v>2023</v>
      </c>
      <c r="M305" s="54" t="s">
        <v>354</v>
      </c>
      <c r="N305" s="227" t="s">
        <v>404</v>
      </c>
    </row>
    <row r="306" spans="1:14" s="50" customFormat="1" ht="25.15" customHeight="1">
      <c r="A306" s="54">
        <v>8</v>
      </c>
      <c r="B306" s="54" t="s">
        <v>1162</v>
      </c>
      <c r="C306" s="55" t="s">
        <v>403</v>
      </c>
      <c r="D306" s="124">
        <v>3.13</v>
      </c>
      <c r="E306" s="124"/>
      <c r="F306" s="124">
        <v>3.13</v>
      </c>
      <c r="G306" s="110" t="s">
        <v>726</v>
      </c>
      <c r="H306" s="54" t="s">
        <v>325</v>
      </c>
      <c r="I306" s="54" t="s">
        <v>725</v>
      </c>
      <c r="J306" s="54" t="s">
        <v>709</v>
      </c>
      <c r="K306" s="54" t="s">
        <v>710</v>
      </c>
      <c r="L306" s="54">
        <v>2023</v>
      </c>
      <c r="M306" s="54" t="s">
        <v>354</v>
      </c>
      <c r="N306" s="54" t="s">
        <v>402</v>
      </c>
    </row>
  </sheetData>
  <mergeCells count="14">
    <mergeCell ref="M3:M4"/>
    <mergeCell ref="N3:N4"/>
    <mergeCell ref="O3:O4"/>
    <mergeCell ref="A2:N2"/>
    <mergeCell ref="A3:A4"/>
    <mergeCell ref="B3:B4"/>
    <mergeCell ref="D3:D4"/>
    <mergeCell ref="E3:E4"/>
    <mergeCell ref="F3:G3"/>
    <mergeCell ref="H3:H4"/>
    <mergeCell ref="I3:I4"/>
    <mergeCell ref="J3:J4"/>
    <mergeCell ref="K3:K4"/>
    <mergeCell ref="L3:L4"/>
  </mergeCells>
  <printOptions horizontalCentered="1"/>
  <pageMargins left="0" right="0" top="0.70866141732283472" bottom="0.23622047244094491" header="0" footer="0"/>
  <pageSetup paperSize="9" scale="60" orientation="landscape" blackAndWhite="1" r:id="rId1"/>
  <headerFooter alignWithMargins="0">
    <oddFooter>&amp;C&amp;P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L61"/>
  <sheetViews>
    <sheetView showZeros="0" zoomScale="70" zoomScaleNormal="70" workbookViewId="0">
      <pane xSplit="2" ySplit="6" topLeftCell="C43" activePane="bottomRight" state="frozen"/>
      <selection activeCell="N13" sqref="N13"/>
      <selection pane="topRight" activeCell="N13" sqref="N13"/>
      <selection pane="bottomLeft" activeCell="N13" sqref="N13"/>
      <selection pane="bottomRight" activeCell="Q45" sqref="Q45"/>
    </sheetView>
  </sheetViews>
  <sheetFormatPr defaultColWidth="7.85546875" defaultRowHeight="15"/>
  <cols>
    <col min="1" max="1" width="8.140625" style="287" customWidth="1"/>
    <col min="2" max="2" width="77" style="287" customWidth="1"/>
    <col min="3" max="3" width="16.42578125" style="283" customWidth="1"/>
    <col min="4" max="4" width="12.28515625" style="286" customWidth="1"/>
    <col min="5" max="5" width="12.85546875" style="286" customWidth="1"/>
    <col min="6" max="6" width="11.140625" style="286" customWidth="1"/>
    <col min="7" max="7" width="20.28515625" style="285" customWidth="1"/>
    <col min="8" max="8" width="11.28515625" style="283" customWidth="1"/>
    <col min="9" max="9" width="22.28515625" style="283" customWidth="1"/>
    <col min="10" max="10" width="14.28515625" style="283" customWidth="1"/>
    <col min="11" max="11" width="12.5703125" style="285" customWidth="1"/>
    <col min="12" max="16384" width="7.85546875" style="284"/>
  </cols>
  <sheetData>
    <row r="1" spans="1:12" ht="20.25" customHeight="1">
      <c r="A1" s="283" t="s">
        <v>993</v>
      </c>
      <c r="B1" s="283"/>
      <c r="L1" s="285"/>
    </row>
    <row r="2" spans="1:12" s="309" customFormat="1" ht="38.450000000000003" customHeight="1">
      <c r="A2" s="350" t="s">
        <v>992</v>
      </c>
      <c r="B2" s="350"/>
      <c r="C2" s="350"/>
      <c r="D2" s="350"/>
      <c r="E2" s="350"/>
      <c r="F2" s="350"/>
      <c r="G2" s="350"/>
      <c r="H2" s="350"/>
      <c r="I2" s="350"/>
      <c r="J2" s="350"/>
      <c r="K2" s="350"/>
    </row>
    <row r="3" spans="1:12" s="309" customFormat="1" ht="45" customHeight="1">
      <c r="A3" s="354" t="s">
        <v>1109</v>
      </c>
      <c r="B3" s="355"/>
      <c r="C3" s="355"/>
      <c r="D3" s="355"/>
      <c r="E3" s="355"/>
      <c r="F3" s="355"/>
      <c r="G3" s="355"/>
      <c r="H3" s="355"/>
      <c r="I3" s="355"/>
      <c r="J3" s="355"/>
      <c r="K3" s="355"/>
    </row>
    <row r="4" spans="1:12" s="308" customFormat="1" ht="19.899999999999999" customHeight="1">
      <c r="A4" s="351" t="s">
        <v>304</v>
      </c>
      <c r="B4" s="352" t="s">
        <v>17</v>
      </c>
      <c r="C4" s="352" t="s">
        <v>625</v>
      </c>
      <c r="D4" s="353" t="s">
        <v>1110</v>
      </c>
      <c r="E4" s="352" t="s">
        <v>1111</v>
      </c>
      <c r="F4" s="352"/>
      <c r="G4" s="352"/>
      <c r="H4" s="352"/>
      <c r="I4" s="352"/>
      <c r="J4" s="352"/>
      <c r="K4" s="352" t="s">
        <v>498</v>
      </c>
    </row>
    <row r="5" spans="1:12" s="47" customFormat="1" ht="40.9" customHeight="1">
      <c r="A5" s="351"/>
      <c r="B5" s="352"/>
      <c r="C5" s="352"/>
      <c r="D5" s="352"/>
      <c r="E5" s="307" t="s">
        <v>87</v>
      </c>
      <c r="F5" s="307" t="s">
        <v>88</v>
      </c>
      <c r="G5" s="305" t="s">
        <v>89</v>
      </c>
      <c r="H5" s="305" t="s">
        <v>997</v>
      </c>
      <c r="I5" s="306" t="s">
        <v>497</v>
      </c>
      <c r="J5" s="305" t="s">
        <v>90</v>
      </c>
      <c r="K5" s="352"/>
    </row>
    <row r="6" spans="1:12" s="42" customFormat="1" ht="22.5" customHeight="1">
      <c r="A6" s="303" t="s">
        <v>371</v>
      </c>
      <c r="B6" s="303" t="s">
        <v>372</v>
      </c>
      <c r="C6" s="303" t="s">
        <v>97</v>
      </c>
      <c r="D6" s="304" t="s">
        <v>11</v>
      </c>
      <c r="E6" s="304" t="s">
        <v>12</v>
      </c>
      <c r="F6" s="304" t="s">
        <v>16</v>
      </c>
      <c r="G6" s="303" t="s">
        <v>373</v>
      </c>
      <c r="H6" s="303" t="s">
        <v>91</v>
      </c>
      <c r="I6" s="303" t="s">
        <v>374</v>
      </c>
      <c r="J6" s="303" t="s">
        <v>92</v>
      </c>
      <c r="K6" s="303" t="s">
        <v>651</v>
      </c>
    </row>
    <row r="7" spans="1:12" s="293" customFormat="1" ht="33.6" customHeight="1">
      <c r="A7" s="295" t="s">
        <v>129</v>
      </c>
      <c r="B7" s="295" t="s">
        <v>319</v>
      </c>
      <c r="C7" s="295"/>
      <c r="D7" s="296"/>
      <c r="E7" s="296"/>
      <c r="F7" s="296"/>
      <c r="G7" s="294"/>
      <c r="H7" s="295"/>
      <c r="I7" s="295"/>
      <c r="J7" s="295"/>
      <c r="K7" s="294"/>
    </row>
    <row r="8" spans="1:12" s="42" customFormat="1" ht="72" customHeight="1">
      <c r="A8" s="289">
        <v>1</v>
      </c>
      <c r="B8" s="292" t="s">
        <v>1022</v>
      </c>
      <c r="C8" s="291" t="s">
        <v>1023</v>
      </c>
      <c r="D8" s="290"/>
      <c r="E8" s="290">
        <v>0.17</v>
      </c>
      <c r="F8" s="290">
        <v>0.17</v>
      </c>
      <c r="G8" s="288" t="s">
        <v>248</v>
      </c>
      <c r="H8" s="289" t="s">
        <v>1024</v>
      </c>
      <c r="I8" s="289" t="s">
        <v>1025</v>
      </c>
      <c r="J8" s="289" t="s">
        <v>96</v>
      </c>
      <c r="K8" s="288">
        <v>2024</v>
      </c>
    </row>
    <row r="9" spans="1:12" s="42" customFormat="1" ht="72" customHeight="1">
      <c r="A9" s="289">
        <v>2</v>
      </c>
      <c r="B9" s="292" t="s">
        <v>1026</v>
      </c>
      <c r="C9" s="291" t="s">
        <v>1023</v>
      </c>
      <c r="D9" s="290"/>
      <c r="E9" s="290">
        <v>0.01</v>
      </c>
      <c r="F9" s="290">
        <v>0.01</v>
      </c>
      <c r="G9" s="288" t="s">
        <v>847</v>
      </c>
      <c r="H9" s="289" t="s">
        <v>1027</v>
      </c>
      <c r="I9" s="289" t="s">
        <v>1025</v>
      </c>
      <c r="J9" s="289" t="s">
        <v>96</v>
      </c>
      <c r="K9" s="288">
        <v>2024</v>
      </c>
    </row>
    <row r="10" spans="1:12" s="91" customFormat="1" ht="72" customHeight="1">
      <c r="A10" s="289">
        <v>3</v>
      </c>
      <c r="B10" s="292" t="s">
        <v>1028</v>
      </c>
      <c r="C10" s="291" t="s">
        <v>1023</v>
      </c>
      <c r="D10" s="290"/>
      <c r="E10" s="290">
        <v>0.1</v>
      </c>
      <c r="F10" s="290">
        <v>0.1</v>
      </c>
      <c r="G10" s="288" t="s">
        <v>847</v>
      </c>
      <c r="H10" s="289" t="s">
        <v>472</v>
      </c>
      <c r="I10" s="289" t="s">
        <v>1025</v>
      </c>
      <c r="J10" s="289" t="s">
        <v>96</v>
      </c>
      <c r="K10" s="288">
        <v>2024</v>
      </c>
    </row>
    <row r="11" spans="1:12" s="42" customFormat="1" ht="72" customHeight="1">
      <c r="A11" s="289">
        <v>4</v>
      </c>
      <c r="B11" s="292" t="s">
        <v>1029</v>
      </c>
      <c r="C11" s="291" t="s">
        <v>1010</v>
      </c>
      <c r="D11" s="290"/>
      <c r="E11" s="290">
        <v>7.0000000000000007E-2</v>
      </c>
      <c r="F11" s="290">
        <v>7.0000000000000007E-2</v>
      </c>
      <c r="G11" s="288" t="s">
        <v>807</v>
      </c>
      <c r="H11" s="289" t="s">
        <v>730</v>
      </c>
      <c r="I11" s="289" t="s">
        <v>1025</v>
      </c>
      <c r="J11" s="289" t="s">
        <v>96</v>
      </c>
      <c r="K11" s="288">
        <v>2024</v>
      </c>
    </row>
    <row r="12" spans="1:12" ht="72" customHeight="1">
      <c r="A12" s="289">
        <v>5</v>
      </c>
      <c r="B12" s="292" t="s">
        <v>1030</v>
      </c>
      <c r="C12" s="291" t="s">
        <v>1023</v>
      </c>
      <c r="D12" s="290"/>
      <c r="E12" s="290">
        <v>0.2</v>
      </c>
      <c r="F12" s="290">
        <v>0.2</v>
      </c>
      <c r="G12" s="288" t="s">
        <v>248</v>
      </c>
      <c r="H12" s="289" t="s">
        <v>730</v>
      </c>
      <c r="I12" s="289" t="s">
        <v>1025</v>
      </c>
      <c r="J12" s="289" t="s">
        <v>96</v>
      </c>
      <c r="K12" s="288">
        <v>2024</v>
      </c>
    </row>
    <row r="13" spans="1:12" ht="72" customHeight="1">
      <c r="A13" s="289">
        <v>6</v>
      </c>
      <c r="B13" s="292" t="s">
        <v>1031</v>
      </c>
      <c r="C13" s="291" t="s">
        <v>1023</v>
      </c>
      <c r="D13" s="290"/>
      <c r="E13" s="290">
        <v>0.02</v>
      </c>
      <c r="F13" s="290">
        <v>0.02</v>
      </c>
      <c r="G13" s="288" t="s">
        <v>248</v>
      </c>
      <c r="H13" s="289" t="s">
        <v>875</v>
      </c>
      <c r="I13" s="289" t="s">
        <v>1025</v>
      </c>
      <c r="J13" s="289" t="s">
        <v>96</v>
      </c>
      <c r="K13" s="288">
        <v>2024</v>
      </c>
    </row>
    <row r="14" spans="1:12" s="293" customFormat="1" ht="24" customHeight="1">
      <c r="A14" s="295" t="s">
        <v>302</v>
      </c>
      <c r="B14" s="295" t="s">
        <v>323</v>
      </c>
      <c r="C14" s="295"/>
      <c r="D14" s="296"/>
      <c r="E14" s="296"/>
      <c r="F14" s="296"/>
      <c r="G14" s="294"/>
      <c r="H14" s="295"/>
      <c r="I14" s="295"/>
      <c r="J14" s="295"/>
      <c r="K14" s="294"/>
    </row>
    <row r="15" spans="1:12" s="42" customFormat="1" ht="72" customHeight="1">
      <c r="A15" s="289">
        <v>1</v>
      </c>
      <c r="B15" s="292" t="s">
        <v>1004</v>
      </c>
      <c r="C15" s="291" t="s">
        <v>1010</v>
      </c>
      <c r="D15" s="290"/>
      <c r="E15" s="290">
        <v>0.12</v>
      </c>
      <c r="F15" s="290">
        <v>0.12</v>
      </c>
      <c r="G15" s="288" t="s">
        <v>248</v>
      </c>
      <c r="H15" s="289" t="s">
        <v>297</v>
      </c>
      <c r="I15" s="289" t="s">
        <v>711</v>
      </c>
      <c r="J15" s="289" t="s">
        <v>96</v>
      </c>
      <c r="K15" s="288">
        <v>2024</v>
      </c>
    </row>
    <row r="16" spans="1:12" s="42" customFormat="1" ht="72" customHeight="1">
      <c r="A16" s="289">
        <v>2</v>
      </c>
      <c r="B16" s="292" t="s">
        <v>1003</v>
      </c>
      <c r="C16" s="291" t="s">
        <v>1010</v>
      </c>
      <c r="D16" s="290"/>
      <c r="E16" s="290">
        <v>0.02</v>
      </c>
      <c r="F16" s="290">
        <v>0.02</v>
      </c>
      <c r="G16" s="288" t="s">
        <v>248</v>
      </c>
      <c r="H16" s="289" t="s">
        <v>297</v>
      </c>
      <c r="I16" s="289" t="s">
        <v>711</v>
      </c>
      <c r="J16" s="289" t="s">
        <v>96</v>
      </c>
      <c r="K16" s="288">
        <v>2024</v>
      </c>
    </row>
    <row r="17" spans="1:11" s="91" customFormat="1" ht="72" customHeight="1">
      <c r="A17" s="289">
        <v>3</v>
      </c>
      <c r="B17" s="292" t="s">
        <v>1002</v>
      </c>
      <c r="C17" s="291" t="s">
        <v>1010</v>
      </c>
      <c r="D17" s="290"/>
      <c r="E17" s="290">
        <v>0.4</v>
      </c>
      <c r="F17" s="290">
        <v>0.4</v>
      </c>
      <c r="G17" s="288" t="s">
        <v>248</v>
      </c>
      <c r="H17" s="289" t="s">
        <v>297</v>
      </c>
      <c r="I17" s="289" t="s">
        <v>711</v>
      </c>
      <c r="J17" s="289" t="s">
        <v>96</v>
      </c>
      <c r="K17" s="288">
        <v>2024</v>
      </c>
    </row>
    <row r="18" spans="1:11" s="42" customFormat="1" ht="72" customHeight="1">
      <c r="A18" s="289">
        <v>4</v>
      </c>
      <c r="B18" s="292" t="s">
        <v>1001</v>
      </c>
      <c r="C18" s="291" t="s">
        <v>1010</v>
      </c>
      <c r="D18" s="290"/>
      <c r="E18" s="290">
        <v>0.25</v>
      </c>
      <c r="F18" s="290">
        <f t="shared" ref="F18:F26" si="0">E18</f>
        <v>0.25</v>
      </c>
      <c r="G18" s="288" t="s">
        <v>248</v>
      </c>
      <c r="H18" s="289" t="s">
        <v>297</v>
      </c>
      <c r="I18" s="289" t="s">
        <v>711</v>
      </c>
      <c r="J18" s="289" t="s">
        <v>96</v>
      </c>
      <c r="K18" s="288">
        <v>2024</v>
      </c>
    </row>
    <row r="19" spans="1:11" s="42" customFormat="1" ht="72" customHeight="1">
      <c r="A19" s="289">
        <v>5</v>
      </c>
      <c r="B19" s="292" t="s">
        <v>996</v>
      </c>
      <c r="C19" s="291" t="s">
        <v>1010</v>
      </c>
      <c r="D19" s="290"/>
      <c r="E19" s="290">
        <v>0.34</v>
      </c>
      <c r="F19" s="290">
        <f t="shared" si="0"/>
        <v>0.34</v>
      </c>
      <c r="G19" s="288" t="s">
        <v>248</v>
      </c>
      <c r="H19" s="289" t="s">
        <v>297</v>
      </c>
      <c r="I19" s="289" t="s">
        <v>711</v>
      </c>
      <c r="J19" s="289" t="s">
        <v>96</v>
      </c>
      <c r="K19" s="288">
        <v>2024</v>
      </c>
    </row>
    <row r="20" spans="1:11" s="42" customFormat="1" ht="72" customHeight="1">
      <c r="A20" s="289">
        <v>6</v>
      </c>
      <c r="B20" s="292" t="s">
        <v>1000</v>
      </c>
      <c r="C20" s="291" t="s">
        <v>1010</v>
      </c>
      <c r="D20" s="290"/>
      <c r="E20" s="290">
        <v>0.73</v>
      </c>
      <c r="F20" s="290">
        <f t="shared" si="0"/>
        <v>0.73</v>
      </c>
      <c r="G20" s="288" t="s">
        <v>248</v>
      </c>
      <c r="H20" s="289" t="s">
        <v>297</v>
      </c>
      <c r="I20" s="289" t="s">
        <v>711</v>
      </c>
      <c r="J20" s="289" t="s">
        <v>96</v>
      </c>
      <c r="K20" s="288">
        <v>2024</v>
      </c>
    </row>
    <row r="21" spans="1:11" s="42" customFormat="1" ht="72" customHeight="1">
      <c r="A21" s="289">
        <v>7</v>
      </c>
      <c r="B21" s="292" t="s">
        <v>999</v>
      </c>
      <c r="C21" s="291" t="s">
        <v>1010</v>
      </c>
      <c r="D21" s="290"/>
      <c r="E21" s="290">
        <v>0.56000000000000005</v>
      </c>
      <c r="F21" s="290">
        <f t="shared" si="0"/>
        <v>0.56000000000000005</v>
      </c>
      <c r="G21" s="288" t="s">
        <v>248</v>
      </c>
      <c r="H21" s="289" t="s">
        <v>297</v>
      </c>
      <c r="I21" s="289" t="s">
        <v>711</v>
      </c>
      <c r="J21" s="289" t="s">
        <v>96</v>
      </c>
      <c r="K21" s="288">
        <v>2024</v>
      </c>
    </row>
    <row r="22" spans="1:11" s="42" customFormat="1" ht="72" customHeight="1">
      <c r="A22" s="289">
        <v>8</v>
      </c>
      <c r="B22" s="292" t="s">
        <v>998</v>
      </c>
      <c r="C22" s="291" t="s">
        <v>1010</v>
      </c>
      <c r="D22" s="290"/>
      <c r="E22" s="290">
        <v>0.16</v>
      </c>
      <c r="F22" s="290">
        <f t="shared" si="0"/>
        <v>0.16</v>
      </c>
      <c r="G22" s="288" t="s">
        <v>248</v>
      </c>
      <c r="H22" s="289" t="s">
        <v>735</v>
      </c>
      <c r="I22" s="289" t="s">
        <v>711</v>
      </c>
      <c r="J22" s="289" t="s">
        <v>96</v>
      </c>
      <c r="K22" s="288">
        <v>2024</v>
      </c>
    </row>
    <row r="23" spans="1:11" s="42" customFormat="1" ht="72" customHeight="1">
      <c r="A23" s="289">
        <v>9</v>
      </c>
      <c r="B23" s="292" t="s">
        <v>1005</v>
      </c>
      <c r="C23" s="291" t="s">
        <v>1010</v>
      </c>
      <c r="D23" s="290"/>
      <c r="E23" s="290">
        <v>0.19</v>
      </c>
      <c r="F23" s="290">
        <f t="shared" si="0"/>
        <v>0.19</v>
      </c>
      <c r="G23" s="288" t="s">
        <v>248</v>
      </c>
      <c r="H23" s="289" t="s">
        <v>735</v>
      </c>
      <c r="I23" s="289" t="s">
        <v>711</v>
      </c>
      <c r="J23" s="289" t="s">
        <v>96</v>
      </c>
      <c r="K23" s="288">
        <v>2024</v>
      </c>
    </row>
    <row r="24" spans="1:11" s="42" customFormat="1" ht="72" customHeight="1">
      <c r="A24" s="289">
        <v>10</v>
      </c>
      <c r="B24" s="292" t="s">
        <v>1006</v>
      </c>
      <c r="C24" s="291" t="s">
        <v>1010</v>
      </c>
      <c r="D24" s="290"/>
      <c r="E24" s="290">
        <v>0.17</v>
      </c>
      <c r="F24" s="290">
        <f t="shared" si="0"/>
        <v>0.17</v>
      </c>
      <c r="G24" s="288" t="s">
        <v>248</v>
      </c>
      <c r="H24" s="289" t="s">
        <v>735</v>
      </c>
      <c r="I24" s="289" t="s">
        <v>711</v>
      </c>
      <c r="J24" s="289" t="s">
        <v>96</v>
      </c>
      <c r="K24" s="288">
        <v>2024</v>
      </c>
    </row>
    <row r="25" spans="1:11" ht="72" customHeight="1">
      <c r="A25" s="289">
        <v>11</v>
      </c>
      <c r="B25" s="292" t="s">
        <v>1007</v>
      </c>
      <c r="C25" s="291" t="s">
        <v>1010</v>
      </c>
      <c r="D25" s="290"/>
      <c r="E25" s="290">
        <v>0.2</v>
      </c>
      <c r="F25" s="290">
        <f t="shared" si="0"/>
        <v>0.2</v>
      </c>
      <c r="G25" s="288" t="s">
        <v>248</v>
      </c>
      <c r="H25" s="289" t="s">
        <v>735</v>
      </c>
      <c r="I25" s="289" t="s">
        <v>711</v>
      </c>
      <c r="J25" s="289" t="s">
        <v>96</v>
      </c>
      <c r="K25" s="288">
        <v>2024</v>
      </c>
    </row>
    <row r="26" spans="1:11" ht="72" customHeight="1">
      <c r="A26" s="289">
        <v>12</v>
      </c>
      <c r="B26" s="292" t="s">
        <v>1008</v>
      </c>
      <c r="C26" s="291" t="s">
        <v>1009</v>
      </c>
      <c r="D26" s="290"/>
      <c r="E26" s="290">
        <v>0.18</v>
      </c>
      <c r="F26" s="290">
        <f t="shared" si="0"/>
        <v>0.18</v>
      </c>
      <c r="G26" s="288" t="s">
        <v>248</v>
      </c>
      <c r="H26" s="289" t="s">
        <v>628</v>
      </c>
      <c r="I26" s="289" t="s">
        <v>711</v>
      </c>
      <c r="J26" s="289" t="s">
        <v>96</v>
      </c>
      <c r="K26" s="288">
        <v>2024</v>
      </c>
    </row>
    <row r="27" spans="1:11" s="293" customFormat="1" ht="24" customHeight="1">
      <c r="A27" s="295" t="s">
        <v>303</v>
      </c>
      <c r="B27" s="295" t="s">
        <v>332</v>
      </c>
      <c r="C27" s="295"/>
      <c r="D27" s="296"/>
      <c r="E27" s="296"/>
      <c r="F27" s="296"/>
      <c r="G27" s="294"/>
      <c r="H27" s="295"/>
      <c r="I27" s="295"/>
      <c r="J27" s="295"/>
      <c r="K27" s="294"/>
    </row>
    <row r="28" spans="1:11" s="285" customFormat="1" ht="72" customHeight="1">
      <c r="A28" s="289"/>
      <c r="B28" s="291" t="s">
        <v>1051</v>
      </c>
      <c r="C28" s="291" t="s">
        <v>1050</v>
      </c>
      <c r="D28" s="302"/>
      <c r="E28" s="302">
        <v>0.2</v>
      </c>
      <c r="F28" s="302">
        <f>E28</f>
        <v>0.2</v>
      </c>
      <c r="G28" s="288" t="s">
        <v>248</v>
      </c>
      <c r="H28" s="289" t="s">
        <v>1049</v>
      </c>
      <c r="I28" s="289" t="s">
        <v>711</v>
      </c>
      <c r="J28" s="289" t="s">
        <v>96</v>
      </c>
      <c r="K28" s="288">
        <v>2024</v>
      </c>
    </row>
    <row r="29" spans="1:11" s="301" customFormat="1" ht="24.6" customHeight="1">
      <c r="A29" s="295" t="s">
        <v>308</v>
      </c>
      <c r="B29" s="295" t="s">
        <v>328</v>
      </c>
      <c r="C29" s="295"/>
      <c r="D29" s="296"/>
      <c r="E29" s="296"/>
      <c r="F29" s="296"/>
      <c r="G29" s="294"/>
      <c r="H29" s="295"/>
      <c r="I29" s="295"/>
      <c r="J29" s="295"/>
      <c r="K29" s="294"/>
    </row>
    <row r="30" spans="1:11" ht="72" customHeight="1">
      <c r="A30" s="289"/>
      <c r="B30" s="291" t="s">
        <v>1052</v>
      </c>
      <c r="C30" s="291" t="s">
        <v>1010</v>
      </c>
      <c r="D30" s="290"/>
      <c r="E30" s="290">
        <v>0.2</v>
      </c>
      <c r="F30" s="290">
        <f>E30</f>
        <v>0.2</v>
      </c>
      <c r="G30" s="288" t="s">
        <v>248</v>
      </c>
      <c r="H30" s="289" t="s">
        <v>871</v>
      </c>
      <c r="I30" s="289" t="s">
        <v>711</v>
      </c>
      <c r="J30" s="289" t="s">
        <v>96</v>
      </c>
      <c r="K30" s="288">
        <v>2024</v>
      </c>
    </row>
    <row r="31" spans="1:11" s="293" customFormat="1" ht="27.6" customHeight="1">
      <c r="A31" s="295" t="s">
        <v>181</v>
      </c>
      <c r="B31" s="295" t="s">
        <v>331</v>
      </c>
      <c r="C31" s="295"/>
      <c r="D31" s="300"/>
      <c r="E31" s="300"/>
      <c r="F31" s="300"/>
      <c r="G31" s="294"/>
      <c r="H31" s="295"/>
      <c r="I31" s="295"/>
      <c r="J31" s="295"/>
      <c r="K31" s="294"/>
    </row>
    <row r="32" spans="1:11" ht="96" customHeight="1">
      <c r="A32" s="289"/>
      <c r="B32" s="291" t="s">
        <v>1048</v>
      </c>
      <c r="C32" s="291" t="s">
        <v>1108</v>
      </c>
      <c r="D32" s="290"/>
      <c r="E32" s="290">
        <v>2.5</v>
      </c>
      <c r="F32" s="290">
        <f>E32</f>
        <v>2.5</v>
      </c>
      <c r="G32" s="288" t="s">
        <v>513</v>
      </c>
      <c r="H32" s="289" t="s">
        <v>1047</v>
      </c>
      <c r="I32" s="289" t="s">
        <v>711</v>
      </c>
      <c r="J32" s="289" t="s">
        <v>96</v>
      </c>
      <c r="K32" s="288">
        <v>2024</v>
      </c>
    </row>
    <row r="33" spans="1:11" s="293" customFormat="1" ht="32.450000000000003" customHeight="1">
      <c r="A33" s="295" t="s">
        <v>182</v>
      </c>
      <c r="B33" s="295" t="s">
        <v>326</v>
      </c>
      <c r="C33" s="295"/>
      <c r="D33" s="296"/>
      <c r="E33" s="296"/>
      <c r="F33" s="296"/>
      <c r="G33" s="294"/>
      <c r="H33" s="295"/>
      <c r="I33" s="295"/>
      <c r="J33" s="295"/>
      <c r="K33" s="294"/>
    </row>
    <row r="34" spans="1:11" s="91" customFormat="1" ht="72" customHeight="1">
      <c r="A34" s="289">
        <v>1</v>
      </c>
      <c r="B34" s="292" t="s">
        <v>1105</v>
      </c>
      <c r="C34" s="291" t="s">
        <v>1108</v>
      </c>
      <c r="D34" s="290"/>
      <c r="E34" s="290">
        <v>0.3</v>
      </c>
      <c r="F34" s="290">
        <v>0.3</v>
      </c>
      <c r="G34" s="288" t="s">
        <v>248</v>
      </c>
      <c r="H34" s="289" t="s">
        <v>628</v>
      </c>
      <c r="I34" s="289" t="s">
        <v>711</v>
      </c>
      <c r="J34" s="289" t="s">
        <v>96</v>
      </c>
      <c r="K34" s="288">
        <v>2024</v>
      </c>
    </row>
    <row r="35" spans="1:11" s="42" customFormat="1" ht="72" customHeight="1">
      <c r="A35" s="289">
        <v>2</v>
      </c>
      <c r="B35" s="292" t="s">
        <v>1103</v>
      </c>
      <c r="C35" s="291" t="s">
        <v>1010</v>
      </c>
      <c r="D35" s="290"/>
      <c r="E35" s="290">
        <v>6.7000000000000004E-2</v>
      </c>
      <c r="F35" s="290">
        <v>7.0000000000000007E-2</v>
      </c>
      <c r="G35" s="288" t="s">
        <v>248</v>
      </c>
      <c r="H35" s="289" t="s">
        <v>628</v>
      </c>
      <c r="I35" s="289" t="s">
        <v>711</v>
      </c>
      <c r="J35" s="289" t="s">
        <v>96</v>
      </c>
      <c r="K35" s="288">
        <v>2024</v>
      </c>
    </row>
    <row r="36" spans="1:11" s="42" customFormat="1" ht="72" customHeight="1">
      <c r="A36" s="289">
        <v>3</v>
      </c>
      <c r="B36" s="292" t="s">
        <v>1104</v>
      </c>
      <c r="C36" s="291" t="s">
        <v>1010</v>
      </c>
      <c r="D36" s="290"/>
      <c r="E36" s="290">
        <v>0.1</v>
      </c>
      <c r="F36" s="290">
        <v>0.1</v>
      </c>
      <c r="G36" s="288" t="s">
        <v>248</v>
      </c>
      <c r="H36" s="289" t="s">
        <v>628</v>
      </c>
      <c r="I36" s="289" t="s">
        <v>711</v>
      </c>
      <c r="J36" s="289" t="s">
        <v>96</v>
      </c>
      <c r="K36" s="288">
        <v>2024</v>
      </c>
    </row>
    <row r="37" spans="1:11" s="42" customFormat="1" ht="72" customHeight="1">
      <c r="A37" s="289">
        <v>4</v>
      </c>
      <c r="B37" s="292" t="s">
        <v>1106</v>
      </c>
      <c r="C37" s="291" t="s">
        <v>1010</v>
      </c>
      <c r="D37" s="290"/>
      <c r="E37" s="290">
        <v>0.02</v>
      </c>
      <c r="F37" s="290">
        <v>0.02</v>
      </c>
      <c r="G37" s="288" t="s">
        <v>248</v>
      </c>
      <c r="H37" s="289" t="s">
        <v>628</v>
      </c>
      <c r="I37" s="289" t="s">
        <v>711</v>
      </c>
      <c r="J37" s="289" t="s">
        <v>96</v>
      </c>
      <c r="K37" s="288">
        <v>2024</v>
      </c>
    </row>
    <row r="38" spans="1:11" s="42" customFormat="1" ht="75">
      <c r="A38" s="289">
        <v>5</v>
      </c>
      <c r="B38" s="292" t="s">
        <v>1107</v>
      </c>
      <c r="C38" s="291" t="s">
        <v>1010</v>
      </c>
      <c r="D38" s="290"/>
      <c r="E38" s="290">
        <v>0.5</v>
      </c>
      <c r="F38" s="290">
        <v>0.5</v>
      </c>
      <c r="G38" s="288" t="s">
        <v>248</v>
      </c>
      <c r="H38" s="289" t="s">
        <v>628</v>
      </c>
      <c r="I38" s="289" t="s">
        <v>711</v>
      </c>
      <c r="J38" s="289" t="s">
        <v>96</v>
      </c>
      <c r="K38" s="288">
        <v>2024</v>
      </c>
    </row>
    <row r="39" spans="1:11" s="293" customFormat="1" ht="32.450000000000003" customHeight="1">
      <c r="A39" s="295" t="s">
        <v>184</v>
      </c>
      <c r="B39" s="295" t="s">
        <v>325</v>
      </c>
      <c r="C39" s="295"/>
      <c r="D39" s="296"/>
      <c r="E39" s="296"/>
      <c r="F39" s="296"/>
      <c r="G39" s="294"/>
      <c r="H39" s="295"/>
      <c r="I39" s="295"/>
      <c r="J39" s="295"/>
      <c r="K39" s="294"/>
    </row>
    <row r="40" spans="1:11" s="42" customFormat="1" ht="56.45" customHeight="1">
      <c r="A40" s="289"/>
      <c r="B40" s="292" t="s">
        <v>1112</v>
      </c>
      <c r="C40" s="291" t="s">
        <v>1010</v>
      </c>
      <c r="D40" s="290"/>
      <c r="E40" s="290">
        <v>0.01</v>
      </c>
      <c r="F40" s="290">
        <f>E40</f>
        <v>0.01</v>
      </c>
      <c r="G40" s="288" t="s">
        <v>248</v>
      </c>
      <c r="H40" s="289" t="s">
        <v>971</v>
      </c>
      <c r="I40" s="289" t="s">
        <v>711</v>
      </c>
      <c r="J40" s="289" t="s">
        <v>96</v>
      </c>
      <c r="K40" s="288">
        <v>2024</v>
      </c>
    </row>
    <row r="41" spans="1:11" s="293" customFormat="1" ht="28.15" customHeight="1">
      <c r="A41" s="295" t="s">
        <v>209</v>
      </c>
      <c r="B41" s="295" t="s">
        <v>329</v>
      </c>
      <c r="C41" s="295"/>
      <c r="D41" s="296"/>
      <c r="E41" s="296"/>
      <c r="F41" s="296"/>
      <c r="G41" s="294"/>
      <c r="H41" s="295"/>
      <c r="I41" s="295"/>
      <c r="J41" s="295"/>
      <c r="K41" s="294"/>
    </row>
    <row r="42" spans="1:11" s="299" customFormat="1" ht="72" customHeight="1">
      <c r="A42" s="289">
        <v>1</v>
      </c>
      <c r="B42" s="291" t="s">
        <v>1117</v>
      </c>
      <c r="C42" s="291" t="s">
        <v>1010</v>
      </c>
      <c r="D42" s="297"/>
      <c r="E42" s="297">
        <v>0.02</v>
      </c>
      <c r="F42" s="297">
        <v>0.02</v>
      </c>
      <c r="G42" s="288" t="s">
        <v>248</v>
      </c>
      <c r="H42" s="289" t="s">
        <v>970</v>
      </c>
      <c r="I42" s="289" t="s">
        <v>711</v>
      </c>
      <c r="J42" s="289" t="s">
        <v>96</v>
      </c>
      <c r="K42" s="288">
        <v>2024</v>
      </c>
    </row>
    <row r="43" spans="1:11" s="91" customFormat="1" ht="72" customHeight="1">
      <c r="A43" s="289">
        <v>2</v>
      </c>
      <c r="B43" s="291" t="s">
        <v>1118</v>
      </c>
      <c r="C43" s="291" t="s">
        <v>1010</v>
      </c>
      <c r="D43" s="297"/>
      <c r="E43" s="297">
        <v>0.1</v>
      </c>
      <c r="F43" s="297">
        <v>0.1</v>
      </c>
      <c r="G43" s="288" t="s">
        <v>248</v>
      </c>
      <c r="H43" s="289" t="s">
        <v>871</v>
      </c>
      <c r="I43" s="289" t="s">
        <v>711</v>
      </c>
      <c r="J43" s="289" t="s">
        <v>96</v>
      </c>
      <c r="K43" s="288">
        <v>2024</v>
      </c>
    </row>
    <row r="44" spans="1:11" s="299" customFormat="1" ht="72" customHeight="1">
      <c r="A44" s="289">
        <v>3</v>
      </c>
      <c r="B44" s="291" t="s">
        <v>1119</v>
      </c>
      <c r="C44" s="291" t="s">
        <v>1010</v>
      </c>
      <c r="D44" s="297"/>
      <c r="E44" s="297">
        <v>0.02</v>
      </c>
      <c r="F44" s="297">
        <f t="shared" ref="F44:F59" si="1">E44</f>
        <v>0.02</v>
      </c>
      <c r="G44" s="288" t="s">
        <v>248</v>
      </c>
      <c r="H44" s="289" t="s">
        <v>871</v>
      </c>
      <c r="I44" s="289" t="s">
        <v>711</v>
      </c>
      <c r="J44" s="289" t="s">
        <v>96</v>
      </c>
      <c r="K44" s="288">
        <v>2024</v>
      </c>
    </row>
    <row r="45" spans="1:11" s="299" customFormat="1" ht="72" customHeight="1">
      <c r="A45" s="289">
        <v>4</v>
      </c>
      <c r="B45" s="291" t="s">
        <v>1119</v>
      </c>
      <c r="C45" s="291" t="s">
        <v>1010</v>
      </c>
      <c r="D45" s="297"/>
      <c r="E45" s="297">
        <v>0.34</v>
      </c>
      <c r="F45" s="297">
        <f t="shared" si="1"/>
        <v>0.34</v>
      </c>
      <c r="G45" s="288" t="s">
        <v>248</v>
      </c>
      <c r="H45" s="289" t="s">
        <v>871</v>
      </c>
      <c r="I45" s="289" t="s">
        <v>711</v>
      </c>
      <c r="J45" s="289" t="s">
        <v>96</v>
      </c>
      <c r="K45" s="288">
        <v>2024</v>
      </c>
    </row>
    <row r="46" spans="1:11" s="299" customFormat="1" ht="72" customHeight="1">
      <c r="A46" s="289">
        <v>5</v>
      </c>
      <c r="B46" s="291" t="s">
        <v>1120</v>
      </c>
      <c r="C46" s="291" t="s">
        <v>1010</v>
      </c>
      <c r="D46" s="297"/>
      <c r="E46" s="297">
        <v>0.73</v>
      </c>
      <c r="F46" s="297">
        <f t="shared" si="1"/>
        <v>0.73</v>
      </c>
      <c r="G46" s="288" t="s">
        <v>248</v>
      </c>
      <c r="H46" s="289" t="s">
        <v>871</v>
      </c>
      <c r="I46" s="289" t="s">
        <v>711</v>
      </c>
      <c r="J46" s="289" t="s">
        <v>96</v>
      </c>
      <c r="K46" s="288">
        <v>2024</v>
      </c>
    </row>
    <row r="47" spans="1:11" s="299" customFormat="1" ht="72" customHeight="1">
      <c r="A47" s="289">
        <v>6</v>
      </c>
      <c r="B47" s="291" t="s">
        <v>1121</v>
      </c>
      <c r="C47" s="291" t="s">
        <v>1010</v>
      </c>
      <c r="D47" s="297"/>
      <c r="E47" s="297">
        <v>0.56000000000000005</v>
      </c>
      <c r="F47" s="297">
        <f t="shared" si="1"/>
        <v>0.56000000000000005</v>
      </c>
      <c r="G47" s="288" t="s">
        <v>248</v>
      </c>
      <c r="H47" s="289" t="s">
        <v>856</v>
      </c>
      <c r="I47" s="289" t="s">
        <v>711</v>
      </c>
      <c r="J47" s="289" t="s">
        <v>96</v>
      </c>
      <c r="K47" s="288">
        <v>2024</v>
      </c>
    </row>
    <row r="48" spans="1:11" s="299" customFormat="1" ht="72" customHeight="1">
      <c r="A48" s="289">
        <v>7</v>
      </c>
      <c r="B48" s="291" t="s">
        <v>1122</v>
      </c>
      <c r="C48" s="291" t="s">
        <v>1010</v>
      </c>
      <c r="D48" s="297"/>
      <c r="E48" s="297">
        <v>0.16</v>
      </c>
      <c r="F48" s="297">
        <f t="shared" si="1"/>
        <v>0.16</v>
      </c>
      <c r="G48" s="288" t="s">
        <v>248</v>
      </c>
      <c r="H48" s="289" t="s">
        <v>1123</v>
      </c>
      <c r="I48" s="289" t="s">
        <v>711</v>
      </c>
      <c r="J48" s="289" t="s">
        <v>96</v>
      </c>
      <c r="K48" s="288">
        <v>2024</v>
      </c>
    </row>
    <row r="49" spans="1:11" s="299" customFormat="1" ht="72" customHeight="1">
      <c r="A49" s="289">
        <v>8</v>
      </c>
      <c r="B49" s="291" t="s">
        <v>1124</v>
      </c>
      <c r="C49" s="291" t="s">
        <v>1010</v>
      </c>
      <c r="D49" s="297"/>
      <c r="E49" s="297">
        <v>0.19</v>
      </c>
      <c r="F49" s="297">
        <f t="shared" si="1"/>
        <v>0.19</v>
      </c>
      <c r="G49" s="288" t="s">
        <v>248</v>
      </c>
      <c r="H49" s="289" t="s">
        <v>1123</v>
      </c>
      <c r="I49" s="289" t="s">
        <v>711</v>
      </c>
      <c r="J49" s="289" t="s">
        <v>96</v>
      </c>
      <c r="K49" s="288">
        <v>2024</v>
      </c>
    </row>
    <row r="50" spans="1:11" s="299" customFormat="1" ht="72" customHeight="1">
      <c r="A50" s="289">
        <v>9</v>
      </c>
      <c r="B50" s="291" t="s">
        <v>1125</v>
      </c>
      <c r="C50" s="291" t="s">
        <v>1010</v>
      </c>
      <c r="D50" s="297"/>
      <c r="E50" s="297">
        <v>0.17</v>
      </c>
      <c r="F50" s="297">
        <f t="shared" si="1"/>
        <v>0.17</v>
      </c>
      <c r="G50" s="288" t="s">
        <v>248</v>
      </c>
      <c r="H50" s="289" t="s">
        <v>1123</v>
      </c>
      <c r="I50" s="289" t="s">
        <v>711</v>
      </c>
      <c r="J50" s="289" t="s">
        <v>96</v>
      </c>
      <c r="K50" s="288">
        <v>2024</v>
      </c>
    </row>
    <row r="51" spans="1:11" s="285" customFormat="1" ht="72" customHeight="1">
      <c r="A51" s="289">
        <v>10</v>
      </c>
      <c r="B51" s="291" t="s">
        <v>1126</v>
      </c>
      <c r="C51" s="291" t="s">
        <v>1010</v>
      </c>
      <c r="D51" s="297"/>
      <c r="E51" s="297">
        <v>0.2</v>
      </c>
      <c r="F51" s="297">
        <f t="shared" si="1"/>
        <v>0.2</v>
      </c>
      <c r="G51" s="288" t="s">
        <v>248</v>
      </c>
      <c r="H51" s="289" t="s">
        <v>735</v>
      </c>
      <c r="I51" s="289" t="s">
        <v>711</v>
      </c>
      <c r="J51" s="289" t="s">
        <v>96</v>
      </c>
      <c r="K51" s="288">
        <v>2024</v>
      </c>
    </row>
    <row r="52" spans="1:11" s="285" customFormat="1" ht="72" customHeight="1">
      <c r="A52" s="289">
        <v>11</v>
      </c>
      <c r="B52" s="291" t="s">
        <v>1128</v>
      </c>
      <c r="C52" s="291" t="s">
        <v>1010</v>
      </c>
      <c r="D52" s="297"/>
      <c r="E52" s="297">
        <v>0.18</v>
      </c>
      <c r="F52" s="297">
        <f t="shared" si="1"/>
        <v>0.18</v>
      </c>
      <c r="G52" s="288" t="s">
        <v>248</v>
      </c>
      <c r="H52" s="289" t="s">
        <v>1123</v>
      </c>
      <c r="I52" s="289" t="s">
        <v>711</v>
      </c>
      <c r="J52" s="289" t="s">
        <v>96</v>
      </c>
      <c r="K52" s="288">
        <v>2024</v>
      </c>
    </row>
    <row r="53" spans="1:11" s="285" customFormat="1" ht="72" customHeight="1">
      <c r="A53" s="289">
        <v>12</v>
      </c>
      <c r="B53" s="291" t="s">
        <v>1129</v>
      </c>
      <c r="C53" s="291" t="s">
        <v>1010</v>
      </c>
      <c r="D53" s="297"/>
      <c r="E53" s="297">
        <v>0.02</v>
      </c>
      <c r="F53" s="297">
        <f t="shared" si="1"/>
        <v>0.02</v>
      </c>
      <c r="G53" s="288" t="s">
        <v>513</v>
      </c>
      <c r="H53" s="289" t="s">
        <v>1123</v>
      </c>
      <c r="I53" s="289" t="s">
        <v>711</v>
      </c>
      <c r="J53" s="289" t="s">
        <v>96</v>
      </c>
      <c r="K53" s="288">
        <v>2024</v>
      </c>
    </row>
    <row r="54" spans="1:11" s="285" customFormat="1" ht="75">
      <c r="A54" s="289">
        <v>13</v>
      </c>
      <c r="B54" s="291" t="s">
        <v>1129</v>
      </c>
      <c r="C54" s="291" t="s">
        <v>1010</v>
      </c>
      <c r="D54" s="297"/>
      <c r="E54" s="297">
        <v>0.05</v>
      </c>
      <c r="F54" s="297">
        <f t="shared" si="1"/>
        <v>0.05</v>
      </c>
      <c r="G54" s="288"/>
      <c r="H54" s="289" t="s">
        <v>1127</v>
      </c>
      <c r="I54" s="289" t="s">
        <v>711</v>
      </c>
      <c r="J54" s="289" t="s">
        <v>96</v>
      </c>
      <c r="K54" s="288">
        <v>2024</v>
      </c>
    </row>
    <row r="55" spans="1:11" s="285" customFormat="1" ht="75">
      <c r="A55" s="289">
        <v>14</v>
      </c>
      <c r="B55" s="291" t="s">
        <v>1130</v>
      </c>
      <c r="C55" s="291" t="s">
        <v>1010</v>
      </c>
      <c r="D55" s="297"/>
      <c r="E55" s="297">
        <v>0.02</v>
      </c>
      <c r="F55" s="297">
        <f t="shared" si="1"/>
        <v>0.02</v>
      </c>
      <c r="G55" s="288"/>
      <c r="H55" s="289" t="s">
        <v>1131</v>
      </c>
      <c r="I55" s="289" t="s">
        <v>711</v>
      </c>
      <c r="J55" s="289" t="s">
        <v>96</v>
      </c>
      <c r="K55" s="288">
        <v>2024</v>
      </c>
    </row>
    <row r="56" spans="1:11" s="285" customFormat="1" ht="75">
      <c r="A56" s="289">
        <v>15</v>
      </c>
      <c r="B56" s="291" t="s">
        <v>1132</v>
      </c>
      <c r="C56" s="291" t="s">
        <v>1010</v>
      </c>
      <c r="D56" s="297"/>
      <c r="E56" s="297">
        <v>0.02</v>
      </c>
      <c r="F56" s="297">
        <f t="shared" si="1"/>
        <v>0.02</v>
      </c>
      <c r="G56" s="288"/>
      <c r="H56" s="289" t="s">
        <v>1131</v>
      </c>
      <c r="I56" s="289" t="s">
        <v>711</v>
      </c>
      <c r="J56" s="289" t="s">
        <v>96</v>
      </c>
      <c r="K56" s="288">
        <v>2024</v>
      </c>
    </row>
    <row r="57" spans="1:11" s="285" customFormat="1" ht="75">
      <c r="A57" s="289">
        <v>16</v>
      </c>
      <c r="B57" s="291" t="s">
        <v>1133</v>
      </c>
      <c r="C57" s="291" t="s">
        <v>1010</v>
      </c>
      <c r="D57" s="297"/>
      <c r="E57" s="297">
        <v>0.1</v>
      </c>
      <c r="F57" s="297">
        <f t="shared" si="1"/>
        <v>0.1</v>
      </c>
      <c r="G57" s="288"/>
      <c r="H57" s="289" t="s">
        <v>1131</v>
      </c>
      <c r="I57" s="289" t="s">
        <v>711</v>
      </c>
      <c r="J57" s="289" t="s">
        <v>96</v>
      </c>
      <c r="K57" s="288">
        <v>2024</v>
      </c>
    </row>
    <row r="58" spans="1:11" s="285" customFormat="1" ht="75">
      <c r="A58" s="289">
        <v>17</v>
      </c>
      <c r="B58" s="291" t="s">
        <v>1134</v>
      </c>
      <c r="C58" s="291" t="s">
        <v>1010</v>
      </c>
      <c r="D58" s="297"/>
      <c r="E58" s="297">
        <v>0.05</v>
      </c>
      <c r="F58" s="297">
        <f t="shared" si="1"/>
        <v>0.05</v>
      </c>
      <c r="G58" s="288"/>
      <c r="H58" s="289" t="s">
        <v>1131</v>
      </c>
      <c r="I58" s="289" t="s">
        <v>711</v>
      </c>
      <c r="J58" s="289" t="s">
        <v>96</v>
      </c>
      <c r="K58" s="288">
        <v>2024</v>
      </c>
    </row>
    <row r="59" spans="1:11" s="285" customFormat="1" ht="75">
      <c r="A59" s="289">
        <v>18</v>
      </c>
      <c r="B59" s="291" t="s">
        <v>1136</v>
      </c>
      <c r="C59" s="291" t="s">
        <v>1010</v>
      </c>
      <c r="D59" s="298"/>
      <c r="E59" s="298">
        <v>0.02</v>
      </c>
      <c r="F59" s="297">
        <f t="shared" si="1"/>
        <v>0.02</v>
      </c>
      <c r="G59" s="288"/>
      <c r="H59" s="289" t="s">
        <v>1135</v>
      </c>
      <c r="I59" s="289" t="s">
        <v>711</v>
      </c>
      <c r="J59" s="289" t="s">
        <v>96</v>
      </c>
      <c r="K59" s="288">
        <v>2024</v>
      </c>
    </row>
    <row r="60" spans="1:11" s="293" customFormat="1" ht="24" customHeight="1">
      <c r="A60" s="295" t="s">
        <v>769</v>
      </c>
      <c r="B60" s="295" t="s">
        <v>324</v>
      </c>
      <c r="C60" s="295"/>
      <c r="D60" s="296"/>
      <c r="E60" s="296"/>
      <c r="F60" s="296"/>
      <c r="G60" s="294"/>
      <c r="H60" s="295"/>
      <c r="I60" s="295"/>
      <c r="J60" s="295"/>
      <c r="K60" s="294"/>
    </row>
    <row r="61" spans="1:11" ht="72" customHeight="1">
      <c r="A61" s="289">
        <v>1</v>
      </c>
      <c r="B61" s="292" t="s">
        <v>1178</v>
      </c>
      <c r="C61" s="291" t="s">
        <v>1009</v>
      </c>
      <c r="D61" s="290"/>
      <c r="E61" s="290">
        <v>0.09</v>
      </c>
      <c r="F61" s="290">
        <v>0.09</v>
      </c>
      <c r="G61" s="288" t="s">
        <v>248</v>
      </c>
      <c r="H61" s="289" t="s">
        <v>708</v>
      </c>
      <c r="I61" s="289" t="s">
        <v>711</v>
      </c>
      <c r="J61" s="289" t="s">
        <v>96</v>
      </c>
      <c r="K61" s="288">
        <v>2024</v>
      </c>
    </row>
  </sheetData>
  <mergeCells count="8">
    <mergeCell ref="A2:K2"/>
    <mergeCell ref="A4:A5"/>
    <mergeCell ref="B4:B5"/>
    <mergeCell ref="C4:C5"/>
    <mergeCell ref="D4:D5"/>
    <mergeCell ref="E4:J4"/>
    <mergeCell ref="K4:K5"/>
    <mergeCell ref="A3:K3"/>
  </mergeCells>
  <printOptions horizontalCentered="1"/>
  <pageMargins left="0" right="0" top="0.70866141732283472" bottom="0.23622047244094491" header="0" footer="0"/>
  <pageSetup paperSize="9" scale="65" orientation="landscape" blackAndWhite="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topLeftCell="A7" workbookViewId="0">
      <selection activeCell="F12" sqref="F12"/>
    </sheetView>
  </sheetViews>
  <sheetFormatPr defaultColWidth="8.85546875" defaultRowHeight="15.75"/>
  <cols>
    <col min="1" max="1" width="6.5703125" style="21" customWidth="1"/>
    <col min="2" max="2" width="13" style="21" customWidth="1"/>
    <col min="3" max="3" width="71.140625" style="21" customWidth="1"/>
    <col min="4" max="16384" width="8.85546875" style="21"/>
  </cols>
  <sheetData>
    <row r="2" spans="1:3" ht="37.9" customHeight="1">
      <c r="A2" s="330" t="s">
        <v>597</v>
      </c>
      <c r="B2" s="331"/>
      <c r="C2" s="331"/>
    </row>
    <row r="3" spans="1:3" ht="47.25" customHeight="1">
      <c r="A3" s="332" t="s">
        <v>759</v>
      </c>
      <c r="B3" s="333"/>
      <c r="C3" s="333"/>
    </row>
    <row r="4" spans="1:3" s="22" customFormat="1" ht="30" customHeight="1">
      <c r="A4" s="20" t="s">
        <v>304</v>
      </c>
      <c r="B4" s="20" t="s">
        <v>212</v>
      </c>
      <c r="C4" s="20" t="s">
        <v>183</v>
      </c>
    </row>
    <row r="5" spans="1:3" ht="30" customHeight="1">
      <c r="A5" s="25">
        <v>1</v>
      </c>
      <c r="B5" s="26" t="s">
        <v>316</v>
      </c>
      <c r="C5" s="27" t="s">
        <v>598</v>
      </c>
    </row>
    <row r="6" spans="1:3" ht="38.25" customHeight="1">
      <c r="A6" s="25">
        <v>2</v>
      </c>
      <c r="B6" s="26" t="s">
        <v>317</v>
      </c>
      <c r="C6" s="27" t="s">
        <v>599</v>
      </c>
    </row>
    <row r="7" spans="1:3" ht="30" customHeight="1">
      <c r="A7" s="25">
        <v>3</v>
      </c>
      <c r="B7" s="26" t="s">
        <v>318</v>
      </c>
      <c r="C7" s="27" t="s">
        <v>600</v>
      </c>
    </row>
    <row r="8" spans="1:3" ht="30" customHeight="1">
      <c r="A8" s="25">
        <v>4</v>
      </c>
      <c r="B8" s="26" t="s">
        <v>307</v>
      </c>
      <c r="C8" s="27" t="s">
        <v>601</v>
      </c>
    </row>
    <row r="9" spans="1:3" ht="30" customHeight="1">
      <c r="A9" s="25">
        <v>5</v>
      </c>
      <c r="B9" s="26" t="s">
        <v>680</v>
      </c>
      <c r="C9" s="27" t="s">
        <v>602</v>
      </c>
    </row>
    <row r="10" spans="1:3" ht="37.5" customHeight="1">
      <c r="A10" s="25">
        <v>6</v>
      </c>
      <c r="B10" s="26" t="s">
        <v>368</v>
      </c>
      <c r="C10" s="27" t="s">
        <v>603</v>
      </c>
    </row>
    <row r="11" spans="1:3" ht="39" customHeight="1">
      <c r="A11" s="25">
        <v>7</v>
      </c>
      <c r="B11" s="26" t="s">
        <v>369</v>
      </c>
      <c r="C11" s="27" t="s">
        <v>604</v>
      </c>
    </row>
    <row r="12" spans="1:3" ht="39.75" customHeight="1">
      <c r="A12" s="25">
        <v>8</v>
      </c>
      <c r="B12" s="26" t="s">
        <v>211</v>
      </c>
      <c r="C12" s="27" t="s">
        <v>605</v>
      </c>
    </row>
    <row r="13" spans="1:3" ht="39.75" customHeight="1">
      <c r="A13" s="25">
        <v>9</v>
      </c>
      <c r="B13" s="26" t="s">
        <v>100</v>
      </c>
      <c r="C13" s="27" t="s">
        <v>606</v>
      </c>
    </row>
    <row r="14" spans="1:3" ht="39.75" customHeight="1">
      <c r="A14" s="25">
        <v>10</v>
      </c>
      <c r="B14" s="26" t="s">
        <v>993</v>
      </c>
      <c r="C14" s="27" t="s">
        <v>1187</v>
      </c>
    </row>
  </sheetData>
  <mergeCells count="2">
    <mergeCell ref="A2:C2"/>
    <mergeCell ref="A3:C3"/>
  </mergeCells>
  <phoneticPr fontId="3" type="noConversion"/>
  <printOptions horizontalCentered="1"/>
  <pageMargins left="0.51181102362204722" right="0.23622047244094491" top="1.2598425196850394" bottom="0.23622047244094491" header="0" footer="0"/>
  <pageSetup paperSize="9" orientation="portrait"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U74"/>
  <sheetViews>
    <sheetView showZeros="0" zoomScale="85" zoomScaleNormal="75" workbookViewId="0">
      <pane xSplit="1" ySplit="6" topLeftCell="B7" activePane="bottomRight" state="frozen"/>
      <selection activeCell="M11" sqref="M11"/>
      <selection pane="topRight" activeCell="M11" sqref="M11"/>
      <selection pane="bottomLeft" activeCell="M11" sqref="M11"/>
      <selection pane="bottomRight" activeCell="S18" sqref="S18"/>
    </sheetView>
  </sheetViews>
  <sheetFormatPr defaultColWidth="9.140625" defaultRowHeight="15"/>
  <cols>
    <col min="1" max="1" width="6.140625" style="23" customWidth="1"/>
    <col min="2" max="2" width="33.28515625" style="23" customWidth="1"/>
    <col min="3" max="3" width="7.140625" style="138" customWidth="1"/>
    <col min="4" max="4" width="11.7109375" style="24" customWidth="1"/>
    <col min="5" max="5" width="8.42578125" style="24" hidden="1" customWidth="1"/>
    <col min="6" max="6" width="9.42578125" style="24" customWidth="1"/>
    <col min="7" max="7" width="9.140625" style="24" customWidth="1"/>
    <col min="8" max="8" width="9.28515625" style="24" customWidth="1"/>
    <col min="9" max="9" width="9.42578125" style="24" customWidth="1"/>
    <col min="10" max="10" width="10.5703125" style="24" customWidth="1"/>
    <col min="11" max="12" width="8.85546875" style="24" customWidth="1"/>
    <col min="13" max="13" width="9.28515625" style="24" customWidth="1"/>
    <col min="14" max="16" width="9.140625" style="24" customWidth="1"/>
    <col min="17" max="17" width="12.5703125" style="138" bestFit="1" customWidth="1"/>
    <col min="18" max="18" width="14.42578125" style="138" hidden="1" customWidth="1"/>
    <col min="19" max="19" width="11.7109375" style="138" bestFit="1" customWidth="1"/>
    <col min="20" max="20" width="19.7109375" style="181" bestFit="1" customWidth="1"/>
    <col min="21" max="21" width="11.7109375" style="181" bestFit="1" customWidth="1"/>
    <col min="22" max="16384" width="9.140625" style="138"/>
  </cols>
  <sheetData>
    <row r="1" spans="1:21">
      <c r="A1" s="337" t="s">
        <v>316</v>
      </c>
      <c r="B1" s="337"/>
    </row>
    <row r="2" spans="1:21" customFormat="1" ht="17.25" customHeight="1">
      <c r="A2" s="331" t="s">
        <v>607</v>
      </c>
      <c r="B2" s="331"/>
      <c r="C2" s="331"/>
      <c r="D2" s="331"/>
      <c r="E2" s="331"/>
      <c r="F2" s="331"/>
      <c r="G2" s="331"/>
      <c r="H2" s="331"/>
      <c r="I2" s="331"/>
      <c r="J2" s="331"/>
      <c r="K2" s="331"/>
      <c r="L2" s="331"/>
      <c r="M2" s="331"/>
      <c r="N2" s="331"/>
      <c r="O2" s="331"/>
      <c r="P2" s="331"/>
    </row>
    <row r="3" spans="1:21" customFormat="1" ht="15.75" customHeight="1">
      <c r="A3" s="331" t="s">
        <v>21</v>
      </c>
      <c r="B3" s="331"/>
      <c r="C3" s="331"/>
      <c r="D3" s="331"/>
      <c r="E3" s="331"/>
      <c r="F3" s="331"/>
      <c r="G3" s="331"/>
      <c r="H3" s="331"/>
      <c r="I3" s="331"/>
      <c r="J3" s="331"/>
      <c r="K3" s="331"/>
      <c r="L3" s="331"/>
      <c r="M3" s="331"/>
      <c r="N3" s="331"/>
      <c r="O3" s="331"/>
      <c r="P3" s="331"/>
    </row>
    <row r="4" spans="1:21" ht="15.75" customHeight="1">
      <c r="A4" s="150"/>
      <c r="B4" s="150"/>
      <c r="C4" s="3"/>
      <c r="D4"/>
      <c r="E4"/>
      <c r="F4"/>
      <c r="G4"/>
      <c r="H4"/>
      <c r="I4"/>
      <c r="J4"/>
      <c r="K4"/>
      <c r="L4"/>
      <c r="M4"/>
      <c r="N4" s="334" t="s">
        <v>797</v>
      </c>
      <c r="O4" s="334"/>
      <c r="P4" s="334"/>
    </row>
    <row r="5" spans="1:21" s="3" customFormat="1" ht="21.75" customHeight="1">
      <c r="A5" s="336" t="s">
        <v>304</v>
      </c>
      <c r="B5" s="336" t="s">
        <v>798</v>
      </c>
      <c r="C5" s="336" t="s">
        <v>787</v>
      </c>
      <c r="D5" s="338" t="s">
        <v>1087</v>
      </c>
      <c r="E5" s="336" t="s">
        <v>801</v>
      </c>
      <c r="F5" s="336" t="s">
        <v>305</v>
      </c>
      <c r="G5" s="336"/>
      <c r="H5" s="336"/>
      <c r="I5" s="336"/>
      <c r="J5" s="336"/>
      <c r="K5" s="336"/>
      <c r="L5" s="336"/>
      <c r="M5" s="336"/>
      <c r="N5" s="336"/>
      <c r="O5" s="336"/>
      <c r="P5" s="336"/>
      <c r="T5" s="183"/>
      <c r="U5" s="183"/>
    </row>
    <row r="6" spans="1:21" s="3" customFormat="1" ht="63.6" customHeight="1">
      <c r="A6" s="336"/>
      <c r="B6" s="336"/>
      <c r="C6" s="336"/>
      <c r="D6" s="336"/>
      <c r="E6" s="336"/>
      <c r="F6" s="88" t="s">
        <v>319</v>
      </c>
      <c r="G6" s="88" t="s">
        <v>323</v>
      </c>
      <c r="H6" s="88" t="s">
        <v>324</v>
      </c>
      <c r="I6" s="88" t="s">
        <v>325</v>
      </c>
      <c r="J6" s="2" t="s">
        <v>326</v>
      </c>
      <c r="K6" s="2" t="s">
        <v>327</v>
      </c>
      <c r="L6" s="2" t="s">
        <v>328</v>
      </c>
      <c r="M6" s="2" t="s">
        <v>329</v>
      </c>
      <c r="N6" s="2" t="s">
        <v>330</v>
      </c>
      <c r="O6" s="2" t="s">
        <v>331</v>
      </c>
      <c r="P6" s="2" t="s">
        <v>332</v>
      </c>
      <c r="T6" s="183"/>
      <c r="U6" s="183"/>
    </row>
    <row r="7" spans="1:21" s="153" customFormat="1" ht="18" customHeight="1">
      <c r="A7" s="31">
        <v>-1</v>
      </c>
      <c r="B7" s="31">
        <v>-2</v>
      </c>
      <c r="C7" s="31">
        <v>-3</v>
      </c>
      <c r="D7" s="32" t="s">
        <v>68</v>
      </c>
      <c r="E7" s="31">
        <v>-5</v>
      </c>
      <c r="F7" s="31">
        <v>-5</v>
      </c>
      <c r="G7" s="31">
        <v>-6</v>
      </c>
      <c r="H7" s="31">
        <v>-7</v>
      </c>
      <c r="I7" s="31">
        <v>-8</v>
      </c>
      <c r="J7" s="31">
        <v>-9</v>
      </c>
      <c r="K7" s="31">
        <v>-10</v>
      </c>
      <c r="L7" s="31">
        <v>-11</v>
      </c>
      <c r="M7" s="31">
        <v>-12</v>
      </c>
      <c r="N7" s="31">
        <v>-13</v>
      </c>
      <c r="O7" s="31">
        <v>-14</v>
      </c>
      <c r="P7" s="31">
        <v>-15</v>
      </c>
      <c r="T7" s="189"/>
      <c r="U7" s="189"/>
    </row>
    <row r="8" spans="1:21" s="3" customFormat="1" ht="21" customHeight="1">
      <c r="A8" s="335" t="s">
        <v>216</v>
      </c>
      <c r="B8" s="335"/>
      <c r="C8" s="5"/>
      <c r="D8" s="45">
        <v>46781.80999999999</v>
      </c>
      <c r="E8" s="215">
        <v>100</v>
      </c>
      <c r="F8" s="215">
        <v>1161.06</v>
      </c>
      <c r="G8" s="215">
        <v>3183.13</v>
      </c>
      <c r="H8" s="215">
        <v>4421.8599999999997</v>
      </c>
      <c r="I8" s="215">
        <v>3591.21</v>
      </c>
      <c r="J8" s="215">
        <v>3739.8900000000003</v>
      </c>
      <c r="K8" s="215">
        <v>3002.5499999999997</v>
      </c>
      <c r="L8" s="215">
        <v>7745.0000000000009</v>
      </c>
      <c r="M8" s="215">
        <v>3716.5299999999997</v>
      </c>
      <c r="N8" s="215">
        <v>5759.38</v>
      </c>
      <c r="O8" s="215">
        <v>4395.53</v>
      </c>
      <c r="P8" s="215">
        <v>6065.67</v>
      </c>
      <c r="S8" s="182"/>
      <c r="T8" s="183"/>
      <c r="U8" s="183"/>
    </row>
    <row r="9" spans="1:21" s="38" customFormat="1" ht="21" customHeight="1">
      <c r="A9" s="68">
        <v>1</v>
      </c>
      <c r="B9" s="69" t="s">
        <v>130</v>
      </c>
      <c r="C9" s="70" t="s">
        <v>788</v>
      </c>
      <c r="D9" s="45">
        <v>39754.31</v>
      </c>
      <c r="E9" s="45">
        <v>84.978135732670466</v>
      </c>
      <c r="F9" s="215">
        <v>834.87999999999988</v>
      </c>
      <c r="G9" s="215">
        <v>2445.9500000000003</v>
      </c>
      <c r="H9" s="215">
        <v>3836.2799999999997</v>
      </c>
      <c r="I9" s="215">
        <v>3051.1800000000003</v>
      </c>
      <c r="J9" s="215">
        <v>3229.94</v>
      </c>
      <c r="K9" s="215">
        <v>2455.4699999999998</v>
      </c>
      <c r="L9" s="215">
        <v>6804.6200000000008</v>
      </c>
      <c r="M9" s="215">
        <v>3077.96</v>
      </c>
      <c r="N9" s="215">
        <v>4949.7</v>
      </c>
      <c r="O9" s="215">
        <v>3854.0099999999998</v>
      </c>
      <c r="P9" s="215">
        <v>5214.32</v>
      </c>
      <c r="T9" s="184"/>
      <c r="U9" s="184"/>
    </row>
    <row r="10" spans="1:21" s="60" customFormat="1" ht="21" customHeight="1">
      <c r="A10" s="53"/>
      <c r="B10" s="43" t="s">
        <v>747</v>
      </c>
      <c r="C10" s="61"/>
      <c r="D10" s="214"/>
      <c r="E10" s="255"/>
      <c r="F10" s="214"/>
      <c r="G10" s="214"/>
      <c r="H10" s="214"/>
      <c r="I10" s="214"/>
      <c r="J10" s="214"/>
      <c r="K10" s="214"/>
      <c r="L10" s="214"/>
      <c r="M10" s="214"/>
      <c r="N10" s="214"/>
      <c r="O10" s="214"/>
      <c r="P10" s="214"/>
    </row>
    <row r="11" spans="1:21" s="35" customFormat="1" ht="21" customHeight="1">
      <c r="A11" s="71" t="s">
        <v>772</v>
      </c>
      <c r="B11" s="28" t="s">
        <v>133</v>
      </c>
      <c r="C11" s="61" t="s">
        <v>131</v>
      </c>
      <c r="D11" s="214">
        <v>24828.36</v>
      </c>
      <c r="E11" s="214">
        <v>53.072679317025155</v>
      </c>
      <c r="F11" s="214">
        <v>133.49</v>
      </c>
      <c r="G11" s="214">
        <v>2254.5700000000002</v>
      </c>
      <c r="H11" s="214">
        <v>1578.05</v>
      </c>
      <c r="I11" s="214">
        <v>2051.88</v>
      </c>
      <c r="J11" s="214">
        <v>2455.2800000000002</v>
      </c>
      <c r="K11" s="214">
        <v>1739.04</v>
      </c>
      <c r="L11" s="214">
        <v>5438.52</v>
      </c>
      <c r="M11" s="214">
        <v>1958.69</v>
      </c>
      <c r="N11" s="214">
        <v>1504.5</v>
      </c>
      <c r="O11" s="214">
        <v>3407.1</v>
      </c>
      <c r="P11" s="214">
        <v>2307.2399999999998</v>
      </c>
      <c r="Q11" s="185"/>
      <c r="R11" s="185"/>
      <c r="S11" s="186"/>
      <c r="T11" s="171"/>
      <c r="U11" s="171"/>
    </row>
    <row r="12" spans="1:21" s="35" customFormat="1" ht="21" customHeight="1">
      <c r="A12" s="53"/>
      <c r="B12" s="53" t="s">
        <v>186</v>
      </c>
      <c r="C12" s="61" t="s">
        <v>132</v>
      </c>
      <c r="D12" s="214">
        <v>24828.36</v>
      </c>
      <c r="E12" s="214">
        <v>53.072679317025155</v>
      </c>
      <c r="F12" s="214">
        <v>133.49</v>
      </c>
      <c r="G12" s="214">
        <v>2254.5700000000002</v>
      </c>
      <c r="H12" s="214">
        <v>1578.05</v>
      </c>
      <c r="I12" s="214">
        <v>2051.88</v>
      </c>
      <c r="J12" s="214">
        <v>2455.2800000000002</v>
      </c>
      <c r="K12" s="214">
        <v>1739.04</v>
      </c>
      <c r="L12" s="214">
        <v>5438.52</v>
      </c>
      <c r="M12" s="214">
        <v>1958.69</v>
      </c>
      <c r="N12" s="214">
        <v>1504.5</v>
      </c>
      <c r="O12" s="214">
        <v>3407.1</v>
      </c>
      <c r="P12" s="214">
        <v>2307.2399999999998</v>
      </c>
      <c r="Q12" s="60"/>
      <c r="R12" s="60"/>
      <c r="T12" s="171"/>
      <c r="U12" s="171"/>
    </row>
    <row r="13" spans="1:21" s="35" customFormat="1" ht="21" customHeight="1">
      <c r="A13" s="71" t="s">
        <v>773</v>
      </c>
      <c r="B13" s="28" t="s">
        <v>827</v>
      </c>
      <c r="C13" s="72" t="s">
        <v>6</v>
      </c>
      <c r="D13" s="214">
        <v>2701.78</v>
      </c>
      <c r="E13" s="214">
        <v>5.7752788957930452</v>
      </c>
      <c r="F13" s="214">
        <v>330.04</v>
      </c>
      <c r="G13" s="214">
        <v>20.9</v>
      </c>
      <c r="H13" s="214">
        <v>1328.27</v>
      </c>
      <c r="I13" s="214">
        <v>104.25</v>
      </c>
      <c r="J13" s="214">
        <v>320.63</v>
      </c>
      <c r="K13" s="214">
        <v>0.72</v>
      </c>
      <c r="L13" s="214">
        <v>17.27</v>
      </c>
      <c r="M13" s="214">
        <v>7.44</v>
      </c>
      <c r="N13" s="214">
        <v>11.84</v>
      </c>
      <c r="O13" s="214">
        <v>9.44</v>
      </c>
      <c r="P13" s="214">
        <v>550.98</v>
      </c>
      <c r="Q13" s="185"/>
      <c r="R13" s="185"/>
      <c r="T13" s="171"/>
      <c r="U13" s="171"/>
    </row>
    <row r="14" spans="1:21" s="35" customFormat="1" ht="21" customHeight="1">
      <c r="A14" s="73" t="s">
        <v>774</v>
      </c>
      <c r="B14" s="73" t="s">
        <v>802</v>
      </c>
      <c r="C14" s="72" t="s">
        <v>806</v>
      </c>
      <c r="D14" s="214">
        <v>1552.6599999999999</v>
      </c>
      <c r="E14" s="214">
        <v>3.3189395621930839</v>
      </c>
      <c r="F14" s="214">
        <v>22.02</v>
      </c>
      <c r="G14" s="214">
        <v>47.64</v>
      </c>
      <c r="H14" s="214">
        <v>126.71</v>
      </c>
      <c r="I14" s="214">
        <v>86.25</v>
      </c>
      <c r="J14" s="214">
        <v>183.19</v>
      </c>
      <c r="K14" s="214">
        <v>120.21</v>
      </c>
      <c r="L14" s="214">
        <v>163.38</v>
      </c>
      <c r="M14" s="214">
        <v>151.41999999999999</v>
      </c>
      <c r="N14" s="214">
        <v>183.78</v>
      </c>
      <c r="O14" s="214">
        <v>141.71</v>
      </c>
      <c r="P14" s="214">
        <v>326.35000000000002</v>
      </c>
      <c r="Q14" s="185"/>
      <c r="R14" s="185"/>
      <c r="T14" s="171"/>
      <c r="U14" s="171"/>
    </row>
    <row r="15" spans="1:21" s="35" customFormat="1" ht="21" customHeight="1">
      <c r="A15" s="73" t="s">
        <v>775</v>
      </c>
      <c r="B15" s="28" t="s">
        <v>782</v>
      </c>
      <c r="C15" s="72" t="s">
        <v>789</v>
      </c>
      <c r="D15" s="214">
        <v>1421.67</v>
      </c>
      <c r="E15" s="214">
        <v>3.0389375699657628</v>
      </c>
      <c r="F15" s="214">
        <v>0</v>
      </c>
      <c r="G15" s="214">
        <v>0</v>
      </c>
      <c r="H15" s="214">
        <v>0</v>
      </c>
      <c r="I15" s="214">
        <v>0</v>
      </c>
      <c r="J15" s="214">
        <v>0</v>
      </c>
      <c r="K15" s="214">
        <v>0</v>
      </c>
      <c r="L15" s="214">
        <v>0</v>
      </c>
      <c r="M15" s="214">
        <v>0</v>
      </c>
      <c r="N15" s="214">
        <v>1421.67</v>
      </c>
      <c r="O15" s="214">
        <v>0</v>
      </c>
      <c r="P15" s="214">
        <v>0</v>
      </c>
      <c r="Q15" s="185"/>
      <c r="R15" s="185"/>
      <c r="S15" s="185"/>
      <c r="T15" s="171"/>
      <c r="U15" s="171"/>
    </row>
    <row r="16" spans="1:21" s="35" customFormat="1" ht="21" customHeight="1">
      <c r="A16" s="73" t="s">
        <v>776</v>
      </c>
      <c r="B16" s="28" t="s">
        <v>783</v>
      </c>
      <c r="C16" s="72" t="s">
        <v>790</v>
      </c>
      <c r="D16" s="214">
        <v>0</v>
      </c>
      <c r="E16" s="214">
        <v>0</v>
      </c>
      <c r="F16" s="214">
        <v>0</v>
      </c>
      <c r="G16" s="214">
        <v>0</v>
      </c>
      <c r="H16" s="214">
        <v>0</v>
      </c>
      <c r="I16" s="214">
        <v>0</v>
      </c>
      <c r="J16" s="214">
        <v>0</v>
      </c>
      <c r="K16" s="214">
        <v>0</v>
      </c>
      <c r="L16" s="214">
        <v>0</v>
      </c>
      <c r="M16" s="214">
        <v>0</v>
      </c>
      <c r="N16" s="214">
        <v>0</v>
      </c>
      <c r="O16" s="214">
        <v>0</v>
      </c>
      <c r="P16" s="214">
        <v>0</v>
      </c>
      <c r="Q16" s="185"/>
      <c r="R16" s="185"/>
      <c r="T16" s="171"/>
      <c r="U16" s="171"/>
    </row>
    <row r="17" spans="1:21" s="35" customFormat="1" ht="21" customHeight="1">
      <c r="A17" s="73" t="s">
        <v>804</v>
      </c>
      <c r="B17" s="28" t="s">
        <v>803</v>
      </c>
      <c r="C17" s="72" t="s">
        <v>807</v>
      </c>
      <c r="D17" s="214">
        <v>8492.92</v>
      </c>
      <c r="E17" s="214">
        <v>18.154321091894481</v>
      </c>
      <c r="F17" s="214">
        <v>344.27</v>
      </c>
      <c r="G17" s="214">
        <v>28.6</v>
      </c>
      <c r="H17" s="214">
        <v>753.18</v>
      </c>
      <c r="I17" s="214">
        <v>785.43</v>
      </c>
      <c r="J17" s="214">
        <v>233.86</v>
      </c>
      <c r="K17" s="214">
        <v>559.04</v>
      </c>
      <c r="L17" s="214">
        <v>1096.1199999999999</v>
      </c>
      <c r="M17" s="214">
        <v>895.56</v>
      </c>
      <c r="N17" s="214">
        <v>1792.02</v>
      </c>
      <c r="O17" s="214">
        <v>246.7</v>
      </c>
      <c r="P17" s="214">
        <v>1758.14</v>
      </c>
      <c r="Q17" s="185"/>
      <c r="R17" s="185"/>
      <c r="T17" s="187"/>
      <c r="U17" s="171"/>
    </row>
    <row r="18" spans="1:21" s="218" customFormat="1" ht="27" customHeight="1">
      <c r="A18" s="53"/>
      <c r="B18" s="43" t="s">
        <v>745</v>
      </c>
      <c r="C18" s="44" t="s">
        <v>746</v>
      </c>
      <c r="D18" s="214">
        <v>0</v>
      </c>
      <c r="E18" s="214"/>
      <c r="F18" s="214">
        <v>0</v>
      </c>
      <c r="G18" s="214">
        <v>0</v>
      </c>
      <c r="H18" s="214">
        <v>0</v>
      </c>
      <c r="I18" s="214">
        <v>0</v>
      </c>
      <c r="J18" s="214">
        <v>0</v>
      </c>
      <c r="K18" s="214">
        <v>0</v>
      </c>
      <c r="L18" s="214">
        <v>0</v>
      </c>
      <c r="M18" s="214">
        <v>0</v>
      </c>
      <c r="N18" s="214">
        <v>0</v>
      </c>
      <c r="O18" s="214">
        <v>0</v>
      </c>
      <c r="P18" s="214">
        <v>0</v>
      </c>
      <c r="Q18" s="217"/>
      <c r="R18" s="217"/>
      <c r="T18" s="60"/>
      <c r="U18" s="60"/>
    </row>
    <row r="19" spans="1:21" s="35" customFormat="1" ht="21" customHeight="1">
      <c r="A19" s="73" t="s">
        <v>805</v>
      </c>
      <c r="B19" s="28" t="s">
        <v>826</v>
      </c>
      <c r="C19" s="72" t="s">
        <v>15</v>
      </c>
      <c r="D19" s="214">
        <v>561.66999999999996</v>
      </c>
      <c r="E19" s="214">
        <v>1.2006162224163623</v>
      </c>
      <c r="F19" s="214">
        <v>5.0599999999999996</v>
      </c>
      <c r="G19" s="214">
        <v>93.16</v>
      </c>
      <c r="H19" s="214">
        <v>49.14</v>
      </c>
      <c r="I19" s="214">
        <v>22.42</v>
      </c>
      <c r="J19" s="214">
        <v>36.06</v>
      </c>
      <c r="K19" s="214">
        <v>36.46</v>
      </c>
      <c r="L19" s="214">
        <v>89.33</v>
      </c>
      <c r="M19" s="214">
        <v>64.849999999999994</v>
      </c>
      <c r="N19" s="214">
        <v>35.89</v>
      </c>
      <c r="O19" s="214">
        <v>49.06</v>
      </c>
      <c r="P19" s="214">
        <v>80.239999999999995</v>
      </c>
      <c r="Q19" s="185"/>
      <c r="R19" s="185"/>
      <c r="T19" s="171"/>
      <c r="U19" s="171"/>
    </row>
    <row r="20" spans="1:21" s="35" customFormat="1" ht="21" customHeight="1">
      <c r="A20" s="73" t="s">
        <v>262</v>
      </c>
      <c r="B20" s="28" t="s">
        <v>813</v>
      </c>
      <c r="C20" s="72" t="s">
        <v>261</v>
      </c>
      <c r="D20" s="214">
        <v>0</v>
      </c>
      <c r="E20" s="214">
        <v>0</v>
      </c>
      <c r="F20" s="214">
        <v>0</v>
      </c>
      <c r="G20" s="214">
        <v>0</v>
      </c>
      <c r="H20" s="214">
        <v>0</v>
      </c>
      <c r="I20" s="214">
        <v>0</v>
      </c>
      <c r="J20" s="214">
        <v>0</v>
      </c>
      <c r="K20" s="214">
        <v>0</v>
      </c>
      <c r="L20" s="214">
        <v>0</v>
      </c>
      <c r="M20" s="214">
        <v>0</v>
      </c>
      <c r="N20" s="214">
        <v>0</v>
      </c>
      <c r="O20" s="214">
        <v>0</v>
      </c>
      <c r="P20" s="214">
        <v>0</v>
      </c>
      <c r="Q20" s="185"/>
      <c r="R20" s="185"/>
      <c r="T20" s="171"/>
      <c r="U20" s="171"/>
    </row>
    <row r="21" spans="1:21" s="35" customFormat="1" ht="21" customHeight="1">
      <c r="A21" s="73" t="s">
        <v>7</v>
      </c>
      <c r="B21" s="28" t="s">
        <v>8</v>
      </c>
      <c r="C21" s="72" t="s">
        <v>9</v>
      </c>
      <c r="D21" s="214">
        <v>195.25</v>
      </c>
      <c r="E21" s="214">
        <v>0.41736307338258188</v>
      </c>
      <c r="F21" s="214">
        <v>0</v>
      </c>
      <c r="G21" s="214">
        <v>1.08</v>
      </c>
      <c r="H21" s="214">
        <v>0.93</v>
      </c>
      <c r="I21" s="214">
        <v>0.95</v>
      </c>
      <c r="J21" s="214">
        <v>0.92</v>
      </c>
      <c r="K21" s="214">
        <v>0</v>
      </c>
      <c r="L21" s="214">
        <v>0</v>
      </c>
      <c r="M21" s="214">
        <v>0</v>
      </c>
      <c r="N21" s="214">
        <v>0</v>
      </c>
      <c r="O21" s="214">
        <v>0</v>
      </c>
      <c r="P21" s="214">
        <v>191.37</v>
      </c>
      <c r="Q21" s="185"/>
      <c r="R21" s="185"/>
      <c r="T21" s="171"/>
      <c r="U21" s="171"/>
    </row>
    <row r="22" spans="1:21" s="38" customFormat="1" ht="21" customHeight="1">
      <c r="A22" s="74">
        <v>2</v>
      </c>
      <c r="B22" s="75" t="s">
        <v>825</v>
      </c>
      <c r="C22" s="76" t="s">
        <v>791</v>
      </c>
      <c r="D22" s="45">
        <v>7027.5000000000009</v>
      </c>
      <c r="E22" s="45">
        <v>15.021864267329551</v>
      </c>
      <c r="F22" s="215">
        <v>326.18</v>
      </c>
      <c r="G22" s="215">
        <v>737.18</v>
      </c>
      <c r="H22" s="215">
        <v>585.58000000000004</v>
      </c>
      <c r="I22" s="215">
        <v>540.03</v>
      </c>
      <c r="J22" s="215">
        <v>509.95000000000005</v>
      </c>
      <c r="K22" s="215">
        <v>547.07999999999993</v>
      </c>
      <c r="L22" s="215">
        <v>940.38000000000011</v>
      </c>
      <c r="M22" s="215">
        <v>638.56999999999994</v>
      </c>
      <c r="N22" s="215">
        <v>809.68</v>
      </c>
      <c r="O22" s="215">
        <v>541.5200000000001</v>
      </c>
      <c r="P22" s="215">
        <v>851.35000000000014</v>
      </c>
      <c r="T22" s="184"/>
      <c r="U22" s="184"/>
    </row>
    <row r="23" spans="1:21" s="60" customFormat="1" ht="19.899999999999999" customHeight="1">
      <c r="A23" s="53"/>
      <c r="B23" s="43" t="s">
        <v>747</v>
      </c>
      <c r="C23" s="61"/>
      <c r="D23" s="214"/>
      <c r="E23" s="255"/>
      <c r="F23" s="214"/>
      <c r="G23" s="214"/>
      <c r="H23" s="214"/>
      <c r="I23" s="214"/>
      <c r="J23" s="214"/>
      <c r="K23" s="214"/>
      <c r="L23" s="214"/>
      <c r="M23" s="214"/>
      <c r="N23" s="214"/>
      <c r="O23" s="214"/>
      <c r="P23" s="214"/>
    </row>
    <row r="24" spans="1:21" s="38" customFormat="1" ht="21" customHeight="1">
      <c r="A24" s="29" t="s">
        <v>784</v>
      </c>
      <c r="B24" s="28" t="s">
        <v>824</v>
      </c>
      <c r="C24" s="77" t="s">
        <v>792</v>
      </c>
      <c r="D24" s="214">
        <v>220.49</v>
      </c>
      <c r="E24" s="214">
        <v>0.47131566735019453</v>
      </c>
      <c r="F24" s="214">
        <v>8.56</v>
      </c>
      <c r="G24" s="214">
        <v>12.14</v>
      </c>
      <c r="H24" s="214">
        <v>0</v>
      </c>
      <c r="I24" s="214">
        <v>65.22</v>
      </c>
      <c r="J24" s="214">
        <v>0</v>
      </c>
      <c r="K24" s="214">
        <v>0</v>
      </c>
      <c r="L24" s="214">
        <v>0</v>
      </c>
      <c r="M24" s="214">
        <v>0</v>
      </c>
      <c r="N24" s="214">
        <v>13.6</v>
      </c>
      <c r="O24" s="214">
        <v>2.35</v>
      </c>
      <c r="P24" s="214">
        <v>118.62</v>
      </c>
      <c r="Q24" s="180"/>
      <c r="R24" s="188"/>
      <c r="T24" s="184"/>
      <c r="U24" s="184"/>
    </row>
    <row r="25" spans="1:21" s="38" customFormat="1" ht="21" customHeight="1">
      <c r="A25" s="29" t="s">
        <v>777</v>
      </c>
      <c r="B25" s="28" t="s">
        <v>823</v>
      </c>
      <c r="C25" s="77" t="s">
        <v>793</v>
      </c>
      <c r="D25" s="214">
        <v>24.03</v>
      </c>
      <c r="E25" s="214">
        <v>5.1366118583269872E-2</v>
      </c>
      <c r="F25" s="214">
        <v>1.48</v>
      </c>
      <c r="G25" s="214">
        <v>0</v>
      </c>
      <c r="H25" s="214">
        <v>0</v>
      </c>
      <c r="I25" s="214">
        <v>20.55</v>
      </c>
      <c r="J25" s="214">
        <v>0</v>
      </c>
      <c r="K25" s="214">
        <v>0</v>
      </c>
      <c r="L25" s="214">
        <v>0</v>
      </c>
      <c r="M25" s="214">
        <v>0</v>
      </c>
      <c r="N25" s="214">
        <v>0</v>
      </c>
      <c r="O25" s="214">
        <v>0</v>
      </c>
      <c r="P25" s="214">
        <v>2</v>
      </c>
      <c r="Q25" s="180"/>
      <c r="R25" s="188"/>
      <c r="T25" s="184"/>
      <c r="U25" s="184"/>
    </row>
    <row r="26" spans="1:21" ht="21" customHeight="1">
      <c r="A26" s="29" t="s">
        <v>778</v>
      </c>
      <c r="B26" s="28" t="s">
        <v>822</v>
      </c>
      <c r="C26" s="72" t="s">
        <v>794</v>
      </c>
      <c r="D26" s="214">
        <v>0</v>
      </c>
      <c r="E26" s="214">
        <v>0</v>
      </c>
      <c r="F26" s="214">
        <v>0</v>
      </c>
      <c r="G26" s="214">
        <v>0</v>
      </c>
      <c r="H26" s="214">
        <v>0</v>
      </c>
      <c r="I26" s="214">
        <v>0</v>
      </c>
      <c r="J26" s="214">
        <v>0</v>
      </c>
      <c r="K26" s="214">
        <v>0</v>
      </c>
      <c r="L26" s="214">
        <v>0</v>
      </c>
      <c r="M26" s="214">
        <v>0</v>
      </c>
      <c r="N26" s="214">
        <v>0</v>
      </c>
      <c r="O26" s="214">
        <v>0</v>
      </c>
      <c r="P26" s="214">
        <v>0</v>
      </c>
      <c r="Q26" s="180"/>
      <c r="R26" s="188"/>
    </row>
    <row r="27" spans="1:21" s="35" customFormat="1" ht="21" customHeight="1">
      <c r="A27" s="29" t="s">
        <v>779</v>
      </c>
      <c r="B27" s="28" t="s">
        <v>312</v>
      </c>
      <c r="C27" s="72" t="s">
        <v>313</v>
      </c>
      <c r="D27" s="214">
        <v>0</v>
      </c>
      <c r="E27" s="214">
        <v>0</v>
      </c>
      <c r="F27" s="214">
        <v>0</v>
      </c>
      <c r="G27" s="214">
        <v>0</v>
      </c>
      <c r="H27" s="214">
        <v>0</v>
      </c>
      <c r="I27" s="214">
        <v>0</v>
      </c>
      <c r="J27" s="214">
        <v>0</v>
      </c>
      <c r="K27" s="214">
        <v>0</v>
      </c>
      <c r="L27" s="214">
        <v>0</v>
      </c>
      <c r="M27" s="214">
        <v>0</v>
      </c>
      <c r="N27" s="214">
        <v>0</v>
      </c>
      <c r="O27" s="214">
        <v>0</v>
      </c>
      <c r="P27" s="214">
        <v>0</v>
      </c>
      <c r="Q27" s="180"/>
      <c r="R27" s="188"/>
      <c r="T27" s="171"/>
      <c r="U27" s="171"/>
    </row>
    <row r="28" spans="1:21" s="35" customFormat="1" ht="21" customHeight="1">
      <c r="A28" s="29" t="s">
        <v>780</v>
      </c>
      <c r="B28" s="28" t="s">
        <v>760</v>
      </c>
      <c r="C28" s="72" t="s">
        <v>761</v>
      </c>
      <c r="D28" s="214">
        <v>6.6100000000000012</v>
      </c>
      <c r="E28" s="214">
        <v>1.4129423380583185E-2</v>
      </c>
      <c r="F28" s="214">
        <v>4.2</v>
      </c>
      <c r="G28" s="214">
        <v>0.11</v>
      </c>
      <c r="H28" s="214">
        <v>0</v>
      </c>
      <c r="I28" s="214">
        <v>0.67</v>
      </c>
      <c r="J28" s="214">
        <v>0</v>
      </c>
      <c r="K28" s="214">
        <v>0.2</v>
      </c>
      <c r="L28" s="214">
        <v>0</v>
      </c>
      <c r="M28" s="214">
        <v>0.21</v>
      </c>
      <c r="N28" s="214">
        <v>0.74</v>
      </c>
      <c r="O28" s="214">
        <v>0.48</v>
      </c>
      <c r="P28" s="214">
        <v>0</v>
      </c>
      <c r="Q28" s="180"/>
      <c r="R28" s="188"/>
      <c r="T28" s="171"/>
      <c r="U28" s="171"/>
    </row>
    <row r="29" spans="1:21" s="35" customFormat="1" ht="21" customHeight="1">
      <c r="A29" s="29" t="s">
        <v>781</v>
      </c>
      <c r="B29" s="28" t="s">
        <v>762</v>
      </c>
      <c r="C29" s="72" t="s">
        <v>263</v>
      </c>
      <c r="D29" s="214">
        <v>165.51000000000002</v>
      </c>
      <c r="E29" s="214">
        <v>0.35379135608476897</v>
      </c>
      <c r="F29" s="214">
        <v>9.81</v>
      </c>
      <c r="G29" s="214">
        <v>57.95</v>
      </c>
      <c r="H29" s="214">
        <v>8.6999999999999993</v>
      </c>
      <c r="I29" s="214">
        <v>0.06</v>
      </c>
      <c r="J29" s="214">
        <v>11.39</v>
      </c>
      <c r="K29" s="214">
        <v>4.72</v>
      </c>
      <c r="L29" s="214">
        <v>1.74</v>
      </c>
      <c r="M29" s="214">
        <v>67.97</v>
      </c>
      <c r="N29" s="214">
        <v>2.36</v>
      </c>
      <c r="O29" s="214">
        <v>0</v>
      </c>
      <c r="P29" s="214">
        <v>0.81</v>
      </c>
      <c r="Q29" s="180"/>
      <c r="R29" s="188"/>
      <c r="T29" s="171"/>
      <c r="U29" s="171"/>
    </row>
    <row r="30" spans="1:21" s="35" customFormat="1" ht="26.25" customHeight="1">
      <c r="A30" s="29" t="s">
        <v>785</v>
      </c>
      <c r="B30" s="78" t="s">
        <v>763</v>
      </c>
      <c r="C30" s="72" t="s">
        <v>808</v>
      </c>
      <c r="D30" s="214">
        <v>0</v>
      </c>
      <c r="E30" s="214">
        <v>0</v>
      </c>
      <c r="F30" s="214">
        <v>0</v>
      </c>
      <c r="G30" s="214">
        <v>0</v>
      </c>
      <c r="H30" s="214">
        <v>0</v>
      </c>
      <c r="I30" s="214">
        <v>0</v>
      </c>
      <c r="J30" s="214">
        <v>0</v>
      </c>
      <c r="K30" s="214">
        <v>0</v>
      </c>
      <c r="L30" s="214">
        <v>0</v>
      </c>
      <c r="M30" s="214">
        <v>0</v>
      </c>
      <c r="N30" s="214">
        <v>0</v>
      </c>
      <c r="O30" s="214">
        <v>0</v>
      </c>
      <c r="P30" s="214">
        <v>0</v>
      </c>
      <c r="Q30" s="180"/>
      <c r="R30" s="188"/>
      <c r="T30" s="171"/>
      <c r="U30" s="171"/>
    </row>
    <row r="31" spans="1:21" s="38" customFormat="1" ht="33.75" customHeight="1">
      <c r="A31" s="29" t="s">
        <v>786</v>
      </c>
      <c r="B31" s="78" t="s">
        <v>151</v>
      </c>
      <c r="C31" s="79" t="s">
        <v>264</v>
      </c>
      <c r="D31" s="214">
        <v>12</v>
      </c>
      <c r="E31" s="214">
        <v>2.5650995547200937E-2</v>
      </c>
      <c r="F31" s="214">
        <v>0</v>
      </c>
      <c r="G31" s="214">
        <v>0</v>
      </c>
      <c r="H31" s="214">
        <v>0</v>
      </c>
      <c r="I31" s="214">
        <v>0</v>
      </c>
      <c r="J31" s="214">
        <v>0</v>
      </c>
      <c r="K31" s="214">
        <v>0</v>
      </c>
      <c r="L31" s="214">
        <v>0</v>
      </c>
      <c r="M31" s="214">
        <v>0</v>
      </c>
      <c r="N31" s="214">
        <v>0</v>
      </c>
      <c r="O31" s="214">
        <v>0.4</v>
      </c>
      <c r="P31" s="214">
        <v>11.6</v>
      </c>
      <c r="Q31" s="180"/>
      <c r="R31" s="188"/>
      <c r="T31" s="184"/>
      <c r="U31" s="184"/>
    </row>
    <row r="32" spans="1:21" s="35" customFormat="1" ht="30" customHeight="1">
      <c r="A32" s="29" t="s">
        <v>809</v>
      </c>
      <c r="B32" s="78" t="s">
        <v>821</v>
      </c>
      <c r="C32" s="72" t="s">
        <v>796</v>
      </c>
      <c r="D32" s="214">
        <v>1905.8100000000004</v>
      </c>
      <c r="E32" s="214">
        <v>4.0738269853175852</v>
      </c>
      <c r="F32" s="214">
        <v>74.330000000000013</v>
      </c>
      <c r="G32" s="214">
        <v>167.06999999999996</v>
      </c>
      <c r="H32" s="214">
        <v>101.53</v>
      </c>
      <c r="I32" s="214">
        <v>92.79</v>
      </c>
      <c r="J32" s="214">
        <v>139.45000000000005</v>
      </c>
      <c r="K32" s="214">
        <v>130.85000000000002</v>
      </c>
      <c r="L32" s="214">
        <v>281.68000000000006</v>
      </c>
      <c r="M32" s="214">
        <v>89.519999999999982</v>
      </c>
      <c r="N32" s="214">
        <v>200.20000000000002</v>
      </c>
      <c r="O32" s="214">
        <v>208.89000000000004</v>
      </c>
      <c r="P32" s="214">
        <v>419.50000000000006</v>
      </c>
      <c r="Q32" s="180"/>
      <c r="R32" s="188"/>
      <c r="T32" s="171"/>
      <c r="U32" s="171"/>
    </row>
    <row r="33" spans="1:21" s="35" customFormat="1" ht="19.149999999999999" customHeight="1">
      <c r="A33" s="29"/>
      <c r="B33" s="43" t="s">
        <v>747</v>
      </c>
      <c r="C33" s="72"/>
      <c r="D33" s="214"/>
      <c r="E33" s="214"/>
      <c r="F33" s="214"/>
      <c r="G33" s="214"/>
      <c r="H33" s="214"/>
      <c r="I33" s="214"/>
      <c r="J33" s="214"/>
      <c r="K33" s="214"/>
      <c r="L33" s="214"/>
      <c r="M33" s="214"/>
      <c r="N33" s="214"/>
      <c r="O33" s="214"/>
      <c r="P33" s="214"/>
      <c r="Q33" s="180"/>
      <c r="R33" s="188"/>
      <c r="T33" s="171"/>
      <c r="U33" s="171"/>
    </row>
    <row r="34" spans="1:21" s="60" customFormat="1" ht="21.95" customHeight="1">
      <c r="A34" s="29" t="s">
        <v>30</v>
      </c>
      <c r="B34" s="56" t="s">
        <v>820</v>
      </c>
      <c r="C34" s="57" t="s">
        <v>247</v>
      </c>
      <c r="D34" s="46">
        <v>1565.9900000000002</v>
      </c>
      <c r="E34" s="46">
        <v>3.3474335430801001</v>
      </c>
      <c r="F34" s="214">
        <v>48.36</v>
      </c>
      <c r="G34" s="214">
        <v>91.96</v>
      </c>
      <c r="H34" s="214">
        <v>90.65</v>
      </c>
      <c r="I34" s="214">
        <v>90.72</v>
      </c>
      <c r="J34" s="214">
        <v>134.03</v>
      </c>
      <c r="K34" s="214">
        <v>117.96</v>
      </c>
      <c r="L34" s="214">
        <v>273.47000000000003</v>
      </c>
      <c r="M34" s="214">
        <v>80.52</v>
      </c>
      <c r="N34" s="214">
        <v>195.96</v>
      </c>
      <c r="O34" s="214">
        <v>199.75</v>
      </c>
      <c r="P34" s="214">
        <v>242.61</v>
      </c>
      <c r="Q34" s="180"/>
      <c r="R34" s="188"/>
    </row>
    <row r="35" spans="1:21" s="35" customFormat="1" ht="21.95" customHeight="1">
      <c r="A35" s="29" t="s">
        <v>31</v>
      </c>
      <c r="B35" s="53" t="s">
        <v>819</v>
      </c>
      <c r="C35" s="61" t="s">
        <v>248</v>
      </c>
      <c r="D35" s="214">
        <v>0.51</v>
      </c>
      <c r="E35" s="214">
        <v>1.0901673107560398E-3</v>
      </c>
      <c r="F35" s="214">
        <v>0</v>
      </c>
      <c r="G35" s="214">
        <v>0.39</v>
      </c>
      <c r="H35" s="214">
        <v>0.06</v>
      </c>
      <c r="I35" s="214">
        <v>0</v>
      </c>
      <c r="J35" s="214">
        <v>0</v>
      </c>
      <c r="K35" s="214">
        <v>0</v>
      </c>
      <c r="L35" s="214">
        <v>0</v>
      </c>
      <c r="M35" s="214">
        <v>0</v>
      </c>
      <c r="N35" s="214">
        <v>0</v>
      </c>
      <c r="O35" s="214">
        <v>0</v>
      </c>
      <c r="P35" s="214">
        <v>0.06</v>
      </c>
      <c r="Q35" s="60"/>
      <c r="R35" s="60"/>
      <c r="T35" s="171"/>
      <c r="U35" s="171"/>
    </row>
    <row r="36" spans="1:21" s="60" customFormat="1" ht="21.95" customHeight="1">
      <c r="A36" s="29" t="s">
        <v>32</v>
      </c>
      <c r="B36" s="56" t="s">
        <v>816</v>
      </c>
      <c r="C36" s="57" t="s">
        <v>251</v>
      </c>
      <c r="D36" s="46">
        <v>9.76</v>
      </c>
      <c r="E36" s="46">
        <v>2.086280971172343E-2</v>
      </c>
      <c r="F36" s="214">
        <v>6.68</v>
      </c>
      <c r="G36" s="214">
        <v>0</v>
      </c>
      <c r="H36" s="214">
        <v>0.15</v>
      </c>
      <c r="I36" s="214">
        <v>0</v>
      </c>
      <c r="J36" s="214">
        <v>0.59</v>
      </c>
      <c r="K36" s="214">
        <v>0</v>
      </c>
      <c r="L36" s="214">
        <v>0.28000000000000003</v>
      </c>
      <c r="M36" s="214">
        <v>0</v>
      </c>
      <c r="N36" s="214">
        <v>0</v>
      </c>
      <c r="O36" s="214">
        <v>1.86</v>
      </c>
      <c r="P36" s="214">
        <v>0.2</v>
      </c>
      <c r="Q36" s="180"/>
      <c r="R36" s="188"/>
    </row>
    <row r="37" spans="1:21" s="35" customFormat="1" ht="21.95" customHeight="1">
      <c r="A37" s="29" t="s">
        <v>33</v>
      </c>
      <c r="B37" s="53" t="s">
        <v>815</v>
      </c>
      <c r="C37" s="61" t="s">
        <v>252</v>
      </c>
      <c r="D37" s="214">
        <v>4.67</v>
      </c>
      <c r="E37" s="214">
        <v>9.9825124337856973E-3</v>
      </c>
      <c r="F37" s="214">
        <v>2</v>
      </c>
      <c r="G37" s="214">
        <v>0.16</v>
      </c>
      <c r="H37" s="214">
        <v>0.16</v>
      </c>
      <c r="I37" s="214">
        <v>0.14000000000000001</v>
      </c>
      <c r="J37" s="214">
        <v>0.24</v>
      </c>
      <c r="K37" s="214">
        <v>0.59</v>
      </c>
      <c r="L37" s="214">
        <v>0.44</v>
      </c>
      <c r="M37" s="214">
        <v>0.21</v>
      </c>
      <c r="N37" s="214">
        <v>0.27</v>
      </c>
      <c r="O37" s="214">
        <v>0.38</v>
      </c>
      <c r="P37" s="214">
        <v>0.08</v>
      </c>
      <c r="Q37" s="60"/>
      <c r="R37" s="60"/>
      <c r="T37" s="171"/>
      <c r="U37" s="171"/>
    </row>
    <row r="38" spans="1:21" s="60" customFormat="1" ht="21.95" customHeight="1">
      <c r="A38" s="29" t="s">
        <v>34</v>
      </c>
      <c r="B38" s="56" t="s">
        <v>814</v>
      </c>
      <c r="C38" s="57" t="s">
        <v>253</v>
      </c>
      <c r="D38" s="46">
        <v>43.440000000000005</v>
      </c>
      <c r="E38" s="46">
        <v>9.2856603880867417E-2</v>
      </c>
      <c r="F38" s="214">
        <v>11.41</v>
      </c>
      <c r="G38" s="214">
        <v>4.5</v>
      </c>
      <c r="H38" s="214">
        <v>3.58</v>
      </c>
      <c r="I38" s="214">
        <v>1.24</v>
      </c>
      <c r="J38" s="214">
        <v>3.26</v>
      </c>
      <c r="K38" s="214">
        <v>2.54</v>
      </c>
      <c r="L38" s="214">
        <v>3.86</v>
      </c>
      <c r="M38" s="214">
        <v>4.3099999999999996</v>
      </c>
      <c r="N38" s="214">
        <v>3.68</v>
      </c>
      <c r="O38" s="214">
        <v>3.77</v>
      </c>
      <c r="P38" s="214">
        <v>1.29</v>
      </c>
      <c r="Q38" s="180"/>
      <c r="R38" s="188"/>
    </row>
    <row r="39" spans="1:21" s="35" customFormat="1" ht="21.95" customHeight="1">
      <c r="A39" s="29" t="s">
        <v>35</v>
      </c>
      <c r="B39" s="53" t="s">
        <v>160</v>
      </c>
      <c r="C39" s="61" t="s">
        <v>254</v>
      </c>
      <c r="D39" s="214">
        <v>4.21</v>
      </c>
      <c r="E39" s="214">
        <v>8.9992242711429953E-3</v>
      </c>
      <c r="F39" s="214">
        <v>2.89</v>
      </c>
      <c r="G39" s="214">
        <v>0.16</v>
      </c>
      <c r="H39" s="214">
        <v>0</v>
      </c>
      <c r="I39" s="214">
        <v>0</v>
      </c>
      <c r="J39" s="214">
        <v>0.5</v>
      </c>
      <c r="K39" s="214">
        <v>0</v>
      </c>
      <c r="L39" s="214">
        <v>0</v>
      </c>
      <c r="M39" s="214">
        <v>0</v>
      </c>
      <c r="N39" s="214">
        <v>0</v>
      </c>
      <c r="O39" s="214">
        <v>0.66</v>
      </c>
      <c r="P39" s="214">
        <v>0</v>
      </c>
      <c r="Q39" s="60"/>
      <c r="R39" s="60"/>
      <c r="T39" s="171"/>
      <c r="U39" s="171"/>
    </row>
    <row r="40" spans="1:21" s="60" customFormat="1" ht="21.95" customHeight="1">
      <c r="A40" s="29" t="s">
        <v>36</v>
      </c>
      <c r="B40" s="56" t="s">
        <v>818</v>
      </c>
      <c r="C40" s="57" t="s">
        <v>249</v>
      </c>
      <c r="D40" s="46">
        <v>176.27</v>
      </c>
      <c r="E40" s="46">
        <v>0.37679174875875909</v>
      </c>
      <c r="F40" s="214">
        <v>0</v>
      </c>
      <c r="G40" s="214">
        <v>0</v>
      </c>
      <c r="H40" s="214">
        <v>0.12</v>
      </c>
      <c r="I40" s="214">
        <v>0</v>
      </c>
      <c r="J40" s="214">
        <v>0.08</v>
      </c>
      <c r="K40" s="214">
        <v>0</v>
      </c>
      <c r="L40" s="214">
        <v>0</v>
      </c>
      <c r="M40" s="214">
        <v>1.21</v>
      </c>
      <c r="N40" s="214">
        <v>0</v>
      </c>
      <c r="O40" s="214">
        <v>0</v>
      </c>
      <c r="P40" s="214">
        <v>174.86</v>
      </c>
      <c r="Q40" s="180"/>
      <c r="R40" s="188"/>
    </row>
    <row r="41" spans="1:21" s="35" customFormat="1" ht="21.95" customHeight="1">
      <c r="A41" s="29" t="s">
        <v>37</v>
      </c>
      <c r="B41" s="53" t="s">
        <v>817</v>
      </c>
      <c r="C41" s="61" t="s">
        <v>250</v>
      </c>
      <c r="D41" s="214">
        <v>1.1100000000000003</v>
      </c>
      <c r="E41" s="214">
        <v>2.3727170881160872E-3</v>
      </c>
      <c r="F41" s="214">
        <v>0.26</v>
      </c>
      <c r="G41" s="214">
        <v>0</v>
      </c>
      <c r="H41" s="214">
        <v>0.27</v>
      </c>
      <c r="I41" s="214">
        <v>0.04</v>
      </c>
      <c r="J41" s="214">
        <v>0.15</v>
      </c>
      <c r="K41" s="214">
        <v>0</v>
      </c>
      <c r="L41" s="214">
        <v>0.05</v>
      </c>
      <c r="M41" s="214">
        <v>0.2</v>
      </c>
      <c r="N41" s="214">
        <v>0.04</v>
      </c>
      <c r="O41" s="214">
        <v>0.05</v>
      </c>
      <c r="P41" s="214">
        <v>0.05</v>
      </c>
      <c r="Q41" s="60"/>
      <c r="R41" s="60"/>
      <c r="T41" s="171"/>
      <c r="U41" s="171"/>
    </row>
    <row r="42" spans="1:21" s="60" customFormat="1" ht="21.95" customHeight="1">
      <c r="A42" s="29" t="s">
        <v>38</v>
      </c>
      <c r="B42" s="56" t="s">
        <v>748</v>
      </c>
      <c r="C42" s="57" t="s">
        <v>749</v>
      </c>
      <c r="D42" s="46">
        <v>0</v>
      </c>
      <c r="E42" s="46"/>
      <c r="F42" s="214">
        <v>0</v>
      </c>
      <c r="G42" s="214">
        <v>0</v>
      </c>
      <c r="H42" s="214">
        <v>0</v>
      </c>
      <c r="I42" s="214">
        <v>0</v>
      </c>
      <c r="J42" s="214">
        <v>0</v>
      </c>
      <c r="K42" s="214">
        <v>0</v>
      </c>
      <c r="L42" s="214">
        <v>0</v>
      </c>
      <c r="M42" s="214">
        <v>0</v>
      </c>
      <c r="N42" s="214">
        <v>0</v>
      </c>
      <c r="O42" s="214">
        <v>0</v>
      </c>
      <c r="P42" s="214">
        <v>0</v>
      </c>
      <c r="Q42" s="180"/>
      <c r="R42" s="188"/>
    </row>
    <row r="43" spans="1:21" s="35" customFormat="1" ht="21.95" customHeight="1">
      <c r="A43" s="29" t="s">
        <v>39</v>
      </c>
      <c r="B43" s="53" t="s">
        <v>156</v>
      </c>
      <c r="C43" s="72" t="s">
        <v>795</v>
      </c>
      <c r="D43" s="46">
        <v>0.83000000000000007</v>
      </c>
      <c r="E43" s="46">
        <v>1.7741938586813982E-3</v>
      </c>
      <c r="F43" s="214">
        <v>0</v>
      </c>
      <c r="G43" s="214">
        <v>0</v>
      </c>
      <c r="H43" s="214">
        <v>0</v>
      </c>
      <c r="I43" s="214">
        <v>0</v>
      </c>
      <c r="J43" s="214">
        <v>0</v>
      </c>
      <c r="K43" s="214">
        <v>0</v>
      </c>
      <c r="L43" s="214">
        <v>0.37</v>
      </c>
      <c r="M43" s="214">
        <v>0</v>
      </c>
      <c r="N43" s="214">
        <v>0</v>
      </c>
      <c r="O43" s="214">
        <v>0.46</v>
      </c>
      <c r="P43" s="214">
        <v>0</v>
      </c>
      <c r="Q43" s="180"/>
      <c r="R43"/>
      <c r="T43" s="171"/>
      <c r="U43" s="171"/>
    </row>
    <row r="44" spans="1:21" s="35" customFormat="1" ht="21.95" customHeight="1">
      <c r="A44" s="29" t="s">
        <v>40</v>
      </c>
      <c r="B44" s="40" t="s">
        <v>154</v>
      </c>
      <c r="C44" s="79" t="s">
        <v>14</v>
      </c>
      <c r="D44" s="46">
        <v>32.479999999999997</v>
      </c>
      <c r="E44" s="46">
        <v>6.9428694614423858E-2</v>
      </c>
      <c r="F44" s="214">
        <v>0</v>
      </c>
      <c r="G44" s="214">
        <v>32.479999999999997</v>
      </c>
      <c r="H44" s="214">
        <v>0</v>
      </c>
      <c r="I44" s="214">
        <v>0</v>
      </c>
      <c r="J44" s="214">
        <v>0</v>
      </c>
      <c r="K44" s="214">
        <v>0</v>
      </c>
      <c r="L44" s="214">
        <v>0</v>
      </c>
      <c r="M44" s="214">
        <v>0</v>
      </c>
      <c r="N44" s="214">
        <v>0</v>
      </c>
      <c r="O44" s="214">
        <v>0</v>
      </c>
      <c r="P44" s="214">
        <v>0</v>
      </c>
      <c r="Q44" s="180"/>
      <c r="R44" s="188"/>
      <c r="T44" s="171"/>
      <c r="U44" s="171"/>
    </row>
    <row r="45" spans="1:21" s="35" customFormat="1" ht="21.95" customHeight="1">
      <c r="A45" s="29" t="s">
        <v>165</v>
      </c>
      <c r="B45" s="40" t="s">
        <v>145</v>
      </c>
      <c r="C45" s="79" t="s">
        <v>146</v>
      </c>
      <c r="D45" s="46">
        <v>6.63</v>
      </c>
      <c r="E45" s="46">
        <v>1.4172175039828518E-2</v>
      </c>
      <c r="F45" s="214">
        <v>0.73</v>
      </c>
      <c r="G45" s="214">
        <v>1.51</v>
      </c>
      <c r="H45" s="214">
        <v>0.82</v>
      </c>
      <c r="I45" s="214">
        <v>0.43</v>
      </c>
      <c r="J45" s="214">
        <v>0</v>
      </c>
      <c r="K45" s="214">
        <v>1.44</v>
      </c>
      <c r="L45" s="214">
        <v>0.23</v>
      </c>
      <c r="M45" s="214">
        <v>1.47</v>
      </c>
      <c r="N45" s="214">
        <v>0</v>
      </c>
      <c r="O45" s="214">
        <v>0</v>
      </c>
      <c r="P45" s="214">
        <v>0</v>
      </c>
      <c r="Q45" s="180"/>
      <c r="R45" s="188"/>
      <c r="T45" s="171"/>
      <c r="U45" s="171"/>
    </row>
    <row r="46" spans="1:21" s="35" customFormat="1" ht="28.9" customHeight="1">
      <c r="A46" s="29" t="s">
        <v>166</v>
      </c>
      <c r="B46" s="30" t="s">
        <v>163</v>
      </c>
      <c r="C46" s="72" t="s">
        <v>811</v>
      </c>
      <c r="D46" s="46">
        <v>58.07</v>
      </c>
      <c r="E46" s="46">
        <v>0.12412944261882987</v>
      </c>
      <c r="F46" s="214">
        <v>1.43</v>
      </c>
      <c r="G46" s="214">
        <v>35.72</v>
      </c>
      <c r="H46" s="214">
        <v>5.47</v>
      </c>
      <c r="I46" s="214">
        <v>0.22</v>
      </c>
      <c r="J46" s="214">
        <v>0.52</v>
      </c>
      <c r="K46" s="214">
        <v>8.24</v>
      </c>
      <c r="L46" s="214">
        <v>2.79</v>
      </c>
      <c r="M46" s="214">
        <v>1.6</v>
      </c>
      <c r="N46" s="214">
        <v>0.03</v>
      </c>
      <c r="O46" s="214">
        <v>1.86</v>
      </c>
      <c r="P46" s="214">
        <v>0.19</v>
      </c>
      <c r="Q46" s="180"/>
      <c r="R46" s="188"/>
      <c r="T46" s="171"/>
      <c r="U46" s="171"/>
    </row>
    <row r="47" spans="1:21" s="35" customFormat="1" ht="21.95" customHeight="1">
      <c r="A47" s="29" t="s">
        <v>167</v>
      </c>
      <c r="B47" s="56" t="s">
        <v>164</v>
      </c>
      <c r="C47" s="57" t="s">
        <v>255</v>
      </c>
      <c r="D47" s="46">
        <v>0</v>
      </c>
      <c r="E47" s="46">
        <v>0</v>
      </c>
      <c r="F47" s="214">
        <v>0</v>
      </c>
      <c r="G47" s="214">
        <v>0</v>
      </c>
      <c r="H47" s="214">
        <v>0</v>
      </c>
      <c r="I47" s="214">
        <v>0</v>
      </c>
      <c r="J47" s="214">
        <v>0</v>
      </c>
      <c r="K47" s="214">
        <v>0</v>
      </c>
      <c r="L47" s="214">
        <v>0</v>
      </c>
      <c r="M47" s="214">
        <v>0</v>
      </c>
      <c r="N47" s="214">
        <v>0</v>
      </c>
      <c r="O47" s="214">
        <v>0</v>
      </c>
      <c r="P47" s="214">
        <v>0</v>
      </c>
      <c r="Q47" s="180"/>
      <c r="R47" s="188"/>
      <c r="T47" s="171"/>
      <c r="U47" s="171"/>
    </row>
    <row r="48" spans="1:21" s="35" customFormat="1" ht="21.95" customHeight="1">
      <c r="A48" s="29" t="s">
        <v>168</v>
      </c>
      <c r="B48" s="56" t="s">
        <v>158</v>
      </c>
      <c r="C48" s="57" t="s">
        <v>256</v>
      </c>
      <c r="D48" s="46">
        <v>0</v>
      </c>
      <c r="E48" s="46">
        <v>0</v>
      </c>
      <c r="F48" s="214">
        <v>0</v>
      </c>
      <c r="G48" s="214">
        <v>0</v>
      </c>
      <c r="H48" s="214">
        <v>0</v>
      </c>
      <c r="I48" s="214">
        <v>0</v>
      </c>
      <c r="J48" s="214">
        <v>0</v>
      </c>
      <c r="K48" s="214">
        <v>0</v>
      </c>
      <c r="L48" s="214">
        <v>0</v>
      </c>
      <c r="M48" s="214">
        <v>0</v>
      </c>
      <c r="N48" s="214">
        <v>0</v>
      </c>
      <c r="O48" s="214">
        <v>0</v>
      </c>
      <c r="P48" s="214">
        <v>0</v>
      </c>
      <c r="Q48" s="180"/>
      <c r="R48" s="188"/>
      <c r="T48" s="171"/>
      <c r="U48" s="171"/>
    </row>
    <row r="49" spans="1:21" s="35" customFormat="1" ht="21.95" customHeight="1">
      <c r="A49" s="29" t="s">
        <v>169</v>
      </c>
      <c r="B49" s="56" t="s">
        <v>157</v>
      </c>
      <c r="C49" s="57" t="s">
        <v>257</v>
      </c>
      <c r="D49" s="46">
        <v>1.84</v>
      </c>
      <c r="E49" s="46">
        <v>3.9331526505708104E-3</v>
      </c>
      <c r="F49" s="214">
        <v>0.56999999999999995</v>
      </c>
      <c r="G49" s="214">
        <v>0.19</v>
      </c>
      <c r="H49" s="214">
        <v>0.25</v>
      </c>
      <c r="I49" s="214">
        <v>0</v>
      </c>
      <c r="J49" s="214">
        <v>0.08</v>
      </c>
      <c r="K49" s="214">
        <v>0.08</v>
      </c>
      <c r="L49" s="214">
        <v>0.19</v>
      </c>
      <c r="M49" s="214">
        <v>0</v>
      </c>
      <c r="N49" s="214">
        <v>0.22</v>
      </c>
      <c r="O49" s="214">
        <v>0.1</v>
      </c>
      <c r="P49" s="214">
        <v>0.16</v>
      </c>
      <c r="Q49" s="180"/>
      <c r="R49" s="188"/>
      <c r="T49" s="171"/>
      <c r="U49" s="171"/>
    </row>
    <row r="50" spans="1:21" s="35" customFormat="1" ht="21.95" customHeight="1">
      <c r="A50" s="29" t="s">
        <v>810</v>
      </c>
      <c r="B50" s="56" t="s">
        <v>137</v>
      </c>
      <c r="C50" s="57" t="s">
        <v>812</v>
      </c>
      <c r="D50" s="214">
        <v>0</v>
      </c>
      <c r="E50" s="214">
        <v>0</v>
      </c>
      <c r="F50" s="214">
        <v>0</v>
      </c>
      <c r="G50" s="214">
        <v>0</v>
      </c>
      <c r="H50" s="214">
        <v>0</v>
      </c>
      <c r="I50" s="214">
        <v>0</v>
      </c>
      <c r="J50" s="214">
        <v>0</v>
      </c>
      <c r="K50" s="214">
        <v>0</v>
      </c>
      <c r="L50" s="214">
        <v>0</v>
      </c>
      <c r="M50" s="214">
        <v>0</v>
      </c>
      <c r="N50" s="214">
        <v>0</v>
      </c>
      <c r="O50" s="214">
        <v>0</v>
      </c>
      <c r="P50" s="214">
        <v>0</v>
      </c>
      <c r="Q50" s="180"/>
      <c r="R50" s="188"/>
      <c r="T50" s="171"/>
      <c r="U50" s="171"/>
    </row>
    <row r="51" spans="1:21" s="38" customFormat="1" ht="21" customHeight="1">
      <c r="A51" s="29" t="s">
        <v>265</v>
      </c>
      <c r="B51" s="40" t="s">
        <v>23</v>
      </c>
      <c r="C51" s="79" t="s">
        <v>24</v>
      </c>
      <c r="D51" s="214">
        <v>2.44</v>
      </c>
      <c r="E51" s="214">
        <v>5.2157024279308574E-3</v>
      </c>
      <c r="F51" s="214">
        <v>0</v>
      </c>
      <c r="G51" s="214">
        <v>0.02</v>
      </c>
      <c r="H51" s="214">
        <v>0.32</v>
      </c>
      <c r="I51" s="214">
        <v>0.47</v>
      </c>
      <c r="J51" s="214">
        <v>7.0000000000000007E-2</v>
      </c>
      <c r="K51" s="214">
        <v>0</v>
      </c>
      <c r="L51" s="214">
        <v>0</v>
      </c>
      <c r="M51" s="214">
        <v>0.45</v>
      </c>
      <c r="N51" s="214">
        <v>0.15</v>
      </c>
      <c r="O51" s="214">
        <v>0.71</v>
      </c>
      <c r="P51" s="214">
        <v>0.25</v>
      </c>
      <c r="Q51" s="180"/>
      <c r="R51" s="188"/>
      <c r="T51" s="184"/>
      <c r="U51" s="184"/>
    </row>
    <row r="52" spans="1:21" s="38" customFormat="1" ht="21" customHeight="1">
      <c r="A52" s="29" t="s">
        <v>266</v>
      </c>
      <c r="B52" s="40" t="s">
        <v>25</v>
      </c>
      <c r="C52" s="79" t="s">
        <v>26</v>
      </c>
      <c r="D52" s="214">
        <v>94.25</v>
      </c>
      <c r="E52" s="214">
        <v>0.2014671941936407</v>
      </c>
      <c r="F52" s="214">
        <v>1.51</v>
      </c>
      <c r="G52" s="214">
        <v>92.14</v>
      </c>
      <c r="H52" s="214">
        <v>0</v>
      </c>
      <c r="I52" s="214">
        <v>0</v>
      </c>
      <c r="J52" s="214">
        <v>0</v>
      </c>
      <c r="K52" s="214">
        <v>0</v>
      </c>
      <c r="L52" s="214">
        <v>0</v>
      </c>
      <c r="M52" s="214">
        <v>0</v>
      </c>
      <c r="N52" s="214">
        <v>0.6</v>
      </c>
      <c r="O52" s="214">
        <v>0</v>
      </c>
      <c r="P52" s="214">
        <v>0</v>
      </c>
      <c r="Q52" s="180"/>
      <c r="R52" s="188"/>
      <c r="T52" s="184"/>
      <c r="U52" s="184"/>
    </row>
    <row r="53" spans="1:21" s="35" customFormat="1" ht="21.95" customHeight="1">
      <c r="A53" s="29" t="s">
        <v>267</v>
      </c>
      <c r="B53" s="28" t="s">
        <v>333</v>
      </c>
      <c r="C53" s="77" t="s">
        <v>127</v>
      </c>
      <c r="D53" s="214">
        <v>1151.03</v>
      </c>
      <c r="E53" s="214">
        <v>2.4604221170578913</v>
      </c>
      <c r="F53" s="214">
        <v>0</v>
      </c>
      <c r="G53" s="214">
        <v>130.15</v>
      </c>
      <c r="H53" s="214">
        <v>130.38999999999999</v>
      </c>
      <c r="I53" s="214">
        <v>117.14</v>
      </c>
      <c r="J53" s="214">
        <v>102.59</v>
      </c>
      <c r="K53" s="214">
        <v>120.8</v>
      </c>
      <c r="L53" s="214">
        <v>169.86</v>
      </c>
      <c r="M53" s="214">
        <v>153.81</v>
      </c>
      <c r="N53" s="214">
        <v>74.02</v>
      </c>
      <c r="O53" s="214">
        <v>76.72</v>
      </c>
      <c r="P53" s="214">
        <v>75.55</v>
      </c>
      <c r="Q53" s="180"/>
      <c r="R53" s="188"/>
      <c r="T53" s="171"/>
      <c r="U53" s="171"/>
    </row>
    <row r="54" spans="1:21" s="35" customFormat="1" ht="21.95" customHeight="1">
      <c r="A54" s="29" t="s">
        <v>268</v>
      </c>
      <c r="B54" s="28" t="s">
        <v>722</v>
      </c>
      <c r="C54" s="77" t="s">
        <v>126</v>
      </c>
      <c r="D54" s="214">
        <v>101.26</v>
      </c>
      <c r="E54" s="214">
        <v>0.21645165075913056</v>
      </c>
      <c r="F54" s="214">
        <v>101.26</v>
      </c>
      <c r="G54" s="214">
        <v>0</v>
      </c>
      <c r="H54" s="214">
        <v>0</v>
      </c>
      <c r="I54" s="214">
        <v>0</v>
      </c>
      <c r="J54" s="214">
        <v>0</v>
      </c>
      <c r="K54" s="214">
        <v>0</v>
      </c>
      <c r="L54" s="214">
        <v>0</v>
      </c>
      <c r="M54" s="214">
        <v>0</v>
      </c>
      <c r="N54" s="214">
        <v>0</v>
      </c>
      <c r="O54" s="214">
        <v>0</v>
      </c>
      <c r="P54" s="214">
        <v>0</v>
      </c>
      <c r="Q54" s="180"/>
      <c r="R54" s="188"/>
      <c r="T54" s="171"/>
      <c r="U54" s="171"/>
    </row>
    <row r="55" spans="1:21" s="35" customFormat="1" ht="21.95" customHeight="1">
      <c r="A55" s="29" t="s">
        <v>123</v>
      </c>
      <c r="B55" s="29" t="s">
        <v>152</v>
      </c>
      <c r="C55" s="72" t="s">
        <v>140</v>
      </c>
      <c r="D55" s="214">
        <v>26.510000000000005</v>
      </c>
      <c r="E55" s="214">
        <v>5.6667324329691411E-2</v>
      </c>
      <c r="F55" s="214">
        <v>9.91</v>
      </c>
      <c r="G55" s="214">
        <v>3.23</v>
      </c>
      <c r="H55" s="214">
        <v>0.27</v>
      </c>
      <c r="I55" s="214">
        <v>6.86</v>
      </c>
      <c r="J55" s="214">
        <v>0.46</v>
      </c>
      <c r="K55" s="214">
        <v>0.67</v>
      </c>
      <c r="L55" s="214">
        <v>0.61</v>
      </c>
      <c r="M55" s="214">
        <v>0.64</v>
      </c>
      <c r="N55" s="214">
        <v>1.83</v>
      </c>
      <c r="O55" s="214">
        <v>1.87</v>
      </c>
      <c r="P55" s="214">
        <v>0.16</v>
      </c>
      <c r="Q55" s="180"/>
      <c r="R55" s="188"/>
      <c r="T55" s="171"/>
      <c r="U55" s="171"/>
    </row>
    <row r="56" spans="1:21" s="35" customFormat="1" ht="33.75" customHeight="1">
      <c r="A56" s="29" t="s">
        <v>124</v>
      </c>
      <c r="B56" s="39" t="s">
        <v>141</v>
      </c>
      <c r="C56" s="79" t="s">
        <v>142</v>
      </c>
      <c r="D56" s="214">
        <v>7.0000000000000007E-2</v>
      </c>
      <c r="E56" s="214">
        <v>1.4963080735867215E-4</v>
      </c>
      <c r="F56" s="214">
        <v>7.0000000000000007E-2</v>
      </c>
      <c r="G56" s="214">
        <v>0</v>
      </c>
      <c r="H56" s="214">
        <v>0</v>
      </c>
      <c r="I56" s="214">
        <v>0</v>
      </c>
      <c r="J56" s="214">
        <v>0</v>
      </c>
      <c r="K56" s="214">
        <v>0</v>
      </c>
      <c r="L56" s="214">
        <v>0</v>
      </c>
      <c r="M56" s="214">
        <v>0</v>
      </c>
      <c r="N56" s="214">
        <v>0</v>
      </c>
      <c r="O56" s="214">
        <v>0</v>
      </c>
      <c r="P56" s="214">
        <v>0</v>
      </c>
      <c r="Q56" s="180"/>
      <c r="R56" s="188"/>
      <c r="T56" s="171"/>
      <c r="U56" s="171"/>
    </row>
    <row r="57" spans="1:21" s="35" customFormat="1" ht="21.95" customHeight="1">
      <c r="A57" s="29" t="s">
        <v>125</v>
      </c>
      <c r="B57" s="40" t="s">
        <v>143</v>
      </c>
      <c r="C57" s="79" t="s">
        <v>144</v>
      </c>
      <c r="D57" s="214">
        <v>0</v>
      </c>
      <c r="E57" s="214">
        <v>0</v>
      </c>
      <c r="F57" s="214">
        <v>0</v>
      </c>
      <c r="G57" s="214">
        <v>0</v>
      </c>
      <c r="H57" s="214">
        <v>0</v>
      </c>
      <c r="I57" s="214">
        <v>0</v>
      </c>
      <c r="J57" s="214">
        <v>0</v>
      </c>
      <c r="K57" s="214">
        <v>0</v>
      </c>
      <c r="L57" s="214">
        <v>0</v>
      </c>
      <c r="M57" s="214">
        <v>0</v>
      </c>
      <c r="N57" s="214">
        <v>0</v>
      </c>
      <c r="O57" s="214">
        <v>0</v>
      </c>
      <c r="P57" s="214">
        <v>0</v>
      </c>
      <c r="Q57" s="180"/>
      <c r="R57" s="188"/>
      <c r="T57" s="171"/>
      <c r="U57" s="171"/>
    </row>
    <row r="58" spans="1:21" s="35" customFormat="1" ht="21" customHeight="1">
      <c r="A58" s="29" t="s">
        <v>41</v>
      </c>
      <c r="B58" s="40" t="s">
        <v>294</v>
      </c>
      <c r="C58" s="79" t="s">
        <v>28</v>
      </c>
      <c r="D58" s="214">
        <v>1.4600000000000002</v>
      </c>
      <c r="E58" s="214">
        <v>3.1208711249094477E-3</v>
      </c>
      <c r="F58" s="214">
        <v>0.05</v>
      </c>
      <c r="G58" s="214">
        <v>0.25</v>
      </c>
      <c r="H58" s="214">
        <v>0.23</v>
      </c>
      <c r="I58" s="214">
        <v>0</v>
      </c>
      <c r="J58" s="214">
        <v>0</v>
      </c>
      <c r="K58" s="214">
        <v>7.0000000000000007E-2</v>
      </c>
      <c r="L58" s="214">
        <v>0.31</v>
      </c>
      <c r="M58" s="214">
        <v>0.55000000000000004</v>
      </c>
      <c r="N58" s="214">
        <v>0</v>
      </c>
      <c r="O58" s="214">
        <v>0</v>
      </c>
      <c r="P58" s="214">
        <v>0</v>
      </c>
      <c r="Q58" s="180"/>
      <c r="R58" s="188"/>
      <c r="T58" s="171"/>
      <c r="U58" s="171"/>
    </row>
    <row r="59" spans="1:21" s="35" customFormat="1" ht="21" customHeight="1">
      <c r="A59" s="29" t="s">
        <v>42</v>
      </c>
      <c r="B59" s="28" t="s">
        <v>149</v>
      </c>
      <c r="C59" s="72" t="s">
        <v>13</v>
      </c>
      <c r="D59" s="214">
        <v>3222.57</v>
      </c>
      <c r="E59" s="214">
        <v>6.8885107267119432</v>
      </c>
      <c r="F59" s="214">
        <v>80.34</v>
      </c>
      <c r="G59" s="214">
        <v>274.12</v>
      </c>
      <c r="H59" s="214">
        <v>332.29</v>
      </c>
      <c r="I59" s="214">
        <v>231.29</v>
      </c>
      <c r="J59" s="214">
        <v>251.02</v>
      </c>
      <c r="K59" s="214">
        <v>289.77</v>
      </c>
      <c r="L59" s="214">
        <v>486.18</v>
      </c>
      <c r="M59" s="214">
        <v>322.08</v>
      </c>
      <c r="N59" s="214">
        <v>516.17999999999995</v>
      </c>
      <c r="O59" s="214">
        <v>246.55</v>
      </c>
      <c r="P59" s="214">
        <v>192.75</v>
      </c>
      <c r="Q59" s="180"/>
      <c r="R59" s="188"/>
      <c r="T59" s="171"/>
      <c r="U59" s="171"/>
    </row>
    <row r="60" spans="1:21" s="35" customFormat="1" ht="21" customHeight="1">
      <c r="A60" s="29" t="s">
        <v>43</v>
      </c>
      <c r="B60" s="28" t="s">
        <v>148</v>
      </c>
      <c r="C60" s="72" t="s">
        <v>128</v>
      </c>
      <c r="D60" s="214">
        <v>93.46</v>
      </c>
      <c r="E60" s="214">
        <v>0.19977850365344996</v>
      </c>
      <c r="F60" s="214">
        <v>34.659999999999997</v>
      </c>
      <c r="G60" s="214">
        <v>0</v>
      </c>
      <c r="H60" s="214">
        <v>11.85</v>
      </c>
      <c r="I60" s="214">
        <v>4.9800000000000004</v>
      </c>
      <c r="J60" s="214">
        <v>4.97</v>
      </c>
      <c r="K60" s="214">
        <v>0</v>
      </c>
      <c r="L60" s="214">
        <v>0</v>
      </c>
      <c r="M60" s="214">
        <v>3.34</v>
      </c>
      <c r="N60" s="214">
        <v>0</v>
      </c>
      <c r="O60" s="214">
        <v>3.55</v>
      </c>
      <c r="P60" s="214">
        <v>30.11</v>
      </c>
      <c r="Q60" s="180"/>
      <c r="R60" s="188"/>
      <c r="T60" s="171"/>
      <c r="U60" s="171"/>
    </row>
    <row r="61" spans="1:21" ht="21" customHeight="1">
      <c r="A61" s="29" t="s">
        <v>44</v>
      </c>
      <c r="B61" s="28" t="s">
        <v>147</v>
      </c>
      <c r="C61" s="72" t="s">
        <v>119</v>
      </c>
      <c r="D61" s="214">
        <v>0</v>
      </c>
      <c r="E61" s="214">
        <v>0</v>
      </c>
      <c r="F61" s="214">
        <v>0</v>
      </c>
      <c r="G61" s="214">
        <v>0</v>
      </c>
      <c r="H61" s="214">
        <v>0</v>
      </c>
      <c r="I61" s="214">
        <v>0</v>
      </c>
      <c r="J61" s="214">
        <v>0</v>
      </c>
      <c r="K61" s="214">
        <v>0</v>
      </c>
      <c r="L61" s="214">
        <v>0</v>
      </c>
      <c r="M61" s="214">
        <v>0</v>
      </c>
      <c r="N61" s="214">
        <v>0</v>
      </c>
      <c r="O61" s="214">
        <v>0</v>
      </c>
      <c r="P61" s="214">
        <v>0</v>
      </c>
      <c r="Q61" s="180"/>
    </row>
    <row r="62" spans="1:21" s="64" customFormat="1" ht="21" customHeight="1">
      <c r="A62" s="74">
        <v>3</v>
      </c>
      <c r="B62" s="75" t="s">
        <v>376</v>
      </c>
      <c r="C62" s="66" t="s">
        <v>52</v>
      </c>
      <c r="D62" s="45">
        <v>0</v>
      </c>
      <c r="E62" s="45">
        <v>0</v>
      </c>
      <c r="F62" s="215">
        <v>0</v>
      </c>
      <c r="G62" s="215">
        <v>0</v>
      </c>
      <c r="H62" s="215">
        <v>0</v>
      </c>
      <c r="I62" s="215">
        <v>0</v>
      </c>
      <c r="J62" s="215">
        <v>0</v>
      </c>
      <c r="K62" s="215">
        <v>0</v>
      </c>
      <c r="L62" s="215">
        <v>0</v>
      </c>
      <c r="M62" s="215">
        <v>0</v>
      </c>
      <c r="N62" s="215">
        <v>0</v>
      </c>
      <c r="O62" s="215">
        <v>0</v>
      </c>
      <c r="P62" s="215">
        <v>0</v>
      </c>
      <c r="Q62" s="180"/>
    </row>
    <row r="63" spans="1:21" s="3" customFormat="1" ht="21" hidden="1" customHeight="1">
      <c r="A63" s="19">
        <v>4</v>
      </c>
      <c r="B63" s="14" t="s">
        <v>82</v>
      </c>
      <c r="C63" s="13" t="s">
        <v>53</v>
      </c>
      <c r="D63" t="e">
        <f>#REF!</f>
        <v>#REF!</v>
      </c>
      <c r="E63" t="e">
        <f t="shared" ref="E63:E73" si="0">D63*100/$D$8</f>
        <v>#REF!</v>
      </c>
      <c r="F63">
        <f>[7]X1!$D61</f>
        <v>0</v>
      </c>
      <c r="G63">
        <f>[8]X1!$D61</f>
        <v>0</v>
      </c>
      <c r="H63">
        <f>[9]X1!$D61</f>
        <v>0</v>
      </c>
      <c r="I63">
        <f>[10]X1!$D61</f>
        <v>0</v>
      </c>
      <c r="J63">
        <f>[11]X1!$D61</f>
        <v>0</v>
      </c>
      <c r="K63">
        <f>[12]X1!$D61</f>
        <v>0</v>
      </c>
      <c r="L63">
        <f>[13]X1!$D61</f>
        <v>0</v>
      </c>
      <c r="M63">
        <f>[14]X1!$D61</f>
        <v>0</v>
      </c>
      <c r="N63">
        <f>[15]X1!$D61</f>
        <v>0</v>
      </c>
      <c r="O63">
        <f>[16]X1!$D61</f>
        <v>0</v>
      </c>
      <c r="P63">
        <f>[17]X1!$D61</f>
        <v>0</v>
      </c>
      <c r="Q63" s="180"/>
      <c r="T63" s="183"/>
      <c r="U63" s="183"/>
    </row>
    <row r="64" spans="1:21" s="3" customFormat="1" ht="21" hidden="1" customHeight="1">
      <c r="A64" s="17">
        <v>5</v>
      </c>
      <c r="B64" s="9" t="s">
        <v>83</v>
      </c>
      <c r="C64" s="8" t="s">
        <v>54</v>
      </c>
      <c r="D64" t="e">
        <f>#REF!</f>
        <v>#REF!</v>
      </c>
      <c r="E64" t="e">
        <f t="shared" si="0"/>
        <v>#REF!</v>
      </c>
      <c r="F64">
        <f>[7]X1!$D62</f>
        <v>0</v>
      </c>
      <c r="G64">
        <f>[8]X1!$D62</f>
        <v>0</v>
      </c>
      <c r="H64">
        <f>[9]X1!$D62</f>
        <v>0</v>
      </c>
      <c r="I64">
        <f>[10]X1!$D62</f>
        <v>0</v>
      </c>
      <c r="J64">
        <f>[11]X1!$D62</f>
        <v>0</v>
      </c>
      <c r="K64">
        <f>[12]X1!$D62</f>
        <v>0</v>
      </c>
      <c r="L64">
        <f>[13]X1!$D62</f>
        <v>0</v>
      </c>
      <c r="M64">
        <f>[14]X1!$D62</f>
        <v>0</v>
      </c>
      <c r="N64">
        <f>[15]X1!$D62</f>
        <v>0</v>
      </c>
      <c r="O64">
        <f>[16]X1!$D62</f>
        <v>0</v>
      </c>
      <c r="P64">
        <f>[17]X1!$D62</f>
        <v>0</v>
      </c>
      <c r="Q64" s="180"/>
      <c r="T64" s="183"/>
      <c r="U64" s="183"/>
    </row>
    <row r="65" spans="1:21" s="3" customFormat="1" ht="21" hidden="1" customHeight="1">
      <c r="A65" s="18">
        <v>6</v>
      </c>
      <c r="B65" s="12" t="s">
        <v>84</v>
      </c>
      <c r="C65" s="11" t="s">
        <v>55</v>
      </c>
      <c r="D65" t="e">
        <f>#REF!</f>
        <v>#REF!</v>
      </c>
      <c r="E65" t="e">
        <f t="shared" si="0"/>
        <v>#REF!</v>
      </c>
      <c r="F65">
        <f>[7]X1!$D63</f>
        <v>0</v>
      </c>
      <c r="G65">
        <f>[8]X1!$D63</f>
        <v>0</v>
      </c>
      <c r="H65">
        <f>[9]X1!$D63</f>
        <v>0</v>
      </c>
      <c r="I65">
        <f>[10]X1!$D63</f>
        <v>0</v>
      </c>
      <c r="J65">
        <f>[11]X1!$D63</f>
        <v>0</v>
      </c>
      <c r="K65">
        <f>[12]X1!$D63</f>
        <v>0</v>
      </c>
      <c r="L65">
        <f>[13]X1!$D63</f>
        <v>0</v>
      </c>
      <c r="M65">
        <f>[14]X1!$D63</f>
        <v>0</v>
      </c>
      <c r="N65">
        <f>[15]X1!$D63</f>
        <v>0</v>
      </c>
      <c r="O65">
        <f>[16]X1!$D63</f>
        <v>0</v>
      </c>
      <c r="P65">
        <f>[17]X1!$D63</f>
        <v>0</v>
      </c>
      <c r="Q65" s="180"/>
      <c r="T65" s="183"/>
      <c r="U65" s="183"/>
    </row>
    <row r="66" spans="1:21" s="3" customFormat="1" ht="21.95" hidden="1" customHeight="1">
      <c r="A66" s="19">
        <v>7</v>
      </c>
      <c r="B66" s="14" t="s">
        <v>321</v>
      </c>
      <c r="C66" s="13" t="s">
        <v>57</v>
      </c>
      <c r="D66" t="e">
        <f>#REF!</f>
        <v>#REF!</v>
      </c>
      <c r="E66" t="e">
        <f t="shared" si="0"/>
        <v>#REF!</v>
      </c>
      <c r="F66">
        <f>[18]X1!$D63</f>
        <v>0</v>
      </c>
      <c r="G66">
        <f>[19]X1!$D63</f>
        <v>0</v>
      </c>
      <c r="H66">
        <f>[20]X1!$D63</f>
        <v>0</v>
      </c>
      <c r="I66">
        <f>[21]X1!$D63</f>
        <v>0</v>
      </c>
      <c r="J66">
        <f>[22]X1!$D63</f>
        <v>0</v>
      </c>
      <c r="K66">
        <f>[23]X1!$D63</f>
        <v>0</v>
      </c>
      <c r="L66">
        <f>[24]X1!$D63</f>
        <v>0</v>
      </c>
      <c r="M66">
        <f>[25]X1!$D63</f>
        <v>0</v>
      </c>
      <c r="N66">
        <f>[26]X1!$D63</f>
        <v>0</v>
      </c>
      <c r="O66"/>
      <c r="P66">
        <f>[27]X1!$D63</f>
        <v>0</v>
      </c>
      <c r="T66" s="183"/>
      <c r="U66" s="183"/>
    </row>
    <row r="67" spans="1:21" s="3" customFormat="1" ht="35.25" hidden="1" customHeight="1">
      <c r="A67" s="17">
        <v>8</v>
      </c>
      <c r="B67" s="15" t="s">
        <v>314</v>
      </c>
      <c r="C67" s="8" t="s">
        <v>58</v>
      </c>
      <c r="D67" t="e">
        <f>#REF!</f>
        <v>#REF!</v>
      </c>
      <c r="E67" t="e">
        <f t="shared" si="0"/>
        <v>#REF!</v>
      </c>
      <c r="F67">
        <f>[18]X1!$D64</f>
        <v>0</v>
      </c>
      <c r="G67">
        <f>[19]X1!$D64</f>
        <v>0</v>
      </c>
      <c r="H67">
        <f>[20]X1!$D64</f>
        <v>0</v>
      </c>
      <c r="I67">
        <f>[21]X1!$D64</f>
        <v>0</v>
      </c>
      <c r="J67">
        <f>[22]X1!$D64</f>
        <v>0</v>
      </c>
      <c r="K67">
        <f>[23]X1!$D64</f>
        <v>0</v>
      </c>
      <c r="L67">
        <f>[24]X1!$D64</f>
        <v>0</v>
      </c>
      <c r="M67">
        <f>[25]X1!$D64</f>
        <v>0</v>
      </c>
      <c r="N67">
        <f>[26]X1!$D64</f>
        <v>0</v>
      </c>
      <c r="O67"/>
      <c r="P67">
        <f>[27]X1!$D64</f>
        <v>0</v>
      </c>
      <c r="T67" s="183"/>
      <c r="U67" s="183"/>
    </row>
    <row r="68" spans="1:21" s="3" customFormat="1" ht="21.95" hidden="1" customHeight="1">
      <c r="A68" s="17">
        <v>9</v>
      </c>
      <c r="B68" s="9" t="s">
        <v>76</v>
      </c>
      <c r="C68" s="8" t="s">
        <v>59</v>
      </c>
      <c r="D68" t="e">
        <f>#REF!</f>
        <v>#REF!</v>
      </c>
      <c r="E68" t="e">
        <f t="shared" si="0"/>
        <v>#REF!</v>
      </c>
      <c r="F68">
        <f>[18]X1!$D65</f>
        <v>0</v>
      </c>
      <c r="G68">
        <f>[19]X1!$D65</f>
        <v>0</v>
      </c>
      <c r="H68">
        <f>[20]X1!$D65</f>
        <v>0</v>
      </c>
      <c r="I68">
        <f>[21]X1!$D65</f>
        <v>0</v>
      </c>
      <c r="J68">
        <f>[22]X1!$D65</f>
        <v>0</v>
      </c>
      <c r="K68">
        <f>[23]X1!$D65</f>
        <v>0</v>
      </c>
      <c r="L68">
        <f>[24]X1!$D65</f>
        <v>0</v>
      </c>
      <c r="M68">
        <f>[25]X1!$D65</f>
        <v>0</v>
      </c>
      <c r="N68">
        <f>[26]X1!$D65</f>
        <v>0</v>
      </c>
      <c r="O68"/>
      <c r="P68">
        <f>[27]X1!$D65</f>
        <v>0</v>
      </c>
      <c r="T68" s="183"/>
      <c r="U68" s="183"/>
    </row>
    <row r="69" spans="1:21" s="3" customFormat="1" ht="21.95" hidden="1" customHeight="1">
      <c r="A69" s="17">
        <v>10</v>
      </c>
      <c r="B69" s="9" t="s">
        <v>77</v>
      </c>
      <c r="C69" s="8" t="s">
        <v>60</v>
      </c>
      <c r="D69" t="e">
        <f>#REF!</f>
        <v>#REF!</v>
      </c>
      <c r="E69" t="e">
        <f t="shared" si="0"/>
        <v>#REF!</v>
      </c>
      <c r="F69">
        <f>[18]X1!$D66</f>
        <v>0</v>
      </c>
      <c r="G69">
        <f>[19]X1!$D66</f>
        <v>0</v>
      </c>
      <c r="H69">
        <f>[20]X1!$D66</f>
        <v>0</v>
      </c>
      <c r="I69">
        <f>[21]X1!$D66</f>
        <v>0</v>
      </c>
      <c r="J69">
        <f>[22]X1!$D66</f>
        <v>0</v>
      </c>
      <c r="K69">
        <f>[23]X1!$D66</f>
        <v>0</v>
      </c>
      <c r="L69">
        <f>[24]X1!$D66</f>
        <v>0</v>
      </c>
      <c r="M69">
        <f>[25]X1!$D66</f>
        <v>0</v>
      </c>
      <c r="N69">
        <f>[26]X1!$D66</f>
        <v>0</v>
      </c>
      <c r="O69"/>
      <c r="P69">
        <f>[27]X1!$D66</f>
        <v>0</v>
      </c>
      <c r="T69" s="183"/>
      <c r="U69" s="183"/>
    </row>
    <row r="70" spans="1:21" s="3" customFormat="1" ht="21.95" hidden="1" customHeight="1">
      <c r="A70" s="17">
        <v>11</v>
      </c>
      <c r="B70" s="9" t="s">
        <v>78</v>
      </c>
      <c r="C70" s="8" t="s">
        <v>61</v>
      </c>
      <c r="D70" t="e">
        <f>#REF!</f>
        <v>#REF!</v>
      </c>
      <c r="E70" t="e">
        <f t="shared" si="0"/>
        <v>#REF!</v>
      </c>
      <c r="F70">
        <f>[18]X1!$D67</f>
        <v>0</v>
      </c>
      <c r="G70">
        <f>[19]X1!$D67</f>
        <v>0</v>
      </c>
      <c r="H70">
        <f>[20]X1!$D67</f>
        <v>0</v>
      </c>
      <c r="I70">
        <f>[21]X1!$D67</f>
        <v>0</v>
      </c>
      <c r="J70">
        <f>[22]X1!$D67</f>
        <v>0</v>
      </c>
      <c r="K70">
        <f>[23]X1!$D67</f>
        <v>0</v>
      </c>
      <c r="L70">
        <f>[24]X1!$D67</f>
        <v>0</v>
      </c>
      <c r="M70">
        <f>[25]X1!$D67</f>
        <v>0</v>
      </c>
      <c r="N70">
        <f>[26]X1!$D67</f>
        <v>0</v>
      </c>
      <c r="O70"/>
      <c r="P70">
        <f>[27]X1!$D67</f>
        <v>0</v>
      </c>
      <c r="T70" s="183"/>
      <c r="U70" s="183"/>
    </row>
    <row r="71" spans="1:21" s="3" customFormat="1" ht="21.95" hidden="1" customHeight="1">
      <c r="A71" s="17">
        <v>12</v>
      </c>
      <c r="B71" s="9" t="s">
        <v>79</v>
      </c>
      <c r="C71" s="8" t="s">
        <v>62</v>
      </c>
      <c r="D71" t="e">
        <f>#REF!</f>
        <v>#REF!</v>
      </c>
      <c r="E71" t="e">
        <f t="shared" si="0"/>
        <v>#REF!</v>
      </c>
      <c r="F71">
        <f>[18]X1!$D68</f>
        <v>0</v>
      </c>
      <c r="G71">
        <f>[19]X1!$D68</f>
        <v>0</v>
      </c>
      <c r="H71">
        <f>[20]X1!$D68</f>
        <v>0</v>
      </c>
      <c r="I71">
        <f>[21]X1!$D68</f>
        <v>0</v>
      </c>
      <c r="J71">
        <f>[22]X1!$D68</f>
        <v>0</v>
      </c>
      <c r="K71">
        <f>[23]X1!$D68</f>
        <v>0</v>
      </c>
      <c r="L71">
        <f>[24]X1!$D68</f>
        <v>0</v>
      </c>
      <c r="M71">
        <f>[25]X1!$D68</f>
        <v>0</v>
      </c>
      <c r="N71">
        <f>[26]X1!$D68</f>
        <v>0</v>
      </c>
      <c r="O71"/>
      <c r="P71">
        <f>[27]X1!$D68</f>
        <v>0</v>
      </c>
      <c r="T71" s="183"/>
      <c r="U71" s="183"/>
    </row>
    <row r="72" spans="1:21" s="3" customFormat="1" ht="21.95" hidden="1" customHeight="1">
      <c r="A72" s="17">
        <v>13</v>
      </c>
      <c r="B72" s="9" t="s">
        <v>80</v>
      </c>
      <c r="C72" s="8" t="s">
        <v>63</v>
      </c>
      <c r="D72" t="e">
        <f>#REF!</f>
        <v>#REF!</v>
      </c>
      <c r="E72" t="e">
        <f t="shared" si="0"/>
        <v>#REF!</v>
      </c>
      <c r="F72">
        <f>[18]X1!$D69</f>
        <v>0</v>
      </c>
      <c r="G72">
        <f>[19]X1!$D69</f>
        <v>0</v>
      </c>
      <c r="H72">
        <f>[20]X1!$D69</f>
        <v>0</v>
      </c>
      <c r="I72">
        <f>[21]X1!$D69</f>
        <v>0</v>
      </c>
      <c r="J72">
        <f>[22]X1!$D69</f>
        <v>0</v>
      </c>
      <c r="K72">
        <f>[23]X1!$D69</f>
        <v>0</v>
      </c>
      <c r="L72">
        <f>[24]X1!$D69</f>
        <v>0</v>
      </c>
      <c r="M72">
        <f>[25]X1!$D69</f>
        <v>0</v>
      </c>
      <c r="N72">
        <f>[26]X1!$D69</f>
        <v>0</v>
      </c>
      <c r="O72"/>
      <c r="P72">
        <f>[27]X1!$D69</f>
        <v>0</v>
      </c>
      <c r="T72" s="183"/>
      <c r="U72" s="183"/>
    </row>
    <row r="73" spans="1:21" s="3" customFormat="1" ht="35.25" hidden="1" customHeight="1">
      <c r="A73" s="18">
        <v>14</v>
      </c>
      <c r="B73" s="16" t="s">
        <v>315</v>
      </c>
      <c r="C73" s="11" t="s">
        <v>64</v>
      </c>
      <c r="D73" t="e">
        <f>#REF!</f>
        <v>#REF!</v>
      </c>
      <c r="E73" t="e">
        <f t="shared" si="0"/>
        <v>#REF!</v>
      </c>
      <c r="F73">
        <f>[18]X1!$D70</f>
        <v>0</v>
      </c>
      <c r="G73">
        <f>[19]X1!$D70</f>
        <v>0</v>
      </c>
      <c r="H73">
        <f>[20]X1!$D70</f>
        <v>0</v>
      </c>
      <c r="I73">
        <f>[21]X1!$D70</f>
        <v>0</v>
      </c>
      <c r="J73">
        <f>[22]X1!$D70</f>
        <v>0</v>
      </c>
      <c r="K73">
        <f>[23]X1!$D70</f>
        <v>0</v>
      </c>
      <c r="L73">
        <f>[24]X1!$D70</f>
        <v>0</v>
      </c>
      <c r="M73">
        <f>[25]X1!$D70</f>
        <v>0</v>
      </c>
      <c r="N73">
        <f>[26]X1!$D70</f>
        <v>0</v>
      </c>
      <c r="O73"/>
      <c r="P73">
        <f>[27]X1!$D70</f>
        <v>0</v>
      </c>
      <c r="T73" s="183"/>
      <c r="U73" s="183"/>
    </row>
    <row r="74" spans="1:21" ht="26.25" customHeight="1">
      <c r="A74" s="334" t="s">
        <v>1101</v>
      </c>
      <c r="B74" s="334"/>
      <c r="C74" s="334"/>
      <c r="D74" s="334"/>
      <c r="E74" s="334"/>
      <c r="F74" s="334"/>
      <c r="G74" s="334"/>
    </row>
  </sheetData>
  <mergeCells count="12">
    <mergeCell ref="A1:B1"/>
    <mergeCell ref="D5:D6"/>
    <mergeCell ref="E5:E6"/>
    <mergeCell ref="A2:P2"/>
    <mergeCell ref="A3:P3"/>
    <mergeCell ref="N4:P4"/>
    <mergeCell ref="A74:G74"/>
    <mergeCell ref="A8:B8"/>
    <mergeCell ref="A5:A6"/>
    <mergeCell ref="B5:B6"/>
    <mergeCell ref="C5:C6"/>
    <mergeCell ref="F5:P5"/>
  </mergeCells>
  <phoneticPr fontId="3" type="noConversion"/>
  <printOptions horizontalCentered="1"/>
  <pageMargins left="0.23622047244094491" right="0.23622047244094491" top="0.74803149606299213" bottom="0.23622047244094491" header="0" footer="0"/>
  <pageSetup paperSize="9" scale="85" orientation="landscape" blackAndWhite="1" horizontalDpi="200" verticalDpi="200"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K141"/>
  <sheetViews>
    <sheetView showZeros="0" zoomScaleNormal="75" workbookViewId="0">
      <pane xSplit="3" ySplit="8" topLeftCell="D9" activePane="bottomRight" state="frozen"/>
      <selection pane="topRight" activeCell="D1" sqref="D1"/>
      <selection pane="bottomLeft" activeCell="A9" sqref="A9"/>
      <selection pane="bottomRight" activeCell="M14" sqref="M14"/>
    </sheetView>
  </sheetViews>
  <sheetFormatPr defaultColWidth="9.140625" defaultRowHeight="15"/>
  <cols>
    <col min="1" max="1" width="7.42578125" style="23" customWidth="1"/>
    <col min="2" max="2" width="37" style="23" customWidth="1"/>
    <col min="3" max="3" width="8.28515625" style="138" customWidth="1"/>
    <col min="4" max="4" width="12.7109375" style="60" customWidth="1"/>
    <col min="5" max="5" width="12.28515625" style="138" customWidth="1"/>
    <col min="6" max="6" width="13.140625" style="138" customWidth="1"/>
    <col min="7" max="7" width="14.140625" style="138" customWidth="1"/>
    <col min="8" max="8" width="10.28515625" style="138" customWidth="1"/>
    <col min="9" max="9" width="21" style="138" customWidth="1"/>
    <col min="10" max="10" width="9.140625" style="138"/>
    <col min="11" max="11" width="12.140625" style="138" bestFit="1" customWidth="1"/>
    <col min="12" max="16384" width="9.140625" style="138"/>
  </cols>
  <sheetData>
    <row r="1" spans="1:8">
      <c r="A1" s="337" t="s">
        <v>317</v>
      </c>
      <c r="B1" s="337"/>
    </row>
    <row r="2" spans="1:8" ht="17.25" customHeight="1">
      <c r="A2" s="331" t="s">
        <v>608</v>
      </c>
      <c r="B2" s="331"/>
      <c r="C2" s="331"/>
      <c r="D2" s="331"/>
      <c r="E2" s="331"/>
      <c r="F2" s="331"/>
      <c r="G2" s="331"/>
    </row>
    <row r="3" spans="1:8" ht="15.75" customHeight="1">
      <c r="A3" s="331" t="s">
        <v>21</v>
      </c>
      <c r="B3" s="331"/>
      <c r="C3" s="331"/>
      <c r="D3" s="331"/>
      <c r="E3" s="331"/>
      <c r="F3" s="331"/>
      <c r="G3" s="331"/>
    </row>
    <row r="4" spans="1:8" s="3" customFormat="1" ht="23.25" customHeight="1">
      <c r="A4" s="336" t="s">
        <v>304</v>
      </c>
      <c r="B4" s="336" t="s">
        <v>798</v>
      </c>
      <c r="C4" s="336" t="s">
        <v>787</v>
      </c>
      <c r="D4" s="338" t="s">
        <v>112</v>
      </c>
      <c r="E4" s="336" t="s">
        <v>213</v>
      </c>
      <c r="F4" s="336"/>
      <c r="G4" s="336"/>
    </row>
    <row r="5" spans="1:8" s="3" customFormat="1" ht="20.25" customHeight="1">
      <c r="A5" s="336"/>
      <c r="B5" s="336"/>
      <c r="C5" s="336"/>
      <c r="D5" s="336"/>
      <c r="E5" s="338" t="s">
        <v>1100</v>
      </c>
      <c r="F5" s="336" t="s">
        <v>214</v>
      </c>
      <c r="G5" s="336"/>
    </row>
    <row r="6" spans="1:8" s="3" customFormat="1" ht="32.25" customHeight="1">
      <c r="A6" s="336"/>
      <c r="B6" s="336"/>
      <c r="C6" s="336"/>
      <c r="D6" s="336"/>
      <c r="E6" s="336"/>
      <c r="F6" s="276" t="s">
        <v>69</v>
      </c>
      <c r="G6" s="52" t="s">
        <v>210</v>
      </c>
    </row>
    <row r="7" spans="1:8" ht="19.149999999999999" customHeight="1">
      <c r="A7" s="156" t="s">
        <v>371</v>
      </c>
      <c r="B7" s="156" t="s">
        <v>372</v>
      </c>
      <c r="C7" s="156" t="s">
        <v>97</v>
      </c>
      <c r="D7" s="61" t="s">
        <v>11</v>
      </c>
      <c r="E7" s="156" t="s">
        <v>12</v>
      </c>
      <c r="F7" s="156" t="s">
        <v>16</v>
      </c>
      <c r="G7" s="48" t="s">
        <v>764</v>
      </c>
    </row>
    <row r="8" spans="1:8" s="3" customFormat="1" ht="21.95" customHeight="1">
      <c r="A8" s="335" t="s">
        <v>216</v>
      </c>
      <c r="B8" s="335"/>
      <c r="C8" s="5"/>
      <c r="D8" s="215">
        <v>46781.81</v>
      </c>
      <c r="E8" s="272">
        <v>46781.80999999999</v>
      </c>
      <c r="F8" s="272">
        <v>0</v>
      </c>
      <c r="G8" s="45">
        <v>99.999999999999986</v>
      </c>
      <c r="H8" s="180"/>
    </row>
    <row r="9" spans="1:8" s="38" customFormat="1" ht="21.95" customHeight="1">
      <c r="A9" s="68">
        <v>1</v>
      </c>
      <c r="B9" s="69" t="s">
        <v>130</v>
      </c>
      <c r="C9" s="70" t="s">
        <v>788</v>
      </c>
      <c r="D9" s="215">
        <v>39432.81</v>
      </c>
      <c r="E9" s="272">
        <v>39754.31</v>
      </c>
      <c r="F9" s="272">
        <v>321.5</v>
      </c>
      <c r="G9" s="45">
        <v>100.81531090480237</v>
      </c>
      <c r="H9" s="180"/>
    </row>
    <row r="10" spans="1:8" s="38" customFormat="1" ht="16.899999999999999" customHeight="1">
      <c r="A10" s="68"/>
      <c r="B10" s="43" t="s">
        <v>747</v>
      </c>
      <c r="C10" s="70"/>
      <c r="D10" s="214">
        <v>0</v>
      </c>
      <c r="E10" s="273">
        <v>0</v>
      </c>
      <c r="F10" s="272"/>
      <c r="G10" s="45"/>
      <c r="H10" s="170"/>
    </row>
    <row r="11" spans="1:8" s="35" customFormat="1" ht="21.95" customHeight="1">
      <c r="A11" s="71" t="s">
        <v>772</v>
      </c>
      <c r="B11" s="28" t="s">
        <v>133</v>
      </c>
      <c r="C11" s="61" t="s">
        <v>131</v>
      </c>
      <c r="D11" s="214">
        <v>24584.9</v>
      </c>
      <c r="E11" s="273">
        <v>24828.36</v>
      </c>
      <c r="F11" s="273">
        <v>243.45999999999913</v>
      </c>
      <c r="G11" s="46">
        <v>100.9902826531733</v>
      </c>
      <c r="H11" s="170"/>
    </row>
    <row r="12" spans="1:8" s="35" customFormat="1" ht="21.95" customHeight="1">
      <c r="A12" s="71"/>
      <c r="B12" s="28" t="s">
        <v>186</v>
      </c>
      <c r="C12" s="61" t="s">
        <v>132</v>
      </c>
      <c r="D12" s="214">
        <v>24584.9</v>
      </c>
      <c r="E12" s="273">
        <v>24828.36</v>
      </c>
      <c r="F12" s="273">
        <v>243.45999999999913</v>
      </c>
      <c r="G12" s="46">
        <v>100.9902826531733</v>
      </c>
      <c r="H12" s="170"/>
    </row>
    <row r="13" spans="1:8" s="35" customFormat="1" ht="21.95" customHeight="1">
      <c r="A13" s="71" t="s">
        <v>773</v>
      </c>
      <c r="B13" s="28" t="s">
        <v>827</v>
      </c>
      <c r="C13" s="72" t="s">
        <v>6</v>
      </c>
      <c r="D13" s="214">
        <v>2703.15</v>
      </c>
      <c r="E13" s="273">
        <v>2701.78</v>
      </c>
      <c r="F13" s="273">
        <v>-1.3699999999998909</v>
      </c>
      <c r="G13" s="46">
        <v>99.949318387806812</v>
      </c>
      <c r="H13" s="170"/>
    </row>
    <row r="14" spans="1:8" s="35" customFormat="1" ht="21.95" customHeight="1">
      <c r="A14" s="71" t="s">
        <v>774</v>
      </c>
      <c r="B14" s="71" t="s">
        <v>802</v>
      </c>
      <c r="C14" s="61" t="s">
        <v>806</v>
      </c>
      <c r="D14" s="214">
        <v>1539.36</v>
      </c>
      <c r="E14" s="273">
        <v>1552.6599999999999</v>
      </c>
      <c r="F14" s="273">
        <v>13.299999999999955</v>
      </c>
      <c r="G14" s="46">
        <v>100.86399542667081</v>
      </c>
      <c r="H14" s="170"/>
    </row>
    <row r="15" spans="1:8" s="35" customFormat="1" ht="21.95" customHeight="1">
      <c r="A15" s="71" t="s">
        <v>775</v>
      </c>
      <c r="B15" s="28" t="s">
        <v>782</v>
      </c>
      <c r="C15" s="61" t="s">
        <v>789</v>
      </c>
      <c r="D15" s="214">
        <v>1428.06</v>
      </c>
      <c r="E15" s="273">
        <v>1421.67</v>
      </c>
      <c r="F15" s="273">
        <v>-6.3899999999998727</v>
      </c>
      <c r="G15" s="46">
        <v>99.552539809251712</v>
      </c>
      <c r="H15" s="170"/>
    </row>
    <row r="16" spans="1:8" s="35" customFormat="1" ht="21.95" customHeight="1">
      <c r="A16" s="71" t="s">
        <v>776</v>
      </c>
      <c r="B16" s="28" t="s">
        <v>783</v>
      </c>
      <c r="C16" s="61" t="s">
        <v>790</v>
      </c>
      <c r="D16" s="214">
        <v>0</v>
      </c>
      <c r="E16" s="273">
        <v>0</v>
      </c>
      <c r="F16" s="273">
        <v>0</v>
      </c>
      <c r="G16" s="46"/>
      <c r="H16" s="170"/>
    </row>
    <row r="17" spans="1:11" s="35" customFormat="1" ht="21.95" customHeight="1">
      <c r="A17" s="71" t="s">
        <v>804</v>
      </c>
      <c r="B17" s="28" t="s">
        <v>803</v>
      </c>
      <c r="C17" s="61" t="s">
        <v>807</v>
      </c>
      <c r="D17" s="214">
        <v>8340.8799999999992</v>
      </c>
      <c r="E17" s="273">
        <v>8492.92</v>
      </c>
      <c r="F17" s="273">
        <v>152.04000000000087</v>
      </c>
      <c r="G17" s="46">
        <v>101.822829245835</v>
      </c>
      <c r="H17" s="170"/>
      <c r="K17" s="171"/>
    </row>
    <row r="18" spans="1:11" s="35" customFormat="1" ht="28.15" customHeight="1">
      <c r="A18" s="71"/>
      <c r="B18" s="43" t="s">
        <v>745</v>
      </c>
      <c r="C18" s="44" t="s">
        <v>746</v>
      </c>
      <c r="D18" s="214">
        <v>0</v>
      </c>
      <c r="E18" s="273">
        <v>0</v>
      </c>
      <c r="F18" s="273"/>
      <c r="G18" s="46"/>
      <c r="H18" s="170"/>
    </row>
    <row r="19" spans="1:11" s="35" customFormat="1" ht="21.95" customHeight="1">
      <c r="A19" s="71" t="s">
        <v>805</v>
      </c>
      <c r="B19" s="28" t="s">
        <v>826</v>
      </c>
      <c r="C19" s="61" t="s">
        <v>15</v>
      </c>
      <c r="D19" s="214">
        <v>559.73</v>
      </c>
      <c r="E19" s="273">
        <v>561.66999999999996</v>
      </c>
      <c r="F19" s="273">
        <v>1.9399999999999409</v>
      </c>
      <c r="G19" s="46">
        <v>100.34659568006002</v>
      </c>
      <c r="H19" s="170"/>
    </row>
    <row r="20" spans="1:11" s="35" customFormat="1" ht="21.95" customHeight="1">
      <c r="A20" s="71" t="s">
        <v>262</v>
      </c>
      <c r="B20" s="28" t="s">
        <v>813</v>
      </c>
      <c r="C20" s="61" t="s">
        <v>261</v>
      </c>
      <c r="D20" s="214">
        <v>0</v>
      </c>
      <c r="E20" s="273">
        <v>0</v>
      </c>
      <c r="F20" s="273">
        <v>0</v>
      </c>
      <c r="G20" s="46"/>
      <c r="H20" s="170"/>
    </row>
    <row r="21" spans="1:11" s="35" customFormat="1" ht="21.95" customHeight="1">
      <c r="A21" s="71" t="s">
        <v>7</v>
      </c>
      <c r="B21" s="28" t="s">
        <v>8</v>
      </c>
      <c r="C21" s="61" t="s">
        <v>9</v>
      </c>
      <c r="D21" s="214">
        <v>276.73</v>
      </c>
      <c r="E21" s="273">
        <v>195.25</v>
      </c>
      <c r="F21" s="273">
        <v>-81.480000000000018</v>
      </c>
      <c r="G21" s="46">
        <v>70.556137751599024</v>
      </c>
      <c r="H21" s="170"/>
    </row>
    <row r="22" spans="1:11" s="38" customFormat="1" ht="21.95" customHeight="1">
      <c r="A22" s="74">
        <v>2</v>
      </c>
      <c r="B22" s="75" t="s">
        <v>825</v>
      </c>
      <c r="C22" s="76" t="s">
        <v>791</v>
      </c>
      <c r="D22" s="215">
        <v>7349</v>
      </c>
      <c r="E22" s="272">
        <v>7027.5000000000009</v>
      </c>
      <c r="F22" s="272">
        <v>-321.49999999999909</v>
      </c>
      <c r="G22" s="45">
        <v>95.625255136753324</v>
      </c>
      <c r="H22" s="180"/>
    </row>
    <row r="23" spans="1:11" s="38" customFormat="1" ht="18" customHeight="1">
      <c r="A23" s="74"/>
      <c r="B23" s="43" t="s">
        <v>747</v>
      </c>
      <c r="C23" s="76"/>
      <c r="D23" s="214">
        <v>0</v>
      </c>
      <c r="E23" s="273">
        <v>0</v>
      </c>
      <c r="F23" s="272"/>
      <c r="G23" s="46"/>
      <c r="H23" s="170"/>
    </row>
    <row r="24" spans="1:11" s="38" customFormat="1" ht="21.95" customHeight="1">
      <c r="A24" s="29" t="s">
        <v>784</v>
      </c>
      <c r="B24" s="28" t="s">
        <v>824</v>
      </c>
      <c r="C24" s="77" t="s">
        <v>792</v>
      </c>
      <c r="D24" s="214">
        <v>228.19</v>
      </c>
      <c r="E24" s="273">
        <v>220.49</v>
      </c>
      <c r="F24" s="273">
        <v>-7.6999999999999886</v>
      </c>
      <c r="G24" s="46">
        <v>96.625619001709111</v>
      </c>
      <c r="H24" s="170"/>
    </row>
    <row r="25" spans="1:11" s="38" customFormat="1" ht="21.95" customHeight="1">
      <c r="A25" s="29" t="s">
        <v>777</v>
      </c>
      <c r="B25" s="28" t="s">
        <v>823</v>
      </c>
      <c r="C25" s="77" t="s">
        <v>793</v>
      </c>
      <c r="D25" s="214">
        <v>25.62</v>
      </c>
      <c r="E25" s="273">
        <v>24.03</v>
      </c>
      <c r="F25" s="273">
        <v>-1.5899999999999999</v>
      </c>
      <c r="G25" s="46">
        <v>93.79391100702577</v>
      </c>
      <c r="H25" s="170"/>
    </row>
    <row r="26" spans="1:11" ht="21.95" customHeight="1">
      <c r="A26" s="29" t="s">
        <v>778</v>
      </c>
      <c r="B26" s="28" t="s">
        <v>822</v>
      </c>
      <c r="C26" s="72" t="s">
        <v>794</v>
      </c>
      <c r="D26" s="214">
        <v>0</v>
      </c>
      <c r="E26" s="273">
        <v>0</v>
      </c>
      <c r="F26" s="273">
        <v>0</v>
      </c>
      <c r="G26" s="46"/>
      <c r="H26" s="170"/>
    </row>
    <row r="27" spans="1:11" s="35" customFormat="1" ht="21.95" customHeight="1">
      <c r="A27" s="29" t="s">
        <v>779</v>
      </c>
      <c r="B27" s="28" t="s">
        <v>312</v>
      </c>
      <c r="C27" s="72" t="s">
        <v>313</v>
      </c>
      <c r="D27" s="214">
        <v>75</v>
      </c>
      <c r="E27" s="273">
        <v>0</v>
      </c>
      <c r="F27" s="273">
        <v>-75</v>
      </c>
      <c r="G27" s="46">
        <v>0</v>
      </c>
      <c r="H27" s="170"/>
    </row>
    <row r="28" spans="1:11" s="35" customFormat="1" ht="18.75" customHeight="1">
      <c r="A28" s="29" t="s">
        <v>780</v>
      </c>
      <c r="B28" s="78" t="s">
        <v>760</v>
      </c>
      <c r="C28" s="4" t="s">
        <v>761</v>
      </c>
      <c r="D28" s="214">
        <v>14.41</v>
      </c>
      <c r="E28" s="273">
        <v>6.6100000000000012</v>
      </c>
      <c r="F28" s="273">
        <v>-7.7999999999999989</v>
      </c>
      <c r="G28" s="46">
        <v>45.870922970159619</v>
      </c>
      <c r="H28" s="170"/>
    </row>
    <row r="29" spans="1:11" s="35" customFormat="1" ht="21.95" customHeight="1">
      <c r="A29" s="29" t="s">
        <v>781</v>
      </c>
      <c r="B29" s="28" t="s">
        <v>762</v>
      </c>
      <c r="C29" s="72" t="s">
        <v>263</v>
      </c>
      <c r="D29" s="214">
        <v>204.75</v>
      </c>
      <c r="E29" s="273">
        <v>165.51000000000002</v>
      </c>
      <c r="F29" s="273">
        <v>-39.239999999999981</v>
      </c>
      <c r="G29" s="46">
        <v>80.835164835164846</v>
      </c>
      <c r="H29" s="170"/>
    </row>
    <row r="30" spans="1:11" s="35" customFormat="1" ht="27.75" customHeight="1">
      <c r="A30" s="29" t="s">
        <v>785</v>
      </c>
      <c r="B30" s="78" t="s">
        <v>763</v>
      </c>
      <c r="C30" s="72" t="s">
        <v>808</v>
      </c>
      <c r="D30" s="214">
        <v>0</v>
      </c>
      <c r="E30" s="273">
        <v>0</v>
      </c>
      <c r="F30" s="273">
        <v>0</v>
      </c>
      <c r="G30" s="46"/>
      <c r="H30" s="170"/>
    </row>
    <row r="31" spans="1:11" s="38" customFormat="1" ht="33" customHeight="1">
      <c r="A31" s="29" t="s">
        <v>786</v>
      </c>
      <c r="B31" s="78" t="s">
        <v>151</v>
      </c>
      <c r="C31" s="79" t="s">
        <v>264</v>
      </c>
      <c r="D31" s="214">
        <v>37</v>
      </c>
      <c r="E31" s="273">
        <v>12</v>
      </c>
      <c r="F31" s="273">
        <v>-25</v>
      </c>
      <c r="G31" s="46">
        <v>32.432432432432435</v>
      </c>
      <c r="H31" s="170"/>
    </row>
    <row r="32" spans="1:11" s="35" customFormat="1" ht="35.25" customHeight="1">
      <c r="A32" s="29" t="s">
        <v>809</v>
      </c>
      <c r="B32" s="78" t="s">
        <v>821</v>
      </c>
      <c r="C32" s="72" t="s">
        <v>796</v>
      </c>
      <c r="D32" s="214">
        <v>2056.88</v>
      </c>
      <c r="E32" s="273">
        <v>1905.8100000000004</v>
      </c>
      <c r="F32" s="273">
        <v>-151.06999999999971</v>
      </c>
      <c r="G32" s="46">
        <v>92.655380965345586</v>
      </c>
      <c r="H32" s="170"/>
    </row>
    <row r="33" spans="1:8" s="35" customFormat="1" ht="19.149999999999999" customHeight="1">
      <c r="A33" s="29"/>
      <c r="B33" s="43" t="s">
        <v>747</v>
      </c>
      <c r="C33" s="72"/>
      <c r="D33" s="214">
        <v>0</v>
      </c>
      <c r="E33" s="273">
        <v>0</v>
      </c>
      <c r="F33" s="273"/>
      <c r="G33" s="46"/>
      <c r="H33" s="170"/>
    </row>
    <row r="34" spans="1:8" s="35" customFormat="1" ht="21.95" customHeight="1">
      <c r="A34" s="29" t="s">
        <v>30</v>
      </c>
      <c r="B34" s="275" t="s">
        <v>820</v>
      </c>
      <c r="C34" s="274" t="s">
        <v>247</v>
      </c>
      <c r="D34" s="214">
        <v>1628.55</v>
      </c>
      <c r="E34" s="273">
        <v>1565.9900000000002</v>
      </c>
      <c r="F34" s="273">
        <v>-62.559999999999718</v>
      </c>
      <c r="G34" s="46">
        <v>96.158545945780006</v>
      </c>
      <c r="H34" s="170"/>
    </row>
    <row r="35" spans="1:8" s="35" customFormat="1" ht="21.95" customHeight="1">
      <c r="A35" s="29" t="s">
        <v>31</v>
      </c>
      <c r="B35" s="275" t="s">
        <v>819</v>
      </c>
      <c r="C35" s="274" t="s">
        <v>248</v>
      </c>
      <c r="D35" s="214">
        <v>7.88</v>
      </c>
      <c r="E35" s="273">
        <v>0.51</v>
      </c>
      <c r="F35" s="273">
        <v>-7.37</v>
      </c>
      <c r="G35" s="46">
        <v>6.4720812182741119</v>
      </c>
      <c r="H35" s="170"/>
    </row>
    <row r="36" spans="1:8" s="35" customFormat="1" ht="21.95" customHeight="1">
      <c r="A36" s="29" t="s">
        <v>32</v>
      </c>
      <c r="B36" s="275" t="s">
        <v>816</v>
      </c>
      <c r="C36" s="274" t="s">
        <v>251</v>
      </c>
      <c r="D36" s="214">
        <v>9.76</v>
      </c>
      <c r="E36" s="273">
        <v>9.76</v>
      </c>
      <c r="F36" s="273">
        <v>0</v>
      </c>
      <c r="G36" s="46">
        <v>100</v>
      </c>
      <c r="H36" s="170"/>
    </row>
    <row r="37" spans="1:8" s="35" customFormat="1" ht="21.95" customHeight="1">
      <c r="A37" s="29" t="s">
        <v>33</v>
      </c>
      <c r="B37" s="275" t="s">
        <v>815</v>
      </c>
      <c r="C37" s="274" t="s">
        <v>252</v>
      </c>
      <c r="D37" s="214">
        <v>5.42</v>
      </c>
      <c r="E37" s="273">
        <v>4.67</v>
      </c>
      <c r="F37" s="273">
        <v>-0.75</v>
      </c>
      <c r="G37" s="46">
        <v>86.162361623616235</v>
      </c>
      <c r="H37" s="170"/>
    </row>
    <row r="38" spans="1:8" s="35" customFormat="1" ht="21.95" customHeight="1">
      <c r="A38" s="29" t="s">
        <v>34</v>
      </c>
      <c r="B38" s="275" t="s">
        <v>814</v>
      </c>
      <c r="C38" s="274" t="s">
        <v>253</v>
      </c>
      <c r="D38" s="214">
        <v>48.43</v>
      </c>
      <c r="E38" s="273">
        <v>43.440000000000005</v>
      </c>
      <c r="F38" s="273">
        <v>-4.9899999999999949</v>
      </c>
      <c r="G38" s="46">
        <v>89.696469130704116</v>
      </c>
      <c r="H38" s="170"/>
    </row>
    <row r="39" spans="1:8" s="35" customFormat="1" ht="21.95" customHeight="1">
      <c r="A39" s="29" t="s">
        <v>35</v>
      </c>
      <c r="B39" s="275" t="s">
        <v>160</v>
      </c>
      <c r="C39" s="274" t="s">
        <v>254</v>
      </c>
      <c r="D39" s="214">
        <v>4.21</v>
      </c>
      <c r="E39" s="273">
        <v>4.21</v>
      </c>
      <c r="F39" s="273">
        <v>0</v>
      </c>
      <c r="G39" s="46">
        <v>100</v>
      </c>
      <c r="H39" s="170"/>
    </row>
    <row r="40" spans="1:8" s="35" customFormat="1" ht="21.95" customHeight="1">
      <c r="A40" s="29" t="s">
        <v>36</v>
      </c>
      <c r="B40" s="275" t="s">
        <v>818</v>
      </c>
      <c r="C40" s="274" t="s">
        <v>249</v>
      </c>
      <c r="D40" s="214">
        <v>251.91</v>
      </c>
      <c r="E40" s="273">
        <v>176.27</v>
      </c>
      <c r="F40" s="273">
        <v>-75.639999999999986</v>
      </c>
      <c r="G40" s="46">
        <v>69.973403199555406</v>
      </c>
      <c r="H40" s="170"/>
    </row>
    <row r="41" spans="1:8" s="35" customFormat="1" ht="21.95" customHeight="1">
      <c r="A41" s="29" t="s">
        <v>37</v>
      </c>
      <c r="B41" s="275" t="s">
        <v>817</v>
      </c>
      <c r="C41" s="274" t="s">
        <v>250</v>
      </c>
      <c r="D41" s="214">
        <v>1</v>
      </c>
      <c r="E41" s="273">
        <v>1.1100000000000003</v>
      </c>
      <c r="F41" s="273">
        <v>0.11000000000000032</v>
      </c>
      <c r="G41" s="46">
        <v>111.00000000000003</v>
      </c>
      <c r="H41" s="170"/>
    </row>
    <row r="42" spans="1:8" s="35" customFormat="1" ht="21.95" customHeight="1">
      <c r="A42" s="29" t="s">
        <v>38</v>
      </c>
      <c r="B42" s="275" t="s">
        <v>748</v>
      </c>
      <c r="C42" s="274" t="s">
        <v>749</v>
      </c>
      <c r="D42" s="214">
        <v>0</v>
      </c>
      <c r="E42" s="273">
        <v>0</v>
      </c>
      <c r="F42" s="273"/>
      <c r="G42" s="46"/>
      <c r="H42" s="170"/>
    </row>
    <row r="43" spans="1:8" s="35" customFormat="1" ht="21.95" customHeight="1">
      <c r="A43" s="29" t="s">
        <v>39</v>
      </c>
      <c r="B43" s="28" t="s">
        <v>156</v>
      </c>
      <c r="C43" s="72" t="s">
        <v>795</v>
      </c>
      <c r="D43" s="214">
        <v>0.83</v>
      </c>
      <c r="E43" s="273">
        <v>0.83000000000000007</v>
      </c>
      <c r="F43" s="273">
        <v>0</v>
      </c>
      <c r="G43" s="46">
        <v>100.00000000000003</v>
      </c>
      <c r="H43" s="170"/>
    </row>
    <row r="44" spans="1:8" s="35" customFormat="1" ht="21.95" customHeight="1">
      <c r="A44" s="29" t="s">
        <v>40</v>
      </c>
      <c r="B44" s="40" t="s">
        <v>154</v>
      </c>
      <c r="C44" s="79" t="s">
        <v>14</v>
      </c>
      <c r="D44" s="214">
        <v>32.479999999999997</v>
      </c>
      <c r="E44" s="273">
        <v>32.479999999999997</v>
      </c>
      <c r="F44" s="273">
        <v>0</v>
      </c>
      <c r="G44" s="46">
        <v>100</v>
      </c>
      <c r="H44" s="170"/>
    </row>
    <row r="45" spans="1:8" s="35" customFormat="1" ht="25.5" customHeight="1">
      <c r="A45" s="29" t="s">
        <v>165</v>
      </c>
      <c r="B45" s="40" t="s">
        <v>145</v>
      </c>
      <c r="C45" s="151" t="s">
        <v>146</v>
      </c>
      <c r="D45" s="214">
        <v>6.68</v>
      </c>
      <c r="E45" s="273">
        <v>6.63</v>
      </c>
      <c r="F45" s="273">
        <v>-4.9999999999999822E-2</v>
      </c>
      <c r="G45" s="46">
        <v>99.251497005988028</v>
      </c>
      <c r="H45" s="170"/>
    </row>
    <row r="46" spans="1:8" s="35" customFormat="1" ht="32.450000000000003" customHeight="1">
      <c r="A46" s="29" t="s">
        <v>166</v>
      </c>
      <c r="B46" s="30" t="s">
        <v>163</v>
      </c>
      <c r="C46" s="72" t="s">
        <v>811</v>
      </c>
      <c r="D46" s="214">
        <v>58.07</v>
      </c>
      <c r="E46" s="273">
        <v>58.07</v>
      </c>
      <c r="F46" s="273">
        <v>0</v>
      </c>
      <c r="G46" s="46">
        <v>100</v>
      </c>
      <c r="H46" s="170"/>
    </row>
    <row r="47" spans="1:8" s="35" customFormat="1" ht="21.95" customHeight="1">
      <c r="A47" s="29" t="s">
        <v>167</v>
      </c>
      <c r="B47" s="275" t="s">
        <v>164</v>
      </c>
      <c r="C47" s="274" t="s">
        <v>255</v>
      </c>
      <c r="D47" s="214">
        <v>0</v>
      </c>
      <c r="E47" s="273">
        <v>0</v>
      </c>
      <c r="F47" s="273">
        <v>0</v>
      </c>
      <c r="G47" s="46"/>
      <c r="H47" s="170"/>
    </row>
    <row r="48" spans="1:8" s="35" customFormat="1" ht="21.95" customHeight="1">
      <c r="A48" s="29" t="s">
        <v>168</v>
      </c>
      <c r="B48" s="275" t="s">
        <v>158</v>
      </c>
      <c r="C48" s="274" t="s">
        <v>256</v>
      </c>
      <c r="D48" s="214">
        <v>0</v>
      </c>
      <c r="E48" s="273">
        <v>0</v>
      </c>
      <c r="F48" s="273">
        <v>0</v>
      </c>
      <c r="G48" s="46"/>
      <c r="H48" s="170"/>
    </row>
    <row r="49" spans="1:8" s="35" customFormat="1" ht="21.95" customHeight="1">
      <c r="A49" s="29" t="s">
        <v>169</v>
      </c>
      <c r="B49" s="275" t="s">
        <v>157</v>
      </c>
      <c r="C49" s="274" t="s">
        <v>257</v>
      </c>
      <c r="D49" s="214">
        <v>1.66</v>
      </c>
      <c r="E49" s="273">
        <v>1.84</v>
      </c>
      <c r="F49" s="273">
        <v>0.18000000000000016</v>
      </c>
      <c r="G49" s="46">
        <v>110.8433734939759</v>
      </c>
      <c r="H49" s="170"/>
    </row>
    <row r="50" spans="1:8" s="35" customFormat="1" ht="21.95" customHeight="1">
      <c r="A50" s="29" t="s">
        <v>810</v>
      </c>
      <c r="B50" s="275" t="s">
        <v>137</v>
      </c>
      <c r="C50" s="274" t="s">
        <v>812</v>
      </c>
      <c r="D50" s="214">
        <v>0</v>
      </c>
      <c r="E50" s="273">
        <v>0</v>
      </c>
      <c r="F50" s="273">
        <v>0</v>
      </c>
      <c r="G50" s="46"/>
      <c r="H50" s="170"/>
    </row>
    <row r="51" spans="1:8" s="38" customFormat="1" ht="21.95" customHeight="1">
      <c r="A51" s="29" t="s">
        <v>265</v>
      </c>
      <c r="B51" s="40" t="s">
        <v>23</v>
      </c>
      <c r="C51" s="79" t="s">
        <v>24</v>
      </c>
      <c r="D51" s="214">
        <v>2.54</v>
      </c>
      <c r="E51" s="273">
        <v>2.44</v>
      </c>
      <c r="F51" s="273">
        <v>-0.10000000000000009</v>
      </c>
      <c r="G51" s="46">
        <v>96.062992125984252</v>
      </c>
      <c r="H51" s="170"/>
    </row>
    <row r="52" spans="1:8" s="38" customFormat="1" ht="21.95" customHeight="1">
      <c r="A52" s="29" t="s">
        <v>266</v>
      </c>
      <c r="B52" s="40" t="s">
        <v>25</v>
      </c>
      <c r="C52" s="79" t="s">
        <v>26</v>
      </c>
      <c r="D52" s="214">
        <v>94.25</v>
      </c>
      <c r="E52" s="273">
        <v>94.25</v>
      </c>
      <c r="F52" s="273">
        <v>0</v>
      </c>
      <c r="G52" s="46">
        <v>100</v>
      </c>
      <c r="H52" s="170"/>
    </row>
    <row r="53" spans="1:8" s="35" customFormat="1" ht="21.95" customHeight="1">
      <c r="A53" s="29" t="s">
        <v>267</v>
      </c>
      <c r="B53" s="28" t="s">
        <v>333</v>
      </c>
      <c r="C53" s="77" t="s">
        <v>127</v>
      </c>
      <c r="D53" s="214">
        <v>1165.1400000000001</v>
      </c>
      <c r="E53" s="273">
        <v>1151.03</v>
      </c>
      <c r="F53" s="273">
        <v>-14.110000000000127</v>
      </c>
      <c r="G53" s="46">
        <v>98.788986731208269</v>
      </c>
      <c r="H53" s="170"/>
    </row>
    <row r="54" spans="1:8" s="35" customFormat="1" ht="21.95" customHeight="1">
      <c r="A54" s="29" t="s">
        <v>268</v>
      </c>
      <c r="B54" s="28" t="s">
        <v>722</v>
      </c>
      <c r="C54" s="77" t="s">
        <v>126</v>
      </c>
      <c r="D54" s="214">
        <v>101.5</v>
      </c>
      <c r="E54" s="273">
        <v>101.26</v>
      </c>
      <c r="F54" s="273">
        <v>-0.23999999999999488</v>
      </c>
      <c r="G54" s="46">
        <v>99.763546798029552</v>
      </c>
      <c r="H54" s="170"/>
    </row>
    <row r="55" spans="1:8" s="35" customFormat="1" ht="29.25" customHeight="1">
      <c r="A55" s="29" t="s">
        <v>123</v>
      </c>
      <c r="B55" s="30" t="s">
        <v>152</v>
      </c>
      <c r="C55" s="4" t="s">
        <v>140</v>
      </c>
      <c r="D55" s="214">
        <v>26.16</v>
      </c>
      <c r="E55" s="273">
        <v>26.510000000000005</v>
      </c>
      <c r="F55" s="273">
        <v>0.35000000000000497</v>
      </c>
      <c r="G55" s="46">
        <v>101.33792048929666</v>
      </c>
      <c r="H55" s="170"/>
    </row>
    <row r="56" spans="1:8" s="35" customFormat="1" ht="34.5" customHeight="1">
      <c r="A56" s="29" t="s">
        <v>124</v>
      </c>
      <c r="B56" s="39" t="s">
        <v>141</v>
      </c>
      <c r="C56" s="79" t="s">
        <v>142</v>
      </c>
      <c r="D56" s="214">
        <v>7.0000000000000007E-2</v>
      </c>
      <c r="E56" s="273">
        <v>7.0000000000000007E-2</v>
      </c>
      <c r="F56" s="273">
        <v>0</v>
      </c>
      <c r="G56" s="46">
        <v>100</v>
      </c>
      <c r="H56" s="170"/>
    </row>
    <row r="57" spans="1:8" s="35" customFormat="1" ht="21.95" customHeight="1">
      <c r="A57" s="29" t="s">
        <v>125</v>
      </c>
      <c r="B57" s="40" t="s">
        <v>143</v>
      </c>
      <c r="C57" s="79" t="s">
        <v>144</v>
      </c>
      <c r="D57" s="214">
        <v>0</v>
      </c>
      <c r="E57" s="273">
        <v>0</v>
      </c>
      <c r="F57" s="273">
        <v>0</v>
      </c>
      <c r="G57" s="46"/>
      <c r="H57" s="170"/>
    </row>
    <row r="58" spans="1:8" s="35" customFormat="1" ht="21.95" customHeight="1">
      <c r="A58" s="29" t="s">
        <v>41</v>
      </c>
      <c r="B58" s="40" t="s">
        <v>294</v>
      </c>
      <c r="C58" s="79" t="s">
        <v>28</v>
      </c>
      <c r="D58" s="214">
        <v>1.46</v>
      </c>
      <c r="E58" s="273">
        <v>1.4600000000000002</v>
      </c>
      <c r="F58" s="273">
        <v>0</v>
      </c>
      <c r="G58" s="46">
        <v>100.00000000000003</v>
      </c>
      <c r="H58" s="170"/>
    </row>
    <row r="59" spans="1:8" s="35" customFormat="1" ht="21.95" customHeight="1">
      <c r="A59" s="29" t="s">
        <v>42</v>
      </c>
      <c r="B59" s="28" t="s">
        <v>149</v>
      </c>
      <c r="C59" s="72" t="s">
        <v>13</v>
      </c>
      <c r="D59" s="214">
        <v>3222.57</v>
      </c>
      <c r="E59" s="273">
        <v>3222.57</v>
      </c>
      <c r="F59" s="273">
        <v>0</v>
      </c>
      <c r="G59" s="46">
        <v>100</v>
      </c>
      <c r="H59" s="170"/>
    </row>
    <row r="60" spans="1:8" s="35" customFormat="1" ht="21.95" customHeight="1">
      <c r="A60" s="29" t="s">
        <v>43</v>
      </c>
      <c r="B60" s="28" t="s">
        <v>148</v>
      </c>
      <c r="C60" s="72" t="s">
        <v>128</v>
      </c>
      <c r="D60" s="214">
        <v>93.46</v>
      </c>
      <c r="E60" s="273">
        <v>93.46</v>
      </c>
      <c r="F60" s="273">
        <v>0</v>
      </c>
      <c r="G60" s="46">
        <v>100</v>
      </c>
      <c r="H60" s="170"/>
    </row>
    <row r="61" spans="1:8" ht="21.95" customHeight="1">
      <c r="A61" s="29" t="s">
        <v>44</v>
      </c>
      <c r="B61" s="28" t="s">
        <v>147</v>
      </c>
      <c r="C61" s="72" t="s">
        <v>119</v>
      </c>
      <c r="D61" s="214">
        <v>0</v>
      </c>
      <c r="E61" s="273">
        <v>0</v>
      </c>
      <c r="F61" s="273">
        <v>0</v>
      </c>
      <c r="G61" s="46"/>
      <c r="H61" s="170"/>
    </row>
    <row r="62" spans="1:8" s="3" customFormat="1" ht="21.95" customHeight="1">
      <c r="A62" s="74">
        <v>3</v>
      </c>
      <c r="B62" s="75" t="s">
        <v>376</v>
      </c>
      <c r="C62" s="66" t="s">
        <v>52</v>
      </c>
      <c r="D62" s="214">
        <v>0</v>
      </c>
      <c r="E62" s="272">
        <v>0</v>
      </c>
      <c r="F62" s="272">
        <v>0</v>
      </c>
      <c r="G62" s="45"/>
      <c r="H62" s="180"/>
    </row>
    <row r="63" spans="1:8" s="3" customFormat="1" ht="21.95" hidden="1" customHeight="1">
      <c r="A63" s="19">
        <v>4</v>
      </c>
      <c r="B63" s="14" t="s">
        <v>50</v>
      </c>
      <c r="C63" s="13" t="s">
        <v>53</v>
      </c>
      <c r="D63" s="60">
        <v>0</v>
      </c>
      <c r="E63" s="271" t="e">
        <f>#REF!</f>
        <v>#REF!</v>
      </c>
      <c r="F63" s="268" t="e">
        <f t="shared" ref="F63:F73" si="0">E63-D63</f>
        <v>#REF!</v>
      </c>
      <c r="G63" s="172" t="e">
        <f t="shared" ref="G63:G73" si="1">E63-D63</f>
        <v>#REF!</v>
      </c>
    </row>
    <row r="64" spans="1:8" s="3" customFormat="1" ht="21.95" hidden="1" customHeight="1">
      <c r="A64" s="17">
        <v>5</v>
      </c>
      <c r="B64" s="9" t="s">
        <v>51</v>
      </c>
      <c r="C64" s="8" t="s">
        <v>54</v>
      </c>
      <c r="D64" s="60">
        <v>0</v>
      </c>
      <c r="E64" s="270" t="e">
        <f>#REF!</f>
        <v>#REF!</v>
      </c>
      <c r="F64" s="268" t="e">
        <f t="shared" si="0"/>
        <v>#REF!</v>
      </c>
      <c r="G64" s="173" t="e">
        <f t="shared" si="1"/>
        <v>#REF!</v>
      </c>
    </row>
    <row r="65" spans="1:7" s="3" customFormat="1" ht="21.95" hidden="1" customHeight="1">
      <c r="A65" s="17">
        <v>6</v>
      </c>
      <c r="B65" s="9" t="s">
        <v>56</v>
      </c>
      <c r="C65" s="8" t="s">
        <v>55</v>
      </c>
      <c r="D65" s="60">
        <v>18863.96</v>
      </c>
      <c r="E65" s="270" t="e">
        <f>#REF!</f>
        <v>#REF!</v>
      </c>
      <c r="F65" s="268" t="e">
        <f t="shared" si="0"/>
        <v>#REF!</v>
      </c>
      <c r="G65" s="173" t="e">
        <f t="shared" si="1"/>
        <v>#REF!</v>
      </c>
    </row>
    <row r="66" spans="1:7" s="3" customFormat="1" ht="21.95" hidden="1" customHeight="1">
      <c r="A66" s="17">
        <v>7</v>
      </c>
      <c r="B66" s="9" t="s">
        <v>321</v>
      </c>
      <c r="C66" s="8" t="s">
        <v>57</v>
      </c>
      <c r="D66" s="60"/>
      <c r="E66" s="270" t="e">
        <f>#REF!</f>
        <v>#REF!</v>
      </c>
      <c r="F66" s="268" t="e">
        <f t="shared" si="0"/>
        <v>#REF!</v>
      </c>
      <c r="G66" s="173" t="e">
        <f t="shared" si="1"/>
        <v>#REF!</v>
      </c>
    </row>
    <row r="67" spans="1:7" s="3" customFormat="1" ht="21.95" hidden="1" customHeight="1">
      <c r="A67" s="17">
        <v>8</v>
      </c>
      <c r="B67" s="9" t="s">
        <v>75</v>
      </c>
      <c r="C67" s="8" t="s">
        <v>58</v>
      </c>
      <c r="D67" s="60"/>
      <c r="E67" s="270" t="e">
        <f>#REF!</f>
        <v>#REF!</v>
      </c>
      <c r="F67" s="268" t="e">
        <f t="shared" si="0"/>
        <v>#REF!</v>
      </c>
      <c r="G67" s="173" t="e">
        <f t="shared" si="1"/>
        <v>#REF!</v>
      </c>
    </row>
    <row r="68" spans="1:7" s="3" customFormat="1" ht="21.95" hidden="1" customHeight="1">
      <c r="A68" s="17">
        <v>9</v>
      </c>
      <c r="B68" s="9" t="s">
        <v>76</v>
      </c>
      <c r="C68" s="8" t="s">
        <v>59</v>
      </c>
      <c r="D68" s="60"/>
      <c r="E68" s="270" t="e">
        <f>#REF!</f>
        <v>#REF!</v>
      </c>
      <c r="F68" s="268" t="e">
        <f t="shared" si="0"/>
        <v>#REF!</v>
      </c>
      <c r="G68" s="173" t="e">
        <f t="shared" si="1"/>
        <v>#REF!</v>
      </c>
    </row>
    <row r="69" spans="1:7" s="3" customFormat="1" ht="21.95" hidden="1" customHeight="1">
      <c r="A69" s="17">
        <v>10</v>
      </c>
      <c r="B69" s="9" t="s">
        <v>77</v>
      </c>
      <c r="C69" s="8" t="s">
        <v>60</v>
      </c>
      <c r="D69" s="60"/>
      <c r="E69" s="270" t="e">
        <f>#REF!</f>
        <v>#REF!</v>
      </c>
      <c r="F69" s="268" t="e">
        <f t="shared" si="0"/>
        <v>#REF!</v>
      </c>
      <c r="G69" s="173" t="e">
        <f t="shared" si="1"/>
        <v>#REF!</v>
      </c>
    </row>
    <row r="70" spans="1:7" s="3" customFormat="1" ht="21.95" hidden="1" customHeight="1">
      <c r="A70" s="17">
        <v>11</v>
      </c>
      <c r="B70" s="9" t="s">
        <v>78</v>
      </c>
      <c r="C70" s="8" t="s">
        <v>61</v>
      </c>
      <c r="D70" s="60"/>
      <c r="E70" s="270" t="e">
        <f>#REF!</f>
        <v>#REF!</v>
      </c>
      <c r="F70" s="268" t="e">
        <f t="shared" si="0"/>
        <v>#REF!</v>
      </c>
      <c r="G70" s="173" t="e">
        <f t="shared" si="1"/>
        <v>#REF!</v>
      </c>
    </row>
    <row r="71" spans="1:7" s="3" customFormat="1" ht="21.95" hidden="1" customHeight="1">
      <c r="A71" s="17">
        <v>12</v>
      </c>
      <c r="B71" s="9" t="s">
        <v>79</v>
      </c>
      <c r="C71" s="8" t="s">
        <v>62</v>
      </c>
      <c r="D71" s="60"/>
      <c r="E71" s="270" t="e">
        <f>#REF!</f>
        <v>#REF!</v>
      </c>
      <c r="F71" s="268" t="e">
        <f t="shared" si="0"/>
        <v>#REF!</v>
      </c>
      <c r="G71" s="173" t="e">
        <f t="shared" si="1"/>
        <v>#REF!</v>
      </c>
    </row>
    <row r="72" spans="1:7" s="3" customFormat="1" ht="21.95" hidden="1" customHeight="1">
      <c r="A72" s="17">
        <v>13</v>
      </c>
      <c r="B72" s="9" t="s">
        <v>80</v>
      </c>
      <c r="C72" s="8" t="s">
        <v>63</v>
      </c>
      <c r="D72" s="60"/>
      <c r="E72" s="270" t="e">
        <f>#REF!</f>
        <v>#REF!</v>
      </c>
      <c r="F72" s="268" t="e">
        <f t="shared" si="0"/>
        <v>#REF!</v>
      </c>
      <c r="G72" s="173" t="e">
        <f t="shared" si="1"/>
        <v>#REF!</v>
      </c>
    </row>
    <row r="73" spans="1:7" s="3" customFormat="1" ht="21.95" hidden="1" customHeight="1">
      <c r="A73" s="18">
        <v>14</v>
      </c>
      <c r="B73" s="12" t="s">
        <v>375</v>
      </c>
      <c r="C73" s="11" t="s">
        <v>64</v>
      </c>
      <c r="D73" s="60"/>
      <c r="E73" s="269" t="e">
        <f>#REF!</f>
        <v>#REF!</v>
      </c>
      <c r="F73" s="268" t="e">
        <f t="shared" si="0"/>
        <v>#REF!</v>
      </c>
      <c r="G73" s="174" t="e">
        <f t="shared" si="1"/>
        <v>#REF!</v>
      </c>
    </row>
    <row r="74" spans="1:7" ht="18" customHeight="1">
      <c r="A74" s="337" t="s">
        <v>71</v>
      </c>
      <c r="B74" s="337"/>
    </row>
    <row r="75" spans="1:7" ht="33" customHeight="1">
      <c r="A75" s="339" t="s">
        <v>990</v>
      </c>
      <c r="B75" s="337"/>
      <c r="C75" s="337"/>
      <c r="D75" s="337"/>
      <c r="E75" s="337"/>
      <c r="F75" s="337"/>
      <c r="G75" s="337"/>
    </row>
    <row r="76" spans="1:7" ht="29.45" customHeight="1">
      <c r="A76" s="339" t="s">
        <v>991</v>
      </c>
      <c r="B76" s="337"/>
      <c r="C76" s="337"/>
      <c r="D76" s="337"/>
      <c r="E76" s="337"/>
      <c r="F76" s="337"/>
      <c r="G76" s="337"/>
    </row>
    <row r="77" spans="1:7">
      <c r="B77" s="333"/>
      <c r="C77" s="333"/>
      <c r="D77" s="333"/>
      <c r="E77" s="333"/>
      <c r="F77" s="333"/>
      <c r="G77" s="333"/>
    </row>
    <row r="79" spans="1:7" hidden="1"/>
    <row r="80" spans="1:7" hidden="1">
      <c r="A80" s="337" t="s">
        <v>317</v>
      </c>
      <c r="B80" s="337"/>
    </row>
    <row r="81" spans="1:7" ht="17.25" hidden="1" customHeight="1">
      <c r="A81" s="333" t="s">
        <v>765</v>
      </c>
      <c r="B81" s="333"/>
      <c r="C81" s="333"/>
      <c r="D81" s="333"/>
      <c r="E81" s="333"/>
      <c r="F81" s="333"/>
      <c r="G81" s="333"/>
    </row>
    <row r="82" spans="1:7" hidden="1">
      <c r="A82" s="333" t="s">
        <v>21</v>
      </c>
      <c r="B82" s="333"/>
      <c r="C82" s="333"/>
      <c r="D82" s="333"/>
      <c r="E82" s="333"/>
      <c r="F82" s="333"/>
      <c r="G82" s="333"/>
    </row>
    <row r="83" spans="1:7" ht="22.5" hidden="1" customHeight="1">
      <c r="A83" s="337" t="s">
        <v>304</v>
      </c>
      <c r="B83" s="337" t="s">
        <v>798</v>
      </c>
      <c r="C83" s="333" t="s">
        <v>787</v>
      </c>
      <c r="D83" s="333" t="s">
        <v>766</v>
      </c>
      <c r="E83" s="333" t="s">
        <v>213</v>
      </c>
      <c r="F83" s="333"/>
      <c r="G83" s="333"/>
    </row>
    <row r="84" spans="1:7" ht="53.25" hidden="1" customHeight="1">
      <c r="A84" s="337"/>
      <c r="B84" s="337"/>
      <c r="C84" s="333"/>
      <c r="D84" s="333"/>
      <c r="E84" s="190" t="s">
        <v>70</v>
      </c>
      <c r="F84" s="190" t="s">
        <v>69</v>
      </c>
      <c r="G84" s="48" t="s">
        <v>841</v>
      </c>
    </row>
    <row r="85" spans="1:7" ht="18.75" hidden="1" customHeight="1">
      <c r="A85" s="179" t="s">
        <v>371</v>
      </c>
      <c r="B85" s="179" t="s">
        <v>372</v>
      </c>
      <c r="C85" s="156" t="s">
        <v>97</v>
      </c>
      <c r="D85" s="60" t="s">
        <v>11</v>
      </c>
      <c r="E85" s="156" t="s">
        <v>12</v>
      </c>
      <c r="F85" s="156" t="s">
        <v>16</v>
      </c>
      <c r="G85" s="48" t="s">
        <v>764</v>
      </c>
    </row>
    <row r="86" spans="1:7" s="3" customFormat="1" ht="21.95" hidden="1" customHeight="1">
      <c r="A86" s="337" t="s">
        <v>216</v>
      </c>
      <c r="B86" s="337"/>
      <c r="C86" s="157"/>
      <c r="D86" s="60">
        <v>46786.45</v>
      </c>
      <c r="E86" s="267">
        <f>[28]h13!D8</f>
        <v>46781.80999999999</v>
      </c>
      <c r="F86" s="266">
        <f>E86-D86</f>
        <v>-4.6400000000066939</v>
      </c>
      <c r="G86" s="175">
        <f>(E86/D86)*100</f>
        <v>99.990082598701107</v>
      </c>
    </row>
    <row r="87" spans="1:7" s="38" customFormat="1" ht="21.95" hidden="1" customHeight="1">
      <c r="A87" s="158">
        <v>1</v>
      </c>
      <c r="B87" s="159" t="s">
        <v>130</v>
      </c>
      <c r="C87" s="6" t="s">
        <v>788</v>
      </c>
      <c r="D87" s="60">
        <v>38853.703399999999</v>
      </c>
      <c r="E87" s="265">
        <f>[28]h13!D9</f>
        <v>39754.31</v>
      </c>
      <c r="F87" s="264">
        <f>E87-D87</f>
        <v>900.60659999999916</v>
      </c>
      <c r="G87" s="176">
        <f>(E87/D87)*100</f>
        <v>102.31794274725429</v>
      </c>
    </row>
    <row r="88" spans="1:7" s="35" customFormat="1" ht="21.95" hidden="1" customHeight="1">
      <c r="A88" s="160" t="s">
        <v>772</v>
      </c>
      <c r="B88" s="161" t="s">
        <v>133</v>
      </c>
      <c r="C88" s="162" t="s">
        <v>131</v>
      </c>
      <c r="D88" s="60">
        <v>23215.259119999999</v>
      </c>
      <c r="E88" s="259">
        <f>[28]h13!D11</f>
        <v>24828.36</v>
      </c>
      <c r="F88" s="258">
        <f>E88-D88</f>
        <v>1613.1008800000018</v>
      </c>
      <c r="G88" s="177">
        <f>(E88/D88)*100</f>
        <v>106.94845089456835</v>
      </c>
    </row>
    <row r="89" spans="1:7" s="35" customFormat="1" ht="21.95" hidden="1" customHeight="1">
      <c r="A89" s="160"/>
      <c r="B89" s="161" t="s">
        <v>186</v>
      </c>
      <c r="C89" s="162" t="s">
        <v>132</v>
      </c>
      <c r="D89" s="60">
        <v>23215.259119999999</v>
      </c>
      <c r="E89" s="259">
        <f>[28]h13!D12</f>
        <v>24828.36</v>
      </c>
      <c r="F89" s="258">
        <f>E89-D89</f>
        <v>1613.1008800000018</v>
      </c>
      <c r="G89" s="177">
        <f>(E89/D89)*100</f>
        <v>106.94845089456835</v>
      </c>
    </row>
    <row r="90" spans="1:7" s="35" customFormat="1" ht="21.95" hidden="1" customHeight="1">
      <c r="A90" s="160" t="s">
        <v>65</v>
      </c>
      <c r="B90" s="160" t="s">
        <v>828</v>
      </c>
      <c r="C90" s="162" t="s">
        <v>246</v>
      </c>
      <c r="D90" s="60">
        <v>0</v>
      </c>
      <c r="E90" s="259" t="e">
        <f>[28]h13!#REF!</f>
        <v>#REF!</v>
      </c>
      <c r="F90" s="258"/>
      <c r="G90" s="177"/>
    </row>
    <row r="91" spans="1:7" s="35" customFormat="1" ht="21.95" hidden="1" customHeight="1">
      <c r="A91" s="160" t="s">
        <v>66</v>
      </c>
      <c r="B91" s="161" t="s">
        <v>269</v>
      </c>
      <c r="C91" s="162" t="s">
        <v>5</v>
      </c>
      <c r="D91" s="60">
        <v>0</v>
      </c>
      <c r="E91" s="259" t="e">
        <f>[28]h13!#REF!</f>
        <v>#REF!</v>
      </c>
      <c r="F91" s="258"/>
      <c r="G91" s="177"/>
    </row>
    <row r="92" spans="1:7" s="35" customFormat="1" ht="21.95" hidden="1" customHeight="1">
      <c r="A92" s="160" t="s">
        <v>773</v>
      </c>
      <c r="B92" s="161" t="s">
        <v>827</v>
      </c>
      <c r="C92" s="7" t="s">
        <v>6</v>
      </c>
      <c r="D92" s="60">
        <v>3961.1342399999994</v>
      </c>
      <c r="E92" s="259">
        <f>[28]h13!D13</f>
        <v>2701.78</v>
      </c>
      <c r="F92" s="258">
        <f>E92-D92</f>
        <v>-1259.3542399999992</v>
      </c>
      <c r="G92" s="177">
        <f>(E92/D92)*100</f>
        <v>68.207231472165418</v>
      </c>
    </row>
    <row r="93" spans="1:7" s="35" customFormat="1" ht="21.95" hidden="1" customHeight="1">
      <c r="A93" s="160" t="s">
        <v>774</v>
      </c>
      <c r="B93" s="160" t="s">
        <v>802</v>
      </c>
      <c r="C93" s="162" t="s">
        <v>806</v>
      </c>
      <c r="D93" s="60">
        <v>503.91</v>
      </c>
      <c r="E93" s="259">
        <f>[28]h13!D14</f>
        <v>1552.6599999999999</v>
      </c>
      <c r="F93" s="258">
        <f>E93-D93</f>
        <v>1048.7499999999998</v>
      </c>
      <c r="G93" s="177">
        <f>(E93/D93)*100</f>
        <v>308.12248218927982</v>
      </c>
    </row>
    <row r="94" spans="1:7" s="35" customFormat="1" ht="21.95" hidden="1" customHeight="1">
      <c r="A94" s="160" t="s">
        <v>775</v>
      </c>
      <c r="B94" s="161" t="s">
        <v>782</v>
      </c>
      <c r="C94" s="162" t="s">
        <v>789</v>
      </c>
      <c r="D94" s="60">
        <v>1421.01</v>
      </c>
      <c r="E94" s="259">
        <f>[28]h13!D15</f>
        <v>1421.67</v>
      </c>
      <c r="F94" s="258">
        <f>E94-D94</f>
        <v>0.66000000000008185</v>
      </c>
      <c r="G94" s="177">
        <f>(E94/D94)*100</f>
        <v>100.04644583781959</v>
      </c>
    </row>
    <row r="95" spans="1:7" s="35" customFormat="1" ht="21.95" hidden="1" customHeight="1">
      <c r="A95" s="160" t="s">
        <v>776</v>
      </c>
      <c r="B95" s="161" t="s">
        <v>783</v>
      </c>
      <c r="C95" s="162" t="s">
        <v>790</v>
      </c>
      <c r="D95" s="60">
        <v>0</v>
      </c>
      <c r="E95" s="259">
        <f>[28]h13!D16</f>
        <v>0</v>
      </c>
      <c r="F95" s="258"/>
      <c r="G95" s="177"/>
    </row>
    <row r="96" spans="1:7" s="35" customFormat="1" ht="21.95" hidden="1" customHeight="1">
      <c r="A96" s="160" t="s">
        <v>804</v>
      </c>
      <c r="B96" s="161" t="s">
        <v>803</v>
      </c>
      <c r="C96" s="162" t="s">
        <v>807</v>
      </c>
      <c r="D96" s="60">
        <v>9049.1600400000007</v>
      </c>
      <c r="E96" s="259">
        <f>[28]h13!D17</f>
        <v>8492.92</v>
      </c>
      <c r="F96" s="258">
        <f t="shared" ref="F96:F102" si="2">E96-D96</f>
        <v>-556.24004000000059</v>
      </c>
      <c r="G96" s="177">
        <f>(E96/D96)*100</f>
        <v>93.853130704493537</v>
      </c>
    </row>
    <row r="97" spans="1:8" s="35" customFormat="1" ht="21.95" hidden="1" customHeight="1">
      <c r="A97" s="160" t="s">
        <v>805</v>
      </c>
      <c r="B97" s="161" t="s">
        <v>826</v>
      </c>
      <c r="C97" s="162" t="s">
        <v>15</v>
      </c>
      <c r="D97" s="60">
        <v>468.76</v>
      </c>
      <c r="E97" s="259">
        <f>[28]h13!D19</f>
        <v>561.66999999999996</v>
      </c>
      <c r="F97" s="258">
        <f t="shared" si="2"/>
        <v>92.909999999999968</v>
      </c>
      <c r="G97" s="177">
        <f>(E97/D97)*100</f>
        <v>119.82037716528713</v>
      </c>
    </row>
    <row r="98" spans="1:8" s="35" customFormat="1" ht="21.95" hidden="1" customHeight="1">
      <c r="A98" s="160" t="s">
        <v>262</v>
      </c>
      <c r="B98" s="161" t="s">
        <v>813</v>
      </c>
      <c r="C98" s="162" t="s">
        <v>261</v>
      </c>
      <c r="D98" s="60">
        <v>0</v>
      </c>
      <c r="E98" s="259">
        <f>[28]h13!D20</f>
        <v>0</v>
      </c>
      <c r="F98" s="258">
        <f t="shared" si="2"/>
        <v>0</v>
      </c>
      <c r="G98" s="177"/>
    </row>
    <row r="99" spans="1:8" s="35" customFormat="1" ht="21.95" hidden="1" customHeight="1">
      <c r="A99" s="160" t="s">
        <v>7</v>
      </c>
      <c r="B99" s="161" t="s">
        <v>8</v>
      </c>
      <c r="C99" s="162" t="s">
        <v>9</v>
      </c>
      <c r="D99" s="60">
        <v>234.47</v>
      </c>
      <c r="E99" s="259">
        <f>[28]h13!D21</f>
        <v>195.25</v>
      </c>
      <c r="F99" s="258">
        <f t="shared" si="2"/>
        <v>-39.22</v>
      </c>
      <c r="G99" s="177">
        <f>(E99/D99)*100</f>
        <v>83.272913379110335</v>
      </c>
    </row>
    <row r="100" spans="1:8" s="38" customFormat="1" ht="21.95" hidden="1" customHeight="1">
      <c r="A100" s="17">
        <v>2</v>
      </c>
      <c r="B100" s="9" t="s">
        <v>825</v>
      </c>
      <c r="C100" s="163" t="s">
        <v>791</v>
      </c>
      <c r="D100" s="60">
        <v>7932.7465999999986</v>
      </c>
      <c r="E100" s="263">
        <f>[28]h13!D22</f>
        <v>7027.5000000000009</v>
      </c>
      <c r="F100" s="262">
        <f t="shared" si="2"/>
        <v>-905.24659999999767</v>
      </c>
      <c r="G100" s="173">
        <f>(E100/D100)*100</f>
        <v>88.588484598764353</v>
      </c>
      <c r="H100" s="178"/>
    </row>
    <row r="101" spans="1:8" s="38" customFormat="1" ht="21.95" hidden="1" customHeight="1">
      <c r="A101" s="164" t="s">
        <v>784</v>
      </c>
      <c r="B101" s="161" t="s">
        <v>824</v>
      </c>
      <c r="C101" s="10" t="s">
        <v>792</v>
      </c>
      <c r="D101" s="60">
        <v>554.54999999999995</v>
      </c>
      <c r="E101" s="259">
        <f>[28]h13!D24</f>
        <v>220.49</v>
      </c>
      <c r="F101" s="258">
        <f t="shared" si="2"/>
        <v>-334.05999999999995</v>
      </c>
      <c r="G101" s="177">
        <f>(E101/D101)*100</f>
        <v>39.76016590027951</v>
      </c>
    </row>
    <row r="102" spans="1:8" s="38" customFormat="1" ht="21.95" hidden="1" customHeight="1">
      <c r="A102" s="164" t="s">
        <v>777</v>
      </c>
      <c r="B102" s="161" t="s">
        <v>823</v>
      </c>
      <c r="C102" s="10" t="s">
        <v>793</v>
      </c>
      <c r="D102" s="60">
        <v>24.28</v>
      </c>
      <c r="E102" s="259">
        <f>[28]h13!D25</f>
        <v>24.03</v>
      </c>
      <c r="F102" s="258">
        <f t="shared" si="2"/>
        <v>-0.25</v>
      </c>
      <c r="G102" s="177">
        <f>(E102/D102)*100</f>
        <v>98.970345963756174</v>
      </c>
    </row>
    <row r="103" spans="1:8" ht="21.95" hidden="1" customHeight="1">
      <c r="A103" s="164" t="s">
        <v>778</v>
      </c>
      <c r="B103" s="161" t="s">
        <v>822</v>
      </c>
      <c r="C103" s="7" t="s">
        <v>794</v>
      </c>
      <c r="D103" s="60">
        <v>0</v>
      </c>
      <c r="E103" s="259">
        <f>[28]h13!D26</f>
        <v>0</v>
      </c>
      <c r="F103" s="258"/>
      <c r="G103" s="177"/>
    </row>
    <row r="104" spans="1:8" s="35" customFormat="1" ht="21.95" hidden="1" customHeight="1">
      <c r="A104" s="164" t="s">
        <v>779</v>
      </c>
      <c r="B104" s="161" t="s">
        <v>135</v>
      </c>
      <c r="C104" s="7" t="s">
        <v>136</v>
      </c>
      <c r="D104" s="60">
        <v>0</v>
      </c>
      <c r="E104" s="259" t="e">
        <f>[28]h13!#REF!</f>
        <v>#REF!</v>
      </c>
      <c r="F104" s="258"/>
      <c r="G104" s="177"/>
    </row>
    <row r="105" spans="1:8" s="35" customFormat="1" ht="21.95" hidden="1" customHeight="1">
      <c r="A105" s="164" t="s">
        <v>780</v>
      </c>
      <c r="B105" s="161" t="s">
        <v>312</v>
      </c>
      <c r="C105" s="7" t="s">
        <v>313</v>
      </c>
      <c r="D105" s="60">
        <v>0</v>
      </c>
      <c r="E105" s="259">
        <f>[28]h13!D27</f>
        <v>0</v>
      </c>
      <c r="F105" s="258"/>
      <c r="G105" s="177"/>
    </row>
    <row r="106" spans="1:8" s="35" customFormat="1" ht="21.95" hidden="1" customHeight="1">
      <c r="A106" s="164" t="s">
        <v>781</v>
      </c>
      <c r="B106" s="161" t="s">
        <v>760</v>
      </c>
      <c r="C106" s="7" t="s">
        <v>761</v>
      </c>
      <c r="D106" s="60">
        <v>29.69</v>
      </c>
      <c r="E106" s="259">
        <f>[28]h13!D28</f>
        <v>6.6100000000000012</v>
      </c>
      <c r="F106" s="258">
        <f>E106-D106</f>
        <v>-23.08</v>
      </c>
      <c r="G106" s="177">
        <f>(E106/D106)*100</f>
        <v>22.263388346244533</v>
      </c>
    </row>
    <row r="107" spans="1:8" s="35" customFormat="1" ht="21.95" hidden="1" customHeight="1">
      <c r="A107" s="164" t="s">
        <v>785</v>
      </c>
      <c r="B107" s="161" t="s">
        <v>762</v>
      </c>
      <c r="C107" s="7" t="s">
        <v>263</v>
      </c>
      <c r="D107" s="60">
        <v>280.69</v>
      </c>
      <c r="E107" s="259">
        <f>[28]h13!D29</f>
        <v>165.51000000000002</v>
      </c>
      <c r="F107" s="258">
        <f>E107-D107</f>
        <v>-115.17999999999998</v>
      </c>
      <c r="G107" s="177">
        <f>(E107/D107)*100</f>
        <v>58.965406676404584</v>
      </c>
    </row>
    <row r="108" spans="1:8" s="35" customFormat="1" ht="34.5" hidden="1" customHeight="1">
      <c r="A108" s="164" t="s">
        <v>786</v>
      </c>
      <c r="B108" s="165" t="s">
        <v>770</v>
      </c>
      <c r="C108" s="7" t="s">
        <v>808</v>
      </c>
      <c r="D108" s="60">
        <v>0</v>
      </c>
      <c r="E108" s="259">
        <f>[28]h13!D30</f>
        <v>0</v>
      </c>
      <c r="F108" s="258"/>
      <c r="G108" s="177"/>
    </row>
    <row r="109" spans="1:8" s="35" customFormat="1" ht="35.25" hidden="1" customHeight="1">
      <c r="A109" s="164" t="s">
        <v>809</v>
      </c>
      <c r="B109" s="165" t="s">
        <v>821</v>
      </c>
      <c r="C109" s="7" t="s">
        <v>796</v>
      </c>
      <c r="D109" s="60">
        <v>2131.6666000000005</v>
      </c>
      <c r="E109" s="259">
        <f>[28]h13!D32</f>
        <v>1905.8100000000004</v>
      </c>
      <c r="F109" s="258">
        <f t="shared" ref="F109:F127" si="3">E109-D109</f>
        <v>-225.85660000000007</v>
      </c>
      <c r="G109" s="177">
        <f t="shared" ref="G109:G121" si="4">(E109/D109)*100</f>
        <v>89.404693961053766</v>
      </c>
    </row>
    <row r="110" spans="1:8" s="35" customFormat="1" ht="21.95" hidden="1" customHeight="1">
      <c r="A110" s="164" t="s">
        <v>30</v>
      </c>
      <c r="B110" s="261" t="s">
        <v>820</v>
      </c>
      <c r="C110" s="260" t="s">
        <v>247</v>
      </c>
      <c r="D110" s="60">
        <v>1600.9866000000004</v>
      </c>
      <c r="E110" s="259">
        <f>[28]h13!D34</f>
        <v>1565.9900000000002</v>
      </c>
      <c r="F110" s="258">
        <f t="shared" si="3"/>
        <v>-34.996600000000171</v>
      </c>
      <c r="G110" s="177">
        <f t="shared" si="4"/>
        <v>97.814060405002749</v>
      </c>
    </row>
    <row r="111" spans="1:8" s="35" customFormat="1" ht="21.95" hidden="1" customHeight="1">
      <c r="A111" s="164" t="s">
        <v>31</v>
      </c>
      <c r="B111" s="261" t="s">
        <v>819</v>
      </c>
      <c r="C111" s="260" t="s">
        <v>248</v>
      </c>
      <c r="D111" s="60">
        <v>10.44</v>
      </c>
      <c r="E111" s="259">
        <f>[28]h13!D35</f>
        <v>0.51</v>
      </c>
      <c r="F111" s="258">
        <f t="shared" si="3"/>
        <v>-9.93</v>
      </c>
      <c r="G111" s="177">
        <f t="shared" si="4"/>
        <v>4.8850574712643677</v>
      </c>
    </row>
    <row r="112" spans="1:8" s="35" customFormat="1" ht="21.95" hidden="1" customHeight="1">
      <c r="A112" s="164" t="s">
        <v>32</v>
      </c>
      <c r="B112" s="261" t="s">
        <v>818</v>
      </c>
      <c r="C112" s="260" t="s">
        <v>249</v>
      </c>
      <c r="D112" s="60">
        <v>455.29</v>
      </c>
      <c r="E112" s="259">
        <f>[28]h13!D40</f>
        <v>176.27</v>
      </c>
      <c r="F112" s="258">
        <f t="shared" si="3"/>
        <v>-279.02</v>
      </c>
      <c r="G112" s="177">
        <f t="shared" si="4"/>
        <v>38.715983219486482</v>
      </c>
    </row>
    <row r="113" spans="1:7" s="35" customFormat="1" ht="21.95" hidden="1" customHeight="1">
      <c r="A113" s="164" t="s">
        <v>33</v>
      </c>
      <c r="B113" s="261" t="s">
        <v>817</v>
      </c>
      <c r="C113" s="260" t="s">
        <v>250</v>
      </c>
      <c r="D113" s="60">
        <v>1.08</v>
      </c>
      <c r="E113" s="259">
        <f>[28]h13!D41</f>
        <v>1.1100000000000003</v>
      </c>
      <c r="F113" s="258">
        <f t="shared" si="3"/>
        <v>3.0000000000000249E-2</v>
      </c>
      <c r="G113" s="177">
        <f t="shared" si="4"/>
        <v>102.77777777777779</v>
      </c>
    </row>
    <row r="114" spans="1:7" s="35" customFormat="1" ht="21.95" hidden="1" customHeight="1">
      <c r="A114" s="164" t="s">
        <v>34</v>
      </c>
      <c r="B114" s="261" t="s">
        <v>816</v>
      </c>
      <c r="C114" s="260" t="s">
        <v>251</v>
      </c>
      <c r="D114" s="60">
        <v>6.08</v>
      </c>
      <c r="E114" s="259">
        <f>[28]h13!D36</f>
        <v>9.76</v>
      </c>
      <c r="F114" s="258">
        <f t="shared" si="3"/>
        <v>3.6799999999999997</v>
      </c>
      <c r="G114" s="177">
        <f t="shared" si="4"/>
        <v>160.52631578947367</v>
      </c>
    </row>
    <row r="115" spans="1:7" s="35" customFormat="1" ht="21.95" hidden="1" customHeight="1">
      <c r="A115" s="164" t="s">
        <v>35</v>
      </c>
      <c r="B115" s="261" t="s">
        <v>815</v>
      </c>
      <c r="C115" s="260" t="s">
        <v>252</v>
      </c>
      <c r="D115" s="60">
        <v>4.95</v>
      </c>
      <c r="E115" s="259">
        <f>[28]h13!D37</f>
        <v>4.67</v>
      </c>
      <c r="F115" s="258">
        <f t="shared" si="3"/>
        <v>-0.28000000000000025</v>
      </c>
      <c r="G115" s="177">
        <f t="shared" si="4"/>
        <v>94.343434343434339</v>
      </c>
    </row>
    <row r="116" spans="1:7" s="35" customFormat="1" ht="21.95" hidden="1" customHeight="1">
      <c r="A116" s="164" t="s">
        <v>36</v>
      </c>
      <c r="B116" s="261" t="s">
        <v>814</v>
      </c>
      <c r="C116" s="260" t="s">
        <v>253</v>
      </c>
      <c r="D116" s="60">
        <v>44.35</v>
      </c>
      <c r="E116" s="259">
        <f>[28]h13!D38</f>
        <v>43.440000000000005</v>
      </c>
      <c r="F116" s="258">
        <f t="shared" si="3"/>
        <v>-0.90999999999999659</v>
      </c>
      <c r="G116" s="177">
        <f t="shared" si="4"/>
        <v>97.948139797068777</v>
      </c>
    </row>
    <row r="117" spans="1:7" s="35" customFormat="1" ht="21.95" hidden="1" customHeight="1">
      <c r="A117" s="164" t="s">
        <v>37</v>
      </c>
      <c r="B117" s="261" t="s">
        <v>160</v>
      </c>
      <c r="C117" s="260" t="s">
        <v>254</v>
      </c>
      <c r="D117" s="60">
        <v>6.48</v>
      </c>
      <c r="E117" s="259">
        <f>[28]h13!D39</f>
        <v>4.21</v>
      </c>
      <c r="F117" s="258">
        <f t="shared" si="3"/>
        <v>-2.2700000000000005</v>
      </c>
      <c r="G117" s="177">
        <f t="shared" si="4"/>
        <v>64.96913580246914</v>
      </c>
    </row>
    <row r="118" spans="1:7" s="35" customFormat="1" ht="21.95" hidden="1" customHeight="1">
      <c r="A118" s="164" t="s">
        <v>38</v>
      </c>
      <c r="B118" s="261" t="s">
        <v>159</v>
      </c>
      <c r="C118" s="260" t="s">
        <v>255</v>
      </c>
      <c r="D118" s="60">
        <v>0</v>
      </c>
      <c r="E118" s="259">
        <f>[28]h13!D47</f>
        <v>0</v>
      </c>
      <c r="F118" s="258">
        <f t="shared" si="3"/>
        <v>0</v>
      </c>
      <c r="G118" s="177" t="e">
        <f t="shared" si="4"/>
        <v>#DIV/0!</v>
      </c>
    </row>
    <row r="119" spans="1:7" s="35" customFormat="1" ht="21.95" hidden="1" customHeight="1">
      <c r="A119" s="164" t="s">
        <v>39</v>
      </c>
      <c r="B119" s="261" t="s">
        <v>158</v>
      </c>
      <c r="C119" s="260" t="s">
        <v>256</v>
      </c>
      <c r="D119" s="60">
        <v>0</v>
      </c>
      <c r="E119" s="259">
        <f>[28]h13!D48</f>
        <v>0</v>
      </c>
      <c r="F119" s="258">
        <f t="shared" si="3"/>
        <v>0</v>
      </c>
      <c r="G119" s="177" t="e">
        <f t="shared" si="4"/>
        <v>#DIV/0!</v>
      </c>
    </row>
    <row r="120" spans="1:7" s="35" customFormat="1" ht="21.95" hidden="1" customHeight="1">
      <c r="A120" s="164" t="s">
        <v>40</v>
      </c>
      <c r="B120" s="261" t="s">
        <v>157</v>
      </c>
      <c r="C120" s="260" t="s">
        <v>257</v>
      </c>
      <c r="D120" s="60">
        <v>2.0099999999999998</v>
      </c>
      <c r="E120" s="259">
        <f>[28]h13!D49</f>
        <v>1.84</v>
      </c>
      <c r="F120" s="258">
        <f t="shared" si="3"/>
        <v>-0.16999999999999971</v>
      </c>
      <c r="G120" s="177">
        <f t="shared" si="4"/>
        <v>91.542288557213951</v>
      </c>
    </row>
    <row r="121" spans="1:7" s="35" customFormat="1" ht="21.95" hidden="1" customHeight="1">
      <c r="A121" s="164" t="s">
        <v>810</v>
      </c>
      <c r="B121" s="161" t="s">
        <v>156</v>
      </c>
      <c r="C121" s="7" t="s">
        <v>795</v>
      </c>
      <c r="D121" s="60">
        <v>0.83</v>
      </c>
      <c r="E121" s="259">
        <f>[28]h13!D43</f>
        <v>0.83000000000000007</v>
      </c>
      <c r="F121" s="258">
        <f t="shared" si="3"/>
        <v>0</v>
      </c>
      <c r="G121" s="177">
        <f t="shared" si="4"/>
        <v>100.00000000000003</v>
      </c>
    </row>
    <row r="122" spans="1:7" s="35" customFormat="1" ht="21.95" hidden="1" customHeight="1">
      <c r="A122" s="164" t="s">
        <v>265</v>
      </c>
      <c r="B122" s="261" t="s">
        <v>137</v>
      </c>
      <c r="C122" s="260" t="s">
        <v>812</v>
      </c>
      <c r="D122" s="60">
        <v>0</v>
      </c>
      <c r="E122" s="259">
        <f>[28]h13!D50</f>
        <v>0</v>
      </c>
      <c r="F122" s="258">
        <f t="shared" si="3"/>
        <v>0</v>
      </c>
      <c r="G122" s="177"/>
    </row>
    <row r="123" spans="1:7" s="35" customFormat="1" ht="21.95" hidden="1" customHeight="1">
      <c r="A123" s="164" t="s">
        <v>266</v>
      </c>
      <c r="B123" s="166" t="s">
        <v>154</v>
      </c>
      <c r="C123" s="167" t="s">
        <v>14</v>
      </c>
      <c r="D123" s="60">
        <v>32.979999999999997</v>
      </c>
      <c r="E123" s="259">
        <f>[28]h13!D44</f>
        <v>32.479999999999997</v>
      </c>
      <c r="F123" s="258">
        <f t="shared" si="3"/>
        <v>-0.5</v>
      </c>
      <c r="G123" s="177">
        <f>(E123/D123)*100</f>
        <v>98.483929654335967</v>
      </c>
    </row>
    <row r="124" spans="1:7" s="35" customFormat="1" ht="21.95" hidden="1" customHeight="1">
      <c r="A124" s="164" t="s">
        <v>267</v>
      </c>
      <c r="B124" s="161" t="s">
        <v>155</v>
      </c>
      <c r="C124" s="10" t="s">
        <v>127</v>
      </c>
      <c r="D124" s="60">
        <v>1228.77</v>
      </c>
      <c r="E124" s="259">
        <f>[28]h13!D53</f>
        <v>1151.03</v>
      </c>
      <c r="F124" s="258">
        <f t="shared" si="3"/>
        <v>-77.740000000000009</v>
      </c>
      <c r="G124" s="177">
        <f>(E124/D124)*100</f>
        <v>93.673348144892856</v>
      </c>
    </row>
    <row r="125" spans="1:7" s="35" customFormat="1" ht="21.95" hidden="1" customHeight="1">
      <c r="A125" s="164" t="s">
        <v>268</v>
      </c>
      <c r="B125" s="161" t="s">
        <v>153</v>
      </c>
      <c r="C125" s="10" t="s">
        <v>126</v>
      </c>
      <c r="D125" s="60">
        <v>100.61</v>
      </c>
      <c r="E125" s="259">
        <f>[28]h13!D54</f>
        <v>101.26</v>
      </c>
      <c r="F125" s="258">
        <f t="shared" si="3"/>
        <v>0.65000000000000568</v>
      </c>
      <c r="G125" s="177">
        <f>(E125/D125)*100</f>
        <v>100.64605903985688</v>
      </c>
    </row>
    <row r="126" spans="1:7" s="35" customFormat="1" ht="21.95" hidden="1" customHeight="1">
      <c r="A126" s="164" t="s">
        <v>123</v>
      </c>
      <c r="B126" s="164" t="s">
        <v>152</v>
      </c>
      <c r="C126" s="7" t="s">
        <v>140</v>
      </c>
      <c r="D126" s="60">
        <v>25.13</v>
      </c>
      <c r="E126" s="259">
        <f>[28]h13!D55</f>
        <v>26.510000000000005</v>
      </c>
      <c r="F126" s="258">
        <f t="shared" si="3"/>
        <v>1.3800000000000061</v>
      </c>
      <c r="G126" s="177">
        <f>(E126/D126)*100</f>
        <v>105.491444488659</v>
      </c>
    </row>
    <row r="127" spans="1:7" s="35" customFormat="1" ht="33" hidden="1" customHeight="1">
      <c r="A127" s="164" t="s">
        <v>124</v>
      </c>
      <c r="B127" s="168" t="s">
        <v>141</v>
      </c>
      <c r="C127" s="167" t="s">
        <v>142</v>
      </c>
      <c r="D127" s="60">
        <v>7.0000000000000007E-2</v>
      </c>
      <c r="E127" s="259">
        <f>[28]h13!D56</f>
        <v>7.0000000000000007E-2</v>
      </c>
      <c r="F127" s="258">
        <f t="shared" si="3"/>
        <v>0</v>
      </c>
      <c r="G127" s="177">
        <f>(E127/D127)*100</f>
        <v>100</v>
      </c>
    </row>
    <row r="128" spans="1:7" s="35" customFormat="1" ht="21.95" hidden="1" customHeight="1">
      <c r="A128" s="164" t="s">
        <v>125</v>
      </c>
      <c r="B128" s="166" t="s">
        <v>143</v>
      </c>
      <c r="C128" s="167" t="s">
        <v>144</v>
      </c>
      <c r="D128" s="60">
        <v>0</v>
      </c>
      <c r="E128" s="259">
        <f>[28]h13!D57</f>
        <v>0</v>
      </c>
      <c r="F128" s="258"/>
      <c r="G128" s="177"/>
    </row>
    <row r="129" spans="1:7" s="35" customFormat="1" ht="21.95" hidden="1" customHeight="1">
      <c r="A129" s="164" t="s">
        <v>41</v>
      </c>
      <c r="B129" s="166" t="s">
        <v>145</v>
      </c>
      <c r="C129" s="167" t="s">
        <v>146</v>
      </c>
      <c r="D129" s="60">
        <v>5.75</v>
      </c>
      <c r="E129" s="259">
        <f>[28]h13!D45</f>
        <v>6.63</v>
      </c>
      <c r="F129" s="258">
        <f t="shared" ref="F129:F136" si="5">E129-D129</f>
        <v>0.87999999999999989</v>
      </c>
      <c r="G129" s="177">
        <f t="shared" ref="G129:G136" si="6">(E129/D129)*100</f>
        <v>115.30434782608697</v>
      </c>
    </row>
    <row r="130" spans="1:7" s="35" customFormat="1" ht="36" hidden="1" customHeight="1">
      <c r="A130" s="164" t="s">
        <v>42</v>
      </c>
      <c r="B130" s="169" t="s">
        <v>150</v>
      </c>
      <c r="C130" s="7" t="s">
        <v>811</v>
      </c>
      <c r="D130" s="60">
        <v>58.91</v>
      </c>
      <c r="E130" s="259">
        <f>[28]h13!D46</f>
        <v>58.07</v>
      </c>
      <c r="F130" s="258">
        <f t="shared" si="5"/>
        <v>-0.83999999999999631</v>
      </c>
      <c r="G130" s="177">
        <f t="shared" si="6"/>
        <v>98.574096078764214</v>
      </c>
    </row>
    <row r="131" spans="1:7" s="38" customFormat="1" ht="33" hidden="1" customHeight="1">
      <c r="A131" s="164" t="s">
        <v>43</v>
      </c>
      <c r="B131" s="165" t="s">
        <v>151</v>
      </c>
      <c r="C131" s="167" t="s">
        <v>264</v>
      </c>
      <c r="D131" s="60">
        <v>34.880000000000003</v>
      </c>
      <c r="E131" s="259">
        <f>[28]h13!D31</f>
        <v>12</v>
      </c>
      <c r="F131" s="258">
        <f t="shared" si="5"/>
        <v>-22.880000000000003</v>
      </c>
      <c r="G131" s="177">
        <f t="shared" si="6"/>
        <v>34.403669724770644</v>
      </c>
    </row>
    <row r="132" spans="1:7" s="38" customFormat="1" ht="21.95" hidden="1" customHeight="1">
      <c r="A132" s="164" t="s">
        <v>44</v>
      </c>
      <c r="B132" s="166" t="s">
        <v>23</v>
      </c>
      <c r="C132" s="167" t="s">
        <v>24</v>
      </c>
      <c r="D132" s="60">
        <v>0.86</v>
      </c>
      <c r="E132" s="259">
        <f>[28]h13!D51</f>
        <v>2.44</v>
      </c>
      <c r="F132" s="258">
        <f t="shared" si="5"/>
        <v>1.58</v>
      </c>
      <c r="G132" s="177">
        <f t="shared" si="6"/>
        <v>283.72093023255815</v>
      </c>
    </row>
    <row r="133" spans="1:7" s="38" customFormat="1" ht="21.95" hidden="1" customHeight="1">
      <c r="A133" s="164" t="s">
        <v>45</v>
      </c>
      <c r="B133" s="166" t="s">
        <v>25</v>
      </c>
      <c r="C133" s="167" t="s">
        <v>26</v>
      </c>
      <c r="D133" s="60">
        <v>92.11</v>
      </c>
      <c r="E133" s="259">
        <f>[28]h13!D52</f>
        <v>94.25</v>
      </c>
      <c r="F133" s="258">
        <f t="shared" si="5"/>
        <v>2.1400000000000006</v>
      </c>
      <c r="G133" s="177">
        <f t="shared" si="6"/>
        <v>102.32330908696123</v>
      </c>
    </row>
    <row r="134" spans="1:7" s="35" customFormat="1" ht="21.95" hidden="1" customHeight="1">
      <c r="A134" s="164" t="s">
        <v>46</v>
      </c>
      <c r="B134" s="166" t="s">
        <v>27</v>
      </c>
      <c r="C134" s="167" t="s">
        <v>28</v>
      </c>
      <c r="D134" s="60">
        <v>1.44</v>
      </c>
      <c r="E134" s="259">
        <f>[28]h13!D58</f>
        <v>1.4600000000000002</v>
      </c>
      <c r="F134" s="258">
        <f t="shared" si="5"/>
        <v>2.000000000000024E-2</v>
      </c>
      <c r="G134" s="177">
        <f t="shared" si="6"/>
        <v>101.3888888888889</v>
      </c>
    </row>
    <row r="135" spans="1:7" s="35" customFormat="1" ht="21.95" hidden="1" customHeight="1">
      <c r="A135" s="164" t="s">
        <v>47</v>
      </c>
      <c r="B135" s="161" t="s">
        <v>149</v>
      </c>
      <c r="C135" s="7" t="s">
        <v>13</v>
      </c>
      <c r="D135" s="60">
        <v>3246.52</v>
      </c>
      <c r="E135" s="259">
        <f>[28]h13!D59</f>
        <v>3222.57</v>
      </c>
      <c r="F135" s="258">
        <f t="shared" si="5"/>
        <v>-23.949999999999818</v>
      </c>
      <c r="G135" s="177">
        <f t="shared" si="6"/>
        <v>99.262287002698287</v>
      </c>
    </row>
    <row r="136" spans="1:7" s="35" customFormat="1" ht="21.95" hidden="1" customHeight="1">
      <c r="A136" s="164" t="s">
        <v>48</v>
      </c>
      <c r="B136" s="161" t="s">
        <v>148</v>
      </c>
      <c r="C136" s="7" t="s">
        <v>128</v>
      </c>
      <c r="D136" s="60">
        <v>83.01</v>
      </c>
      <c r="E136" s="259">
        <f>[28]h13!D60</f>
        <v>93.46</v>
      </c>
      <c r="F136" s="258">
        <f t="shared" si="5"/>
        <v>10.449999999999989</v>
      </c>
      <c r="G136" s="177">
        <f t="shared" si="6"/>
        <v>112.5888447175039</v>
      </c>
    </row>
    <row r="137" spans="1:7" ht="21.95" hidden="1" customHeight="1">
      <c r="A137" s="164" t="s">
        <v>49</v>
      </c>
      <c r="B137" s="161" t="s">
        <v>147</v>
      </c>
      <c r="C137" s="7" t="s">
        <v>119</v>
      </c>
      <c r="D137" s="60">
        <v>0</v>
      </c>
      <c r="E137" s="259">
        <f>[28]h13!D61</f>
        <v>0</v>
      </c>
      <c r="F137" s="258"/>
      <c r="G137" s="177"/>
    </row>
    <row r="138" spans="1:7" s="3" customFormat="1" ht="21.95" hidden="1" customHeight="1">
      <c r="A138" s="18">
        <v>3</v>
      </c>
      <c r="B138" s="12" t="s">
        <v>376</v>
      </c>
      <c r="C138" s="11" t="s">
        <v>52</v>
      </c>
      <c r="D138" s="60">
        <v>0</v>
      </c>
      <c r="E138" s="257">
        <f>[28]h13!D62</f>
        <v>0</v>
      </c>
      <c r="F138" s="256"/>
      <c r="G138" s="174"/>
    </row>
    <row r="139" spans="1:7" s="3" customFormat="1" ht="21.95" hidden="1" customHeight="1">
      <c r="A139" s="333" t="s">
        <v>71</v>
      </c>
      <c r="B139" s="333"/>
      <c r="C139" s="333"/>
      <c r="D139" s="333"/>
      <c r="E139" s="333"/>
      <c r="F139" s="333"/>
      <c r="G139" s="333"/>
    </row>
    <row r="140" spans="1:7" s="3" customFormat="1" ht="33" hidden="1" customHeight="1">
      <c r="A140" s="333" t="s">
        <v>767</v>
      </c>
      <c r="B140" s="333"/>
      <c r="C140" s="333"/>
      <c r="D140" s="333"/>
      <c r="E140" s="333"/>
      <c r="F140" s="333"/>
      <c r="G140" s="333"/>
    </row>
    <row r="141" spans="1:7" ht="38.25" hidden="1" customHeight="1">
      <c r="A141" s="333" t="s">
        <v>320</v>
      </c>
      <c r="B141" s="333"/>
      <c r="C141" s="333"/>
      <c r="D141" s="333"/>
      <c r="E141" s="333"/>
      <c r="F141" s="333"/>
      <c r="G141" s="333"/>
    </row>
  </sheetData>
  <mergeCells count="27">
    <mergeCell ref="A139:G139"/>
    <mergeCell ref="A140:G140"/>
    <mergeCell ref="A141:G141"/>
    <mergeCell ref="A80:B80"/>
    <mergeCell ref="A81:G81"/>
    <mergeCell ref="A82:G82"/>
    <mergeCell ref="A83:A84"/>
    <mergeCell ref="B83:B84"/>
    <mergeCell ref="C83:C84"/>
    <mergeCell ref="D83:D84"/>
    <mergeCell ref="E83:G83"/>
    <mergeCell ref="A86:B86"/>
    <mergeCell ref="A1:B1"/>
    <mergeCell ref="A2:G2"/>
    <mergeCell ref="A3:G3"/>
    <mergeCell ref="A8:B8"/>
    <mergeCell ref="E4:G4"/>
    <mergeCell ref="F5:G5"/>
    <mergeCell ref="E5:E6"/>
    <mergeCell ref="D4:D6"/>
    <mergeCell ref="B77:G77"/>
    <mergeCell ref="A75:G75"/>
    <mergeCell ref="A76:G76"/>
    <mergeCell ref="C4:C6"/>
    <mergeCell ref="B4:B6"/>
    <mergeCell ref="A4:A6"/>
    <mergeCell ref="A74:B74"/>
  </mergeCells>
  <printOptions horizontalCentered="1"/>
  <pageMargins left="0.74803149606299213" right="0.23622047244094491" top="0.98425196850393704" bottom="0.51181102362204722" header="0" footer="0"/>
  <pageSetup paperSize="9" scale="90" orientation="portrait" blackAndWhite="1" horizontalDpi="200" verticalDpi="200"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U77"/>
  <sheetViews>
    <sheetView showZeros="0" zoomScaleNormal="75" workbookViewId="0">
      <pane xSplit="3" ySplit="8" topLeftCell="D69" activePane="bottomRight" state="frozen"/>
      <selection activeCell="M11" sqref="M11"/>
      <selection pane="topRight" activeCell="M11" sqref="M11"/>
      <selection pane="bottomLeft" activeCell="M11" sqref="M11"/>
      <selection pane="bottomRight" activeCell="U14" sqref="U14"/>
    </sheetView>
  </sheetViews>
  <sheetFormatPr defaultColWidth="9.140625" defaultRowHeight="15"/>
  <cols>
    <col min="1" max="1" width="6.28515625" style="23" customWidth="1"/>
    <col min="2" max="2" width="36.5703125" style="23" customWidth="1"/>
    <col min="3" max="3" width="6.7109375" style="138" customWidth="1"/>
    <col min="4" max="4" width="11.7109375" style="138" customWidth="1"/>
    <col min="5" max="6" width="9.140625" style="138" customWidth="1"/>
    <col min="7" max="7" width="8.85546875" style="138" customWidth="1"/>
    <col min="8" max="14" width="9.140625" style="138" customWidth="1"/>
    <col min="15" max="15" width="9" style="138" customWidth="1"/>
    <col min="16" max="16" width="14.28515625" style="277" hidden="1" customWidth="1"/>
    <col min="17" max="17" width="11.7109375" style="277" hidden="1" customWidth="1"/>
    <col min="18" max="19" width="9.140625" style="138" customWidth="1"/>
    <col min="20" max="20" width="11" style="138" customWidth="1"/>
    <col min="21" max="16384" width="9.140625" style="138"/>
  </cols>
  <sheetData>
    <row r="1" spans="1:17">
      <c r="A1" s="337" t="s">
        <v>318</v>
      </c>
      <c r="B1" s="337"/>
    </row>
    <row r="2" spans="1:17" ht="17.25" customHeight="1">
      <c r="A2" s="331" t="s">
        <v>609</v>
      </c>
      <c r="B2" s="331"/>
      <c r="C2" s="331"/>
      <c r="D2" s="331"/>
      <c r="E2" s="331"/>
      <c r="F2" s="331"/>
      <c r="G2" s="331"/>
      <c r="H2" s="331"/>
      <c r="I2" s="331"/>
      <c r="J2" s="331"/>
      <c r="K2" s="331"/>
      <c r="L2" s="331"/>
      <c r="M2" s="331"/>
      <c r="N2" s="331"/>
      <c r="O2" s="331"/>
    </row>
    <row r="3" spans="1:17" ht="15.75" customHeight="1">
      <c r="A3" s="331" t="s">
        <v>21</v>
      </c>
      <c r="B3" s="331"/>
      <c r="C3" s="331"/>
      <c r="D3" s="331"/>
      <c r="E3" s="331"/>
      <c r="F3" s="331"/>
      <c r="G3" s="331"/>
      <c r="H3" s="331"/>
      <c r="I3" s="331"/>
      <c r="J3" s="331"/>
      <c r="K3" s="331"/>
      <c r="L3" s="331"/>
      <c r="M3" s="331"/>
      <c r="N3" s="331"/>
      <c r="O3" s="331"/>
    </row>
    <row r="4" spans="1:17" ht="21.75" customHeight="1">
      <c r="A4" s="150"/>
      <c r="B4" s="150"/>
      <c r="C4" s="3"/>
      <c r="M4" s="333" t="s">
        <v>797</v>
      </c>
      <c r="N4" s="333"/>
      <c r="O4" s="333"/>
    </row>
    <row r="5" spans="1:17" s="3" customFormat="1" ht="21" customHeight="1">
      <c r="A5" s="336" t="s">
        <v>304</v>
      </c>
      <c r="B5" s="336" t="s">
        <v>798</v>
      </c>
      <c r="C5" s="336" t="s">
        <v>787</v>
      </c>
      <c r="D5" s="338" t="s">
        <v>679</v>
      </c>
      <c r="E5" s="336" t="s">
        <v>305</v>
      </c>
      <c r="F5" s="336"/>
      <c r="G5" s="336"/>
      <c r="H5" s="336"/>
      <c r="I5" s="336"/>
      <c r="J5" s="336"/>
      <c r="K5" s="336"/>
      <c r="L5" s="336"/>
      <c r="M5" s="336"/>
      <c r="N5" s="336"/>
      <c r="O5" s="336"/>
      <c r="P5" s="182"/>
      <c r="Q5" s="182"/>
    </row>
    <row r="6" spans="1:17" s="3" customFormat="1" ht="58.15" customHeight="1">
      <c r="A6" s="336"/>
      <c r="B6" s="336"/>
      <c r="C6" s="336"/>
      <c r="D6" s="336"/>
      <c r="E6" s="88" t="s">
        <v>319</v>
      </c>
      <c r="F6" s="88" t="s">
        <v>323</v>
      </c>
      <c r="G6" s="88" t="s">
        <v>324</v>
      </c>
      <c r="H6" s="88" t="s">
        <v>325</v>
      </c>
      <c r="I6" s="2" t="s">
        <v>326</v>
      </c>
      <c r="J6" s="2" t="s">
        <v>327</v>
      </c>
      <c r="K6" s="2" t="s">
        <v>328</v>
      </c>
      <c r="L6" s="2" t="s">
        <v>329</v>
      </c>
      <c r="M6" s="2" t="s">
        <v>330</v>
      </c>
      <c r="N6" s="2" t="s">
        <v>331</v>
      </c>
      <c r="O6" s="2" t="s">
        <v>332</v>
      </c>
      <c r="P6" s="182" t="s">
        <v>1113</v>
      </c>
      <c r="Q6" s="182"/>
    </row>
    <row r="7" spans="1:17" s="153" customFormat="1" ht="14.25" customHeight="1">
      <c r="A7" s="31">
        <v>-1</v>
      </c>
      <c r="B7" s="31">
        <v>-2</v>
      </c>
      <c r="C7" s="31">
        <v>-3</v>
      </c>
      <c r="D7" s="32" t="s">
        <v>322</v>
      </c>
      <c r="E7" s="33">
        <v>-5</v>
      </c>
      <c r="F7" s="33">
        <v>-6</v>
      </c>
      <c r="G7" s="33">
        <v>-7</v>
      </c>
      <c r="H7" s="33">
        <v>-8</v>
      </c>
      <c r="I7" s="33">
        <v>-9</v>
      </c>
      <c r="J7" s="33">
        <v>-10</v>
      </c>
      <c r="K7" s="33">
        <v>-11</v>
      </c>
      <c r="L7" s="33">
        <v>-12</v>
      </c>
      <c r="M7" s="33">
        <v>-13</v>
      </c>
      <c r="N7" s="33">
        <v>-14</v>
      </c>
      <c r="O7" s="33">
        <v>-15</v>
      </c>
      <c r="P7" s="213"/>
      <c r="Q7" s="213"/>
    </row>
    <row r="8" spans="1:17" s="64" customFormat="1" ht="18" customHeight="1">
      <c r="A8" s="90" t="s">
        <v>129</v>
      </c>
      <c r="B8" s="90" t="s">
        <v>170</v>
      </c>
      <c r="C8" s="58"/>
      <c r="D8" s="215">
        <v>46781.81</v>
      </c>
      <c r="E8" s="215">
        <v>1161.06</v>
      </c>
      <c r="F8" s="215">
        <v>3183.1300000000006</v>
      </c>
      <c r="G8" s="215">
        <v>4421.8599999999997</v>
      </c>
      <c r="H8" s="215">
        <v>3591.2100000000005</v>
      </c>
      <c r="I8" s="215">
        <v>3739.8900000000003</v>
      </c>
      <c r="J8" s="215">
        <v>3002.5499999999997</v>
      </c>
      <c r="K8" s="215">
        <v>7745.0000000000009</v>
      </c>
      <c r="L8" s="215">
        <v>3716.53</v>
      </c>
      <c r="M8" s="215">
        <v>5759.38</v>
      </c>
      <c r="N8" s="215">
        <v>4395.53</v>
      </c>
      <c r="O8" s="215">
        <v>6065.6699999999992</v>
      </c>
      <c r="P8" s="281">
        <v>46781.81</v>
      </c>
      <c r="Q8" s="281">
        <f t="shared" ref="Q8:Q39" si="0">P8-D8</f>
        <v>0</v>
      </c>
    </row>
    <row r="9" spans="1:17" s="38" customFormat="1" ht="18" customHeight="1">
      <c r="A9" s="68">
        <v>1</v>
      </c>
      <c r="B9" s="69" t="s">
        <v>130</v>
      </c>
      <c r="C9" s="70" t="s">
        <v>788</v>
      </c>
      <c r="D9" s="45">
        <v>39418.239999999998</v>
      </c>
      <c r="E9" s="279">
        <v>801.69999999999993</v>
      </c>
      <c r="F9" s="279">
        <v>2425.2500000000005</v>
      </c>
      <c r="G9" s="279">
        <v>3801.08</v>
      </c>
      <c r="H9" s="279">
        <v>3016.9400000000005</v>
      </c>
      <c r="I9" s="279">
        <v>3170.05</v>
      </c>
      <c r="J9" s="279">
        <v>2448.6299999999997</v>
      </c>
      <c r="K9" s="279">
        <v>6788.6600000000008</v>
      </c>
      <c r="L9" s="279">
        <v>3060.55</v>
      </c>
      <c r="M9" s="279">
        <v>4940.3</v>
      </c>
      <c r="N9" s="279">
        <v>3846.8599999999997</v>
      </c>
      <c r="O9" s="279">
        <v>5118.2199999999993</v>
      </c>
      <c r="P9" s="278">
        <v>39013.733399999997</v>
      </c>
      <c r="Q9" s="278">
        <f t="shared" si="0"/>
        <v>-404.50660000000062</v>
      </c>
    </row>
    <row r="10" spans="1:17" s="38" customFormat="1" ht="18" customHeight="1">
      <c r="A10" s="68"/>
      <c r="B10" s="43" t="s">
        <v>747</v>
      </c>
      <c r="C10" s="70"/>
      <c r="D10" s="45"/>
      <c r="E10" s="280">
        <v>0</v>
      </c>
      <c r="F10" s="280">
        <v>0</v>
      </c>
      <c r="G10" s="280">
        <v>0</v>
      </c>
      <c r="H10" s="280">
        <v>0</v>
      </c>
      <c r="I10" s="280">
        <v>0</v>
      </c>
      <c r="J10" s="280">
        <v>0</v>
      </c>
      <c r="K10" s="280">
        <v>0</v>
      </c>
      <c r="L10" s="280">
        <v>0</v>
      </c>
      <c r="M10" s="280">
        <v>0</v>
      </c>
      <c r="N10" s="280">
        <v>0</v>
      </c>
      <c r="O10" s="280">
        <v>0</v>
      </c>
      <c r="P10" s="278">
        <v>0</v>
      </c>
      <c r="Q10" s="278">
        <f t="shared" si="0"/>
        <v>0</v>
      </c>
    </row>
    <row r="11" spans="1:17" s="35" customFormat="1" ht="18" customHeight="1">
      <c r="A11" s="71" t="s">
        <v>772</v>
      </c>
      <c r="B11" s="28" t="s">
        <v>133</v>
      </c>
      <c r="C11" s="61" t="s">
        <v>131</v>
      </c>
      <c r="D11" s="214">
        <v>24591.279999999999</v>
      </c>
      <c r="E11" s="280">
        <v>120.11000000000001</v>
      </c>
      <c r="F11" s="280">
        <v>2237.5800000000004</v>
      </c>
      <c r="G11" s="280">
        <v>1557.05</v>
      </c>
      <c r="H11" s="280">
        <v>2018.18</v>
      </c>
      <c r="I11" s="280">
        <v>2406.3900000000003</v>
      </c>
      <c r="J11" s="280">
        <v>1733.7</v>
      </c>
      <c r="K11" s="280">
        <v>5423.1600000000008</v>
      </c>
      <c r="L11" s="280">
        <v>1945.93</v>
      </c>
      <c r="M11" s="280">
        <v>1489.3</v>
      </c>
      <c r="N11" s="280">
        <v>3397</v>
      </c>
      <c r="O11" s="280">
        <v>2262.8799999999997</v>
      </c>
      <c r="P11" s="278">
        <v>23504.303400000001</v>
      </c>
      <c r="Q11" s="278">
        <f t="shared" si="0"/>
        <v>-1086.9765999999981</v>
      </c>
    </row>
    <row r="12" spans="1:17" s="35" customFormat="1" ht="18" customHeight="1">
      <c r="A12" s="71"/>
      <c r="B12" s="28" t="s">
        <v>186</v>
      </c>
      <c r="C12" s="61" t="s">
        <v>132</v>
      </c>
      <c r="D12" s="214">
        <v>24591.279999999999</v>
      </c>
      <c r="E12" s="280">
        <v>120.11000000000001</v>
      </c>
      <c r="F12" s="280">
        <v>2237.5800000000004</v>
      </c>
      <c r="G12" s="280">
        <v>1557.05</v>
      </c>
      <c r="H12" s="280">
        <v>2018.18</v>
      </c>
      <c r="I12" s="280">
        <v>2406.3900000000003</v>
      </c>
      <c r="J12" s="280">
        <v>1733.7</v>
      </c>
      <c r="K12" s="280">
        <v>5423.1600000000008</v>
      </c>
      <c r="L12" s="280">
        <v>1945.93</v>
      </c>
      <c r="M12" s="280">
        <v>1489.3</v>
      </c>
      <c r="N12" s="280">
        <v>3397</v>
      </c>
      <c r="O12" s="280">
        <v>2262.8799999999997</v>
      </c>
      <c r="P12" s="278">
        <v>23504.303400000001</v>
      </c>
      <c r="Q12" s="278">
        <f t="shared" si="0"/>
        <v>-1086.9765999999981</v>
      </c>
    </row>
    <row r="13" spans="1:17" s="35" customFormat="1" ht="18" customHeight="1">
      <c r="A13" s="71" t="s">
        <v>773</v>
      </c>
      <c r="B13" s="28" t="s">
        <v>827</v>
      </c>
      <c r="C13" s="72" t="s">
        <v>6</v>
      </c>
      <c r="D13" s="214">
        <v>2680.94</v>
      </c>
      <c r="E13" s="280">
        <v>322.29000000000002</v>
      </c>
      <c r="F13" s="280">
        <v>20.189999999999998</v>
      </c>
      <c r="G13" s="280">
        <v>1322.27</v>
      </c>
      <c r="H13" s="280">
        <v>103.05</v>
      </c>
      <c r="I13" s="280">
        <v>316.63</v>
      </c>
      <c r="J13" s="280">
        <v>0.72</v>
      </c>
      <c r="K13" s="280">
        <v>16.77</v>
      </c>
      <c r="L13" s="280">
        <v>7.44</v>
      </c>
      <c r="M13" s="280">
        <v>11.84</v>
      </c>
      <c r="N13" s="280">
        <v>9.44</v>
      </c>
      <c r="O13" s="280">
        <v>550.30000000000007</v>
      </c>
      <c r="P13" s="278">
        <v>2863.12</v>
      </c>
      <c r="Q13" s="278">
        <f t="shared" si="0"/>
        <v>182.17999999999984</v>
      </c>
    </row>
    <row r="14" spans="1:17" s="35" customFormat="1" ht="18" customHeight="1">
      <c r="A14" s="73" t="s">
        <v>774</v>
      </c>
      <c r="B14" s="73" t="s">
        <v>802</v>
      </c>
      <c r="C14" s="72" t="s">
        <v>806</v>
      </c>
      <c r="D14" s="214">
        <v>1569.04</v>
      </c>
      <c r="E14" s="280">
        <v>22.02</v>
      </c>
      <c r="F14" s="280">
        <v>46.64</v>
      </c>
      <c r="G14" s="280">
        <v>126.30999999999999</v>
      </c>
      <c r="H14" s="280">
        <v>86.25</v>
      </c>
      <c r="I14" s="280">
        <v>183.19</v>
      </c>
      <c r="J14" s="280">
        <v>120.21</v>
      </c>
      <c r="K14" s="280">
        <v>163.38</v>
      </c>
      <c r="L14" s="280">
        <v>151.41999999999999</v>
      </c>
      <c r="M14" s="280">
        <v>191.48</v>
      </c>
      <c r="N14" s="280">
        <v>146.16</v>
      </c>
      <c r="O14" s="280">
        <v>331.98</v>
      </c>
      <c r="P14" s="278">
        <v>1883.8999999999999</v>
      </c>
      <c r="Q14" s="278">
        <f t="shared" si="0"/>
        <v>314.8599999999999</v>
      </c>
    </row>
    <row r="15" spans="1:17" s="35" customFormat="1" ht="18" customHeight="1">
      <c r="A15" s="73" t="s">
        <v>775</v>
      </c>
      <c r="B15" s="28" t="s">
        <v>782</v>
      </c>
      <c r="C15" s="72" t="s">
        <v>789</v>
      </c>
      <c r="D15" s="214">
        <v>1421.67</v>
      </c>
      <c r="E15" s="280">
        <v>0</v>
      </c>
      <c r="F15" s="280">
        <v>0</v>
      </c>
      <c r="G15" s="280">
        <v>0</v>
      </c>
      <c r="H15" s="280">
        <v>0</v>
      </c>
      <c r="I15" s="280">
        <v>0</v>
      </c>
      <c r="J15" s="280">
        <v>0</v>
      </c>
      <c r="K15" s="280">
        <v>0</v>
      </c>
      <c r="L15" s="280">
        <v>0</v>
      </c>
      <c r="M15" s="280">
        <v>1421.67</v>
      </c>
      <c r="N15" s="280">
        <v>0</v>
      </c>
      <c r="O15" s="280">
        <v>0</v>
      </c>
      <c r="P15" s="278">
        <v>1478.06</v>
      </c>
      <c r="Q15" s="278">
        <f t="shared" si="0"/>
        <v>56.389999999999873</v>
      </c>
    </row>
    <row r="16" spans="1:17" s="35" customFormat="1" ht="18" customHeight="1">
      <c r="A16" s="73" t="s">
        <v>776</v>
      </c>
      <c r="B16" s="28" t="s">
        <v>783</v>
      </c>
      <c r="C16" s="72" t="s">
        <v>790</v>
      </c>
      <c r="D16" s="214">
        <v>0</v>
      </c>
      <c r="E16" s="280">
        <v>0</v>
      </c>
      <c r="F16" s="280">
        <v>0</v>
      </c>
      <c r="G16" s="280">
        <v>0</v>
      </c>
      <c r="H16" s="280">
        <v>0</v>
      </c>
      <c r="I16" s="280">
        <v>0</v>
      </c>
      <c r="J16" s="280">
        <v>0</v>
      </c>
      <c r="K16" s="280">
        <v>0</v>
      </c>
      <c r="L16" s="280">
        <v>0</v>
      </c>
      <c r="M16" s="280">
        <v>0</v>
      </c>
      <c r="N16" s="280">
        <v>0</v>
      </c>
      <c r="O16" s="280">
        <v>0</v>
      </c>
      <c r="P16" s="278">
        <v>0</v>
      </c>
      <c r="Q16" s="278">
        <f t="shared" si="0"/>
        <v>0</v>
      </c>
    </row>
    <row r="17" spans="1:17" s="35" customFormat="1" ht="18" customHeight="1">
      <c r="A17" s="73" t="s">
        <v>804</v>
      </c>
      <c r="B17" s="28" t="s">
        <v>803</v>
      </c>
      <c r="C17" s="72" t="s">
        <v>807</v>
      </c>
      <c r="D17" s="214">
        <v>8319</v>
      </c>
      <c r="E17" s="280">
        <v>333.94</v>
      </c>
      <c r="F17" s="280">
        <v>26.6</v>
      </c>
      <c r="G17" s="280">
        <v>745.38</v>
      </c>
      <c r="H17" s="280">
        <v>783.18</v>
      </c>
      <c r="I17" s="280">
        <v>226.86</v>
      </c>
      <c r="J17" s="280">
        <v>557.54</v>
      </c>
      <c r="K17" s="280">
        <v>1096.02</v>
      </c>
      <c r="L17" s="280">
        <v>890.91</v>
      </c>
      <c r="M17" s="280">
        <v>1771.78</v>
      </c>
      <c r="N17" s="280">
        <v>245.2</v>
      </c>
      <c r="O17" s="280">
        <v>1641.5900000000001</v>
      </c>
      <c r="P17" s="278">
        <v>7533.1399999999985</v>
      </c>
      <c r="Q17" s="278">
        <f t="shared" si="0"/>
        <v>-785.86000000000149</v>
      </c>
    </row>
    <row r="18" spans="1:17" s="35" customFormat="1" ht="29.45" customHeight="1">
      <c r="A18" s="73"/>
      <c r="B18" s="43" t="s">
        <v>745</v>
      </c>
      <c r="C18" s="44" t="s">
        <v>746</v>
      </c>
      <c r="D18" s="214"/>
      <c r="E18" s="280">
        <v>0</v>
      </c>
      <c r="F18" s="280">
        <v>0</v>
      </c>
      <c r="G18" s="280">
        <v>0</v>
      </c>
      <c r="H18" s="280">
        <v>0</v>
      </c>
      <c r="I18" s="280">
        <v>0</v>
      </c>
      <c r="J18" s="280">
        <v>0</v>
      </c>
      <c r="K18" s="280">
        <v>0</v>
      </c>
      <c r="L18" s="280">
        <v>0</v>
      </c>
      <c r="M18" s="280">
        <v>0</v>
      </c>
      <c r="N18" s="280">
        <v>0</v>
      </c>
      <c r="O18" s="280">
        <v>0</v>
      </c>
      <c r="P18" s="278">
        <v>0</v>
      </c>
      <c r="Q18" s="278">
        <f t="shared" si="0"/>
        <v>0</v>
      </c>
    </row>
    <row r="19" spans="1:17" s="35" customFormat="1" ht="18" customHeight="1">
      <c r="A19" s="73" t="s">
        <v>805</v>
      </c>
      <c r="B19" s="28" t="s">
        <v>826</v>
      </c>
      <c r="C19" s="72" t="s">
        <v>15</v>
      </c>
      <c r="D19" s="214">
        <v>565.7299999999999</v>
      </c>
      <c r="E19" s="280">
        <v>3.34</v>
      </c>
      <c r="F19" s="280">
        <v>93.16</v>
      </c>
      <c r="G19" s="280">
        <v>49.14</v>
      </c>
      <c r="H19" s="280">
        <v>22.200000000000003</v>
      </c>
      <c r="I19" s="280">
        <v>36.06</v>
      </c>
      <c r="J19" s="280">
        <v>36.46</v>
      </c>
      <c r="K19" s="280">
        <v>89.33</v>
      </c>
      <c r="L19" s="280">
        <v>64.849999999999994</v>
      </c>
      <c r="M19" s="280">
        <v>35.89</v>
      </c>
      <c r="N19" s="280">
        <v>49.06</v>
      </c>
      <c r="O19" s="280">
        <v>86.24</v>
      </c>
      <c r="P19" s="278">
        <v>900.49</v>
      </c>
      <c r="Q19" s="278">
        <f t="shared" si="0"/>
        <v>334.7600000000001</v>
      </c>
    </row>
    <row r="20" spans="1:17" s="35" customFormat="1" ht="18" customHeight="1">
      <c r="A20" s="73" t="s">
        <v>262</v>
      </c>
      <c r="B20" s="28" t="s">
        <v>813</v>
      </c>
      <c r="C20" s="72" t="s">
        <v>261</v>
      </c>
      <c r="D20" s="214">
        <v>0</v>
      </c>
      <c r="E20" s="280">
        <v>0</v>
      </c>
      <c r="F20" s="280">
        <v>0</v>
      </c>
      <c r="G20" s="280">
        <v>0</v>
      </c>
      <c r="H20" s="280">
        <v>0</v>
      </c>
      <c r="I20" s="280">
        <v>0</v>
      </c>
      <c r="J20" s="280">
        <v>0</v>
      </c>
      <c r="K20" s="280">
        <v>0</v>
      </c>
      <c r="L20" s="280">
        <v>0</v>
      </c>
      <c r="M20" s="280">
        <v>0</v>
      </c>
      <c r="N20" s="280">
        <v>0</v>
      </c>
      <c r="O20" s="280">
        <v>0</v>
      </c>
      <c r="P20" s="278">
        <v>0</v>
      </c>
      <c r="Q20" s="278">
        <f t="shared" si="0"/>
        <v>0</v>
      </c>
    </row>
    <row r="21" spans="1:17" s="35" customFormat="1" ht="18" customHeight="1">
      <c r="A21" s="73" t="s">
        <v>7</v>
      </c>
      <c r="B21" s="28" t="s">
        <v>8</v>
      </c>
      <c r="C21" s="72" t="s">
        <v>9</v>
      </c>
      <c r="D21" s="214">
        <v>270.58</v>
      </c>
      <c r="E21" s="280">
        <v>0</v>
      </c>
      <c r="F21" s="280">
        <v>1.08</v>
      </c>
      <c r="G21" s="280">
        <v>0.93</v>
      </c>
      <c r="H21" s="280">
        <v>4.08</v>
      </c>
      <c r="I21" s="280">
        <v>0.92</v>
      </c>
      <c r="J21" s="280">
        <v>0</v>
      </c>
      <c r="K21" s="280">
        <v>0</v>
      </c>
      <c r="L21" s="280">
        <v>0</v>
      </c>
      <c r="M21" s="280">
        <v>18.34</v>
      </c>
      <c r="N21" s="280">
        <v>0</v>
      </c>
      <c r="O21" s="280">
        <v>245.23000000000002</v>
      </c>
      <c r="P21" s="278">
        <v>850.72000000000014</v>
      </c>
      <c r="Q21" s="278">
        <f t="shared" si="0"/>
        <v>580.1400000000001</v>
      </c>
    </row>
    <row r="22" spans="1:17" s="38" customFormat="1" ht="18" customHeight="1">
      <c r="A22" s="74">
        <v>2</v>
      </c>
      <c r="B22" s="75" t="s">
        <v>825</v>
      </c>
      <c r="C22" s="76" t="s">
        <v>791</v>
      </c>
      <c r="D22" s="45">
        <v>7363.57</v>
      </c>
      <c r="E22" s="279">
        <v>359.36</v>
      </c>
      <c r="F22" s="279">
        <v>757.88</v>
      </c>
      <c r="G22" s="279">
        <v>620.78000000000009</v>
      </c>
      <c r="H22" s="279">
        <v>574.27</v>
      </c>
      <c r="I22" s="279">
        <v>569.84</v>
      </c>
      <c r="J22" s="279">
        <v>553.91999999999996</v>
      </c>
      <c r="K22" s="279">
        <v>956.34000000000015</v>
      </c>
      <c r="L22" s="279">
        <v>655.9799999999999</v>
      </c>
      <c r="M22" s="279">
        <v>819.07999999999993</v>
      </c>
      <c r="N22" s="279">
        <v>548.67000000000007</v>
      </c>
      <c r="O22" s="279">
        <v>947.45000000000016</v>
      </c>
      <c r="P22" s="278">
        <v>7768.0765999999994</v>
      </c>
      <c r="Q22" s="278">
        <f t="shared" si="0"/>
        <v>404.50659999999971</v>
      </c>
    </row>
    <row r="23" spans="1:17" s="38" customFormat="1" ht="18" customHeight="1">
      <c r="A23" s="74"/>
      <c r="B23" s="43" t="s">
        <v>747</v>
      </c>
      <c r="C23" s="76"/>
      <c r="D23" s="45"/>
      <c r="E23" s="280">
        <v>0</v>
      </c>
      <c r="F23" s="280">
        <v>0</v>
      </c>
      <c r="G23" s="280">
        <v>0</v>
      </c>
      <c r="H23" s="280">
        <v>0</v>
      </c>
      <c r="I23" s="280">
        <v>0</v>
      </c>
      <c r="J23" s="280">
        <v>0</v>
      </c>
      <c r="K23" s="280">
        <v>0</v>
      </c>
      <c r="L23" s="280">
        <v>0</v>
      </c>
      <c r="M23" s="280">
        <v>0</v>
      </c>
      <c r="N23" s="280">
        <v>0</v>
      </c>
      <c r="O23" s="280">
        <v>0</v>
      </c>
      <c r="P23" s="278">
        <v>0</v>
      </c>
      <c r="Q23" s="278">
        <f t="shared" si="0"/>
        <v>0</v>
      </c>
    </row>
    <row r="24" spans="1:17" s="38" customFormat="1" ht="18" customHeight="1">
      <c r="A24" s="29" t="s">
        <v>784</v>
      </c>
      <c r="B24" s="28" t="s">
        <v>824</v>
      </c>
      <c r="C24" s="77" t="s">
        <v>792</v>
      </c>
      <c r="D24" s="214">
        <v>231.59</v>
      </c>
      <c r="E24" s="280">
        <v>16.260000000000002</v>
      </c>
      <c r="F24" s="280">
        <v>12.14</v>
      </c>
      <c r="G24" s="280">
        <v>0</v>
      </c>
      <c r="H24" s="280">
        <v>65.22</v>
      </c>
      <c r="I24" s="280">
        <v>0</v>
      </c>
      <c r="J24" s="280">
        <v>0</v>
      </c>
      <c r="K24" s="280">
        <v>0</v>
      </c>
      <c r="L24" s="280">
        <v>3.4</v>
      </c>
      <c r="M24" s="280">
        <v>13.6</v>
      </c>
      <c r="N24" s="280">
        <v>2.35</v>
      </c>
      <c r="O24" s="280">
        <v>118.62</v>
      </c>
      <c r="P24" s="278">
        <v>466.63</v>
      </c>
      <c r="Q24" s="278">
        <f t="shared" si="0"/>
        <v>235.04</v>
      </c>
    </row>
    <row r="25" spans="1:17" s="38" customFormat="1" ht="18" customHeight="1">
      <c r="A25" s="29" t="s">
        <v>777</v>
      </c>
      <c r="B25" s="28" t="s">
        <v>823</v>
      </c>
      <c r="C25" s="77" t="s">
        <v>793</v>
      </c>
      <c r="D25" s="214">
        <v>25.28</v>
      </c>
      <c r="E25" s="280">
        <v>1.53</v>
      </c>
      <c r="F25" s="280">
        <v>0.28000000000000003</v>
      </c>
      <c r="G25" s="280">
        <v>0</v>
      </c>
      <c r="H25" s="280">
        <v>20.55</v>
      </c>
      <c r="I25" s="280">
        <v>0.1</v>
      </c>
      <c r="J25" s="280">
        <v>0.1</v>
      </c>
      <c r="K25" s="280">
        <v>0.1</v>
      </c>
      <c r="L25" s="280">
        <v>0.11</v>
      </c>
      <c r="M25" s="280">
        <v>0.18</v>
      </c>
      <c r="N25" s="280">
        <v>0.15</v>
      </c>
      <c r="O25" s="280">
        <v>2.1800000000000002</v>
      </c>
      <c r="P25" s="278">
        <v>82.039999999999992</v>
      </c>
      <c r="Q25" s="278">
        <f t="shared" si="0"/>
        <v>56.759999999999991</v>
      </c>
    </row>
    <row r="26" spans="1:17" ht="18" customHeight="1">
      <c r="A26" s="29" t="s">
        <v>778</v>
      </c>
      <c r="B26" s="28" t="s">
        <v>822</v>
      </c>
      <c r="C26" s="72" t="s">
        <v>794</v>
      </c>
      <c r="D26" s="214">
        <v>0</v>
      </c>
      <c r="E26" s="280">
        <v>0</v>
      </c>
      <c r="F26" s="280">
        <v>0</v>
      </c>
      <c r="G26" s="280">
        <v>0</v>
      </c>
      <c r="H26" s="280">
        <v>0</v>
      </c>
      <c r="I26" s="280">
        <v>0</v>
      </c>
      <c r="J26" s="280">
        <v>0</v>
      </c>
      <c r="K26" s="280">
        <v>0</v>
      </c>
      <c r="L26" s="280">
        <v>0</v>
      </c>
      <c r="M26" s="280">
        <v>0</v>
      </c>
      <c r="N26" s="280">
        <v>0</v>
      </c>
      <c r="O26" s="280">
        <v>0</v>
      </c>
      <c r="P26" s="278">
        <v>0</v>
      </c>
      <c r="Q26" s="278">
        <f t="shared" si="0"/>
        <v>0</v>
      </c>
    </row>
    <row r="27" spans="1:17" s="35" customFormat="1" ht="18" customHeight="1">
      <c r="A27" s="29" t="s">
        <v>779</v>
      </c>
      <c r="B27" s="28" t="s">
        <v>312</v>
      </c>
      <c r="C27" s="72" t="s">
        <v>313</v>
      </c>
      <c r="D27" s="214">
        <v>0</v>
      </c>
      <c r="E27" s="280">
        <v>0</v>
      </c>
      <c r="F27" s="280">
        <v>0</v>
      </c>
      <c r="G27" s="280">
        <v>0</v>
      </c>
      <c r="H27" s="280">
        <v>0</v>
      </c>
      <c r="I27" s="280">
        <v>0</v>
      </c>
      <c r="J27" s="280">
        <v>0</v>
      </c>
      <c r="K27" s="280">
        <v>0</v>
      </c>
      <c r="L27" s="280">
        <v>0</v>
      </c>
      <c r="M27" s="280">
        <v>0</v>
      </c>
      <c r="N27" s="280">
        <v>0</v>
      </c>
      <c r="O27" s="280">
        <v>0</v>
      </c>
      <c r="P27" s="278">
        <v>150</v>
      </c>
      <c r="Q27" s="278">
        <f t="shared" si="0"/>
        <v>150</v>
      </c>
    </row>
    <row r="28" spans="1:17" s="35" customFormat="1" ht="18" customHeight="1">
      <c r="A28" s="29" t="s">
        <v>780</v>
      </c>
      <c r="B28" s="28" t="s">
        <v>760</v>
      </c>
      <c r="C28" s="72" t="s">
        <v>761</v>
      </c>
      <c r="D28" s="214">
        <v>20.18</v>
      </c>
      <c r="E28" s="280">
        <v>4.9800000000000004</v>
      </c>
      <c r="F28" s="280">
        <v>1.2200000000000002</v>
      </c>
      <c r="G28" s="280">
        <v>1.9000000000000001</v>
      </c>
      <c r="H28" s="280">
        <v>6.96</v>
      </c>
      <c r="I28" s="280">
        <v>1.25</v>
      </c>
      <c r="J28" s="280">
        <v>0.24000000000000002</v>
      </c>
      <c r="K28" s="280">
        <v>0.5</v>
      </c>
      <c r="L28" s="280">
        <v>1.18</v>
      </c>
      <c r="M28" s="280">
        <v>1.2</v>
      </c>
      <c r="N28" s="280">
        <v>0.67999999999999994</v>
      </c>
      <c r="O28" s="280">
        <v>7.0000000000000007E-2</v>
      </c>
      <c r="P28" s="278">
        <v>21.42</v>
      </c>
      <c r="Q28" s="278">
        <f t="shared" si="0"/>
        <v>1.240000000000002</v>
      </c>
    </row>
    <row r="29" spans="1:17" s="35" customFormat="1" ht="18" customHeight="1">
      <c r="A29" s="29" t="s">
        <v>781</v>
      </c>
      <c r="B29" s="28" t="s">
        <v>762</v>
      </c>
      <c r="C29" s="72" t="s">
        <v>263</v>
      </c>
      <c r="D29" s="214">
        <v>200.92000000000002</v>
      </c>
      <c r="E29" s="280">
        <v>10.72</v>
      </c>
      <c r="F29" s="280">
        <v>64.150000000000006</v>
      </c>
      <c r="G29" s="280">
        <v>9.67</v>
      </c>
      <c r="H29" s="280">
        <v>0.18</v>
      </c>
      <c r="I29" s="280">
        <v>30.69</v>
      </c>
      <c r="J29" s="280">
        <v>4.72</v>
      </c>
      <c r="K29" s="280">
        <v>3.8899999999999997</v>
      </c>
      <c r="L29" s="280">
        <v>70.73</v>
      </c>
      <c r="M29" s="280">
        <v>2.36</v>
      </c>
      <c r="N29" s="280">
        <v>0</v>
      </c>
      <c r="O29" s="280">
        <v>3.81</v>
      </c>
      <c r="P29" s="278">
        <v>205.09</v>
      </c>
      <c r="Q29" s="278">
        <f t="shared" si="0"/>
        <v>4.1699999999999875</v>
      </c>
    </row>
    <row r="30" spans="1:17" s="35" customFormat="1" ht="18" customHeight="1">
      <c r="A30" s="29" t="s">
        <v>785</v>
      </c>
      <c r="B30" s="78" t="s">
        <v>763</v>
      </c>
      <c r="C30" s="72" t="s">
        <v>808</v>
      </c>
      <c r="D30" s="214">
        <v>0</v>
      </c>
      <c r="E30" s="280">
        <v>0</v>
      </c>
      <c r="F30" s="280">
        <v>0</v>
      </c>
      <c r="G30" s="280">
        <v>0</v>
      </c>
      <c r="H30" s="280">
        <v>0</v>
      </c>
      <c r="I30" s="280">
        <v>0</v>
      </c>
      <c r="J30" s="280">
        <v>0</v>
      </c>
      <c r="K30" s="280">
        <v>0</v>
      </c>
      <c r="L30" s="280">
        <v>0</v>
      </c>
      <c r="M30" s="280">
        <v>0</v>
      </c>
      <c r="N30" s="280">
        <v>0</v>
      </c>
      <c r="O30" s="280">
        <v>0</v>
      </c>
      <c r="P30" s="278">
        <v>0</v>
      </c>
      <c r="Q30" s="278">
        <f t="shared" si="0"/>
        <v>0</v>
      </c>
    </row>
    <row r="31" spans="1:17" s="38" customFormat="1" ht="18" customHeight="1">
      <c r="A31" s="29" t="s">
        <v>786</v>
      </c>
      <c r="B31" s="78" t="s">
        <v>151</v>
      </c>
      <c r="C31" s="79" t="s">
        <v>264</v>
      </c>
      <c r="D31" s="214">
        <v>56.4</v>
      </c>
      <c r="E31" s="280">
        <v>0</v>
      </c>
      <c r="F31" s="280">
        <v>0</v>
      </c>
      <c r="G31" s="280">
        <v>16</v>
      </c>
      <c r="H31" s="280">
        <v>0</v>
      </c>
      <c r="I31" s="280">
        <v>0</v>
      </c>
      <c r="J31" s="280">
        <v>0</v>
      </c>
      <c r="K31" s="280">
        <v>3.4</v>
      </c>
      <c r="L31" s="280">
        <v>0</v>
      </c>
      <c r="M31" s="280">
        <v>0</v>
      </c>
      <c r="N31" s="280">
        <v>4.4000000000000004</v>
      </c>
      <c r="O31" s="280">
        <v>32.6</v>
      </c>
      <c r="P31" s="278">
        <v>63</v>
      </c>
      <c r="Q31" s="278">
        <f t="shared" si="0"/>
        <v>6.6000000000000014</v>
      </c>
    </row>
    <row r="32" spans="1:17" s="35" customFormat="1" ht="33.6" customHeight="1">
      <c r="A32" s="29" t="s">
        <v>809</v>
      </c>
      <c r="B32" s="78" t="s">
        <v>821</v>
      </c>
      <c r="C32" s="72" t="s">
        <v>796</v>
      </c>
      <c r="D32" s="214">
        <v>2116.84</v>
      </c>
      <c r="E32" s="280">
        <v>90.990000000000009</v>
      </c>
      <c r="F32" s="280">
        <v>180.86999999999998</v>
      </c>
      <c r="G32" s="280">
        <v>117.09</v>
      </c>
      <c r="H32" s="280">
        <v>120.24000000000001</v>
      </c>
      <c r="I32" s="280">
        <v>177.95000000000005</v>
      </c>
      <c r="J32" s="280">
        <v>135.85000000000002</v>
      </c>
      <c r="K32" s="280">
        <v>289.60000000000008</v>
      </c>
      <c r="L32" s="280">
        <v>98.47999999999999</v>
      </c>
      <c r="M32" s="280">
        <v>204.03000000000003</v>
      </c>
      <c r="N32" s="280">
        <v>210.89000000000004</v>
      </c>
      <c r="O32" s="280">
        <v>490.85</v>
      </c>
      <c r="P32" s="278">
        <v>2255.3766000000001</v>
      </c>
      <c r="Q32" s="278">
        <f t="shared" si="0"/>
        <v>138.53659999999991</v>
      </c>
    </row>
    <row r="33" spans="1:17" s="35" customFormat="1" ht="18" customHeight="1">
      <c r="A33" s="29"/>
      <c r="B33" s="43" t="s">
        <v>747</v>
      </c>
      <c r="C33" s="72"/>
      <c r="D33" s="214"/>
      <c r="E33" s="280">
        <v>0</v>
      </c>
      <c r="F33" s="280">
        <v>0</v>
      </c>
      <c r="G33" s="280">
        <v>0</v>
      </c>
      <c r="H33" s="280">
        <v>0</v>
      </c>
      <c r="I33" s="280">
        <v>0</v>
      </c>
      <c r="J33" s="280">
        <v>0</v>
      </c>
      <c r="K33" s="280">
        <v>0</v>
      </c>
      <c r="L33" s="280">
        <v>0</v>
      </c>
      <c r="M33" s="280">
        <v>0</v>
      </c>
      <c r="N33" s="280">
        <v>0</v>
      </c>
      <c r="O33" s="280">
        <v>0</v>
      </c>
      <c r="P33" s="278">
        <v>0</v>
      </c>
      <c r="Q33" s="278">
        <f t="shared" si="0"/>
        <v>0</v>
      </c>
    </row>
    <row r="34" spans="1:17" s="35" customFormat="1" ht="18" customHeight="1">
      <c r="A34" s="29" t="s">
        <v>30</v>
      </c>
      <c r="B34" s="56" t="s">
        <v>820</v>
      </c>
      <c r="C34" s="57" t="s">
        <v>247</v>
      </c>
      <c r="D34" s="214">
        <v>1686.3200000000002</v>
      </c>
      <c r="E34" s="280">
        <v>62.44</v>
      </c>
      <c r="F34" s="280">
        <v>102.55</v>
      </c>
      <c r="G34" s="280">
        <v>101.64000000000001</v>
      </c>
      <c r="H34" s="280">
        <v>116.62</v>
      </c>
      <c r="I34" s="280">
        <v>166.63</v>
      </c>
      <c r="J34" s="280">
        <v>121.75999999999999</v>
      </c>
      <c r="K34" s="280">
        <v>280.73</v>
      </c>
      <c r="L34" s="280">
        <v>83.28</v>
      </c>
      <c r="M34" s="280">
        <v>195.96</v>
      </c>
      <c r="N34" s="280">
        <v>201.55</v>
      </c>
      <c r="O34" s="280">
        <v>253.16000000000003</v>
      </c>
      <c r="P34" s="278">
        <v>1728.3966</v>
      </c>
      <c r="Q34" s="278">
        <f t="shared" si="0"/>
        <v>42.076599999999871</v>
      </c>
    </row>
    <row r="35" spans="1:17" s="35" customFormat="1" ht="18" customHeight="1">
      <c r="A35" s="29" t="s">
        <v>31</v>
      </c>
      <c r="B35" s="56" t="s">
        <v>819</v>
      </c>
      <c r="C35" s="57" t="s">
        <v>248</v>
      </c>
      <c r="D35" s="214">
        <v>10.360000000000001</v>
      </c>
      <c r="E35" s="280">
        <v>0.65999999999999992</v>
      </c>
      <c r="F35" s="280">
        <v>0.5</v>
      </c>
      <c r="G35" s="280">
        <v>1.78</v>
      </c>
      <c r="H35" s="280">
        <v>0.94</v>
      </c>
      <c r="I35" s="280">
        <v>2.0499999999999998</v>
      </c>
      <c r="J35" s="280">
        <v>1.2</v>
      </c>
      <c r="K35" s="280">
        <v>0</v>
      </c>
      <c r="L35" s="280">
        <v>0.05</v>
      </c>
      <c r="M35" s="280">
        <v>2.7800000000000002</v>
      </c>
      <c r="N35" s="280">
        <v>0.2</v>
      </c>
      <c r="O35" s="280">
        <v>0.2</v>
      </c>
      <c r="P35" s="278">
        <v>11.23</v>
      </c>
      <c r="Q35" s="278">
        <f t="shared" si="0"/>
        <v>0.86999999999999922</v>
      </c>
    </row>
    <row r="36" spans="1:17" s="35" customFormat="1" ht="18" customHeight="1">
      <c r="A36" s="29" t="s">
        <v>32</v>
      </c>
      <c r="B36" s="56" t="s">
        <v>816</v>
      </c>
      <c r="C36" s="57" t="s">
        <v>251</v>
      </c>
      <c r="D36" s="214">
        <v>9.7099999999999991</v>
      </c>
      <c r="E36" s="280">
        <v>6.68</v>
      </c>
      <c r="F36" s="280">
        <v>0</v>
      </c>
      <c r="G36" s="280">
        <v>9.9999999999999992E-2</v>
      </c>
      <c r="H36" s="280">
        <v>0</v>
      </c>
      <c r="I36" s="280">
        <v>0.59</v>
      </c>
      <c r="J36" s="280">
        <v>0</v>
      </c>
      <c r="K36" s="280">
        <v>0.28000000000000003</v>
      </c>
      <c r="L36" s="280">
        <v>0</v>
      </c>
      <c r="M36" s="280">
        <v>0</v>
      </c>
      <c r="N36" s="280">
        <v>1.86</v>
      </c>
      <c r="O36" s="280">
        <v>0.2</v>
      </c>
      <c r="P36" s="278">
        <v>14.8</v>
      </c>
      <c r="Q36" s="278">
        <f t="shared" si="0"/>
        <v>5.0900000000000016</v>
      </c>
    </row>
    <row r="37" spans="1:17" s="35" customFormat="1" ht="18" customHeight="1">
      <c r="A37" s="29" t="s">
        <v>33</v>
      </c>
      <c r="B37" s="56" t="s">
        <v>815</v>
      </c>
      <c r="C37" s="57" t="s">
        <v>252</v>
      </c>
      <c r="D37" s="214">
        <v>5.65</v>
      </c>
      <c r="E37" s="280">
        <v>2.73</v>
      </c>
      <c r="F37" s="280">
        <v>0.16</v>
      </c>
      <c r="G37" s="280">
        <v>0.21000000000000002</v>
      </c>
      <c r="H37" s="280">
        <v>0.14000000000000001</v>
      </c>
      <c r="I37" s="280">
        <v>0.24</v>
      </c>
      <c r="J37" s="280">
        <v>0.59</v>
      </c>
      <c r="K37" s="280">
        <v>0.44</v>
      </c>
      <c r="L37" s="280">
        <v>0.21</v>
      </c>
      <c r="M37" s="280">
        <v>0.27</v>
      </c>
      <c r="N37" s="280">
        <v>0.58000000000000007</v>
      </c>
      <c r="O37" s="280">
        <v>0.08</v>
      </c>
      <c r="P37" s="278">
        <v>9.6000000000000014</v>
      </c>
      <c r="Q37" s="278">
        <f t="shared" si="0"/>
        <v>3.9500000000000011</v>
      </c>
    </row>
    <row r="38" spans="1:17" s="35" customFormat="1" ht="18" customHeight="1">
      <c r="A38" s="29" t="s">
        <v>34</v>
      </c>
      <c r="B38" s="56" t="s">
        <v>814</v>
      </c>
      <c r="C38" s="57" t="s">
        <v>253</v>
      </c>
      <c r="D38" s="214">
        <v>49.27</v>
      </c>
      <c r="E38" s="280">
        <v>11.41</v>
      </c>
      <c r="F38" s="280">
        <v>4.4400000000000004</v>
      </c>
      <c r="G38" s="280">
        <v>3.58</v>
      </c>
      <c r="H38" s="280">
        <v>1.85</v>
      </c>
      <c r="I38" s="280">
        <v>3.21</v>
      </c>
      <c r="J38" s="280">
        <v>2.54</v>
      </c>
      <c r="K38" s="280">
        <v>3.86</v>
      </c>
      <c r="L38" s="280">
        <v>4.3099999999999996</v>
      </c>
      <c r="M38" s="280">
        <v>4.91</v>
      </c>
      <c r="N38" s="280">
        <v>3.57</v>
      </c>
      <c r="O38" s="280">
        <v>5.59</v>
      </c>
      <c r="P38" s="278">
        <v>58.09</v>
      </c>
      <c r="Q38" s="278">
        <f t="shared" si="0"/>
        <v>8.82</v>
      </c>
    </row>
    <row r="39" spans="1:17" s="35" customFormat="1" ht="18" customHeight="1">
      <c r="A39" s="29" t="s">
        <v>35</v>
      </c>
      <c r="B39" s="56" t="s">
        <v>160</v>
      </c>
      <c r="C39" s="57" t="s">
        <v>254</v>
      </c>
      <c r="D39" s="214">
        <v>5.2</v>
      </c>
      <c r="E39" s="280">
        <v>3.88</v>
      </c>
      <c r="F39" s="280">
        <v>0.16</v>
      </c>
      <c r="G39" s="280">
        <v>0</v>
      </c>
      <c r="H39" s="280">
        <v>0</v>
      </c>
      <c r="I39" s="280">
        <v>0.5</v>
      </c>
      <c r="J39" s="280">
        <v>0</v>
      </c>
      <c r="K39" s="280">
        <v>0</v>
      </c>
      <c r="L39" s="280">
        <v>0</v>
      </c>
      <c r="M39" s="280">
        <v>0</v>
      </c>
      <c r="N39" s="280">
        <v>0.66</v>
      </c>
      <c r="O39" s="280">
        <v>0</v>
      </c>
      <c r="P39" s="278">
        <v>5.2</v>
      </c>
      <c r="Q39" s="278">
        <f t="shared" si="0"/>
        <v>0</v>
      </c>
    </row>
    <row r="40" spans="1:17" s="35" customFormat="1" ht="18" customHeight="1">
      <c r="A40" s="29" t="s">
        <v>36</v>
      </c>
      <c r="B40" s="56" t="s">
        <v>818</v>
      </c>
      <c r="C40" s="57" t="s">
        <v>249</v>
      </c>
      <c r="D40" s="214">
        <v>245.33</v>
      </c>
      <c r="E40" s="280">
        <v>0.1</v>
      </c>
      <c r="F40" s="280">
        <v>0</v>
      </c>
      <c r="G40" s="280">
        <v>2.97</v>
      </c>
      <c r="H40" s="280">
        <v>0</v>
      </c>
      <c r="I40" s="280">
        <v>3.68</v>
      </c>
      <c r="J40" s="280">
        <v>0</v>
      </c>
      <c r="K40" s="280">
        <v>0</v>
      </c>
      <c r="L40" s="280">
        <v>7.36</v>
      </c>
      <c r="M40" s="280">
        <v>0</v>
      </c>
      <c r="N40" s="280">
        <v>0</v>
      </c>
      <c r="O40" s="280">
        <v>231.22000000000003</v>
      </c>
      <c r="P40" s="278">
        <v>267.5</v>
      </c>
      <c r="Q40" s="278">
        <f t="shared" ref="Q40:Q71" si="1">P40-D40</f>
        <v>22.169999999999987</v>
      </c>
    </row>
    <row r="41" spans="1:17" s="35" customFormat="1" ht="18" customHeight="1">
      <c r="A41" s="29" t="s">
        <v>37</v>
      </c>
      <c r="B41" s="56" t="s">
        <v>817</v>
      </c>
      <c r="C41" s="57" t="s">
        <v>250</v>
      </c>
      <c r="D41" s="214">
        <v>1.0000000000000002</v>
      </c>
      <c r="E41" s="280">
        <v>0.26</v>
      </c>
      <c r="F41" s="280">
        <v>0</v>
      </c>
      <c r="G41" s="280">
        <v>0.27</v>
      </c>
      <c r="H41" s="280">
        <v>0.04</v>
      </c>
      <c r="I41" s="280">
        <v>0.15</v>
      </c>
      <c r="J41" s="280">
        <v>0</v>
      </c>
      <c r="K41" s="280">
        <v>0.05</v>
      </c>
      <c r="L41" s="280">
        <v>9.0000000000000011E-2</v>
      </c>
      <c r="M41" s="280">
        <v>0.04</v>
      </c>
      <c r="N41" s="280">
        <v>0.05</v>
      </c>
      <c r="O41" s="280">
        <v>0.05</v>
      </c>
      <c r="P41" s="278">
        <v>1.5000000000000004</v>
      </c>
      <c r="Q41" s="278">
        <f t="shared" si="1"/>
        <v>0.50000000000000022</v>
      </c>
    </row>
    <row r="42" spans="1:17" s="35" customFormat="1" ht="18" customHeight="1">
      <c r="A42" s="29" t="s">
        <v>38</v>
      </c>
      <c r="B42" s="56" t="s">
        <v>748</v>
      </c>
      <c r="C42" s="57" t="s">
        <v>749</v>
      </c>
      <c r="D42" s="214"/>
      <c r="E42" s="280">
        <v>0</v>
      </c>
      <c r="F42" s="280">
        <v>0</v>
      </c>
      <c r="G42" s="280">
        <v>0</v>
      </c>
      <c r="H42" s="280">
        <v>0</v>
      </c>
      <c r="I42" s="280">
        <v>0</v>
      </c>
      <c r="J42" s="280">
        <v>0</v>
      </c>
      <c r="K42" s="280">
        <v>0</v>
      </c>
      <c r="L42" s="280">
        <v>0</v>
      </c>
      <c r="M42" s="280">
        <v>0</v>
      </c>
      <c r="N42" s="280">
        <v>0</v>
      </c>
      <c r="O42" s="280">
        <v>0</v>
      </c>
      <c r="P42" s="278">
        <v>0</v>
      </c>
      <c r="Q42" s="278">
        <f t="shared" si="1"/>
        <v>0</v>
      </c>
    </row>
    <row r="43" spans="1:17" s="35" customFormat="1" ht="18" customHeight="1">
      <c r="A43" s="29" t="s">
        <v>39</v>
      </c>
      <c r="B43" s="28" t="s">
        <v>156</v>
      </c>
      <c r="C43" s="72" t="s">
        <v>795</v>
      </c>
      <c r="D43" s="214">
        <v>0.83000000000000007</v>
      </c>
      <c r="E43" s="280">
        <v>0</v>
      </c>
      <c r="F43" s="280">
        <v>0</v>
      </c>
      <c r="G43" s="280">
        <v>0</v>
      </c>
      <c r="H43" s="280">
        <v>0</v>
      </c>
      <c r="I43" s="280">
        <v>0</v>
      </c>
      <c r="J43" s="280">
        <v>0</v>
      </c>
      <c r="K43" s="280">
        <v>0.37</v>
      </c>
      <c r="L43" s="280">
        <v>0</v>
      </c>
      <c r="M43" s="280">
        <v>0</v>
      </c>
      <c r="N43" s="280">
        <v>0.46</v>
      </c>
      <c r="O43" s="280">
        <v>0</v>
      </c>
      <c r="P43" s="278">
        <v>1.6</v>
      </c>
      <c r="Q43" s="278">
        <f t="shared" si="1"/>
        <v>0.77</v>
      </c>
    </row>
    <row r="44" spans="1:17" s="35" customFormat="1" ht="18" customHeight="1">
      <c r="A44" s="29" t="s">
        <v>40</v>
      </c>
      <c r="B44" s="40" t="s">
        <v>154</v>
      </c>
      <c r="C44" s="79" t="s">
        <v>14</v>
      </c>
      <c r="D44" s="214">
        <v>32.479999999999997</v>
      </c>
      <c r="E44" s="280">
        <v>0</v>
      </c>
      <c r="F44" s="280">
        <v>32.479999999999997</v>
      </c>
      <c r="G44" s="280">
        <v>0</v>
      </c>
      <c r="H44" s="280">
        <v>0</v>
      </c>
      <c r="I44" s="280">
        <v>0</v>
      </c>
      <c r="J44" s="280">
        <v>0</v>
      </c>
      <c r="K44" s="280">
        <v>0</v>
      </c>
      <c r="L44" s="280">
        <v>0</v>
      </c>
      <c r="M44" s="280">
        <v>0</v>
      </c>
      <c r="N44" s="280">
        <v>0</v>
      </c>
      <c r="O44" s="280">
        <v>0</v>
      </c>
      <c r="P44" s="278">
        <v>32.479999999999997</v>
      </c>
      <c r="Q44" s="278">
        <f t="shared" si="1"/>
        <v>0</v>
      </c>
    </row>
    <row r="45" spans="1:17" s="35" customFormat="1" ht="18" customHeight="1">
      <c r="A45" s="29" t="s">
        <v>165</v>
      </c>
      <c r="B45" s="40" t="s">
        <v>145</v>
      </c>
      <c r="C45" s="79" t="s">
        <v>146</v>
      </c>
      <c r="D45" s="214">
        <v>7.14</v>
      </c>
      <c r="E45" s="280">
        <v>0.83</v>
      </c>
      <c r="F45" s="280">
        <v>1.51</v>
      </c>
      <c r="G45" s="280">
        <v>0.82</v>
      </c>
      <c r="H45" s="280">
        <v>0.43</v>
      </c>
      <c r="I45" s="280">
        <v>0.3</v>
      </c>
      <c r="J45" s="280">
        <v>1.44</v>
      </c>
      <c r="K45" s="280">
        <v>0.23</v>
      </c>
      <c r="L45" s="280">
        <v>1.58</v>
      </c>
      <c r="M45" s="280">
        <v>0</v>
      </c>
      <c r="N45" s="280">
        <v>0</v>
      </c>
      <c r="O45" s="280">
        <v>0</v>
      </c>
      <c r="P45" s="278">
        <v>7.14</v>
      </c>
      <c r="Q45" s="278">
        <f t="shared" si="1"/>
        <v>0</v>
      </c>
    </row>
    <row r="46" spans="1:17" s="35" customFormat="1" ht="27" customHeight="1">
      <c r="A46" s="29" t="s">
        <v>166</v>
      </c>
      <c r="B46" s="30" t="s">
        <v>163</v>
      </c>
      <c r="C46" s="72" t="s">
        <v>811</v>
      </c>
      <c r="D46" s="214">
        <v>58.07</v>
      </c>
      <c r="E46" s="280">
        <v>1.43</v>
      </c>
      <c r="F46" s="280">
        <v>35.72</v>
      </c>
      <c r="G46" s="280">
        <v>5.47</v>
      </c>
      <c r="H46" s="280">
        <v>0.22</v>
      </c>
      <c r="I46" s="280">
        <v>0.52</v>
      </c>
      <c r="J46" s="280">
        <v>8.24</v>
      </c>
      <c r="K46" s="280">
        <v>2.79</v>
      </c>
      <c r="L46" s="280">
        <v>1.6</v>
      </c>
      <c r="M46" s="280">
        <v>0.03</v>
      </c>
      <c r="N46" s="280">
        <v>1.86</v>
      </c>
      <c r="O46" s="280">
        <v>0.19</v>
      </c>
      <c r="P46" s="278">
        <v>112.36</v>
      </c>
      <c r="Q46" s="278">
        <f t="shared" si="1"/>
        <v>54.29</v>
      </c>
    </row>
    <row r="47" spans="1:17" s="35" customFormat="1" ht="18" customHeight="1">
      <c r="A47" s="29" t="s">
        <v>167</v>
      </c>
      <c r="B47" s="56" t="s">
        <v>164</v>
      </c>
      <c r="C47" s="57" t="s">
        <v>255</v>
      </c>
      <c r="D47" s="214">
        <v>0</v>
      </c>
      <c r="E47" s="280">
        <v>0</v>
      </c>
      <c r="F47" s="280">
        <v>0</v>
      </c>
      <c r="G47" s="280">
        <v>0</v>
      </c>
      <c r="H47" s="280">
        <v>0</v>
      </c>
      <c r="I47" s="280">
        <v>0</v>
      </c>
      <c r="J47" s="280">
        <v>0</v>
      </c>
      <c r="K47" s="280">
        <v>0</v>
      </c>
      <c r="L47" s="280">
        <v>0</v>
      </c>
      <c r="M47" s="280">
        <v>0</v>
      </c>
      <c r="N47" s="280">
        <v>0</v>
      </c>
      <c r="O47" s="280">
        <v>0</v>
      </c>
      <c r="P47" s="278">
        <v>0</v>
      </c>
      <c r="Q47" s="278">
        <f t="shared" si="1"/>
        <v>0</v>
      </c>
    </row>
    <row r="48" spans="1:17" s="35" customFormat="1" ht="18" customHeight="1">
      <c r="A48" s="29" t="s">
        <v>168</v>
      </c>
      <c r="B48" s="56" t="s">
        <v>158</v>
      </c>
      <c r="C48" s="57" t="s">
        <v>256</v>
      </c>
      <c r="D48" s="214">
        <v>3.16</v>
      </c>
      <c r="E48" s="280">
        <v>0</v>
      </c>
      <c r="F48" s="280">
        <v>3.16</v>
      </c>
      <c r="G48" s="280">
        <v>0</v>
      </c>
      <c r="H48" s="280">
        <v>0</v>
      </c>
      <c r="I48" s="280">
        <v>0</v>
      </c>
      <c r="J48" s="280">
        <v>0</v>
      </c>
      <c r="K48" s="280">
        <v>0</v>
      </c>
      <c r="L48" s="280">
        <v>0</v>
      </c>
      <c r="M48" s="280">
        <v>0</v>
      </c>
      <c r="N48" s="280">
        <v>0</v>
      </c>
      <c r="O48" s="280">
        <v>0</v>
      </c>
      <c r="P48" s="278">
        <v>3.16</v>
      </c>
      <c r="Q48" s="278">
        <f t="shared" si="1"/>
        <v>0</v>
      </c>
    </row>
    <row r="49" spans="1:17" s="35" customFormat="1" ht="18" customHeight="1">
      <c r="A49" s="29" t="s">
        <v>169</v>
      </c>
      <c r="B49" s="56" t="s">
        <v>157</v>
      </c>
      <c r="C49" s="57" t="s">
        <v>257</v>
      </c>
      <c r="D49" s="214">
        <v>2.3200000000000003</v>
      </c>
      <c r="E49" s="280">
        <v>0.56999999999999995</v>
      </c>
      <c r="F49" s="280">
        <v>0.19</v>
      </c>
      <c r="G49" s="280">
        <v>0.25</v>
      </c>
      <c r="H49" s="280">
        <v>0</v>
      </c>
      <c r="I49" s="280">
        <v>0.08</v>
      </c>
      <c r="J49" s="280">
        <v>0.08</v>
      </c>
      <c r="K49" s="280">
        <v>0.85000000000000009</v>
      </c>
      <c r="L49" s="280">
        <v>0</v>
      </c>
      <c r="M49" s="280">
        <v>4.0000000000000008E-2</v>
      </c>
      <c r="N49" s="280">
        <v>0.1</v>
      </c>
      <c r="O49" s="280">
        <v>0.16</v>
      </c>
      <c r="P49" s="278">
        <v>2.3199999999999998</v>
      </c>
      <c r="Q49" s="278">
        <f t="shared" si="1"/>
        <v>0</v>
      </c>
    </row>
    <row r="50" spans="1:17" s="35" customFormat="1" ht="18" customHeight="1">
      <c r="A50" s="29" t="s">
        <v>265</v>
      </c>
      <c r="B50" s="56" t="s">
        <v>137</v>
      </c>
      <c r="C50" s="57" t="s">
        <v>812</v>
      </c>
      <c r="D50" s="214">
        <v>0</v>
      </c>
      <c r="E50" s="280">
        <v>0</v>
      </c>
      <c r="F50" s="280">
        <v>0</v>
      </c>
      <c r="G50" s="280">
        <v>0</v>
      </c>
      <c r="H50" s="280">
        <v>0</v>
      </c>
      <c r="I50" s="280">
        <v>0</v>
      </c>
      <c r="J50" s="280">
        <v>0</v>
      </c>
      <c r="K50" s="280">
        <v>0</v>
      </c>
      <c r="L50" s="280">
        <v>0</v>
      </c>
      <c r="M50" s="280">
        <v>0</v>
      </c>
      <c r="N50" s="280">
        <v>0</v>
      </c>
      <c r="O50" s="280">
        <v>0</v>
      </c>
      <c r="P50" s="278">
        <v>0</v>
      </c>
      <c r="Q50" s="278">
        <f t="shared" si="1"/>
        <v>0</v>
      </c>
    </row>
    <row r="51" spans="1:17" s="38" customFormat="1" ht="18" customHeight="1">
      <c r="A51" s="29" t="s">
        <v>44</v>
      </c>
      <c r="B51" s="40" t="s">
        <v>23</v>
      </c>
      <c r="C51" s="79" t="s">
        <v>24</v>
      </c>
      <c r="D51" s="214">
        <v>2.54</v>
      </c>
      <c r="E51" s="280">
        <v>0.05</v>
      </c>
      <c r="F51" s="280">
        <v>7.0000000000000007E-2</v>
      </c>
      <c r="G51" s="280">
        <v>0.32</v>
      </c>
      <c r="H51" s="280">
        <v>0.47</v>
      </c>
      <c r="I51" s="280">
        <v>7.0000000000000007E-2</v>
      </c>
      <c r="J51" s="280">
        <v>0</v>
      </c>
      <c r="K51" s="280">
        <v>0</v>
      </c>
      <c r="L51" s="280">
        <v>0.45</v>
      </c>
      <c r="M51" s="280">
        <v>0.15</v>
      </c>
      <c r="N51" s="280">
        <v>0.71</v>
      </c>
      <c r="O51" s="280">
        <v>0.25</v>
      </c>
      <c r="P51" s="278">
        <v>4.2</v>
      </c>
      <c r="Q51" s="278">
        <f t="shared" si="1"/>
        <v>1.6600000000000001</v>
      </c>
    </row>
    <row r="52" spans="1:17" s="38" customFormat="1" ht="18" customHeight="1">
      <c r="A52" s="29" t="s">
        <v>45</v>
      </c>
      <c r="B52" s="40" t="s">
        <v>25</v>
      </c>
      <c r="C52" s="79" t="s">
        <v>26</v>
      </c>
      <c r="D52" s="214">
        <v>96.3</v>
      </c>
      <c r="E52" s="280">
        <v>3.5599999999999996</v>
      </c>
      <c r="F52" s="280">
        <v>92.14</v>
      </c>
      <c r="G52" s="280">
        <v>0</v>
      </c>
      <c r="H52" s="280">
        <v>0</v>
      </c>
      <c r="I52" s="280">
        <v>0</v>
      </c>
      <c r="J52" s="280">
        <v>0</v>
      </c>
      <c r="K52" s="280">
        <v>0</v>
      </c>
      <c r="L52" s="280">
        <v>0</v>
      </c>
      <c r="M52" s="280">
        <v>0.6</v>
      </c>
      <c r="N52" s="280">
        <v>0</v>
      </c>
      <c r="O52" s="280">
        <v>0</v>
      </c>
      <c r="P52" s="278">
        <v>96.3</v>
      </c>
      <c r="Q52" s="278">
        <f t="shared" si="1"/>
        <v>0</v>
      </c>
    </row>
    <row r="53" spans="1:17" s="35" customFormat="1" ht="18" customHeight="1">
      <c r="A53" s="29" t="s">
        <v>267</v>
      </c>
      <c r="B53" s="28" t="s">
        <v>333</v>
      </c>
      <c r="C53" s="77" t="s">
        <v>127</v>
      </c>
      <c r="D53" s="214">
        <v>1163.69</v>
      </c>
      <c r="E53" s="280">
        <v>0</v>
      </c>
      <c r="F53" s="280">
        <v>129.69</v>
      </c>
      <c r="G53" s="280">
        <v>131.16</v>
      </c>
      <c r="H53" s="280">
        <v>117.52</v>
      </c>
      <c r="I53" s="280">
        <v>103.43</v>
      </c>
      <c r="J53" s="280">
        <v>122.6</v>
      </c>
      <c r="K53" s="280">
        <v>171.75</v>
      </c>
      <c r="L53" s="280">
        <v>155.02000000000001</v>
      </c>
      <c r="M53" s="280">
        <v>78.949999999999989</v>
      </c>
      <c r="N53" s="280">
        <v>77.52</v>
      </c>
      <c r="O53" s="280">
        <v>76.05</v>
      </c>
      <c r="P53" s="278">
        <v>1289.8</v>
      </c>
      <c r="Q53" s="278">
        <f t="shared" si="1"/>
        <v>126.1099999999999</v>
      </c>
    </row>
    <row r="54" spans="1:17" s="35" customFormat="1" ht="18" customHeight="1">
      <c r="A54" s="29" t="s">
        <v>268</v>
      </c>
      <c r="B54" s="28" t="s">
        <v>722</v>
      </c>
      <c r="C54" s="77" t="s">
        <v>126</v>
      </c>
      <c r="D54" s="214">
        <v>106.29</v>
      </c>
      <c r="E54" s="280">
        <v>106.29</v>
      </c>
      <c r="F54" s="280">
        <v>0</v>
      </c>
      <c r="G54" s="280">
        <v>0</v>
      </c>
      <c r="H54" s="280">
        <v>0</v>
      </c>
      <c r="I54" s="280">
        <v>0</v>
      </c>
      <c r="J54" s="280">
        <v>0</v>
      </c>
      <c r="K54" s="280">
        <v>0</v>
      </c>
      <c r="L54" s="280">
        <v>0</v>
      </c>
      <c r="M54" s="280">
        <v>0</v>
      </c>
      <c r="N54" s="280">
        <v>0</v>
      </c>
      <c r="O54" s="280">
        <v>0</v>
      </c>
      <c r="P54" s="278">
        <v>120.34</v>
      </c>
      <c r="Q54" s="278">
        <f t="shared" si="1"/>
        <v>14.049999999999997</v>
      </c>
    </row>
    <row r="55" spans="1:17" s="35" customFormat="1" ht="18" customHeight="1">
      <c r="A55" s="29" t="s">
        <v>123</v>
      </c>
      <c r="B55" s="29" t="s">
        <v>152</v>
      </c>
      <c r="C55" s="72" t="s">
        <v>140</v>
      </c>
      <c r="D55" s="214">
        <v>25.980000000000004</v>
      </c>
      <c r="E55" s="280">
        <v>9.86</v>
      </c>
      <c r="F55" s="280">
        <v>2.95</v>
      </c>
      <c r="G55" s="280">
        <v>0.27</v>
      </c>
      <c r="H55" s="280">
        <v>6.86</v>
      </c>
      <c r="I55" s="280">
        <v>0.36</v>
      </c>
      <c r="J55" s="280">
        <v>0.57000000000000006</v>
      </c>
      <c r="K55" s="280">
        <v>0.61</v>
      </c>
      <c r="L55" s="280">
        <v>0.64</v>
      </c>
      <c r="M55" s="280">
        <v>1.83</v>
      </c>
      <c r="N55" s="280">
        <v>1.87</v>
      </c>
      <c r="O55" s="280">
        <v>0.16</v>
      </c>
      <c r="P55" s="278">
        <v>26.600000000000005</v>
      </c>
      <c r="Q55" s="278">
        <f t="shared" si="1"/>
        <v>0.62000000000000099</v>
      </c>
    </row>
    <row r="56" spans="1:17" s="35" customFormat="1" ht="18" customHeight="1">
      <c r="A56" s="29" t="s">
        <v>124</v>
      </c>
      <c r="B56" s="39" t="s">
        <v>141</v>
      </c>
      <c r="C56" s="79" t="s">
        <v>142</v>
      </c>
      <c r="D56" s="214">
        <v>7.0000000000000007E-2</v>
      </c>
      <c r="E56" s="280">
        <v>7.0000000000000007E-2</v>
      </c>
      <c r="F56" s="280">
        <v>0</v>
      </c>
      <c r="G56" s="280">
        <v>0</v>
      </c>
      <c r="H56" s="280">
        <v>0</v>
      </c>
      <c r="I56" s="280">
        <v>0</v>
      </c>
      <c r="J56" s="280">
        <v>0</v>
      </c>
      <c r="K56" s="280">
        <v>0</v>
      </c>
      <c r="L56" s="280">
        <v>0</v>
      </c>
      <c r="M56" s="280">
        <v>0</v>
      </c>
      <c r="N56" s="280">
        <v>0</v>
      </c>
      <c r="O56" s="280">
        <v>0</v>
      </c>
      <c r="P56" s="278">
        <v>7.0000000000000007E-2</v>
      </c>
      <c r="Q56" s="278">
        <f t="shared" si="1"/>
        <v>0</v>
      </c>
    </row>
    <row r="57" spans="1:17" s="35" customFormat="1" ht="18" customHeight="1">
      <c r="A57" s="29" t="s">
        <v>125</v>
      </c>
      <c r="B57" s="40" t="s">
        <v>143</v>
      </c>
      <c r="C57" s="79" t="s">
        <v>144</v>
      </c>
      <c r="D57" s="214">
        <v>0</v>
      </c>
      <c r="E57" s="280">
        <v>0</v>
      </c>
      <c r="F57" s="280">
        <v>0</v>
      </c>
      <c r="G57" s="280">
        <v>0</v>
      </c>
      <c r="H57" s="280">
        <v>0</v>
      </c>
      <c r="I57" s="280">
        <v>0</v>
      </c>
      <c r="J57" s="280">
        <v>0</v>
      </c>
      <c r="K57" s="280">
        <v>0</v>
      </c>
      <c r="L57" s="280">
        <v>0</v>
      </c>
      <c r="M57" s="280">
        <v>0</v>
      </c>
      <c r="N57" s="280">
        <v>0</v>
      </c>
      <c r="O57" s="280">
        <v>0</v>
      </c>
      <c r="P57" s="278">
        <v>0</v>
      </c>
      <c r="Q57" s="278">
        <f t="shared" si="1"/>
        <v>0</v>
      </c>
    </row>
    <row r="58" spans="1:17" s="35" customFormat="1" ht="18" customHeight="1">
      <c r="A58" s="29" t="s">
        <v>46</v>
      </c>
      <c r="B58" s="40" t="s">
        <v>294</v>
      </c>
      <c r="C58" s="79" t="s">
        <v>28</v>
      </c>
      <c r="D58" s="214">
        <v>1.4600000000000002</v>
      </c>
      <c r="E58" s="280">
        <v>0.05</v>
      </c>
      <c r="F58" s="280">
        <v>0.25</v>
      </c>
      <c r="G58" s="280">
        <v>0.23</v>
      </c>
      <c r="H58" s="280">
        <v>0</v>
      </c>
      <c r="I58" s="280">
        <v>0</v>
      </c>
      <c r="J58" s="280">
        <v>7.0000000000000007E-2</v>
      </c>
      <c r="K58" s="280">
        <v>0.31</v>
      </c>
      <c r="L58" s="280">
        <v>0.55000000000000004</v>
      </c>
      <c r="M58" s="280">
        <v>0</v>
      </c>
      <c r="N58" s="280">
        <v>0</v>
      </c>
      <c r="O58" s="280">
        <v>0</v>
      </c>
      <c r="P58" s="278">
        <v>1.4600000000000002</v>
      </c>
      <c r="Q58" s="278">
        <f t="shared" si="1"/>
        <v>0</v>
      </c>
    </row>
    <row r="59" spans="1:17" s="35" customFormat="1" ht="18" customHeight="1">
      <c r="A59" s="29" t="s">
        <v>47</v>
      </c>
      <c r="B59" s="28" t="s">
        <v>149</v>
      </c>
      <c r="C59" s="72" t="s">
        <v>13</v>
      </c>
      <c r="D59" s="214">
        <v>3222.57</v>
      </c>
      <c r="E59" s="280">
        <v>80.34</v>
      </c>
      <c r="F59" s="280">
        <v>274.12</v>
      </c>
      <c r="G59" s="280">
        <v>332.29</v>
      </c>
      <c r="H59" s="280">
        <v>231.29</v>
      </c>
      <c r="I59" s="280">
        <v>251.02</v>
      </c>
      <c r="J59" s="280">
        <v>289.77</v>
      </c>
      <c r="K59" s="280">
        <v>486.18</v>
      </c>
      <c r="L59" s="280">
        <v>322.08</v>
      </c>
      <c r="M59" s="280">
        <v>516.17999999999995</v>
      </c>
      <c r="N59" s="280">
        <v>246.55</v>
      </c>
      <c r="O59" s="280">
        <v>192.75</v>
      </c>
      <c r="P59" s="278">
        <v>2967.0499999999997</v>
      </c>
      <c r="Q59" s="278">
        <f t="shared" si="1"/>
        <v>-255.52000000000044</v>
      </c>
    </row>
    <row r="60" spans="1:17" s="35" customFormat="1" ht="18" customHeight="1">
      <c r="A60" s="29" t="s">
        <v>48</v>
      </c>
      <c r="B60" s="28" t="s">
        <v>148</v>
      </c>
      <c r="C60" s="72" t="s">
        <v>128</v>
      </c>
      <c r="D60" s="214">
        <v>93.46</v>
      </c>
      <c r="E60" s="280">
        <v>34.659999999999997</v>
      </c>
      <c r="F60" s="280">
        <v>0</v>
      </c>
      <c r="G60" s="280">
        <v>11.85</v>
      </c>
      <c r="H60" s="280">
        <v>4.9800000000000004</v>
      </c>
      <c r="I60" s="280">
        <v>4.97</v>
      </c>
      <c r="J60" s="280">
        <v>0</v>
      </c>
      <c r="K60" s="280">
        <v>0</v>
      </c>
      <c r="L60" s="280">
        <v>3.34</v>
      </c>
      <c r="M60" s="280">
        <v>0</v>
      </c>
      <c r="N60" s="280">
        <v>3.55</v>
      </c>
      <c r="O60" s="280">
        <v>30.11</v>
      </c>
      <c r="P60" s="278">
        <v>18.7</v>
      </c>
      <c r="Q60" s="278">
        <f t="shared" si="1"/>
        <v>-74.759999999999991</v>
      </c>
    </row>
    <row r="61" spans="1:17" ht="18" customHeight="1">
      <c r="A61" s="29" t="s">
        <v>49</v>
      </c>
      <c r="B61" s="28" t="s">
        <v>147</v>
      </c>
      <c r="C61" s="72" t="s">
        <v>119</v>
      </c>
      <c r="D61" s="214">
        <v>0</v>
      </c>
      <c r="E61" s="280">
        <v>0</v>
      </c>
      <c r="F61" s="280">
        <v>0</v>
      </c>
      <c r="G61" s="280">
        <v>0</v>
      </c>
      <c r="H61" s="280">
        <v>0</v>
      </c>
      <c r="I61" s="280">
        <v>0</v>
      </c>
      <c r="J61" s="280">
        <v>0</v>
      </c>
      <c r="K61" s="280">
        <v>0</v>
      </c>
      <c r="L61" s="280">
        <v>0</v>
      </c>
      <c r="M61" s="280">
        <v>0</v>
      </c>
      <c r="N61" s="280">
        <v>0</v>
      </c>
      <c r="O61" s="280">
        <v>0</v>
      </c>
      <c r="P61" s="278">
        <v>0</v>
      </c>
      <c r="Q61" s="278">
        <f t="shared" si="1"/>
        <v>0</v>
      </c>
    </row>
    <row r="62" spans="1:17" s="3" customFormat="1" ht="18" customHeight="1">
      <c r="A62" s="74">
        <v>3</v>
      </c>
      <c r="B62" s="75" t="s">
        <v>376</v>
      </c>
      <c r="C62" s="66" t="s">
        <v>52</v>
      </c>
      <c r="D62" s="45">
        <v>0</v>
      </c>
      <c r="E62" s="279">
        <v>0</v>
      </c>
      <c r="F62" s="279">
        <v>0</v>
      </c>
      <c r="G62" s="279">
        <v>0</v>
      </c>
      <c r="H62" s="279">
        <v>0</v>
      </c>
      <c r="I62" s="279">
        <v>0</v>
      </c>
      <c r="J62" s="279">
        <v>0</v>
      </c>
      <c r="K62" s="279">
        <v>0</v>
      </c>
      <c r="L62" s="279">
        <v>0</v>
      </c>
      <c r="M62" s="279">
        <v>0</v>
      </c>
      <c r="N62" s="279">
        <v>0</v>
      </c>
      <c r="O62" s="279">
        <v>0</v>
      </c>
      <c r="P62" s="278">
        <v>0</v>
      </c>
      <c r="Q62" s="278">
        <f t="shared" si="1"/>
        <v>0</v>
      </c>
    </row>
    <row r="63" spans="1:17" s="64" customFormat="1" ht="18" customHeight="1">
      <c r="A63" s="90" t="s">
        <v>302</v>
      </c>
      <c r="B63" s="90" t="s">
        <v>348</v>
      </c>
      <c r="C63" s="58"/>
      <c r="D63" s="215"/>
      <c r="E63" s="215">
        <v>0</v>
      </c>
      <c r="F63" s="215">
        <v>0</v>
      </c>
      <c r="G63" s="215">
        <v>0</v>
      </c>
      <c r="H63" s="215">
        <v>0</v>
      </c>
      <c r="I63" s="215">
        <v>0</v>
      </c>
      <c r="J63" s="215">
        <v>0</v>
      </c>
      <c r="K63" s="215">
        <v>0</v>
      </c>
      <c r="L63" s="215">
        <v>0</v>
      </c>
      <c r="M63" s="215">
        <v>0</v>
      </c>
      <c r="N63" s="215">
        <v>0</v>
      </c>
      <c r="O63" s="215">
        <v>0</v>
      </c>
      <c r="P63" s="281">
        <v>0</v>
      </c>
      <c r="Q63" s="281">
        <f t="shared" si="1"/>
        <v>0</v>
      </c>
    </row>
    <row r="64" spans="1:17" s="3" customFormat="1" ht="18" customHeight="1">
      <c r="A64" s="29">
        <v>1</v>
      </c>
      <c r="B64" s="28" t="s">
        <v>336</v>
      </c>
      <c r="C64" s="72" t="s">
        <v>53</v>
      </c>
      <c r="D64" s="214"/>
      <c r="E64" s="280">
        <v>0</v>
      </c>
      <c r="F64" s="280">
        <v>0</v>
      </c>
      <c r="G64" s="280">
        <v>0</v>
      </c>
      <c r="H64" s="280">
        <v>0</v>
      </c>
      <c r="I64" s="280">
        <v>0</v>
      </c>
      <c r="J64" s="280">
        <v>0</v>
      </c>
      <c r="K64" s="280">
        <v>0</v>
      </c>
      <c r="L64" s="280">
        <v>0</v>
      </c>
      <c r="M64" s="280">
        <v>0</v>
      </c>
      <c r="N64" s="280">
        <v>0</v>
      </c>
      <c r="O64" s="280">
        <v>0</v>
      </c>
      <c r="P64" s="278">
        <v>0</v>
      </c>
      <c r="Q64" s="278">
        <f t="shared" si="1"/>
        <v>0</v>
      </c>
    </row>
    <row r="65" spans="1:21" s="3" customFormat="1" ht="18" customHeight="1">
      <c r="A65" s="29">
        <v>2</v>
      </c>
      <c r="B65" s="28" t="s">
        <v>337</v>
      </c>
      <c r="C65" s="72" t="s">
        <v>54</v>
      </c>
      <c r="D65" s="214">
        <v>0</v>
      </c>
      <c r="E65" s="280">
        <v>0</v>
      </c>
      <c r="F65" s="280">
        <v>0</v>
      </c>
      <c r="G65" s="280">
        <v>0</v>
      </c>
      <c r="H65" s="280">
        <v>0</v>
      </c>
      <c r="I65" s="280">
        <v>0</v>
      </c>
      <c r="J65" s="280">
        <v>0</v>
      </c>
      <c r="K65" s="280">
        <v>0</v>
      </c>
      <c r="L65" s="280">
        <v>0</v>
      </c>
      <c r="M65" s="280">
        <v>0</v>
      </c>
      <c r="N65" s="280">
        <v>0</v>
      </c>
      <c r="O65" s="280">
        <v>0</v>
      </c>
      <c r="P65" s="278">
        <v>0</v>
      </c>
      <c r="Q65" s="278">
        <f t="shared" si="1"/>
        <v>0</v>
      </c>
    </row>
    <row r="66" spans="1:21" s="3" customFormat="1" ht="18" customHeight="1">
      <c r="A66" s="29">
        <v>3</v>
      </c>
      <c r="B66" s="28" t="s">
        <v>338</v>
      </c>
      <c r="C66" s="72" t="s">
        <v>55</v>
      </c>
      <c r="D66" s="214">
        <v>1161.06</v>
      </c>
      <c r="E66" s="280">
        <v>1161.06</v>
      </c>
      <c r="F66" s="280">
        <v>0</v>
      </c>
      <c r="G66" s="280">
        <v>0</v>
      </c>
      <c r="H66" s="280">
        <v>0</v>
      </c>
      <c r="I66" s="280">
        <v>0</v>
      </c>
      <c r="J66" s="280">
        <v>0</v>
      </c>
      <c r="K66" s="280">
        <v>0</v>
      </c>
      <c r="L66" s="280">
        <v>0</v>
      </c>
      <c r="M66" s="280">
        <v>0</v>
      </c>
      <c r="N66" s="280">
        <v>0</v>
      </c>
      <c r="O66" s="280">
        <v>0</v>
      </c>
      <c r="P66" s="278">
        <v>1161.06</v>
      </c>
      <c r="Q66" s="278">
        <f t="shared" si="1"/>
        <v>0</v>
      </c>
    </row>
    <row r="67" spans="1:21" s="3" customFormat="1" ht="45" customHeight="1">
      <c r="A67" s="29">
        <v>4</v>
      </c>
      <c r="B67" s="78" t="s">
        <v>171</v>
      </c>
      <c r="C67" s="72" t="s">
        <v>339</v>
      </c>
      <c r="D67" s="214">
        <v>2300</v>
      </c>
      <c r="E67" s="280">
        <v>0</v>
      </c>
      <c r="F67" s="280"/>
      <c r="G67" s="214">
        <v>400</v>
      </c>
      <c r="H67" s="214">
        <v>0</v>
      </c>
      <c r="I67" s="214">
        <v>400</v>
      </c>
      <c r="J67" s="214">
        <v>0</v>
      </c>
      <c r="K67" s="214">
        <v>0</v>
      </c>
      <c r="L67" s="214">
        <v>0</v>
      </c>
      <c r="M67" s="214">
        <v>300</v>
      </c>
      <c r="N67" s="214">
        <v>0</v>
      </c>
      <c r="O67" s="214">
        <v>1200</v>
      </c>
      <c r="P67" s="278">
        <v>2300</v>
      </c>
      <c r="Q67" s="278">
        <f t="shared" si="1"/>
        <v>0</v>
      </c>
    </row>
    <row r="68" spans="1:21" s="3" customFormat="1" ht="30" customHeight="1">
      <c r="A68" s="29">
        <v>5</v>
      </c>
      <c r="B68" s="78" t="s">
        <v>618</v>
      </c>
      <c r="C68" s="72" t="s">
        <v>340</v>
      </c>
      <c r="D68" s="214">
        <v>9740.67</v>
      </c>
      <c r="E68" s="280">
        <v>333.94</v>
      </c>
      <c r="F68" s="280">
        <v>26.6</v>
      </c>
      <c r="G68" s="280">
        <v>745.38</v>
      </c>
      <c r="H68" s="280">
        <v>783.18</v>
      </c>
      <c r="I68" s="280">
        <v>226.86</v>
      </c>
      <c r="J68" s="280">
        <v>557.54</v>
      </c>
      <c r="K68" s="280">
        <v>1096.02</v>
      </c>
      <c r="L68" s="280">
        <v>890.91</v>
      </c>
      <c r="M68" s="280">
        <v>3193.45</v>
      </c>
      <c r="N68" s="280">
        <v>245.2</v>
      </c>
      <c r="O68" s="280">
        <v>1641.5900000000001</v>
      </c>
      <c r="P68" s="278">
        <v>9011.2000000000007</v>
      </c>
      <c r="Q68" s="278">
        <f t="shared" si="1"/>
        <v>-729.46999999999935</v>
      </c>
    </row>
    <row r="69" spans="1:21" s="3" customFormat="1" ht="18" customHeight="1">
      <c r="A69" s="29">
        <v>6</v>
      </c>
      <c r="B69" s="78" t="s">
        <v>673</v>
      </c>
      <c r="C69" s="72" t="s">
        <v>349</v>
      </c>
      <c r="D69" s="214">
        <v>0</v>
      </c>
      <c r="E69" s="280">
        <v>0</v>
      </c>
      <c r="F69" s="280">
        <v>0</v>
      </c>
      <c r="G69" s="280">
        <v>0</v>
      </c>
      <c r="H69" s="280">
        <v>0</v>
      </c>
      <c r="I69" s="280">
        <v>0</v>
      </c>
      <c r="J69" s="280">
        <v>0</v>
      </c>
      <c r="K69" s="280">
        <v>0</v>
      </c>
      <c r="L69" s="280">
        <v>0</v>
      </c>
      <c r="M69" s="280">
        <v>0</v>
      </c>
      <c r="N69" s="280">
        <v>0</v>
      </c>
      <c r="O69" s="280">
        <v>0</v>
      </c>
      <c r="P69" s="278">
        <v>34</v>
      </c>
      <c r="Q69" s="278">
        <f t="shared" si="1"/>
        <v>34</v>
      </c>
    </row>
    <row r="70" spans="1:21" s="3" customFormat="1" ht="18" customHeight="1">
      <c r="A70" s="29">
        <v>7</v>
      </c>
      <c r="B70" s="78" t="s">
        <v>206</v>
      </c>
      <c r="C70" s="72" t="s">
        <v>341</v>
      </c>
      <c r="D70" s="214"/>
      <c r="E70" s="280">
        <v>0</v>
      </c>
      <c r="F70" s="280">
        <v>0</v>
      </c>
      <c r="G70" s="280">
        <v>0</v>
      </c>
      <c r="H70" s="280">
        <v>0</v>
      </c>
      <c r="I70" s="280">
        <v>0</v>
      </c>
      <c r="J70" s="280">
        <v>0</v>
      </c>
      <c r="K70" s="280">
        <v>0</v>
      </c>
      <c r="L70" s="280">
        <v>0</v>
      </c>
      <c r="M70" s="280">
        <v>0</v>
      </c>
      <c r="N70" s="280">
        <v>0</v>
      </c>
      <c r="O70" s="280">
        <v>0</v>
      </c>
      <c r="P70" s="278">
        <v>0</v>
      </c>
      <c r="Q70" s="278">
        <f t="shared" si="1"/>
        <v>0</v>
      </c>
    </row>
    <row r="71" spans="1:21" s="3" customFormat="1" ht="28.15" customHeight="1">
      <c r="A71" s="29">
        <v>8</v>
      </c>
      <c r="B71" s="78" t="s">
        <v>714</v>
      </c>
      <c r="C71" s="72" t="s">
        <v>751</v>
      </c>
      <c r="D71" s="214">
        <v>0</v>
      </c>
      <c r="E71" s="280">
        <v>0</v>
      </c>
      <c r="F71" s="280">
        <v>0</v>
      </c>
      <c r="G71" s="280">
        <v>0</v>
      </c>
      <c r="H71" s="280">
        <v>0</v>
      </c>
      <c r="I71" s="280">
        <v>0</v>
      </c>
      <c r="J71" s="280">
        <v>0</v>
      </c>
      <c r="K71" s="280">
        <v>0</v>
      </c>
      <c r="L71" s="280">
        <v>0</v>
      </c>
      <c r="M71" s="280">
        <v>0</v>
      </c>
      <c r="N71" s="280">
        <v>0</v>
      </c>
      <c r="O71" s="280">
        <v>0</v>
      </c>
      <c r="P71" s="278">
        <v>150</v>
      </c>
      <c r="Q71" s="278">
        <f t="shared" si="1"/>
        <v>150</v>
      </c>
    </row>
    <row r="72" spans="1:21" s="3" customFormat="1" ht="18" customHeight="1">
      <c r="A72" s="29">
        <v>9</v>
      </c>
      <c r="B72" s="78" t="s">
        <v>715</v>
      </c>
      <c r="C72" s="72" t="s">
        <v>752</v>
      </c>
      <c r="D72" s="214">
        <v>0</v>
      </c>
      <c r="E72" s="280">
        <v>0</v>
      </c>
      <c r="F72" s="280">
        <v>0</v>
      </c>
      <c r="G72" s="280">
        <v>0</v>
      </c>
      <c r="H72" s="280">
        <v>0</v>
      </c>
      <c r="I72" s="280">
        <v>0</v>
      </c>
      <c r="J72" s="280">
        <v>0</v>
      </c>
      <c r="K72" s="280">
        <v>0</v>
      </c>
      <c r="L72" s="280">
        <v>0</v>
      </c>
      <c r="M72" s="280">
        <v>0</v>
      </c>
      <c r="N72" s="280">
        <v>0</v>
      </c>
      <c r="O72" s="280">
        <v>0</v>
      </c>
      <c r="P72" s="278">
        <v>0</v>
      </c>
      <c r="Q72" s="278">
        <f>P72-D72</f>
        <v>0</v>
      </c>
    </row>
    <row r="73" spans="1:21" s="3" customFormat="1" ht="18" customHeight="1">
      <c r="A73" s="29">
        <v>10</v>
      </c>
      <c r="B73" s="78" t="s">
        <v>207</v>
      </c>
      <c r="C73" s="72" t="s">
        <v>753</v>
      </c>
      <c r="D73" s="214">
        <v>20.18</v>
      </c>
      <c r="E73" s="280">
        <v>4.9800000000000004</v>
      </c>
      <c r="F73" s="280">
        <v>1.2200000000000002</v>
      </c>
      <c r="G73" s="280">
        <v>1.9000000000000001</v>
      </c>
      <c r="H73" s="280">
        <v>6.96</v>
      </c>
      <c r="I73" s="280">
        <v>1.25</v>
      </c>
      <c r="J73" s="280">
        <v>0.24000000000000002</v>
      </c>
      <c r="K73" s="280">
        <v>0.5</v>
      </c>
      <c r="L73" s="280">
        <v>1.18</v>
      </c>
      <c r="M73" s="280">
        <v>1.2</v>
      </c>
      <c r="N73" s="280">
        <v>0.67999999999999994</v>
      </c>
      <c r="O73" s="280">
        <v>7.0000000000000007E-2</v>
      </c>
      <c r="P73" s="278">
        <v>21.42</v>
      </c>
      <c r="Q73" s="278">
        <f>P73-D73</f>
        <v>1.240000000000002</v>
      </c>
    </row>
    <row r="74" spans="1:21" s="3" customFormat="1" ht="18" customHeight="1">
      <c r="A74" s="29">
        <v>11</v>
      </c>
      <c r="B74" s="28" t="s">
        <v>716</v>
      </c>
      <c r="C74" s="72" t="s">
        <v>63</v>
      </c>
      <c r="D74" s="214">
        <v>0</v>
      </c>
      <c r="E74" s="280">
        <v>0</v>
      </c>
      <c r="F74" s="280">
        <v>0</v>
      </c>
      <c r="G74" s="280">
        <v>0</v>
      </c>
      <c r="H74" s="280">
        <v>0</v>
      </c>
      <c r="I74" s="280">
        <v>0</v>
      </c>
      <c r="J74" s="280">
        <v>0</v>
      </c>
      <c r="K74" s="280">
        <v>0</v>
      </c>
      <c r="L74" s="280">
        <v>0</v>
      </c>
      <c r="M74" s="280">
        <v>0</v>
      </c>
      <c r="N74" s="280">
        <v>0</v>
      </c>
      <c r="O74" s="280">
        <v>0</v>
      </c>
      <c r="P74" s="278">
        <v>0</v>
      </c>
      <c r="Q74" s="278">
        <f>P74-D74</f>
        <v>0</v>
      </c>
    </row>
    <row r="75" spans="1:21" s="3" customFormat="1" ht="18" customHeight="1">
      <c r="A75" s="29">
        <v>12</v>
      </c>
      <c r="B75" s="78" t="s">
        <v>208</v>
      </c>
      <c r="C75" s="72" t="s">
        <v>674</v>
      </c>
      <c r="D75" s="214">
        <v>1163.6899999999998</v>
      </c>
      <c r="E75" s="280">
        <v>0</v>
      </c>
      <c r="F75" s="280">
        <v>129.69</v>
      </c>
      <c r="G75" s="280">
        <v>131.16</v>
      </c>
      <c r="H75" s="280">
        <v>117.52</v>
      </c>
      <c r="I75" s="280">
        <v>103.43</v>
      </c>
      <c r="J75" s="280">
        <v>122.6</v>
      </c>
      <c r="K75" s="280">
        <v>171.75</v>
      </c>
      <c r="L75" s="280">
        <v>155.02000000000001</v>
      </c>
      <c r="M75" s="280">
        <v>78.949999999999989</v>
      </c>
      <c r="N75" s="280">
        <v>77.52</v>
      </c>
      <c r="O75" s="280">
        <v>76.05</v>
      </c>
      <c r="P75" s="278">
        <v>1289.8</v>
      </c>
      <c r="Q75" s="278">
        <f>P75-D75</f>
        <v>126.11000000000013</v>
      </c>
    </row>
    <row r="76" spans="1:21" s="3" customFormat="1" ht="30.6" customHeight="1">
      <c r="A76" s="29">
        <v>13</v>
      </c>
      <c r="B76" s="78" t="s">
        <v>657</v>
      </c>
      <c r="C76" s="72" t="s">
        <v>64</v>
      </c>
      <c r="D76" s="214">
        <v>190.20000000000005</v>
      </c>
      <c r="E76" s="280"/>
      <c r="F76" s="280">
        <v>64.150000000000006</v>
      </c>
      <c r="G76" s="280">
        <v>9.67</v>
      </c>
      <c r="H76" s="280">
        <v>0.18</v>
      </c>
      <c r="I76" s="280">
        <v>30.69</v>
      </c>
      <c r="J76" s="280">
        <v>4.72</v>
      </c>
      <c r="K76" s="280">
        <v>3.8899999999999997</v>
      </c>
      <c r="L76" s="280">
        <v>70.73</v>
      </c>
      <c r="M76" s="280">
        <v>2.36</v>
      </c>
      <c r="N76" s="280">
        <v>0</v>
      </c>
      <c r="O76" s="280">
        <v>3.81</v>
      </c>
      <c r="P76" s="278">
        <v>193.26</v>
      </c>
      <c r="Q76" s="278">
        <f>P76-D76</f>
        <v>3.0599999999999454</v>
      </c>
    </row>
    <row r="77" spans="1:21" ht="18" customHeight="1">
      <c r="A77" s="333" t="s">
        <v>1099</v>
      </c>
      <c r="B77" s="333"/>
      <c r="C77" s="333"/>
      <c r="D77" s="333"/>
      <c r="T77" s="35"/>
      <c r="U77" s="35"/>
    </row>
  </sheetData>
  <mergeCells count="10">
    <mergeCell ref="A77:D77"/>
    <mergeCell ref="A1:B1"/>
    <mergeCell ref="A2:O2"/>
    <mergeCell ref="A3:O3"/>
    <mergeCell ref="M4:O4"/>
    <mergeCell ref="E5:O5"/>
    <mergeCell ref="A5:A6"/>
    <mergeCell ref="B5:B6"/>
    <mergeCell ref="D5:D6"/>
    <mergeCell ref="C5:C6"/>
  </mergeCells>
  <phoneticPr fontId="3" type="noConversion"/>
  <printOptions horizontalCentered="1"/>
  <pageMargins left="0.23622047244094491" right="0.23622047244094491" top="0.6692913385826772" bottom="0.23622047244094491" header="0" footer="0"/>
  <pageSetup paperSize="9" scale="90" orientation="landscape" blackAndWhite="1" horizontalDpi="200" verticalDpi="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Zeros="0" workbookViewId="0">
      <pane xSplit="2" ySplit="5" topLeftCell="C6" activePane="bottomRight" state="frozen"/>
      <selection activeCell="E11" sqref="E11"/>
      <selection pane="topRight" activeCell="E11" sqref="E11"/>
      <selection pane="bottomLeft" activeCell="E11" sqref="E11"/>
      <selection pane="bottomRight" activeCell="U11" sqref="U11"/>
    </sheetView>
  </sheetViews>
  <sheetFormatPr defaultColWidth="8.85546875" defaultRowHeight="15"/>
  <cols>
    <col min="1" max="1" width="4.85546875" style="145" customWidth="1"/>
    <col min="2" max="2" width="42.5703125" style="145" customWidth="1"/>
    <col min="3" max="3" width="13.28515625" style="139" customWidth="1"/>
    <col min="4" max="4" width="9.85546875" style="139" customWidth="1"/>
    <col min="5" max="5" width="7.140625" style="139" customWidth="1"/>
    <col min="6" max="6" width="6.5703125" style="139" customWidth="1"/>
    <col min="7" max="7" width="7.5703125" style="139" customWidth="1"/>
    <col min="8" max="8" width="7.28515625" style="139" customWidth="1"/>
    <col min="9" max="9" width="7.7109375" style="139" customWidth="1"/>
    <col min="10" max="11" width="7.85546875" style="139" customWidth="1"/>
    <col min="12" max="12" width="7.140625" style="139" customWidth="1"/>
    <col min="13" max="13" width="6.7109375" style="139" customWidth="1"/>
    <col min="14" max="14" width="7" style="139" customWidth="1"/>
    <col min="15" max="15" width="8.42578125" style="139" customWidth="1"/>
    <col min="16" max="16384" width="8.85546875" style="139"/>
  </cols>
  <sheetData>
    <row r="1" spans="1:15" ht="18" customHeight="1">
      <c r="A1" s="59" t="s">
        <v>307</v>
      </c>
    </row>
    <row r="2" spans="1:15" s="149" customFormat="1" ht="42" customHeight="1">
      <c r="A2" s="330" t="s">
        <v>610</v>
      </c>
      <c r="B2" s="331"/>
      <c r="C2" s="331"/>
      <c r="D2" s="331"/>
      <c r="E2" s="331"/>
      <c r="F2" s="331"/>
      <c r="G2" s="331"/>
      <c r="H2" s="331"/>
      <c r="I2" s="331"/>
      <c r="J2" s="331"/>
      <c r="K2" s="331"/>
      <c r="L2" s="331"/>
      <c r="M2" s="331"/>
      <c r="N2" s="331"/>
      <c r="O2" s="331"/>
    </row>
    <row r="3" spans="1:15" ht="19.5" customHeight="1">
      <c r="A3" s="136"/>
      <c r="B3" s="136"/>
      <c r="C3" s="137"/>
      <c r="D3" s="137"/>
      <c r="M3" s="333" t="s">
        <v>797</v>
      </c>
      <c r="N3" s="333"/>
      <c r="O3" s="333"/>
    </row>
    <row r="4" spans="1:15" s="143" customFormat="1" ht="25.5" customHeight="1">
      <c r="A4" s="336" t="s">
        <v>304</v>
      </c>
      <c r="B4" s="336" t="s">
        <v>799</v>
      </c>
      <c r="C4" s="336" t="s">
        <v>787</v>
      </c>
      <c r="D4" s="336" t="s">
        <v>800</v>
      </c>
      <c r="E4" s="336" t="s">
        <v>305</v>
      </c>
      <c r="F4" s="336"/>
      <c r="G4" s="336"/>
      <c r="H4" s="336"/>
      <c r="I4" s="336"/>
      <c r="J4" s="336"/>
      <c r="K4" s="336"/>
      <c r="L4" s="336"/>
      <c r="M4" s="336"/>
      <c r="N4" s="336"/>
      <c r="O4" s="336"/>
    </row>
    <row r="5" spans="1:15" s="143" customFormat="1" ht="58.9" customHeight="1">
      <c r="A5" s="336"/>
      <c r="B5" s="336"/>
      <c r="C5" s="336"/>
      <c r="D5" s="336"/>
      <c r="E5" s="88" t="s">
        <v>319</v>
      </c>
      <c r="F5" s="88" t="s">
        <v>323</v>
      </c>
      <c r="G5" s="88" t="s">
        <v>324</v>
      </c>
      <c r="H5" s="88" t="s">
        <v>325</v>
      </c>
      <c r="I5" s="2" t="s">
        <v>326</v>
      </c>
      <c r="J5" s="2" t="s">
        <v>327</v>
      </c>
      <c r="K5" s="2" t="s">
        <v>328</v>
      </c>
      <c r="L5" s="2" t="s">
        <v>329</v>
      </c>
      <c r="M5" s="2" t="s">
        <v>330</v>
      </c>
      <c r="N5" s="2" t="s">
        <v>331</v>
      </c>
      <c r="O5" s="2" t="s">
        <v>332</v>
      </c>
    </row>
    <row r="6" spans="1:15" s="148" customFormat="1" ht="20.45" customHeight="1">
      <c r="A6" s="33">
        <v>-1</v>
      </c>
      <c r="B6" s="33">
        <v>-2</v>
      </c>
      <c r="C6" s="33">
        <v>-3</v>
      </c>
      <c r="D6" s="34" t="s">
        <v>68</v>
      </c>
      <c r="E6" s="33">
        <v>-5</v>
      </c>
      <c r="F6" s="33">
        <v>-6</v>
      </c>
      <c r="G6" s="33">
        <v>-7</v>
      </c>
      <c r="H6" s="33">
        <v>-8</v>
      </c>
      <c r="I6" s="33">
        <v>-9</v>
      </c>
      <c r="J6" s="33">
        <v>-10</v>
      </c>
      <c r="K6" s="33">
        <v>-11</v>
      </c>
      <c r="L6" s="33">
        <v>-12</v>
      </c>
      <c r="M6" s="33">
        <v>-13</v>
      </c>
      <c r="N6" s="33">
        <v>-14</v>
      </c>
      <c r="O6" s="33">
        <v>-15</v>
      </c>
    </row>
    <row r="7" spans="1:15" s="143" customFormat="1" ht="23.25" customHeight="1">
      <c r="A7" s="90">
        <v>1</v>
      </c>
      <c r="B7" s="90" t="s">
        <v>233</v>
      </c>
      <c r="C7" s="67" t="s">
        <v>10</v>
      </c>
      <c r="D7" s="154">
        <v>336.06999999999994</v>
      </c>
      <c r="E7" s="154">
        <v>33.18</v>
      </c>
      <c r="F7" s="154">
        <v>20.7</v>
      </c>
      <c r="G7" s="154">
        <v>35.200000000000003</v>
      </c>
      <c r="H7" s="154">
        <v>34.24</v>
      </c>
      <c r="I7" s="154">
        <v>59.89</v>
      </c>
      <c r="J7" s="154">
        <v>6.84</v>
      </c>
      <c r="K7" s="154">
        <v>15.959999999999999</v>
      </c>
      <c r="L7" s="154">
        <v>17.41</v>
      </c>
      <c r="M7" s="154">
        <v>9.4</v>
      </c>
      <c r="N7" s="154">
        <v>7.1499999999999995</v>
      </c>
      <c r="O7" s="154">
        <v>96.1</v>
      </c>
    </row>
    <row r="8" spans="1:15" s="143" customFormat="1" ht="18.600000000000001" customHeight="1">
      <c r="A8" s="53"/>
      <c r="B8" s="43" t="s">
        <v>747</v>
      </c>
      <c r="C8" s="67"/>
      <c r="D8" s="152"/>
      <c r="E8" s="152">
        <v>0</v>
      </c>
      <c r="F8" s="152">
        <v>0</v>
      </c>
      <c r="G8" s="152">
        <v>0</v>
      </c>
      <c r="H8" s="152">
        <v>0</v>
      </c>
      <c r="I8" s="152">
        <v>0</v>
      </c>
      <c r="J8" s="152">
        <v>0</v>
      </c>
      <c r="K8" s="152">
        <v>0</v>
      </c>
      <c r="L8" s="152">
        <v>0</v>
      </c>
      <c r="M8" s="152">
        <v>0</v>
      </c>
      <c r="N8" s="152">
        <v>0</v>
      </c>
      <c r="O8" s="152">
        <v>0</v>
      </c>
    </row>
    <row r="9" spans="1:15" ht="21" customHeight="1">
      <c r="A9" s="53" t="s">
        <v>772</v>
      </c>
      <c r="B9" s="53" t="s">
        <v>133</v>
      </c>
      <c r="C9" s="61" t="s">
        <v>185</v>
      </c>
      <c r="D9" s="152">
        <v>190.58999999999995</v>
      </c>
      <c r="E9" s="152">
        <v>13.38</v>
      </c>
      <c r="F9" s="152">
        <v>16.989999999999998</v>
      </c>
      <c r="G9" s="152">
        <v>21</v>
      </c>
      <c r="H9" s="152">
        <v>30.570000000000004</v>
      </c>
      <c r="I9" s="152">
        <v>48.89</v>
      </c>
      <c r="J9" s="152">
        <v>5.34</v>
      </c>
      <c r="K9" s="152">
        <v>15.36</v>
      </c>
      <c r="L9" s="152">
        <v>12.76</v>
      </c>
      <c r="M9" s="152">
        <v>4.2</v>
      </c>
      <c r="N9" s="152">
        <v>5.0999999999999996</v>
      </c>
      <c r="O9" s="152">
        <v>17</v>
      </c>
    </row>
    <row r="10" spans="1:15" ht="21" customHeight="1">
      <c r="A10" s="53"/>
      <c r="B10" s="53" t="s">
        <v>186</v>
      </c>
      <c r="C10" s="61" t="s">
        <v>187</v>
      </c>
      <c r="D10" s="152">
        <v>190.58999999999995</v>
      </c>
      <c r="E10" s="152">
        <v>13.38</v>
      </c>
      <c r="F10" s="152">
        <v>16.989999999999998</v>
      </c>
      <c r="G10" s="152">
        <v>21</v>
      </c>
      <c r="H10" s="152">
        <v>30.570000000000004</v>
      </c>
      <c r="I10" s="152">
        <v>48.89</v>
      </c>
      <c r="J10" s="152">
        <v>5.34</v>
      </c>
      <c r="K10" s="152">
        <v>15.36</v>
      </c>
      <c r="L10" s="152">
        <v>12.76</v>
      </c>
      <c r="M10" s="152">
        <v>4.2</v>
      </c>
      <c r="N10" s="152">
        <v>5.0999999999999996</v>
      </c>
      <c r="O10" s="152">
        <v>17</v>
      </c>
    </row>
    <row r="11" spans="1:15" ht="21" customHeight="1">
      <c r="A11" s="53" t="s">
        <v>773</v>
      </c>
      <c r="B11" s="28" t="s">
        <v>827</v>
      </c>
      <c r="C11" s="72" t="s">
        <v>188</v>
      </c>
      <c r="D11" s="152">
        <v>20.84</v>
      </c>
      <c r="E11" s="152">
        <v>7.75</v>
      </c>
      <c r="F11" s="152">
        <v>0.71</v>
      </c>
      <c r="G11" s="152">
        <v>6</v>
      </c>
      <c r="H11" s="152">
        <v>1.2</v>
      </c>
      <c r="I11" s="152">
        <v>4</v>
      </c>
      <c r="J11" s="152">
        <v>0</v>
      </c>
      <c r="K11" s="152">
        <v>0.5</v>
      </c>
      <c r="L11" s="152">
        <v>0</v>
      </c>
      <c r="M11" s="152">
        <v>0</v>
      </c>
      <c r="N11" s="152">
        <v>0</v>
      </c>
      <c r="O11" s="152">
        <v>0.67999999999999994</v>
      </c>
    </row>
    <row r="12" spans="1:15" ht="21" customHeight="1">
      <c r="A12" s="53" t="s">
        <v>774</v>
      </c>
      <c r="B12" s="71" t="s">
        <v>802</v>
      </c>
      <c r="C12" s="61" t="s">
        <v>189</v>
      </c>
      <c r="D12" s="152">
        <v>2.62</v>
      </c>
      <c r="E12" s="152">
        <v>0</v>
      </c>
      <c r="F12" s="152">
        <v>1</v>
      </c>
      <c r="G12" s="152">
        <v>0.4</v>
      </c>
      <c r="H12" s="152">
        <v>0</v>
      </c>
      <c r="I12" s="152">
        <v>0</v>
      </c>
      <c r="J12" s="152">
        <v>0</v>
      </c>
      <c r="K12" s="152">
        <v>0</v>
      </c>
      <c r="L12" s="152">
        <v>0</v>
      </c>
      <c r="M12" s="152">
        <v>0.3</v>
      </c>
      <c r="N12" s="152">
        <v>0.55000000000000004</v>
      </c>
      <c r="O12" s="152">
        <v>0.37</v>
      </c>
    </row>
    <row r="13" spans="1:15" ht="21" customHeight="1">
      <c r="A13" s="53" t="s">
        <v>775</v>
      </c>
      <c r="B13" s="28" t="s">
        <v>782</v>
      </c>
      <c r="C13" s="61" t="s">
        <v>190</v>
      </c>
      <c r="D13" s="152">
        <v>0</v>
      </c>
      <c r="E13" s="152">
        <v>0</v>
      </c>
      <c r="F13" s="152">
        <v>0</v>
      </c>
      <c r="G13" s="152">
        <v>0</v>
      </c>
      <c r="H13" s="152">
        <v>0</v>
      </c>
      <c r="I13" s="152">
        <v>0</v>
      </c>
      <c r="J13" s="152">
        <v>0</v>
      </c>
      <c r="K13" s="152">
        <v>0</v>
      </c>
      <c r="L13" s="152">
        <v>0</v>
      </c>
      <c r="M13" s="152">
        <v>0</v>
      </c>
      <c r="N13" s="152">
        <v>0</v>
      </c>
      <c r="O13" s="152">
        <v>0</v>
      </c>
    </row>
    <row r="14" spans="1:15" ht="21" customHeight="1">
      <c r="A14" s="53" t="s">
        <v>776</v>
      </c>
      <c r="B14" s="28" t="s">
        <v>783</v>
      </c>
      <c r="C14" s="61" t="s">
        <v>191</v>
      </c>
      <c r="D14" s="152">
        <v>0</v>
      </c>
      <c r="E14" s="152">
        <v>0</v>
      </c>
      <c r="F14" s="152">
        <v>0</v>
      </c>
      <c r="G14" s="152">
        <v>0</v>
      </c>
      <c r="H14" s="152">
        <v>0</v>
      </c>
      <c r="I14" s="152">
        <v>0</v>
      </c>
      <c r="J14" s="152">
        <v>0</v>
      </c>
      <c r="K14" s="152">
        <v>0</v>
      </c>
      <c r="L14" s="152">
        <v>0</v>
      </c>
      <c r="M14" s="152">
        <v>0</v>
      </c>
      <c r="N14" s="152">
        <v>0</v>
      </c>
      <c r="O14" s="152">
        <v>0</v>
      </c>
    </row>
    <row r="15" spans="1:15" ht="21" customHeight="1">
      <c r="A15" s="53" t="s">
        <v>804</v>
      </c>
      <c r="B15" s="28" t="s">
        <v>803</v>
      </c>
      <c r="C15" s="61" t="s">
        <v>192</v>
      </c>
      <c r="D15" s="152">
        <v>120.08</v>
      </c>
      <c r="E15" s="152">
        <v>10.33</v>
      </c>
      <c r="F15" s="152">
        <v>2</v>
      </c>
      <c r="G15" s="152">
        <v>7.8</v>
      </c>
      <c r="H15" s="152">
        <v>2.25</v>
      </c>
      <c r="I15" s="152">
        <v>7</v>
      </c>
      <c r="J15" s="152">
        <v>1.5</v>
      </c>
      <c r="K15" s="152">
        <v>0.1</v>
      </c>
      <c r="L15" s="152">
        <v>4.6500000000000004</v>
      </c>
      <c r="M15" s="152">
        <v>4.9000000000000004</v>
      </c>
      <c r="N15" s="152">
        <v>1.5</v>
      </c>
      <c r="O15" s="152">
        <v>78.05</v>
      </c>
    </row>
    <row r="16" spans="1:15" ht="21" customHeight="1">
      <c r="A16" s="53"/>
      <c r="B16" s="43" t="s">
        <v>745</v>
      </c>
      <c r="C16" s="44" t="s">
        <v>754</v>
      </c>
      <c r="D16" s="152"/>
      <c r="E16" s="152">
        <v>0</v>
      </c>
      <c r="F16" s="152">
        <v>0</v>
      </c>
      <c r="G16" s="152">
        <v>0</v>
      </c>
      <c r="H16" s="152">
        <v>0</v>
      </c>
      <c r="I16" s="152">
        <v>0</v>
      </c>
      <c r="J16" s="152">
        <v>0</v>
      </c>
      <c r="K16" s="152">
        <v>0</v>
      </c>
      <c r="L16" s="152">
        <v>0</v>
      </c>
      <c r="M16" s="152">
        <v>0</v>
      </c>
      <c r="N16" s="152">
        <v>0</v>
      </c>
      <c r="O16" s="152">
        <v>0</v>
      </c>
    </row>
    <row r="17" spans="1:15" ht="21" customHeight="1">
      <c r="A17" s="53" t="s">
        <v>805</v>
      </c>
      <c r="B17" s="28" t="s">
        <v>826</v>
      </c>
      <c r="C17" s="61" t="s">
        <v>668</v>
      </c>
      <c r="D17" s="152">
        <v>1.94</v>
      </c>
      <c r="E17" s="152">
        <v>1.72</v>
      </c>
      <c r="F17" s="152">
        <v>0</v>
      </c>
      <c r="G17" s="152">
        <v>0</v>
      </c>
      <c r="H17" s="152">
        <v>0.22</v>
      </c>
      <c r="I17" s="152">
        <v>0</v>
      </c>
      <c r="J17" s="152">
        <v>0</v>
      </c>
      <c r="K17" s="152">
        <v>0</v>
      </c>
      <c r="L17" s="152">
        <v>0</v>
      </c>
      <c r="M17" s="152">
        <v>0</v>
      </c>
      <c r="N17" s="152">
        <v>0</v>
      </c>
      <c r="O17" s="152">
        <v>0</v>
      </c>
    </row>
    <row r="18" spans="1:15" ht="21" customHeight="1">
      <c r="A18" s="53" t="s">
        <v>262</v>
      </c>
      <c r="B18" s="28" t="s">
        <v>813</v>
      </c>
      <c r="C18" s="61" t="s">
        <v>671</v>
      </c>
      <c r="D18" s="152">
        <v>0</v>
      </c>
      <c r="E18" s="152">
        <v>0</v>
      </c>
      <c r="F18" s="152">
        <v>0</v>
      </c>
      <c r="G18" s="152">
        <v>0</v>
      </c>
      <c r="H18" s="152">
        <v>0</v>
      </c>
      <c r="I18" s="152">
        <v>0</v>
      </c>
      <c r="J18" s="152">
        <v>0</v>
      </c>
      <c r="K18" s="152">
        <v>0</v>
      </c>
      <c r="L18" s="152">
        <v>0</v>
      </c>
      <c r="M18" s="152">
        <v>0</v>
      </c>
      <c r="N18" s="152">
        <v>0</v>
      </c>
      <c r="O18" s="152">
        <v>0</v>
      </c>
    </row>
    <row r="19" spans="1:15" ht="21" customHeight="1">
      <c r="A19" s="53" t="s">
        <v>7</v>
      </c>
      <c r="B19" s="28" t="s">
        <v>8</v>
      </c>
      <c r="C19" s="61" t="s">
        <v>672</v>
      </c>
      <c r="D19" s="152">
        <v>0</v>
      </c>
      <c r="E19" s="152">
        <v>0</v>
      </c>
      <c r="F19" s="152">
        <v>0</v>
      </c>
      <c r="G19" s="152">
        <v>0</v>
      </c>
      <c r="H19" s="152">
        <v>0</v>
      </c>
      <c r="I19" s="152">
        <v>0</v>
      </c>
      <c r="J19" s="152">
        <v>0</v>
      </c>
      <c r="K19" s="152">
        <v>0</v>
      </c>
      <c r="L19" s="152">
        <v>0</v>
      </c>
      <c r="M19" s="152">
        <v>0</v>
      </c>
      <c r="N19" s="152">
        <v>0</v>
      </c>
      <c r="O19" s="152">
        <v>0</v>
      </c>
    </row>
    <row r="20" spans="1:15" s="143" customFormat="1" ht="30.75" customHeight="1">
      <c r="A20" s="90">
        <v>2</v>
      </c>
      <c r="B20" s="90" t="s">
        <v>99</v>
      </c>
      <c r="C20" s="67"/>
      <c r="D20" s="154">
        <v>80.84</v>
      </c>
      <c r="E20" s="154">
        <v>0</v>
      </c>
      <c r="F20" s="154">
        <v>0</v>
      </c>
      <c r="G20" s="154">
        <v>0</v>
      </c>
      <c r="H20" s="154">
        <v>0</v>
      </c>
      <c r="I20" s="154">
        <v>0</v>
      </c>
      <c r="J20" s="154">
        <v>0</v>
      </c>
      <c r="K20" s="154">
        <v>0</v>
      </c>
      <c r="L20" s="154">
        <v>0</v>
      </c>
      <c r="M20" s="154">
        <v>25.34</v>
      </c>
      <c r="N20" s="154">
        <v>5</v>
      </c>
      <c r="O20" s="154">
        <v>50.5</v>
      </c>
    </row>
    <row r="21" spans="1:15" s="143" customFormat="1" ht="18" customHeight="1">
      <c r="A21" s="53"/>
      <c r="B21" s="43" t="s">
        <v>747</v>
      </c>
      <c r="C21" s="67"/>
      <c r="D21" s="152"/>
      <c r="E21" s="152">
        <v>0</v>
      </c>
      <c r="F21" s="152">
        <v>0</v>
      </c>
      <c r="G21" s="152">
        <v>0</v>
      </c>
      <c r="H21" s="152">
        <v>0</v>
      </c>
      <c r="I21" s="152">
        <v>0</v>
      </c>
      <c r="J21" s="152">
        <v>0</v>
      </c>
      <c r="K21" s="152">
        <v>0</v>
      </c>
      <c r="L21" s="152">
        <v>0</v>
      </c>
      <c r="M21" s="152">
        <v>0</v>
      </c>
      <c r="N21" s="152">
        <v>0</v>
      </c>
      <c r="O21" s="152">
        <v>0</v>
      </c>
    </row>
    <row r="22" spans="1:15" s="146" customFormat="1" ht="21" customHeight="1">
      <c r="A22" s="30" t="s">
        <v>784</v>
      </c>
      <c r="B22" s="53" t="s">
        <v>301</v>
      </c>
      <c r="C22" s="61" t="s">
        <v>829</v>
      </c>
      <c r="D22" s="152">
        <v>21</v>
      </c>
      <c r="E22" s="152">
        <v>0</v>
      </c>
      <c r="F22" s="152">
        <v>0</v>
      </c>
      <c r="G22" s="152">
        <v>0</v>
      </c>
      <c r="H22" s="152">
        <v>0</v>
      </c>
      <c r="I22" s="152">
        <v>0</v>
      </c>
      <c r="J22" s="152">
        <v>0</v>
      </c>
      <c r="K22" s="152">
        <v>0</v>
      </c>
      <c r="L22" s="152">
        <v>0</v>
      </c>
      <c r="M22" s="152">
        <v>10</v>
      </c>
      <c r="N22" s="152">
        <v>5</v>
      </c>
      <c r="O22" s="152">
        <v>6</v>
      </c>
    </row>
    <row r="23" spans="1:15" s="146" customFormat="1" ht="21" customHeight="1">
      <c r="A23" s="30" t="s">
        <v>777</v>
      </c>
      <c r="B23" s="53" t="s">
        <v>755</v>
      </c>
      <c r="C23" s="61" t="s">
        <v>756</v>
      </c>
      <c r="D23" s="152">
        <v>0</v>
      </c>
      <c r="E23" s="152">
        <v>0</v>
      </c>
      <c r="F23" s="152">
        <v>0</v>
      </c>
      <c r="G23" s="152">
        <v>0</v>
      </c>
      <c r="H23" s="152">
        <v>0</v>
      </c>
      <c r="I23" s="152">
        <v>0</v>
      </c>
      <c r="J23" s="152">
        <v>0</v>
      </c>
      <c r="K23" s="152">
        <v>0</v>
      </c>
      <c r="L23" s="152">
        <v>0</v>
      </c>
      <c r="M23" s="152">
        <v>0</v>
      </c>
      <c r="N23" s="152">
        <v>0</v>
      </c>
      <c r="O23" s="152">
        <v>0</v>
      </c>
    </row>
    <row r="24" spans="1:15" s="146" customFormat="1" ht="21" customHeight="1">
      <c r="A24" s="30" t="s">
        <v>778</v>
      </c>
      <c r="B24" s="53" t="s">
        <v>365</v>
      </c>
      <c r="C24" s="61" t="s">
        <v>830</v>
      </c>
      <c r="D24" s="152">
        <v>6</v>
      </c>
      <c r="E24" s="152">
        <v>0</v>
      </c>
      <c r="F24" s="152">
        <v>0</v>
      </c>
      <c r="G24" s="152">
        <v>0</v>
      </c>
      <c r="H24" s="152">
        <v>0</v>
      </c>
      <c r="I24" s="152">
        <v>0</v>
      </c>
      <c r="J24" s="152">
        <v>0</v>
      </c>
      <c r="K24" s="152">
        <v>0</v>
      </c>
      <c r="L24" s="152">
        <v>0</v>
      </c>
      <c r="M24" s="152">
        <v>0</v>
      </c>
      <c r="N24" s="152">
        <v>0</v>
      </c>
      <c r="O24" s="152">
        <v>6</v>
      </c>
    </row>
    <row r="25" spans="1:15" s="146" customFormat="1" ht="21" customHeight="1">
      <c r="A25" s="30" t="s">
        <v>779</v>
      </c>
      <c r="B25" s="53" t="s">
        <v>364</v>
      </c>
      <c r="C25" s="61" t="s">
        <v>831</v>
      </c>
      <c r="D25" s="152">
        <v>0</v>
      </c>
      <c r="E25" s="152">
        <v>0</v>
      </c>
      <c r="F25" s="152">
        <v>0</v>
      </c>
      <c r="G25" s="152">
        <v>0</v>
      </c>
      <c r="H25" s="152">
        <v>0</v>
      </c>
      <c r="I25" s="152">
        <v>0</v>
      </c>
      <c r="J25" s="152">
        <v>0</v>
      </c>
      <c r="K25" s="152">
        <v>0</v>
      </c>
      <c r="L25" s="152">
        <v>0</v>
      </c>
      <c r="M25" s="152">
        <v>0</v>
      </c>
      <c r="N25" s="152">
        <v>0</v>
      </c>
      <c r="O25" s="152">
        <v>0</v>
      </c>
    </row>
    <row r="26" spans="1:15" s="146" customFormat="1" ht="29.25" customHeight="1">
      <c r="A26" s="30" t="s">
        <v>780</v>
      </c>
      <c r="B26" s="62" t="s">
        <v>1093</v>
      </c>
      <c r="C26" s="61" t="s">
        <v>832</v>
      </c>
      <c r="D26" s="152">
        <v>0</v>
      </c>
      <c r="E26" s="152">
        <v>0</v>
      </c>
      <c r="F26" s="152">
        <v>0</v>
      </c>
      <c r="G26" s="152">
        <v>0</v>
      </c>
      <c r="H26" s="152">
        <v>0</v>
      </c>
      <c r="I26" s="152">
        <v>0</v>
      </c>
      <c r="J26" s="152">
        <v>0</v>
      </c>
      <c r="K26" s="152">
        <v>0</v>
      </c>
      <c r="L26" s="152">
        <v>0</v>
      </c>
      <c r="M26" s="152">
        <v>0</v>
      </c>
      <c r="N26" s="152">
        <v>0</v>
      </c>
      <c r="O26" s="152">
        <v>0</v>
      </c>
    </row>
    <row r="27" spans="1:15" s="146" customFormat="1" ht="29.25" customHeight="1">
      <c r="A27" s="30" t="s">
        <v>781</v>
      </c>
      <c r="B27" s="62" t="s">
        <v>1094</v>
      </c>
      <c r="C27" s="61" t="s">
        <v>81</v>
      </c>
      <c r="D27" s="152">
        <v>0</v>
      </c>
      <c r="E27" s="152">
        <v>0</v>
      </c>
      <c r="F27" s="152">
        <v>0</v>
      </c>
      <c r="G27" s="152">
        <v>0</v>
      </c>
      <c r="H27" s="152">
        <v>0</v>
      </c>
      <c r="I27" s="152">
        <v>0</v>
      </c>
      <c r="J27" s="152">
        <v>0</v>
      </c>
      <c r="K27" s="152">
        <v>0</v>
      </c>
      <c r="L27" s="152">
        <v>0</v>
      </c>
      <c r="M27" s="152">
        <v>0</v>
      </c>
      <c r="N27" s="152">
        <v>0</v>
      </c>
      <c r="O27" s="152">
        <v>0</v>
      </c>
    </row>
    <row r="28" spans="1:15" s="146" customFormat="1" ht="36.75" customHeight="1">
      <c r="A28" s="30" t="s">
        <v>785</v>
      </c>
      <c r="B28" s="62" t="s">
        <v>1095</v>
      </c>
      <c r="C28" s="61" t="s">
        <v>675</v>
      </c>
      <c r="D28" s="152">
        <v>0</v>
      </c>
      <c r="E28" s="152">
        <v>0</v>
      </c>
      <c r="F28" s="152">
        <v>0</v>
      </c>
      <c r="G28" s="152">
        <v>0</v>
      </c>
      <c r="H28" s="152">
        <v>0</v>
      </c>
      <c r="I28" s="152">
        <v>0</v>
      </c>
      <c r="J28" s="152">
        <v>0</v>
      </c>
      <c r="K28" s="152">
        <v>0</v>
      </c>
      <c r="L28" s="152">
        <v>0</v>
      </c>
      <c r="M28" s="152">
        <v>0</v>
      </c>
      <c r="N28" s="152">
        <v>0</v>
      </c>
      <c r="O28" s="152">
        <v>0</v>
      </c>
    </row>
    <row r="29" spans="1:15" s="146" customFormat="1" ht="37.5" customHeight="1">
      <c r="A29" s="30" t="s">
        <v>786</v>
      </c>
      <c r="B29" s="62" t="s">
        <v>1096</v>
      </c>
      <c r="C29" s="61" t="s">
        <v>676</v>
      </c>
      <c r="D29" s="152">
        <v>0</v>
      </c>
      <c r="E29" s="152">
        <v>0</v>
      </c>
      <c r="F29" s="152">
        <v>0</v>
      </c>
      <c r="G29" s="152">
        <v>0</v>
      </c>
      <c r="H29" s="152">
        <v>0</v>
      </c>
      <c r="I29" s="152">
        <v>0</v>
      </c>
      <c r="J29" s="152">
        <v>0</v>
      </c>
      <c r="K29" s="152">
        <v>0</v>
      </c>
      <c r="L29" s="152">
        <v>0</v>
      </c>
      <c r="M29" s="152">
        <v>0</v>
      </c>
      <c r="N29" s="152">
        <v>0</v>
      </c>
      <c r="O29" s="152">
        <v>0</v>
      </c>
    </row>
    <row r="30" spans="1:15" s="146" customFormat="1" ht="32.25" customHeight="1">
      <c r="A30" s="30" t="s">
        <v>809</v>
      </c>
      <c r="B30" s="62" t="s">
        <v>1097</v>
      </c>
      <c r="C30" s="61" t="s">
        <v>677</v>
      </c>
      <c r="D30" s="152">
        <v>53.84</v>
      </c>
      <c r="E30" s="152">
        <v>0</v>
      </c>
      <c r="F30" s="152">
        <v>0</v>
      </c>
      <c r="G30" s="152">
        <v>0</v>
      </c>
      <c r="H30" s="152">
        <v>0</v>
      </c>
      <c r="I30" s="152">
        <v>0</v>
      </c>
      <c r="J30" s="152">
        <v>0</v>
      </c>
      <c r="K30" s="152">
        <v>0</v>
      </c>
      <c r="L30" s="152">
        <v>0</v>
      </c>
      <c r="M30" s="152">
        <v>15.34</v>
      </c>
      <c r="N30" s="152">
        <v>0</v>
      </c>
      <c r="O30" s="152">
        <v>38.5</v>
      </c>
    </row>
    <row r="31" spans="1:15" s="146" customFormat="1" ht="22.15" customHeight="1">
      <c r="A31" s="30"/>
      <c r="B31" s="43" t="s">
        <v>745</v>
      </c>
      <c r="C31" s="61" t="s">
        <v>757</v>
      </c>
      <c r="D31" s="152"/>
      <c r="E31" s="152">
        <v>0</v>
      </c>
      <c r="F31" s="152">
        <v>0</v>
      </c>
      <c r="G31" s="152">
        <v>0</v>
      </c>
      <c r="H31" s="152">
        <v>0</v>
      </c>
      <c r="I31" s="152">
        <v>0</v>
      </c>
      <c r="J31" s="152">
        <v>0</v>
      </c>
      <c r="K31" s="152">
        <v>0</v>
      </c>
      <c r="L31" s="152">
        <v>0</v>
      </c>
      <c r="M31" s="152">
        <v>0</v>
      </c>
      <c r="N31" s="152">
        <v>0</v>
      </c>
      <c r="O31" s="152">
        <v>0</v>
      </c>
    </row>
    <row r="32" spans="1:15" s="147" customFormat="1" ht="29.25" customHeight="1">
      <c r="A32" s="68">
        <v>3</v>
      </c>
      <c r="B32" s="63" t="s">
        <v>1098</v>
      </c>
      <c r="C32" s="70" t="s">
        <v>678</v>
      </c>
      <c r="D32" s="154">
        <v>0</v>
      </c>
      <c r="E32" s="154">
        <v>0</v>
      </c>
      <c r="F32" s="154">
        <v>0</v>
      </c>
      <c r="G32" s="154">
        <v>0</v>
      </c>
      <c r="H32" s="154">
        <v>0</v>
      </c>
      <c r="I32" s="154">
        <v>0</v>
      </c>
      <c r="J32" s="154">
        <v>0</v>
      </c>
      <c r="K32" s="154">
        <v>0</v>
      </c>
      <c r="L32" s="154">
        <v>0</v>
      </c>
      <c r="M32" s="154">
        <v>0</v>
      </c>
      <c r="N32" s="154">
        <v>0</v>
      </c>
      <c r="O32" s="154">
        <v>0</v>
      </c>
    </row>
    <row r="33" spans="1:15" ht="21.75" customHeight="1">
      <c r="A33" s="337" t="s">
        <v>1089</v>
      </c>
      <c r="B33" s="337"/>
      <c r="C33" s="337"/>
      <c r="D33" s="337"/>
      <c r="E33" s="337"/>
      <c r="F33" s="337"/>
      <c r="G33" s="337"/>
      <c r="H33" s="337"/>
      <c r="I33" s="337"/>
      <c r="J33" s="337"/>
      <c r="K33" s="337"/>
      <c r="L33" s="337"/>
      <c r="M33" s="337"/>
      <c r="N33" s="337"/>
      <c r="O33" s="337"/>
    </row>
    <row r="34" spans="1:15" ht="16.5" customHeight="1">
      <c r="A34" s="337" t="s">
        <v>161</v>
      </c>
      <c r="B34" s="337"/>
      <c r="C34" s="337"/>
      <c r="D34" s="337"/>
      <c r="E34" s="337"/>
      <c r="F34" s="337"/>
      <c r="G34" s="337"/>
      <c r="H34" s="337"/>
      <c r="I34" s="337"/>
      <c r="J34" s="337"/>
      <c r="K34" s="337"/>
      <c r="L34" s="337"/>
      <c r="M34" s="337"/>
      <c r="N34" s="337"/>
      <c r="O34" s="337"/>
    </row>
  </sheetData>
  <mergeCells count="9">
    <mergeCell ref="A34:O34"/>
    <mergeCell ref="E4:O4"/>
    <mergeCell ref="M3:O3"/>
    <mergeCell ref="A2:O2"/>
    <mergeCell ref="A4:A5"/>
    <mergeCell ref="B4:B5"/>
    <mergeCell ref="C4:C5"/>
    <mergeCell ref="D4:D5"/>
    <mergeCell ref="A33:O33"/>
  </mergeCells>
  <phoneticPr fontId="0" type="noConversion"/>
  <printOptions horizontalCentered="1"/>
  <pageMargins left="0.23622047244094491" right="0.23622047244094491" top="0.74803149606299213" bottom="0.43307086614173229" header="0" footer="0"/>
  <pageSetup paperSize="9" scale="95" orientation="landscape" blackAndWhite="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R63"/>
  <sheetViews>
    <sheetView showZeros="0" zoomScaleNormal="75" workbookViewId="0">
      <pane xSplit="2" ySplit="6" topLeftCell="C10" activePane="bottomRight" state="frozen"/>
      <selection activeCell="E11" sqref="E11"/>
      <selection pane="topRight" activeCell="E11" sqref="E11"/>
      <selection pane="bottomLeft" activeCell="E11" sqref="E11"/>
      <selection pane="bottomRight" activeCell="G64" sqref="G64"/>
    </sheetView>
  </sheetViews>
  <sheetFormatPr defaultColWidth="9.140625" defaultRowHeight="15"/>
  <cols>
    <col min="1" max="1" width="5.7109375" style="23" customWidth="1"/>
    <col min="2" max="2" width="37.28515625" style="23" customWidth="1"/>
    <col min="3" max="3" width="7" style="138" customWidth="1"/>
    <col min="4" max="4" width="11.28515625" style="138" customWidth="1"/>
    <col min="5" max="5" width="9.140625" style="138" customWidth="1"/>
    <col min="6" max="7" width="8" style="138" customWidth="1"/>
    <col min="8" max="8" width="8.140625" style="138" customWidth="1"/>
    <col min="9" max="9" width="7.28515625" style="138" customWidth="1"/>
    <col min="10" max="10" width="8" style="138" customWidth="1"/>
    <col min="11" max="11" width="8.28515625" style="138" customWidth="1"/>
    <col min="12" max="12" width="8.42578125" style="138" customWidth="1"/>
    <col min="13" max="13" width="8.28515625" style="138" customWidth="1"/>
    <col min="14" max="14" width="7.42578125" style="138" customWidth="1"/>
    <col min="15" max="15" width="8.28515625" style="138" customWidth="1"/>
    <col min="16" max="16384" width="9.140625" style="138"/>
  </cols>
  <sheetData>
    <row r="1" spans="1:18">
      <c r="A1" s="337" t="s">
        <v>680</v>
      </c>
      <c r="B1" s="337"/>
    </row>
    <row r="2" spans="1:18" s="1" customFormat="1" ht="37.5" customHeight="1">
      <c r="A2" s="330" t="s">
        <v>1088</v>
      </c>
      <c r="B2" s="331"/>
      <c r="C2" s="331"/>
      <c r="D2" s="331"/>
      <c r="E2" s="331"/>
      <c r="F2" s="331"/>
      <c r="G2" s="331"/>
      <c r="H2" s="331"/>
      <c r="I2" s="331"/>
      <c r="J2" s="331"/>
      <c r="K2" s="331"/>
      <c r="L2" s="331"/>
      <c r="M2" s="331"/>
      <c r="N2" s="331"/>
      <c r="O2" s="331"/>
    </row>
    <row r="3" spans="1:18" s="139" customFormat="1" ht="19.5" customHeight="1">
      <c r="A3" s="136"/>
      <c r="B3" s="136"/>
      <c r="C3" s="137"/>
      <c r="D3" s="137"/>
      <c r="M3" s="333" t="s">
        <v>797</v>
      </c>
      <c r="N3" s="333"/>
      <c r="O3" s="333"/>
    </row>
    <row r="4" spans="1:18" s="143" customFormat="1" ht="15" customHeight="1">
      <c r="A4" s="336" t="s">
        <v>304</v>
      </c>
      <c r="B4" s="336" t="s">
        <v>799</v>
      </c>
      <c r="C4" s="336" t="s">
        <v>787</v>
      </c>
      <c r="D4" s="338" t="s">
        <v>679</v>
      </c>
      <c r="E4" s="336" t="s">
        <v>305</v>
      </c>
      <c r="F4" s="336"/>
      <c r="G4" s="336"/>
      <c r="H4" s="336"/>
      <c r="I4" s="336"/>
      <c r="J4" s="336"/>
      <c r="K4" s="336"/>
      <c r="L4" s="336"/>
      <c r="M4" s="336"/>
      <c r="N4" s="336"/>
      <c r="O4" s="336"/>
    </row>
    <row r="5" spans="1:18" s="143" customFormat="1" ht="55.9" customHeight="1">
      <c r="A5" s="336"/>
      <c r="B5" s="336"/>
      <c r="C5" s="336"/>
      <c r="D5" s="336"/>
      <c r="E5" s="88" t="s">
        <v>319</v>
      </c>
      <c r="F5" s="88" t="s">
        <v>323</v>
      </c>
      <c r="G5" s="88" t="s">
        <v>324</v>
      </c>
      <c r="H5" s="88" t="s">
        <v>325</v>
      </c>
      <c r="I5" s="2" t="s">
        <v>326</v>
      </c>
      <c r="J5" s="2" t="s">
        <v>327</v>
      </c>
      <c r="K5" s="2" t="s">
        <v>328</v>
      </c>
      <c r="L5" s="2" t="s">
        <v>329</v>
      </c>
      <c r="M5" s="2" t="s">
        <v>330</v>
      </c>
      <c r="N5" s="2" t="s">
        <v>331</v>
      </c>
      <c r="O5" s="2" t="s">
        <v>332</v>
      </c>
    </row>
    <row r="6" spans="1:18" s="144" customFormat="1" ht="17.45" customHeight="1">
      <c r="A6" s="134">
        <v>-1</v>
      </c>
      <c r="B6" s="134">
        <v>-2</v>
      </c>
      <c r="C6" s="134">
        <v>-3</v>
      </c>
      <c r="D6" s="135" t="s">
        <v>68</v>
      </c>
      <c r="E6" s="134">
        <v>-5</v>
      </c>
      <c r="F6" s="134">
        <v>-6</v>
      </c>
      <c r="G6" s="134">
        <v>-7</v>
      </c>
      <c r="H6" s="134">
        <v>-8</v>
      </c>
      <c r="I6" s="134">
        <v>-9</v>
      </c>
      <c r="J6" s="134">
        <v>-10</v>
      </c>
      <c r="K6" s="134">
        <v>-11</v>
      </c>
      <c r="L6" s="134">
        <v>-12</v>
      </c>
      <c r="M6" s="134">
        <v>-13</v>
      </c>
      <c r="N6" s="134">
        <v>-14</v>
      </c>
      <c r="O6" s="134">
        <v>-15</v>
      </c>
    </row>
    <row r="7" spans="1:18" s="3" customFormat="1" ht="15" customHeight="1">
      <c r="A7" s="336" t="s">
        <v>306</v>
      </c>
      <c r="B7" s="336"/>
      <c r="C7" s="5"/>
      <c r="D7" s="37">
        <v>117.82000000000002</v>
      </c>
      <c r="E7" s="37">
        <v>23.400000000000002</v>
      </c>
      <c r="F7" s="37">
        <v>10.59</v>
      </c>
      <c r="G7" s="37">
        <v>10.990000000000002</v>
      </c>
      <c r="H7" s="37">
        <v>1.55</v>
      </c>
      <c r="I7" s="37">
        <v>32.599999999999994</v>
      </c>
      <c r="J7" s="37">
        <v>3.8</v>
      </c>
      <c r="K7" s="37">
        <v>7.3599999999999994</v>
      </c>
      <c r="L7" s="37">
        <v>6.16</v>
      </c>
      <c r="M7" s="37">
        <v>4.1899999999999995</v>
      </c>
      <c r="N7" s="37">
        <v>2.15</v>
      </c>
      <c r="O7" s="37">
        <v>15.030000000000001</v>
      </c>
    </row>
    <row r="8" spans="1:18" s="38" customFormat="1" ht="15" customHeight="1">
      <c r="A8" s="68">
        <v>1</v>
      </c>
      <c r="B8" s="69" t="s">
        <v>130</v>
      </c>
      <c r="C8" s="70" t="s">
        <v>788</v>
      </c>
      <c r="D8" s="37">
        <v>116.03000000000002</v>
      </c>
      <c r="E8" s="37">
        <v>23.05</v>
      </c>
      <c r="F8" s="37">
        <v>9.83</v>
      </c>
      <c r="G8" s="37">
        <v>10.690000000000001</v>
      </c>
      <c r="H8" s="37">
        <v>1.55</v>
      </c>
      <c r="I8" s="37">
        <v>32.44</v>
      </c>
      <c r="J8" s="37">
        <v>3.8</v>
      </c>
      <c r="K8" s="37">
        <v>7.3599999999999994</v>
      </c>
      <c r="L8" s="37">
        <v>6.16</v>
      </c>
      <c r="M8" s="37">
        <v>3.9699999999999998</v>
      </c>
      <c r="N8" s="37">
        <v>2.15</v>
      </c>
      <c r="O8" s="37">
        <v>15.030000000000001</v>
      </c>
    </row>
    <row r="9" spans="1:18" s="38" customFormat="1" ht="15" customHeight="1">
      <c r="A9" s="68"/>
      <c r="B9" s="43" t="s">
        <v>747</v>
      </c>
      <c r="C9" s="70"/>
      <c r="D9" s="37"/>
      <c r="E9" s="152">
        <v>0</v>
      </c>
      <c r="F9" s="152">
        <v>0</v>
      </c>
      <c r="G9" s="152">
        <v>0</v>
      </c>
      <c r="H9" s="152">
        <v>0</v>
      </c>
      <c r="I9" s="152">
        <v>0</v>
      </c>
      <c r="J9" s="152">
        <v>0</v>
      </c>
      <c r="K9" s="152">
        <v>0</v>
      </c>
      <c r="L9" s="152">
        <v>0</v>
      </c>
      <c r="M9" s="152">
        <v>0</v>
      </c>
      <c r="N9" s="152">
        <v>0</v>
      </c>
      <c r="O9" s="152">
        <v>0</v>
      </c>
    </row>
    <row r="10" spans="1:18" s="35" customFormat="1" ht="15" customHeight="1">
      <c r="A10" s="71" t="s">
        <v>772</v>
      </c>
      <c r="B10" s="28" t="s">
        <v>133</v>
      </c>
      <c r="C10" s="61" t="s">
        <v>131</v>
      </c>
      <c r="D10" s="152">
        <v>70.210000000000008</v>
      </c>
      <c r="E10" s="152">
        <v>9.1300000000000008</v>
      </c>
      <c r="F10" s="152">
        <v>6.83</v>
      </c>
      <c r="G10" s="152">
        <v>4.6900000000000004</v>
      </c>
      <c r="H10" s="152">
        <v>1.06</v>
      </c>
      <c r="I10" s="152">
        <v>26.44</v>
      </c>
      <c r="J10" s="152">
        <v>2.2999999999999998</v>
      </c>
      <c r="K10" s="152">
        <v>7.26</v>
      </c>
      <c r="L10" s="152">
        <v>4.2</v>
      </c>
      <c r="M10" s="152">
        <v>2</v>
      </c>
      <c r="N10" s="152">
        <v>0.8</v>
      </c>
      <c r="O10" s="152">
        <v>5.5</v>
      </c>
    </row>
    <row r="11" spans="1:18" s="35" customFormat="1" ht="15" customHeight="1">
      <c r="A11" s="71"/>
      <c r="B11" s="28" t="s">
        <v>186</v>
      </c>
      <c r="C11" s="61" t="s">
        <v>132</v>
      </c>
      <c r="D11" s="152">
        <v>70.210000000000008</v>
      </c>
      <c r="E11" s="152">
        <v>9.1300000000000008</v>
      </c>
      <c r="F11" s="152">
        <v>6.83</v>
      </c>
      <c r="G11" s="152">
        <v>4.6900000000000004</v>
      </c>
      <c r="H11" s="152">
        <v>1.06</v>
      </c>
      <c r="I11" s="152">
        <v>26.44</v>
      </c>
      <c r="J11" s="152">
        <v>2.2999999999999998</v>
      </c>
      <c r="K11" s="152">
        <v>7.26</v>
      </c>
      <c r="L11" s="152">
        <v>4.2</v>
      </c>
      <c r="M11" s="152">
        <v>2</v>
      </c>
      <c r="N11" s="152">
        <v>0.8</v>
      </c>
      <c r="O11" s="152">
        <v>5.5</v>
      </c>
      <c r="R11" s="282"/>
    </row>
    <row r="12" spans="1:18" s="35" customFormat="1" ht="15" customHeight="1">
      <c r="A12" s="71" t="s">
        <v>773</v>
      </c>
      <c r="B12" s="28" t="s">
        <v>827</v>
      </c>
      <c r="C12" s="72" t="s">
        <v>6</v>
      </c>
      <c r="D12" s="152">
        <v>13.93</v>
      </c>
      <c r="E12" s="152">
        <v>7.75</v>
      </c>
      <c r="F12" s="152">
        <v>0</v>
      </c>
      <c r="G12" s="152">
        <v>2</v>
      </c>
      <c r="H12" s="152">
        <v>0</v>
      </c>
      <c r="I12" s="152">
        <v>4</v>
      </c>
      <c r="J12" s="152">
        <v>0</v>
      </c>
      <c r="K12" s="152">
        <v>0</v>
      </c>
      <c r="L12" s="152">
        <v>0</v>
      </c>
      <c r="M12" s="152">
        <v>0</v>
      </c>
      <c r="N12" s="152">
        <v>0</v>
      </c>
      <c r="O12" s="152">
        <v>0.18</v>
      </c>
    </row>
    <row r="13" spans="1:18" s="35" customFormat="1" ht="15" customHeight="1">
      <c r="A13" s="71" t="s">
        <v>774</v>
      </c>
      <c r="B13" s="71" t="s">
        <v>802</v>
      </c>
      <c r="C13" s="61" t="s">
        <v>806</v>
      </c>
      <c r="D13" s="152">
        <v>1.6500000000000001</v>
      </c>
      <c r="E13" s="152">
        <v>0</v>
      </c>
      <c r="F13" s="152">
        <v>1</v>
      </c>
      <c r="G13" s="152">
        <v>0</v>
      </c>
      <c r="H13" s="152">
        <v>0</v>
      </c>
      <c r="I13" s="152">
        <v>0</v>
      </c>
      <c r="J13" s="152">
        <v>0</v>
      </c>
      <c r="K13" s="152">
        <v>0</v>
      </c>
      <c r="L13" s="152">
        <v>0</v>
      </c>
      <c r="M13" s="152">
        <v>0</v>
      </c>
      <c r="N13" s="152">
        <v>0.35</v>
      </c>
      <c r="O13" s="152">
        <v>0.3</v>
      </c>
    </row>
    <row r="14" spans="1:18" s="35" customFormat="1" ht="15" customHeight="1">
      <c r="A14" s="71" t="s">
        <v>775</v>
      </c>
      <c r="B14" s="28" t="s">
        <v>782</v>
      </c>
      <c r="C14" s="61" t="s">
        <v>789</v>
      </c>
      <c r="D14" s="152">
        <v>0</v>
      </c>
      <c r="E14" s="152">
        <v>0</v>
      </c>
      <c r="F14" s="152">
        <v>0</v>
      </c>
      <c r="G14" s="152">
        <v>0</v>
      </c>
      <c r="H14" s="152">
        <v>0</v>
      </c>
      <c r="I14" s="152">
        <v>0</v>
      </c>
      <c r="J14" s="152">
        <v>0</v>
      </c>
      <c r="K14" s="152">
        <v>0</v>
      </c>
      <c r="L14" s="152">
        <v>0</v>
      </c>
      <c r="M14" s="152">
        <v>0</v>
      </c>
      <c r="N14" s="152">
        <v>0</v>
      </c>
      <c r="O14" s="152">
        <v>0</v>
      </c>
    </row>
    <row r="15" spans="1:18" s="35" customFormat="1" ht="15" customHeight="1">
      <c r="A15" s="71" t="s">
        <v>776</v>
      </c>
      <c r="B15" s="28" t="s">
        <v>783</v>
      </c>
      <c r="C15" s="61" t="s">
        <v>790</v>
      </c>
      <c r="D15" s="152">
        <v>0</v>
      </c>
      <c r="E15" s="152">
        <v>0</v>
      </c>
      <c r="F15" s="152">
        <v>0</v>
      </c>
      <c r="G15" s="152">
        <v>0</v>
      </c>
      <c r="H15" s="152">
        <v>0</v>
      </c>
      <c r="I15" s="152">
        <v>0</v>
      </c>
      <c r="J15" s="152">
        <v>0</v>
      </c>
      <c r="K15" s="152">
        <v>0</v>
      </c>
      <c r="L15" s="152">
        <v>0</v>
      </c>
      <c r="M15" s="152">
        <v>0</v>
      </c>
      <c r="N15" s="152">
        <v>0</v>
      </c>
      <c r="O15" s="152">
        <v>0</v>
      </c>
    </row>
    <row r="16" spans="1:18" s="35" customFormat="1" ht="15" customHeight="1">
      <c r="A16" s="71" t="s">
        <v>804</v>
      </c>
      <c r="B16" s="28" t="s">
        <v>803</v>
      </c>
      <c r="C16" s="61" t="s">
        <v>807</v>
      </c>
      <c r="D16" s="152">
        <v>28.299999999999997</v>
      </c>
      <c r="E16" s="152">
        <v>4.45</v>
      </c>
      <c r="F16" s="152">
        <v>2</v>
      </c>
      <c r="G16" s="152">
        <v>4</v>
      </c>
      <c r="H16" s="152">
        <v>0.27</v>
      </c>
      <c r="I16" s="152">
        <v>2</v>
      </c>
      <c r="J16" s="152">
        <v>1.5</v>
      </c>
      <c r="K16" s="152">
        <v>0.1</v>
      </c>
      <c r="L16" s="152">
        <v>1.96</v>
      </c>
      <c r="M16" s="152">
        <v>1.97</v>
      </c>
      <c r="N16" s="152">
        <v>1</v>
      </c>
      <c r="O16" s="152">
        <v>9.0500000000000007</v>
      </c>
    </row>
    <row r="17" spans="1:17" s="35" customFormat="1" ht="26.45" customHeight="1">
      <c r="A17" s="71"/>
      <c r="B17" s="43" t="s">
        <v>1091</v>
      </c>
      <c r="C17" s="44" t="s">
        <v>746</v>
      </c>
      <c r="D17" s="152"/>
      <c r="E17" s="152">
        <v>0</v>
      </c>
      <c r="F17" s="152">
        <v>0</v>
      </c>
      <c r="G17" s="152">
        <v>0</v>
      </c>
      <c r="H17" s="152">
        <v>0</v>
      </c>
      <c r="I17" s="152">
        <v>0</v>
      </c>
      <c r="J17" s="152">
        <v>0</v>
      </c>
      <c r="K17" s="152">
        <v>0</v>
      </c>
      <c r="L17" s="152">
        <v>0</v>
      </c>
      <c r="M17" s="152">
        <v>0</v>
      </c>
      <c r="N17" s="152">
        <v>0</v>
      </c>
      <c r="O17" s="152">
        <v>0</v>
      </c>
    </row>
    <row r="18" spans="1:17" s="35" customFormat="1" ht="15" customHeight="1">
      <c r="A18" s="71" t="s">
        <v>805</v>
      </c>
      <c r="B18" s="28" t="s">
        <v>826</v>
      </c>
      <c r="C18" s="61" t="s">
        <v>15</v>
      </c>
      <c r="D18" s="152">
        <v>1.94</v>
      </c>
      <c r="E18" s="152">
        <v>1.72</v>
      </c>
      <c r="F18" s="152">
        <v>0</v>
      </c>
      <c r="G18" s="152">
        <v>0</v>
      </c>
      <c r="H18" s="152">
        <v>0.22</v>
      </c>
      <c r="I18" s="152">
        <v>0</v>
      </c>
      <c r="J18" s="152">
        <v>0</v>
      </c>
      <c r="K18" s="152">
        <v>0</v>
      </c>
      <c r="L18" s="152">
        <v>0</v>
      </c>
      <c r="M18" s="152">
        <v>0</v>
      </c>
      <c r="N18" s="152">
        <v>0</v>
      </c>
      <c r="O18" s="152">
        <v>0</v>
      </c>
    </row>
    <row r="19" spans="1:17" s="35" customFormat="1" ht="15" customHeight="1">
      <c r="A19" s="71" t="s">
        <v>262</v>
      </c>
      <c r="B19" s="28" t="s">
        <v>813</v>
      </c>
      <c r="C19" s="61" t="s">
        <v>261</v>
      </c>
      <c r="D19" s="152">
        <v>0</v>
      </c>
      <c r="E19" s="152">
        <v>0</v>
      </c>
      <c r="F19" s="152">
        <v>0</v>
      </c>
      <c r="G19" s="152">
        <v>0</v>
      </c>
      <c r="H19" s="152">
        <v>0</v>
      </c>
      <c r="I19" s="152">
        <v>0</v>
      </c>
      <c r="J19" s="152">
        <v>0</v>
      </c>
      <c r="K19" s="152">
        <v>0</v>
      </c>
      <c r="L19" s="152">
        <v>0</v>
      </c>
      <c r="M19" s="152">
        <v>0</v>
      </c>
      <c r="N19" s="152">
        <v>0</v>
      </c>
      <c r="O19" s="152">
        <v>0</v>
      </c>
    </row>
    <row r="20" spans="1:17" s="35" customFormat="1" ht="15" customHeight="1">
      <c r="A20" s="71" t="s">
        <v>7</v>
      </c>
      <c r="B20" s="28" t="s">
        <v>8</v>
      </c>
      <c r="C20" s="61" t="s">
        <v>9</v>
      </c>
      <c r="D20" s="152">
        <v>0</v>
      </c>
      <c r="E20" s="152">
        <v>0</v>
      </c>
      <c r="F20" s="152">
        <v>0</v>
      </c>
      <c r="G20" s="152">
        <v>0</v>
      </c>
      <c r="H20" s="152">
        <v>0</v>
      </c>
      <c r="I20" s="152">
        <v>0</v>
      </c>
      <c r="J20" s="152">
        <v>0</v>
      </c>
      <c r="K20" s="152">
        <v>0</v>
      </c>
      <c r="L20" s="152">
        <v>0</v>
      </c>
      <c r="M20" s="152">
        <v>0</v>
      </c>
      <c r="N20" s="152">
        <v>0</v>
      </c>
      <c r="O20" s="152">
        <v>0</v>
      </c>
    </row>
    <row r="21" spans="1:17" s="38" customFormat="1" ht="15" customHeight="1">
      <c r="A21" s="74">
        <v>2</v>
      </c>
      <c r="B21" s="75" t="s">
        <v>825</v>
      </c>
      <c r="C21" s="76" t="s">
        <v>791</v>
      </c>
      <c r="D21" s="37">
        <v>1.7899999999999998</v>
      </c>
      <c r="E21" s="37">
        <v>0.35</v>
      </c>
      <c r="F21" s="37">
        <v>0.76</v>
      </c>
      <c r="G21" s="37">
        <v>0.3</v>
      </c>
      <c r="H21" s="37">
        <v>0</v>
      </c>
      <c r="I21" s="37">
        <v>0.16</v>
      </c>
      <c r="J21" s="37">
        <v>0</v>
      </c>
      <c r="K21" s="37">
        <v>0</v>
      </c>
      <c r="L21" s="37">
        <v>0</v>
      </c>
      <c r="M21" s="37">
        <v>0.22</v>
      </c>
      <c r="N21" s="37">
        <v>0</v>
      </c>
      <c r="O21" s="37">
        <v>0</v>
      </c>
      <c r="P21" s="180"/>
      <c r="Q21" s="180"/>
    </row>
    <row r="22" spans="1:17" s="38" customFormat="1" ht="15" customHeight="1">
      <c r="A22" s="74"/>
      <c r="B22" s="43" t="s">
        <v>747</v>
      </c>
      <c r="C22" s="76"/>
      <c r="D22" s="37"/>
      <c r="E22" s="152">
        <v>0</v>
      </c>
      <c r="F22" s="152">
        <v>0</v>
      </c>
      <c r="G22" s="152">
        <v>0</v>
      </c>
      <c r="H22" s="152">
        <v>0</v>
      </c>
      <c r="I22" s="152">
        <v>0</v>
      </c>
      <c r="J22" s="152">
        <v>0</v>
      </c>
      <c r="K22" s="152">
        <v>0</v>
      </c>
      <c r="L22" s="152">
        <v>0</v>
      </c>
      <c r="M22" s="152">
        <v>0</v>
      </c>
      <c r="N22" s="152">
        <v>0</v>
      </c>
      <c r="O22" s="152">
        <v>0</v>
      </c>
      <c r="P22" s="180"/>
      <c r="Q22" s="180"/>
    </row>
    <row r="23" spans="1:17" s="38" customFormat="1" ht="15" customHeight="1">
      <c r="A23" s="29" t="s">
        <v>784</v>
      </c>
      <c r="B23" s="28" t="s">
        <v>824</v>
      </c>
      <c r="C23" s="77" t="s">
        <v>792</v>
      </c>
      <c r="D23" s="152">
        <v>0</v>
      </c>
      <c r="E23" s="152">
        <v>0</v>
      </c>
      <c r="F23" s="152">
        <v>0</v>
      </c>
      <c r="G23" s="152">
        <v>0</v>
      </c>
      <c r="H23" s="152">
        <v>0</v>
      </c>
      <c r="I23" s="152">
        <v>0</v>
      </c>
      <c r="J23" s="152">
        <v>0</v>
      </c>
      <c r="K23" s="152">
        <v>0</v>
      </c>
      <c r="L23" s="152">
        <v>0</v>
      </c>
      <c r="M23" s="152">
        <v>0</v>
      </c>
      <c r="N23" s="152">
        <v>0</v>
      </c>
      <c r="O23" s="152">
        <v>0</v>
      </c>
    </row>
    <row r="24" spans="1:17" s="38" customFormat="1" ht="15" customHeight="1">
      <c r="A24" s="29" t="s">
        <v>777</v>
      </c>
      <c r="B24" s="28" t="s">
        <v>823</v>
      </c>
      <c r="C24" s="77" t="s">
        <v>793</v>
      </c>
      <c r="D24" s="152">
        <v>0</v>
      </c>
      <c r="E24" s="152">
        <v>0</v>
      </c>
      <c r="F24" s="152">
        <v>0</v>
      </c>
      <c r="G24" s="152">
        <v>0</v>
      </c>
      <c r="H24" s="152">
        <v>0</v>
      </c>
      <c r="I24" s="152">
        <v>0</v>
      </c>
      <c r="J24" s="152">
        <v>0</v>
      </c>
      <c r="K24" s="152">
        <v>0</v>
      </c>
      <c r="L24" s="152">
        <v>0</v>
      </c>
      <c r="M24" s="152">
        <v>0</v>
      </c>
      <c r="N24" s="152">
        <v>0</v>
      </c>
      <c r="O24" s="152">
        <v>0</v>
      </c>
    </row>
    <row r="25" spans="1:17" ht="15" customHeight="1">
      <c r="A25" s="29" t="s">
        <v>778</v>
      </c>
      <c r="B25" s="28" t="s">
        <v>822</v>
      </c>
      <c r="C25" s="72" t="s">
        <v>794</v>
      </c>
      <c r="D25" s="152">
        <v>0</v>
      </c>
      <c r="E25" s="152">
        <v>0</v>
      </c>
      <c r="F25" s="152">
        <v>0</v>
      </c>
      <c r="G25" s="152">
        <v>0</v>
      </c>
      <c r="H25" s="152">
        <v>0</v>
      </c>
      <c r="I25" s="152">
        <v>0</v>
      </c>
      <c r="J25" s="152">
        <v>0</v>
      </c>
      <c r="K25" s="152">
        <v>0</v>
      </c>
      <c r="L25" s="152">
        <v>0</v>
      </c>
      <c r="M25" s="152">
        <v>0</v>
      </c>
      <c r="N25" s="152">
        <v>0</v>
      </c>
      <c r="O25" s="152">
        <v>0</v>
      </c>
    </row>
    <row r="26" spans="1:17" s="35" customFormat="1" ht="15" customHeight="1">
      <c r="A26" s="29" t="s">
        <v>779</v>
      </c>
      <c r="B26" s="28" t="s">
        <v>312</v>
      </c>
      <c r="C26" s="72" t="s">
        <v>313</v>
      </c>
      <c r="D26" s="152">
        <v>0</v>
      </c>
      <c r="E26" s="152">
        <v>0</v>
      </c>
      <c r="F26" s="152">
        <v>0</v>
      </c>
      <c r="G26" s="152">
        <v>0</v>
      </c>
      <c r="H26" s="152">
        <v>0</v>
      </c>
      <c r="I26" s="152">
        <v>0</v>
      </c>
      <c r="J26" s="152">
        <v>0</v>
      </c>
      <c r="K26" s="152">
        <v>0</v>
      </c>
      <c r="L26" s="152">
        <v>0</v>
      </c>
      <c r="M26" s="152">
        <v>0</v>
      </c>
      <c r="N26" s="152">
        <v>0</v>
      </c>
      <c r="O26" s="152">
        <v>0</v>
      </c>
    </row>
    <row r="27" spans="1:17" s="35" customFormat="1" ht="15" customHeight="1">
      <c r="A27" s="29" t="s">
        <v>780</v>
      </c>
      <c r="B27" s="28" t="s">
        <v>760</v>
      </c>
      <c r="C27" s="72" t="s">
        <v>761</v>
      </c>
      <c r="D27" s="152">
        <v>0</v>
      </c>
      <c r="E27" s="152">
        <v>0</v>
      </c>
      <c r="F27" s="152">
        <v>0</v>
      </c>
      <c r="G27" s="152">
        <v>0</v>
      </c>
      <c r="H27" s="152">
        <v>0</v>
      </c>
      <c r="I27" s="152">
        <v>0</v>
      </c>
      <c r="J27" s="152">
        <v>0</v>
      </c>
      <c r="K27" s="152">
        <v>0</v>
      </c>
      <c r="L27" s="152">
        <v>0</v>
      </c>
      <c r="M27" s="152">
        <v>0</v>
      </c>
      <c r="N27" s="152">
        <v>0</v>
      </c>
      <c r="O27" s="152">
        <v>0</v>
      </c>
    </row>
    <row r="28" spans="1:17" s="35" customFormat="1" ht="15" customHeight="1">
      <c r="A28" s="29" t="s">
        <v>781</v>
      </c>
      <c r="B28" s="28" t="s">
        <v>762</v>
      </c>
      <c r="C28" s="72" t="s">
        <v>263</v>
      </c>
      <c r="D28" s="152">
        <v>0</v>
      </c>
      <c r="E28" s="152">
        <v>0</v>
      </c>
      <c r="F28" s="152">
        <v>0</v>
      </c>
      <c r="G28" s="152">
        <v>0</v>
      </c>
      <c r="H28" s="152">
        <v>0</v>
      </c>
      <c r="I28" s="152">
        <v>0</v>
      </c>
      <c r="J28" s="152">
        <v>0</v>
      </c>
      <c r="K28" s="152">
        <v>0</v>
      </c>
      <c r="L28" s="152">
        <v>0</v>
      </c>
      <c r="M28" s="152">
        <v>0</v>
      </c>
      <c r="N28" s="152">
        <v>0</v>
      </c>
      <c r="O28" s="152">
        <v>0</v>
      </c>
    </row>
    <row r="29" spans="1:17" s="35" customFormat="1" ht="15" customHeight="1">
      <c r="A29" s="29" t="s">
        <v>785</v>
      </c>
      <c r="B29" s="28" t="s">
        <v>763</v>
      </c>
      <c r="C29" s="72" t="s">
        <v>808</v>
      </c>
      <c r="D29" s="152">
        <v>0</v>
      </c>
      <c r="E29" s="152">
        <v>0</v>
      </c>
      <c r="F29" s="152">
        <v>0</v>
      </c>
      <c r="G29" s="152">
        <v>0</v>
      </c>
      <c r="H29" s="152">
        <v>0</v>
      </c>
      <c r="I29" s="152">
        <v>0</v>
      </c>
      <c r="J29" s="152">
        <v>0</v>
      </c>
      <c r="K29" s="152">
        <v>0</v>
      </c>
      <c r="L29" s="152">
        <v>0</v>
      </c>
      <c r="M29" s="152">
        <v>0</v>
      </c>
      <c r="N29" s="152">
        <v>0</v>
      </c>
      <c r="O29" s="152">
        <v>0</v>
      </c>
    </row>
    <row r="30" spans="1:17" s="38" customFormat="1" ht="15" customHeight="1">
      <c r="A30" s="29" t="s">
        <v>786</v>
      </c>
      <c r="B30" s="28" t="s">
        <v>151</v>
      </c>
      <c r="C30" s="79" t="s">
        <v>264</v>
      </c>
      <c r="D30" s="152">
        <v>0</v>
      </c>
      <c r="E30" s="152">
        <v>0</v>
      </c>
      <c r="F30" s="152">
        <v>0</v>
      </c>
      <c r="G30" s="152">
        <v>0</v>
      </c>
      <c r="H30" s="152">
        <v>0</v>
      </c>
      <c r="I30" s="152">
        <v>0</v>
      </c>
      <c r="J30" s="152">
        <v>0</v>
      </c>
      <c r="K30" s="152">
        <v>0</v>
      </c>
      <c r="L30" s="152">
        <v>0</v>
      </c>
      <c r="M30" s="152">
        <v>0</v>
      </c>
      <c r="N30" s="152">
        <v>0</v>
      </c>
      <c r="O30" s="152">
        <v>0</v>
      </c>
    </row>
    <row r="31" spans="1:17" s="35" customFormat="1" ht="28.15" customHeight="1">
      <c r="A31" s="29" t="s">
        <v>809</v>
      </c>
      <c r="B31" s="78" t="s">
        <v>1090</v>
      </c>
      <c r="C31" s="72" t="s">
        <v>796</v>
      </c>
      <c r="D31" s="152">
        <v>0.18</v>
      </c>
      <c r="E31" s="152">
        <v>0</v>
      </c>
      <c r="F31" s="152">
        <v>0</v>
      </c>
      <c r="G31" s="152">
        <v>0</v>
      </c>
      <c r="H31" s="152">
        <v>0</v>
      </c>
      <c r="I31" s="152">
        <v>0</v>
      </c>
      <c r="J31" s="152">
        <v>0</v>
      </c>
      <c r="K31" s="152">
        <v>0</v>
      </c>
      <c r="L31" s="152">
        <v>0</v>
      </c>
      <c r="M31" s="152">
        <v>0.18</v>
      </c>
      <c r="N31" s="152">
        <v>0</v>
      </c>
      <c r="O31" s="152">
        <v>0</v>
      </c>
    </row>
    <row r="32" spans="1:17" s="35" customFormat="1" ht="15" customHeight="1">
      <c r="A32" s="29"/>
      <c r="B32" s="43" t="s">
        <v>747</v>
      </c>
      <c r="C32" s="72"/>
      <c r="D32" s="152"/>
      <c r="E32" s="152">
        <v>0</v>
      </c>
      <c r="F32" s="152">
        <v>0</v>
      </c>
      <c r="G32" s="152">
        <v>0</v>
      </c>
      <c r="H32" s="152">
        <v>0</v>
      </c>
      <c r="I32" s="152">
        <v>0</v>
      </c>
      <c r="J32" s="152">
        <v>0</v>
      </c>
      <c r="K32" s="152">
        <v>0</v>
      </c>
      <c r="L32" s="152">
        <v>0</v>
      </c>
      <c r="M32" s="152">
        <v>0</v>
      </c>
      <c r="N32" s="152">
        <v>0</v>
      </c>
      <c r="O32" s="152">
        <v>0</v>
      </c>
    </row>
    <row r="33" spans="1:15" s="35" customFormat="1" ht="15" customHeight="1">
      <c r="A33" s="29" t="s">
        <v>30</v>
      </c>
      <c r="B33" s="56" t="s">
        <v>820</v>
      </c>
      <c r="C33" s="57" t="s">
        <v>247</v>
      </c>
      <c r="D33" s="36">
        <v>0</v>
      </c>
      <c r="E33" s="152">
        <v>0</v>
      </c>
      <c r="F33" s="152">
        <v>0</v>
      </c>
      <c r="G33" s="152">
        <v>0</v>
      </c>
      <c r="H33" s="152">
        <v>0</v>
      </c>
      <c r="I33" s="152">
        <v>0</v>
      </c>
      <c r="J33" s="152">
        <v>0</v>
      </c>
      <c r="K33" s="152">
        <v>0</v>
      </c>
      <c r="L33" s="152">
        <v>0</v>
      </c>
      <c r="M33" s="152">
        <v>0</v>
      </c>
      <c r="N33" s="152">
        <v>0</v>
      </c>
      <c r="O33" s="152">
        <v>0</v>
      </c>
    </row>
    <row r="34" spans="1:15" s="35" customFormat="1" ht="15" customHeight="1">
      <c r="A34" s="29" t="s">
        <v>31</v>
      </c>
      <c r="B34" s="56" t="s">
        <v>819</v>
      </c>
      <c r="C34" s="57" t="s">
        <v>248</v>
      </c>
      <c r="D34" s="36">
        <v>0</v>
      </c>
      <c r="E34" s="152">
        <v>0</v>
      </c>
      <c r="F34" s="152">
        <v>0</v>
      </c>
      <c r="G34" s="152">
        <v>0</v>
      </c>
      <c r="H34" s="152">
        <v>0</v>
      </c>
      <c r="I34" s="152">
        <v>0</v>
      </c>
      <c r="J34" s="152">
        <v>0</v>
      </c>
      <c r="K34" s="152">
        <v>0</v>
      </c>
      <c r="L34" s="152">
        <v>0</v>
      </c>
      <c r="M34" s="152">
        <v>0</v>
      </c>
      <c r="N34" s="152">
        <v>0</v>
      </c>
      <c r="O34" s="152">
        <v>0</v>
      </c>
    </row>
    <row r="35" spans="1:15" s="35" customFormat="1" ht="15" customHeight="1">
      <c r="A35" s="29" t="s">
        <v>32</v>
      </c>
      <c r="B35" s="56" t="s">
        <v>816</v>
      </c>
      <c r="C35" s="57" t="s">
        <v>251</v>
      </c>
      <c r="D35" s="36">
        <v>0</v>
      </c>
      <c r="E35" s="152">
        <v>0</v>
      </c>
      <c r="F35" s="152">
        <v>0</v>
      </c>
      <c r="G35" s="152">
        <v>0</v>
      </c>
      <c r="H35" s="152">
        <v>0</v>
      </c>
      <c r="I35" s="152">
        <v>0</v>
      </c>
      <c r="J35" s="152">
        <v>0</v>
      </c>
      <c r="K35" s="152">
        <v>0</v>
      </c>
      <c r="L35" s="152">
        <v>0</v>
      </c>
      <c r="M35" s="152">
        <v>0</v>
      </c>
      <c r="N35" s="152">
        <v>0</v>
      </c>
      <c r="O35" s="152">
        <v>0</v>
      </c>
    </row>
    <row r="36" spans="1:15" s="35" customFormat="1" ht="15" customHeight="1">
      <c r="A36" s="29" t="s">
        <v>33</v>
      </c>
      <c r="B36" s="56" t="s">
        <v>815</v>
      </c>
      <c r="C36" s="57" t="s">
        <v>252</v>
      </c>
      <c r="D36" s="36">
        <v>0</v>
      </c>
      <c r="E36" s="152">
        <v>0</v>
      </c>
      <c r="F36" s="152">
        <v>0</v>
      </c>
      <c r="G36" s="152">
        <v>0</v>
      </c>
      <c r="H36" s="152">
        <v>0</v>
      </c>
      <c r="I36" s="152">
        <v>0</v>
      </c>
      <c r="J36" s="152">
        <v>0</v>
      </c>
      <c r="K36" s="152">
        <v>0</v>
      </c>
      <c r="L36" s="152">
        <v>0</v>
      </c>
      <c r="M36" s="152">
        <v>0</v>
      </c>
      <c r="N36" s="152">
        <v>0</v>
      </c>
      <c r="O36" s="152">
        <v>0</v>
      </c>
    </row>
    <row r="37" spans="1:15" s="35" customFormat="1" ht="15" customHeight="1">
      <c r="A37" s="29" t="s">
        <v>34</v>
      </c>
      <c r="B37" s="56" t="s">
        <v>814</v>
      </c>
      <c r="C37" s="57" t="s">
        <v>253</v>
      </c>
      <c r="D37" s="36">
        <v>0</v>
      </c>
      <c r="E37" s="152">
        <v>0</v>
      </c>
      <c r="F37" s="152">
        <v>0</v>
      </c>
      <c r="G37" s="152">
        <v>0</v>
      </c>
      <c r="H37" s="152">
        <v>0</v>
      </c>
      <c r="I37" s="152">
        <v>0</v>
      </c>
      <c r="J37" s="152">
        <v>0</v>
      </c>
      <c r="K37" s="152">
        <v>0</v>
      </c>
      <c r="L37" s="152">
        <v>0</v>
      </c>
      <c r="M37" s="152">
        <v>0</v>
      </c>
      <c r="N37" s="152">
        <v>0</v>
      </c>
      <c r="O37" s="152">
        <v>0</v>
      </c>
    </row>
    <row r="38" spans="1:15" s="35" customFormat="1" ht="15" customHeight="1">
      <c r="A38" s="29" t="s">
        <v>35</v>
      </c>
      <c r="B38" s="56" t="s">
        <v>160</v>
      </c>
      <c r="C38" s="57" t="s">
        <v>254</v>
      </c>
      <c r="D38" s="36">
        <v>0</v>
      </c>
      <c r="E38" s="152">
        <v>0</v>
      </c>
      <c r="F38" s="152">
        <v>0</v>
      </c>
      <c r="G38" s="152">
        <v>0</v>
      </c>
      <c r="H38" s="152">
        <v>0</v>
      </c>
      <c r="I38" s="152">
        <v>0</v>
      </c>
      <c r="J38" s="152">
        <v>0</v>
      </c>
      <c r="K38" s="152">
        <v>0</v>
      </c>
      <c r="L38" s="152">
        <v>0</v>
      </c>
      <c r="M38" s="152">
        <v>0</v>
      </c>
      <c r="N38" s="152">
        <v>0</v>
      </c>
      <c r="O38" s="152">
        <v>0</v>
      </c>
    </row>
    <row r="39" spans="1:15" s="35" customFormat="1" ht="15" customHeight="1">
      <c r="A39" s="29" t="s">
        <v>36</v>
      </c>
      <c r="B39" s="56" t="s">
        <v>818</v>
      </c>
      <c r="C39" s="57" t="s">
        <v>249</v>
      </c>
      <c r="D39" s="36">
        <v>0</v>
      </c>
      <c r="E39" s="152">
        <v>0</v>
      </c>
      <c r="F39" s="152">
        <v>0</v>
      </c>
      <c r="G39" s="152">
        <v>0</v>
      </c>
      <c r="H39" s="152">
        <v>0</v>
      </c>
      <c r="I39" s="152">
        <v>0</v>
      </c>
      <c r="J39" s="152">
        <v>0</v>
      </c>
      <c r="K39" s="152">
        <v>0</v>
      </c>
      <c r="L39" s="152">
        <v>0</v>
      </c>
      <c r="M39" s="152">
        <v>0</v>
      </c>
      <c r="N39" s="152">
        <v>0</v>
      </c>
      <c r="O39" s="152">
        <v>0</v>
      </c>
    </row>
    <row r="40" spans="1:15" s="35" customFormat="1" ht="15" customHeight="1">
      <c r="A40" s="29" t="s">
        <v>37</v>
      </c>
      <c r="B40" s="56" t="s">
        <v>817</v>
      </c>
      <c r="C40" s="57" t="s">
        <v>250</v>
      </c>
      <c r="D40" s="36">
        <v>0</v>
      </c>
      <c r="E40" s="152">
        <v>0</v>
      </c>
      <c r="F40" s="152">
        <v>0</v>
      </c>
      <c r="G40" s="152">
        <v>0</v>
      </c>
      <c r="H40" s="152">
        <v>0</v>
      </c>
      <c r="I40" s="152">
        <v>0</v>
      </c>
      <c r="J40" s="152">
        <v>0</v>
      </c>
      <c r="K40" s="152">
        <v>0</v>
      </c>
      <c r="L40" s="152">
        <v>0</v>
      </c>
      <c r="M40" s="152">
        <v>0</v>
      </c>
      <c r="N40" s="152">
        <v>0</v>
      </c>
      <c r="O40" s="152">
        <v>0</v>
      </c>
    </row>
    <row r="41" spans="1:15" s="35" customFormat="1" ht="15" customHeight="1">
      <c r="A41" s="29" t="s">
        <v>38</v>
      </c>
      <c r="B41" s="56" t="s">
        <v>748</v>
      </c>
      <c r="C41" s="57" t="s">
        <v>749</v>
      </c>
      <c r="D41" s="36"/>
      <c r="E41" s="152">
        <v>0</v>
      </c>
      <c r="F41" s="152">
        <v>0</v>
      </c>
      <c r="G41" s="152">
        <v>0</v>
      </c>
      <c r="H41" s="152">
        <v>0</v>
      </c>
      <c r="I41" s="152">
        <v>0</v>
      </c>
      <c r="J41" s="152">
        <v>0</v>
      </c>
      <c r="K41" s="152">
        <v>0</v>
      </c>
      <c r="L41" s="152">
        <v>0</v>
      </c>
      <c r="M41" s="152">
        <v>0</v>
      </c>
      <c r="N41" s="152">
        <v>0</v>
      </c>
      <c r="O41" s="152">
        <v>0</v>
      </c>
    </row>
    <row r="42" spans="1:15" s="35" customFormat="1" ht="15" customHeight="1">
      <c r="A42" s="29" t="s">
        <v>39</v>
      </c>
      <c r="B42" s="28" t="s">
        <v>156</v>
      </c>
      <c r="C42" s="72" t="s">
        <v>795</v>
      </c>
      <c r="D42" s="36">
        <v>0</v>
      </c>
      <c r="E42" s="152">
        <v>0</v>
      </c>
      <c r="F42" s="152">
        <v>0</v>
      </c>
      <c r="G42" s="152">
        <v>0</v>
      </c>
      <c r="H42" s="152">
        <v>0</v>
      </c>
      <c r="I42" s="152">
        <v>0</v>
      </c>
      <c r="J42" s="152">
        <v>0</v>
      </c>
      <c r="K42" s="152">
        <v>0</v>
      </c>
      <c r="L42" s="152">
        <v>0</v>
      </c>
      <c r="M42" s="152">
        <v>0</v>
      </c>
      <c r="N42" s="152">
        <v>0</v>
      </c>
      <c r="O42" s="152">
        <v>0</v>
      </c>
    </row>
    <row r="43" spans="1:15" s="35" customFormat="1" ht="15" customHeight="1">
      <c r="A43" s="29" t="s">
        <v>40</v>
      </c>
      <c r="B43" s="40" t="s">
        <v>154</v>
      </c>
      <c r="C43" s="79" t="s">
        <v>14</v>
      </c>
      <c r="D43" s="36">
        <v>0</v>
      </c>
      <c r="E43" s="152">
        <v>0</v>
      </c>
      <c r="F43" s="152">
        <v>0</v>
      </c>
      <c r="G43" s="152">
        <v>0</v>
      </c>
      <c r="H43" s="152">
        <v>0</v>
      </c>
      <c r="I43" s="152">
        <v>0</v>
      </c>
      <c r="J43" s="152">
        <v>0</v>
      </c>
      <c r="K43" s="152">
        <v>0</v>
      </c>
      <c r="L43" s="152">
        <v>0</v>
      </c>
      <c r="M43" s="152">
        <v>0</v>
      </c>
      <c r="N43" s="152">
        <v>0</v>
      </c>
      <c r="O43" s="152">
        <v>0</v>
      </c>
    </row>
    <row r="44" spans="1:15" s="35" customFormat="1" ht="15" customHeight="1">
      <c r="A44" s="29" t="s">
        <v>165</v>
      </c>
      <c r="B44" s="40" t="s">
        <v>145</v>
      </c>
      <c r="C44" s="79" t="s">
        <v>146</v>
      </c>
      <c r="D44" s="36">
        <v>0</v>
      </c>
      <c r="E44" s="152">
        <v>0</v>
      </c>
      <c r="F44" s="152">
        <v>0</v>
      </c>
      <c r="G44" s="152">
        <v>0</v>
      </c>
      <c r="H44" s="152">
        <v>0</v>
      </c>
      <c r="I44" s="152">
        <v>0</v>
      </c>
      <c r="J44" s="152">
        <v>0</v>
      </c>
      <c r="K44" s="152">
        <v>0</v>
      </c>
      <c r="L44" s="152">
        <v>0</v>
      </c>
      <c r="M44" s="152">
        <v>0</v>
      </c>
      <c r="N44" s="152">
        <v>0</v>
      </c>
      <c r="O44" s="152">
        <v>0</v>
      </c>
    </row>
    <row r="45" spans="1:15" s="35" customFormat="1" ht="24" customHeight="1">
      <c r="A45" s="29" t="s">
        <v>166</v>
      </c>
      <c r="B45" s="30" t="s">
        <v>163</v>
      </c>
      <c r="C45" s="72" t="s">
        <v>811</v>
      </c>
      <c r="D45" s="36">
        <v>0</v>
      </c>
      <c r="E45" s="152">
        <v>0</v>
      </c>
      <c r="F45" s="152">
        <v>0</v>
      </c>
      <c r="G45" s="152">
        <v>0</v>
      </c>
      <c r="H45" s="152">
        <v>0</v>
      </c>
      <c r="I45" s="152">
        <v>0</v>
      </c>
      <c r="J45" s="152">
        <v>0</v>
      </c>
      <c r="K45" s="152">
        <v>0</v>
      </c>
      <c r="L45" s="152">
        <v>0</v>
      </c>
      <c r="M45" s="152">
        <v>0</v>
      </c>
      <c r="N45" s="152">
        <v>0</v>
      </c>
      <c r="O45" s="152">
        <v>0</v>
      </c>
    </row>
    <row r="46" spans="1:15" s="35" customFormat="1" ht="15" customHeight="1">
      <c r="A46" s="29" t="s">
        <v>167</v>
      </c>
      <c r="B46" s="56" t="s">
        <v>164</v>
      </c>
      <c r="C46" s="57" t="s">
        <v>255</v>
      </c>
      <c r="D46" s="36">
        <v>0</v>
      </c>
      <c r="E46" s="152">
        <v>0</v>
      </c>
      <c r="F46" s="152">
        <v>0</v>
      </c>
      <c r="G46" s="152">
        <v>0</v>
      </c>
      <c r="H46" s="152">
        <v>0</v>
      </c>
      <c r="I46" s="152">
        <v>0</v>
      </c>
      <c r="J46" s="152">
        <v>0</v>
      </c>
      <c r="K46" s="152">
        <v>0</v>
      </c>
      <c r="L46" s="152">
        <v>0</v>
      </c>
      <c r="M46" s="152">
        <v>0</v>
      </c>
      <c r="N46" s="152">
        <v>0</v>
      </c>
      <c r="O46" s="152">
        <v>0</v>
      </c>
    </row>
    <row r="47" spans="1:15" s="35" customFormat="1" ht="15" customHeight="1">
      <c r="A47" s="29" t="s">
        <v>168</v>
      </c>
      <c r="B47" s="56" t="s">
        <v>158</v>
      </c>
      <c r="C47" s="57" t="s">
        <v>256</v>
      </c>
      <c r="D47" s="36">
        <v>0</v>
      </c>
      <c r="E47" s="152">
        <v>0</v>
      </c>
      <c r="F47" s="152">
        <v>0</v>
      </c>
      <c r="G47" s="152">
        <v>0</v>
      </c>
      <c r="H47" s="152">
        <v>0</v>
      </c>
      <c r="I47" s="152">
        <v>0</v>
      </c>
      <c r="J47" s="152">
        <v>0</v>
      </c>
      <c r="K47" s="152">
        <v>0</v>
      </c>
      <c r="L47" s="152">
        <v>0</v>
      </c>
      <c r="M47" s="152">
        <v>0</v>
      </c>
      <c r="N47" s="152">
        <v>0</v>
      </c>
      <c r="O47" s="152">
        <v>0</v>
      </c>
    </row>
    <row r="48" spans="1:15" s="35" customFormat="1" ht="15" customHeight="1">
      <c r="A48" s="29" t="s">
        <v>169</v>
      </c>
      <c r="B48" s="56" t="s">
        <v>157</v>
      </c>
      <c r="C48" s="57" t="s">
        <v>257</v>
      </c>
      <c r="D48" s="36">
        <v>0.18</v>
      </c>
      <c r="E48" s="152">
        <v>0</v>
      </c>
      <c r="F48" s="152">
        <v>0</v>
      </c>
      <c r="G48" s="152">
        <v>0</v>
      </c>
      <c r="H48" s="152">
        <v>0</v>
      </c>
      <c r="I48" s="152">
        <v>0</v>
      </c>
      <c r="J48" s="152">
        <v>0</v>
      </c>
      <c r="K48" s="152">
        <v>0</v>
      </c>
      <c r="L48" s="152">
        <v>0</v>
      </c>
      <c r="M48" s="152">
        <v>0.18</v>
      </c>
      <c r="N48" s="152">
        <v>0</v>
      </c>
      <c r="O48" s="152">
        <v>0</v>
      </c>
    </row>
    <row r="49" spans="1:15" s="35" customFormat="1" ht="15" customHeight="1">
      <c r="A49" s="29" t="s">
        <v>810</v>
      </c>
      <c r="B49" s="56" t="s">
        <v>137</v>
      </c>
      <c r="C49" s="57" t="s">
        <v>812</v>
      </c>
      <c r="D49" s="152">
        <v>0</v>
      </c>
      <c r="E49" s="152">
        <v>0</v>
      </c>
      <c r="F49" s="152">
        <v>0</v>
      </c>
      <c r="G49" s="152">
        <v>0</v>
      </c>
      <c r="H49" s="152">
        <v>0</v>
      </c>
      <c r="I49" s="152">
        <v>0</v>
      </c>
      <c r="J49" s="152">
        <v>0</v>
      </c>
      <c r="K49" s="152">
        <v>0</v>
      </c>
      <c r="L49" s="152">
        <v>0</v>
      </c>
      <c r="M49" s="152">
        <v>0</v>
      </c>
      <c r="N49" s="152">
        <v>0</v>
      </c>
      <c r="O49" s="152">
        <v>0</v>
      </c>
    </row>
    <row r="50" spans="1:15" s="38" customFormat="1" ht="15" customHeight="1">
      <c r="A50" s="29" t="s">
        <v>265</v>
      </c>
      <c r="B50" s="40" t="s">
        <v>23</v>
      </c>
      <c r="C50" s="79" t="s">
        <v>24</v>
      </c>
      <c r="D50" s="152">
        <v>0</v>
      </c>
      <c r="E50" s="152">
        <v>0</v>
      </c>
      <c r="F50" s="152">
        <v>0</v>
      </c>
      <c r="G50" s="152">
        <v>0</v>
      </c>
      <c r="H50" s="152">
        <v>0</v>
      </c>
      <c r="I50" s="152">
        <v>0</v>
      </c>
      <c r="J50" s="152">
        <v>0</v>
      </c>
      <c r="K50" s="152">
        <v>0</v>
      </c>
      <c r="L50" s="152">
        <v>0</v>
      </c>
      <c r="M50" s="152">
        <v>0</v>
      </c>
      <c r="N50" s="152">
        <v>0</v>
      </c>
      <c r="O50" s="152">
        <v>0</v>
      </c>
    </row>
    <row r="51" spans="1:15" s="38" customFormat="1" ht="15" customHeight="1">
      <c r="A51" s="29" t="s">
        <v>266</v>
      </c>
      <c r="B51" s="40" t="s">
        <v>25</v>
      </c>
      <c r="C51" s="79" t="s">
        <v>26</v>
      </c>
      <c r="D51" s="152">
        <v>0</v>
      </c>
      <c r="E51" s="152">
        <v>0</v>
      </c>
      <c r="F51" s="152">
        <v>0</v>
      </c>
      <c r="G51" s="152">
        <v>0</v>
      </c>
      <c r="H51" s="152">
        <v>0</v>
      </c>
      <c r="I51" s="152">
        <v>0</v>
      </c>
      <c r="J51" s="152">
        <v>0</v>
      </c>
      <c r="K51" s="152">
        <v>0</v>
      </c>
      <c r="L51" s="152">
        <v>0</v>
      </c>
      <c r="M51" s="152">
        <v>0</v>
      </c>
      <c r="N51" s="152">
        <v>0</v>
      </c>
      <c r="O51" s="152">
        <v>0</v>
      </c>
    </row>
    <row r="52" spans="1:15" s="35" customFormat="1" ht="15" customHeight="1">
      <c r="A52" s="29" t="s">
        <v>267</v>
      </c>
      <c r="B52" s="28" t="s">
        <v>333</v>
      </c>
      <c r="C52" s="77" t="s">
        <v>127</v>
      </c>
      <c r="D52" s="152">
        <v>1.26</v>
      </c>
      <c r="E52" s="152">
        <v>0</v>
      </c>
      <c r="F52" s="152">
        <v>0.76</v>
      </c>
      <c r="G52" s="152">
        <v>0.3</v>
      </c>
      <c r="H52" s="152">
        <v>0</v>
      </c>
      <c r="I52" s="152">
        <v>0.16</v>
      </c>
      <c r="J52" s="152">
        <v>0</v>
      </c>
      <c r="K52" s="152">
        <v>0</v>
      </c>
      <c r="L52" s="152">
        <v>0</v>
      </c>
      <c r="M52" s="152">
        <v>0.04</v>
      </c>
      <c r="N52" s="152">
        <v>0</v>
      </c>
      <c r="O52" s="152">
        <v>0</v>
      </c>
    </row>
    <row r="53" spans="1:15" s="35" customFormat="1" ht="15" customHeight="1">
      <c r="A53" s="29" t="s">
        <v>268</v>
      </c>
      <c r="B53" s="28" t="s">
        <v>722</v>
      </c>
      <c r="C53" s="77" t="s">
        <v>126</v>
      </c>
      <c r="D53" s="152">
        <v>0.35</v>
      </c>
      <c r="E53" s="152">
        <v>0.35</v>
      </c>
      <c r="F53" s="152">
        <v>0</v>
      </c>
      <c r="G53" s="152">
        <v>0</v>
      </c>
      <c r="H53" s="152">
        <v>0</v>
      </c>
      <c r="I53" s="152">
        <v>0</v>
      </c>
      <c r="J53" s="152">
        <v>0</v>
      </c>
      <c r="K53" s="152">
        <v>0</v>
      </c>
      <c r="L53" s="152">
        <v>0</v>
      </c>
      <c r="M53" s="152">
        <v>0</v>
      </c>
      <c r="N53" s="152">
        <v>0</v>
      </c>
      <c r="O53" s="152">
        <v>0</v>
      </c>
    </row>
    <row r="54" spans="1:15" s="35" customFormat="1" ht="15" customHeight="1">
      <c r="A54" s="29" t="s">
        <v>123</v>
      </c>
      <c r="B54" s="29" t="s">
        <v>152</v>
      </c>
      <c r="C54" s="72" t="s">
        <v>140</v>
      </c>
      <c r="D54" s="152">
        <v>0</v>
      </c>
      <c r="E54" s="152">
        <v>0</v>
      </c>
      <c r="F54" s="152">
        <v>0</v>
      </c>
      <c r="G54" s="152">
        <v>0</v>
      </c>
      <c r="H54" s="152">
        <v>0</v>
      </c>
      <c r="I54" s="152">
        <v>0</v>
      </c>
      <c r="J54" s="152">
        <v>0</v>
      </c>
      <c r="K54" s="152">
        <v>0</v>
      </c>
      <c r="L54" s="152">
        <v>0</v>
      </c>
      <c r="M54" s="152">
        <v>0</v>
      </c>
      <c r="N54" s="152">
        <v>0</v>
      </c>
      <c r="O54" s="152">
        <v>0</v>
      </c>
    </row>
    <row r="55" spans="1:15" s="35" customFormat="1" ht="15" customHeight="1">
      <c r="A55" s="29" t="s">
        <v>124</v>
      </c>
      <c r="B55" s="40" t="s">
        <v>141</v>
      </c>
      <c r="C55" s="79" t="s">
        <v>142</v>
      </c>
      <c r="D55" s="152">
        <v>0</v>
      </c>
      <c r="E55" s="152">
        <v>0</v>
      </c>
      <c r="F55" s="152">
        <v>0</v>
      </c>
      <c r="G55" s="152">
        <v>0</v>
      </c>
      <c r="H55" s="152">
        <v>0</v>
      </c>
      <c r="I55" s="152">
        <v>0</v>
      </c>
      <c r="J55" s="152">
        <v>0</v>
      </c>
      <c r="K55" s="152">
        <v>0</v>
      </c>
      <c r="L55" s="152">
        <v>0</v>
      </c>
      <c r="M55" s="152">
        <v>0</v>
      </c>
      <c r="N55" s="152">
        <v>0</v>
      </c>
      <c r="O55" s="152">
        <v>0</v>
      </c>
    </row>
    <row r="56" spans="1:15" s="35" customFormat="1" ht="15" customHeight="1">
      <c r="A56" s="29" t="s">
        <v>125</v>
      </c>
      <c r="B56" s="40" t="s">
        <v>143</v>
      </c>
      <c r="C56" s="79" t="s">
        <v>144</v>
      </c>
      <c r="D56" s="152">
        <v>0</v>
      </c>
      <c r="E56" s="152">
        <v>0</v>
      </c>
      <c r="F56" s="152">
        <v>0</v>
      </c>
      <c r="G56" s="152">
        <v>0</v>
      </c>
      <c r="H56" s="152">
        <v>0</v>
      </c>
      <c r="I56" s="152">
        <v>0</v>
      </c>
      <c r="J56" s="152">
        <v>0</v>
      </c>
      <c r="K56" s="152">
        <v>0</v>
      </c>
      <c r="L56" s="152">
        <v>0</v>
      </c>
      <c r="M56" s="152">
        <v>0</v>
      </c>
      <c r="N56" s="152">
        <v>0</v>
      </c>
      <c r="O56" s="152">
        <v>0</v>
      </c>
    </row>
    <row r="57" spans="1:15" s="35" customFormat="1" ht="15" customHeight="1">
      <c r="A57" s="29" t="s">
        <v>41</v>
      </c>
      <c r="B57" s="40" t="s">
        <v>294</v>
      </c>
      <c r="C57" s="79" t="s">
        <v>28</v>
      </c>
      <c r="D57" s="152">
        <v>0</v>
      </c>
      <c r="E57" s="152">
        <v>0</v>
      </c>
      <c r="F57" s="152">
        <v>0</v>
      </c>
      <c r="G57" s="152">
        <v>0</v>
      </c>
      <c r="H57" s="152">
        <v>0</v>
      </c>
      <c r="I57" s="152">
        <v>0</v>
      </c>
      <c r="J57" s="152">
        <v>0</v>
      </c>
      <c r="K57" s="152">
        <v>0</v>
      </c>
      <c r="L57" s="152">
        <v>0</v>
      </c>
      <c r="M57" s="152">
        <v>0</v>
      </c>
      <c r="N57" s="152">
        <v>0</v>
      </c>
      <c r="O57" s="152">
        <v>0</v>
      </c>
    </row>
    <row r="58" spans="1:15" s="35" customFormat="1" ht="15" customHeight="1">
      <c r="A58" s="29" t="s">
        <v>42</v>
      </c>
      <c r="B58" s="28" t="s">
        <v>149</v>
      </c>
      <c r="C58" s="72" t="s">
        <v>13</v>
      </c>
      <c r="D58" s="152">
        <v>0</v>
      </c>
      <c r="E58" s="152">
        <v>0</v>
      </c>
      <c r="F58" s="152">
        <v>0</v>
      </c>
      <c r="G58" s="152">
        <v>0</v>
      </c>
      <c r="H58" s="152">
        <v>0</v>
      </c>
      <c r="I58" s="152">
        <v>0</v>
      </c>
      <c r="J58" s="152">
        <v>0</v>
      </c>
      <c r="K58" s="152">
        <v>0</v>
      </c>
      <c r="L58" s="152">
        <v>0</v>
      </c>
      <c r="M58" s="152">
        <v>0</v>
      </c>
      <c r="N58" s="152">
        <v>0</v>
      </c>
      <c r="O58" s="152">
        <v>0</v>
      </c>
    </row>
    <row r="59" spans="1:15" s="35" customFormat="1" ht="15" customHeight="1">
      <c r="A59" s="29" t="s">
        <v>43</v>
      </c>
      <c r="B59" s="28" t="s">
        <v>148</v>
      </c>
      <c r="C59" s="72" t="s">
        <v>128</v>
      </c>
      <c r="D59" s="152">
        <v>0</v>
      </c>
      <c r="E59" s="152">
        <v>0</v>
      </c>
      <c r="F59" s="152">
        <v>0</v>
      </c>
      <c r="G59" s="152">
        <v>0</v>
      </c>
      <c r="H59" s="152">
        <v>0</v>
      </c>
      <c r="I59" s="152">
        <v>0</v>
      </c>
      <c r="J59" s="152">
        <v>0</v>
      </c>
      <c r="K59" s="152">
        <v>0</v>
      </c>
      <c r="L59" s="152">
        <v>0</v>
      </c>
      <c r="M59" s="152">
        <v>0</v>
      </c>
      <c r="N59" s="152">
        <v>0</v>
      </c>
      <c r="O59" s="152">
        <v>0</v>
      </c>
    </row>
    <row r="60" spans="1:15" ht="15" customHeight="1">
      <c r="A60" s="29" t="s">
        <v>44</v>
      </c>
      <c r="B60" s="28" t="s">
        <v>147</v>
      </c>
      <c r="C60" s="72" t="s">
        <v>119</v>
      </c>
      <c r="D60" s="152">
        <v>0</v>
      </c>
      <c r="E60" s="152">
        <v>0</v>
      </c>
      <c r="F60" s="152">
        <v>0</v>
      </c>
      <c r="G60" s="152">
        <v>0</v>
      </c>
      <c r="H60" s="152">
        <v>0</v>
      </c>
      <c r="I60" s="152">
        <v>0</v>
      </c>
      <c r="J60" s="152">
        <v>0</v>
      </c>
      <c r="K60" s="152">
        <v>0</v>
      </c>
      <c r="L60" s="152">
        <v>0</v>
      </c>
      <c r="M60" s="152">
        <v>0</v>
      </c>
      <c r="N60" s="152">
        <v>0</v>
      </c>
      <c r="O60" s="152">
        <v>0</v>
      </c>
    </row>
    <row r="63" spans="1:15" ht="23.25" customHeight="1">
      <c r="B63" s="333"/>
      <c r="C63" s="333"/>
      <c r="D63" s="333"/>
    </row>
  </sheetData>
  <mergeCells count="10">
    <mergeCell ref="B63:D63"/>
    <mergeCell ref="A1:B1"/>
    <mergeCell ref="A7:B7"/>
    <mergeCell ref="A2:O2"/>
    <mergeCell ref="M3:O3"/>
    <mergeCell ref="A4:A5"/>
    <mergeCell ref="B4:B5"/>
    <mergeCell ref="C4:C5"/>
    <mergeCell ref="D4:D5"/>
    <mergeCell ref="E4:O4"/>
  </mergeCells>
  <phoneticPr fontId="3" type="noConversion"/>
  <printOptions horizontalCentered="1"/>
  <pageMargins left="0.23622047244094491" right="0.23622047244094491" top="0.74803149606299213" bottom="0.51181102362204722" header="0" footer="0"/>
  <pageSetup paperSize="9" scale="95" orientation="landscape" blackAndWhite="1" horizontalDpi="200" verticalDpi="2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O61"/>
  <sheetViews>
    <sheetView showZeros="0" zoomScaleNormal="75" workbookViewId="0">
      <pane xSplit="2" ySplit="7" topLeftCell="C8" activePane="bottomRight" state="frozen"/>
      <selection activeCell="E11" sqref="E11"/>
      <selection pane="topRight" activeCell="E11" sqref="E11"/>
      <selection pane="bottomLeft" activeCell="E11" sqref="E11"/>
      <selection pane="bottomRight" activeCell="R13" sqref="R13"/>
    </sheetView>
  </sheetViews>
  <sheetFormatPr defaultColWidth="9.140625" defaultRowHeight="15"/>
  <cols>
    <col min="1" max="1" width="6.85546875" style="23" customWidth="1"/>
    <col min="2" max="2" width="38.28515625" style="23" customWidth="1"/>
    <col min="3" max="3" width="6.85546875" style="138" customWidth="1"/>
    <col min="4" max="4" width="11.7109375" style="138" customWidth="1"/>
    <col min="5" max="5" width="8.140625" style="138" customWidth="1"/>
    <col min="6" max="6" width="7.140625" style="138" customWidth="1"/>
    <col min="7" max="7" width="7.5703125" style="138" customWidth="1"/>
    <col min="8" max="8" width="7.85546875" style="138" customWidth="1"/>
    <col min="9" max="9" width="7.5703125" style="138" customWidth="1"/>
    <col min="10" max="11" width="7.7109375" style="138" customWidth="1"/>
    <col min="12" max="12" width="7.28515625" style="138" customWidth="1"/>
    <col min="13" max="14" width="8.140625" style="138" customWidth="1"/>
    <col min="15" max="15" width="8.28515625" style="138" customWidth="1"/>
    <col min="16" max="16384" width="9.140625" style="138"/>
  </cols>
  <sheetData>
    <row r="1" spans="1:15">
      <c r="A1" s="337" t="s">
        <v>368</v>
      </c>
      <c r="B1" s="337"/>
    </row>
    <row r="2" spans="1:15" s="1" customFormat="1" ht="17.25" customHeight="1">
      <c r="A2" s="331" t="s">
        <v>611</v>
      </c>
      <c r="B2" s="331"/>
      <c r="C2" s="331"/>
      <c r="D2" s="331"/>
      <c r="E2" s="331"/>
      <c r="F2" s="331"/>
      <c r="G2" s="331"/>
      <c r="H2" s="331"/>
      <c r="I2" s="331"/>
      <c r="J2" s="331"/>
      <c r="K2" s="331"/>
      <c r="L2" s="331"/>
      <c r="M2" s="331"/>
      <c r="N2" s="331"/>
      <c r="O2" s="331"/>
    </row>
    <row r="3" spans="1:15" s="1" customFormat="1" ht="15.75" customHeight="1">
      <c r="A3" s="331" t="s">
        <v>21</v>
      </c>
      <c r="B3" s="331"/>
      <c r="C3" s="331"/>
      <c r="D3" s="331"/>
      <c r="E3" s="331"/>
      <c r="F3" s="331"/>
      <c r="G3" s="331"/>
      <c r="H3" s="331"/>
      <c r="I3" s="331"/>
      <c r="J3" s="331"/>
      <c r="K3" s="331"/>
      <c r="L3" s="331"/>
      <c r="M3" s="331"/>
      <c r="N3" s="331"/>
      <c r="O3" s="331"/>
    </row>
    <row r="4" spans="1:15" s="139" customFormat="1" ht="19.5" customHeight="1">
      <c r="A4" s="136"/>
      <c r="B4" s="136"/>
      <c r="C4" s="137"/>
      <c r="D4" s="137"/>
      <c r="M4" s="333" t="s">
        <v>797</v>
      </c>
      <c r="N4" s="333"/>
      <c r="O4" s="333"/>
    </row>
    <row r="5" spans="1:15" s="143" customFormat="1" ht="15" customHeight="1">
      <c r="A5" s="336" t="s">
        <v>304</v>
      </c>
      <c r="B5" s="336" t="s">
        <v>799</v>
      </c>
      <c r="C5" s="336" t="s">
        <v>787</v>
      </c>
      <c r="D5" s="338" t="s">
        <v>1116</v>
      </c>
      <c r="E5" s="336" t="s">
        <v>305</v>
      </c>
      <c r="F5" s="336"/>
      <c r="G5" s="336"/>
      <c r="H5" s="336"/>
      <c r="I5" s="336"/>
      <c r="J5" s="336"/>
      <c r="K5" s="336"/>
      <c r="L5" s="336"/>
      <c r="M5" s="336"/>
      <c r="N5" s="336"/>
      <c r="O5" s="336"/>
    </row>
    <row r="6" spans="1:15" s="143" customFormat="1" ht="56.45" customHeight="1">
      <c r="A6" s="336"/>
      <c r="B6" s="336"/>
      <c r="C6" s="336"/>
      <c r="D6" s="336"/>
      <c r="E6" s="88" t="s">
        <v>319</v>
      </c>
      <c r="F6" s="88" t="s">
        <v>323</v>
      </c>
      <c r="G6" s="88" t="s">
        <v>324</v>
      </c>
      <c r="H6" s="88" t="s">
        <v>325</v>
      </c>
      <c r="I6" s="2" t="s">
        <v>326</v>
      </c>
      <c r="J6" s="2" t="s">
        <v>327</v>
      </c>
      <c r="K6" s="2" t="s">
        <v>328</v>
      </c>
      <c r="L6" s="2" t="s">
        <v>329</v>
      </c>
      <c r="M6" s="2" t="s">
        <v>330</v>
      </c>
      <c r="N6" s="2" t="s">
        <v>331</v>
      </c>
      <c r="O6" s="2" t="s">
        <v>332</v>
      </c>
    </row>
    <row r="7" spans="1:15" s="144" customFormat="1" ht="13.15" customHeight="1">
      <c r="A7" s="134">
        <v>-1</v>
      </c>
      <c r="B7" s="134">
        <v>-2</v>
      </c>
      <c r="C7" s="134">
        <v>-3</v>
      </c>
      <c r="D7" s="135" t="s">
        <v>68</v>
      </c>
      <c r="E7" s="134">
        <v>-5</v>
      </c>
      <c r="F7" s="134">
        <v>-6</v>
      </c>
      <c r="G7" s="134">
        <v>-7</v>
      </c>
      <c r="H7" s="134">
        <v>-8</v>
      </c>
      <c r="I7" s="134">
        <v>-9</v>
      </c>
      <c r="J7" s="134">
        <v>-10</v>
      </c>
      <c r="K7" s="134">
        <v>-11</v>
      </c>
      <c r="L7" s="134">
        <v>-12</v>
      </c>
      <c r="M7" s="134">
        <v>-13</v>
      </c>
      <c r="N7" s="134">
        <v>-14</v>
      </c>
      <c r="O7" s="134">
        <v>-15</v>
      </c>
    </row>
    <row r="8" spans="1:15" s="3" customFormat="1" ht="15" customHeight="1">
      <c r="A8" s="340" t="s">
        <v>306</v>
      </c>
      <c r="B8" s="341"/>
      <c r="C8" s="5"/>
      <c r="D8" s="140"/>
      <c r="E8" s="140"/>
      <c r="F8" s="140"/>
      <c r="G8" s="140"/>
      <c r="H8" s="140"/>
      <c r="I8" s="140"/>
      <c r="J8" s="140"/>
      <c r="K8" s="140"/>
      <c r="L8" s="140"/>
      <c r="M8" s="140"/>
      <c r="N8" s="140"/>
      <c r="O8" s="140"/>
    </row>
    <row r="9" spans="1:15" s="38" customFormat="1" ht="15" customHeight="1">
      <c r="A9" s="68">
        <v>1</v>
      </c>
      <c r="B9" s="69" t="s">
        <v>130</v>
      </c>
      <c r="C9" s="70" t="s">
        <v>788</v>
      </c>
      <c r="D9" s="140"/>
      <c r="E9" s="92"/>
      <c r="F9" s="92"/>
      <c r="G9" s="92"/>
      <c r="H9" s="92"/>
      <c r="I9" s="92"/>
      <c r="J9" s="92"/>
      <c r="K9" s="92"/>
      <c r="L9" s="92"/>
      <c r="M9" s="92"/>
      <c r="N9" s="92"/>
      <c r="O9" s="92"/>
    </row>
    <row r="10" spans="1:15" s="38" customFormat="1" ht="15" customHeight="1">
      <c r="A10" s="68"/>
      <c r="B10" s="43" t="s">
        <v>747</v>
      </c>
      <c r="C10" s="70"/>
      <c r="D10" s="140"/>
      <c r="E10" s="92"/>
      <c r="F10" s="92"/>
      <c r="G10" s="92"/>
      <c r="H10" s="92"/>
      <c r="I10" s="92"/>
      <c r="J10" s="92"/>
      <c r="K10" s="92"/>
      <c r="L10" s="92"/>
      <c r="M10" s="92"/>
      <c r="N10" s="92"/>
      <c r="O10" s="92"/>
    </row>
    <row r="11" spans="1:15" s="35" customFormat="1" ht="15" customHeight="1">
      <c r="A11" s="71" t="s">
        <v>772</v>
      </c>
      <c r="B11" s="28" t="s">
        <v>133</v>
      </c>
      <c r="C11" s="61" t="s">
        <v>131</v>
      </c>
      <c r="D11" s="61"/>
      <c r="E11" s="41"/>
      <c r="F11" s="41"/>
      <c r="G11" s="41"/>
      <c r="H11" s="41"/>
      <c r="I11" s="41"/>
      <c r="J11" s="41"/>
      <c r="K11" s="41"/>
      <c r="L11" s="41"/>
      <c r="M11" s="41"/>
      <c r="N11" s="41"/>
      <c r="O11" s="41"/>
    </row>
    <row r="12" spans="1:15" s="35" customFormat="1" ht="15" customHeight="1">
      <c r="A12" s="71"/>
      <c r="B12" s="28" t="s">
        <v>186</v>
      </c>
      <c r="C12" s="61" t="s">
        <v>132</v>
      </c>
      <c r="D12" s="61"/>
      <c r="E12" s="41"/>
      <c r="F12" s="41"/>
      <c r="G12" s="41"/>
      <c r="H12" s="41"/>
      <c r="I12" s="41"/>
      <c r="J12" s="41"/>
      <c r="K12" s="41"/>
      <c r="L12" s="41"/>
      <c r="M12" s="41"/>
      <c r="N12" s="41"/>
      <c r="O12" s="41"/>
    </row>
    <row r="13" spans="1:15" s="35" customFormat="1" ht="15" customHeight="1">
      <c r="A13" s="71" t="s">
        <v>773</v>
      </c>
      <c r="B13" s="28" t="s">
        <v>827</v>
      </c>
      <c r="C13" s="72" t="s">
        <v>6</v>
      </c>
      <c r="D13" s="61"/>
      <c r="E13" s="41"/>
      <c r="F13" s="41"/>
      <c r="G13" s="41"/>
      <c r="H13" s="41"/>
      <c r="I13" s="41"/>
      <c r="J13" s="41"/>
      <c r="K13" s="41"/>
      <c r="L13" s="41"/>
      <c r="M13" s="41"/>
      <c r="N13" s="41"/>
      <c r="O13" s="41"/>
    </row>
    <row r="14" spans="1:15" s="35" customFormat="1" ht="15" customHeight="1">
      <c r="A14" s="71" t="s">
        <v>774</v>
      </c>
      <c r="B14" s="71" t="s">
        <v>802</v>
      </c>
      <c r="C14" s="61" t="s">
        <v>806</v>
      </c>
      <c r="D14" s="61"/>
      <c r="E14" s="41"/>
      <c r="F14" s="41"/>
      <c r="G14" s="41"/>
      <c r="H14" s="41"/>
      <c r="I14" s="41"/>
      <c r="J14" s="41"/>
      <c r="K14" s="41"/>
      <c r="L14" s="41"/>
      <c r="M14" s="41"/>
      <c r="N14" s="41"/>
      <c r="O14" s="41"/>
    </row>
    <row r="15" spans="1:15" s="35" customFormat="1" ht="15" customHeight="1">
      <c r="A15" s="71" t="s">
        <v>775</v>
      </c>
      <c r="B15" s="28" t="s">
        <v>782</v>
      </c>
      <c r="C15" s="61" t="s">
        <v>789</v>
      </c>
      <c r="D15" s="61"/>
      <c r="E15" s="41"/>
      <c r="F15" s="41"/>
      <c r="G15" s="41"/>
      <c r="H15" s="41"/>
      <c r="I15" s="41"/>
      <c r="J15" s="41"/>
      <c r="K15" s="41"/>
      <c r="L15" s="41"/>
      <c r="M15" s="41"/>
      <c r="N15" s="41"/>
      <c r="O15" s="41"/>
    </row>
    <row r="16" spans="1:15" s="35" customFormat="1" ht="15" customHeight="1">
      <c r="A16" s="71" t="s">
        <v>776</v>
      </c>
      <c r="B16" s="28" t="s">
        <v>783</v>
      </c>
      <c r="C16" s="61" t="s">
        <v>790</v>
      </c>
      <c r="D16" s="61"/>
      <c r="E16" s="41"/>
      <c r="F16" s="41"/>
      <c r="G16" s="41"/>
      <c r="H16" s="41"/>
      <c r="I16" s="41"/>
      <c r="J16" s="41"/>
      <c r="K16" s="41"/>
      <c r="L16" s="41"/>
      <c r="M16" s="41"/>
      <c r="N16" s="41"/>
      <c r="O16" s="41"/>
    </row>
    <row r="17" spans="1:15" s="35" customFormat="1" ht="15" customHeight="1">
      <c r="A17" s="71" t="s">
        <v>804</v>
      </c>
      <c r="B17" s="28" t="s">
        <v>803</v>
      </c>
      <c r="C17" s="61" t="s">
        <v>807</v>
      </c>
      <c r="D17" s="61"/>
      <c r="E17" s="41"/>
      <c r="F17" s="41"/>
      <c r="G17" s="41"/>
      <c r="H17" s="41"/>
      <c r="I17" s="41"/>
      <c r="J17" s="41"/>
      <c r="K17" s="41"/>
      <c r="L17" s="41"/>
      <c r="M17" s="41"/>
      <c r="N17" s="41"/>
      <c r="O17" s="41"/>
    </row>
    <row r="18" spans="1:15" s="35" customFormat="1" ht="31.15" customHeight="1">
      <c r="A18" s="71"/>
      <c r="B18" s="43" t="s">
        <v>1092</v>
      </c>
      <c r="C18" s="44" t="s">
        <v>746</v>
      </c>
      <c r="D18" s="61"/>
      <c r="E18" s="41"/>
      <c r="F18" s="41"/>
      <c r="G18" s="41"/>
      <c r="H18" s="41"/>
      <c r="I18" s="41"/>
      <c r="J18" s="41"/>
      <c r="K18" s="41"/>
      <c r="L18" s="41"/>
      <c r="M18" s="41"/>
      <c r="N18" s="41"/>
      <c r="O18" s="41"/>
    </row>
    <row r="19" spans="1:15" s="35" customFormat="1" ht="15" customHeight="1">
      <c r="A19" s="71" t="s">
        <v>805</v>
      </c>
      <c r="B19" s="28" t="s">
        <v>826</v>
      </c>
      <c r="C19" s="61" t="s">
        <v>15</v>
      </c>
      <c r="D19" s="61"/>
      <c r="E19" s="41"/>
      <c r="F19" s="41"/>
      <c r="G19" s="41"/>
      <c r="H19" s="41"/>
      <c r="I19" s="41"/>
      <c r="J19" s="41"/>
      <c r="K19" s="41"/>
      <c r="L19" s="41"/>
      <c r="M19" s="41"/>
      <c r="N19" s="41"/>
      <c r="O19" s="41"/>
    </row>
    <row r="20" spans="1:15" s="35" customFormat="1" ht="15" customHeight="1">
      <c r="A20" s="71" t="s">
        <v>262</v>
      </c>
      <c r="B20" s="28" t="s">
        <v>813</v>
      </c>
      <c r="C20" s="61" t="s">
        <v>261</v>
      </c>
      <c r="D20" s="61"/>
      <c r="E20" s="41"/>
      <c r="F20" s="41"/>
      <c r="G20" s="41"/>
      <c r="H20" s="41"/>
      <c r="I20" s="41"/>
      <c r="J20" s="41"/>
      <c r="K20" s="41"/>
      <c r="L20" s="41"/>
      <c r="M20" s="41"/>
      <c r="N20" s="41"/>
      <c r="O20" s="41"/>
    </row>
    <row r="21" spans="1:15" s="35" customFormat="1" ht="15" customHeight="1">
      <c r="A21" s="71" t="s">
        <v>7</v>
      </c>
      <c r="B21" s="28" t="s">
        <v>8</v>
      </c>
      <c r="C21" s="61" t="s">
        <v>9</v>
      </c>
      <c r="D21" s="61"/>
      <c r="E21" s="41"/>
      <c r="F21" s="41"/>
      <c r="G21" s="41"/>
      <c r="H21" s="41"/>
      <c r="I21" s="41"/>
      <c r="J21" s="41"/>
      <c r="K21" s="41"/>
      <c r="L21" s="41"/>
      <c r="M21" s="41"/>
      <c r="N21" s="41"/>
      <c r="O21" s="41"/>
    </row>
    <row r="22" spans="1:15" s="38" customFormat="1" ht="15" customHeight="1">
      <c r="A22" s="74">
        <v>2</v>
      </c>
      <c r="B22" s="75" t="s">
        <v>825</v>
      </c>
      <c r="C22" s="76" t="s">
        <v>791</v>
      </c>
      <c r="D22" s="140"/>
      <c r="E22" s="92"/>
      <c r="F22" s="92"/>
      <c r="G22" s="92"/>
      <c r="H22" s="92"/>
      <c r="I22" s="92"/>
      <c r="J22" s="92"/>
      <c r="K22" s="92"/>
      <c r="L22" s="92"/>
      <c r="M22" s="92"/>
      <c r="N22" s="92"/>
      <c r="O22" s="92"/>
    </row>
    <row r="23" spans="1:15" s="38" customFormat="1" ht="15" customHeight="1">
      <c r="A23" s="74"/>
      <c r="B23" s="43" t="s">
        <v>747</v>
      </c>
      <c r="C23" s="76"/>
      <c r="D23" s="140"/>
      <c r="E23" s="92"/>
      <c r="F23" s="92"/>
      <c r="G23" s="92"/>
      <c r="H23" s="92"/>
      <c r="I23" s="92"/>
      <c r="J23" s="92"/>
      <c r="K23" s="92"/>
      <c r="L23" s="92"/>
      <c r="M23" s="92"/>
      <c r="N23" s="92"/>
      <c r="O23" s="92"/>
    </row>
    <row r="24" spans="1:15" s="38" customFormat="1" ht="15" customHeight="1">
      <c r="A24" s="29" t="s">
        <v>784</v>
      </c>
      <c r="B24" s="28" t="s">
        <v>824</v>
      </c>
      <c r="C24" s="77" t="s">
        <v>792</v>
      </c>
      <c r="D24" s="61"/>
      <c r="E24" s="41"/>
      <c r="F24" s="41"/>
      <c r="G24" s="41"/>
      <c r="H24" s="41"/>
      <c r="I24" s="41"/>
      <c r="J24" s="41"/>
      <c r="K24" s="41"/>
      <c r="L24" s="41"/>
      <c r="M24" s="41"/>
      <c r="N24" s="41"/>
      <c r="O24" s="41"/>
    </row>
    <row r="25" spans="1:15" s="38" customFormat="1" ht="15" customHeight="1">
      <c r="A25" s="29" t="s">
        <v>777</v>
      </c>
      <c r="B25" s="28" t="s">
        <v>823</v>
      </c>
      <c r="C25" s="77" t="s">
        <v>793</v>
      </c>
      <c r="D25" s="61"/>
      <c r="E25" s="41"/>
      <c r="F25" s="41"/>
      <c r="G25" s="41"/>
      <c r="H25" s="41"/>
      <c r="I25" s="41"/>
      <c r="J25" s="41"/>
      <c r="K25" s="41"/>
      <c r="L25" s="41"/>
      <c r="M25" s="41"/>
      <c r="N25" s="41"/>
      <c r="O25" s="41"/>
    </row>
    <row r="26" spans="1:15" ht="15" customHeight="1">
      <c r="A26" s="29" t="s">
        <v>778</v>
      </c>
      <c r="B26" s="28" t="s">
        <v>822</v>
      </c>
      <c r="C26" s="72" t="s">
        <v>794</v>
      </c>
      <c r="D26" s="61"/>
      <c r="E26" s="41"/>
      <c r="F26" s="41"/>
      <c r="G26" s="41"/>
      <c r="H26" s="41"/>
      <c r="I26" s="41"/>
      <c r="J26" s="41"/>
      <c r="K26" s="41"/>
      <c r="L26" s="41"/>
      <c r="M26" s="41"/>
      <c r="N26" s="41"/>
      <c r="O26" s="41"/>
    </row>
    <row r="27" spans="1:15" s="35" customFormat="1" ht="15" customHeight="1">
      <c r="A27" s="29" t="s">
        <v>779</v>
      </c>
      <c r="B27" s="28" t="s">
        <v>312</v>
      </c>
      <c r="C27" s="72" t="s">
        <v>313</v>
      </c>
      <c r="D27" s="61"/>
      <c r="E27" s="41"/>
      <c r="F27" s="41"/>
      <c r="G27" s="41"/>
      <c r="H27" s="41"/>
      <c r="I27" s="41"/>
      <c r="J27" s="41"/>
      <c r="K27" s="41"/>
      <c r="L27" s="41"/>
      <c r="M27" s="41"/>
      <c r="N27" s="41"/>
      <c r="O27" s="41"/>
    </row>
    <row r="28" spans="1:15" s="35" customFormat="1" ht="15" customHeight="1">
      <c r="A28" s="29" t="s">
        <v>780</v>
      </c>
      <c r="B28" s="28" t="s">
        <v>760</v>
      </c>
      <c r="C28" s="72" t="s">
        <v>761</v>
      </c>
      <c r="D28" s="61"/>
      <c r="E28" s="41"/>
      <c r="F28" s="41"/>
      <c r="G28" s="41"/>
      <c r="H28" s="41"/>
      <c r="I28" s="41"/>
      <c r="J28" s="41"/>
      <c r="K28" s="41"/>
      <c r="L28" s="41"/>
      <c r="M28" s="41"/>
      <c r="N28" s="41"/>
      <c r="O28" s="41"/>
    </row>
    <row r="29" spans="1:15" s="35" customFormat="1" ht="15" customHeight="1">
      <c r="A29" s="29" t="s">
        <v>781</v>
      </c>
      <c r="B29" s="28" t="s">
        <v>762</v>
      </c>
      <c r="C29" s="72" t="s">
        <v>263</v>
      </c>
      <c r="D29" s="61"/>
      <c r="E29" s="41"/>
      <c r="F29" s="41"/>
      <c r="G29" s="41"/>
      <c r="H29" s="41"/>
      <c r="I29" s="41"/>
      <c r="J29" s="41"/>
      <c r="K29" s="41"/>
      <c r="L29" s="41"/>
      <c r="M29" s="41"/>
      <c r="N29" s="41"/>
      <c r="O29" s="41"/>
    </row>
    <row r="30" spans="1:15" s="35" customFormat="1" ht="15" customHeight="1">
      <c r="A30" s="29" t="s">
        <v>785</v>
      </c>
      <c r="B30" s="28" t="s">
        <v>763</v>
      </c>
      <c r="C30" s="72" t="s">
        <v>808</v>
      </c>
      <c r="D30" s="61"/>
      <c r="E30" s="41"/>
      <c r="F30" s="41"/>
      <c r="G30" s="41"/>
      <c r="H30" s="41"/>
      <c r="I30" s="41"/>
      <c r="J30" s="41"/>
      <c r="K30" s="41"/>
      <c r="L30" s="41"/>
      <c r="M30" s="41"/>
      <c r="N30" s="41"/>
      <c r="O30" s="41"/>
    </row>
    <row r="31" spans="1:15" s="141" customFormat="1" ht="15" customHeight="1">
      <c r="A31" s="29" t="s">
        <v>786</v>
      </c>
      <c r="B31" s="28" t="s">
        <v>151</v>
      </c>
      <c r="C31" s="79" t="s">
        <v>264</v>
      </c>
      <c r="D31" s="61"/>
      <c r="E31" s="41"/>
      <c r="F31" s="41"/>
      <c r="G31" s="41"/>
      <c r="H31" s="41"/>
      <c r="I31" s="41"/>
      <c r="J31" s="41"/>
      <c r="K31" s="41"/>
      <c r="L31" s="41"/>
      <c r="M31" s="41"/>
      <c r="N31" s="41"/>
      <c r="O31" s="41"/>
    </row>
    <row r="32" spans="1:15" s="35" customFormat="1" ht="28.9" customHeight="1">
      <c r="A32" s="29" t="s">
        <v>809</v>
      </c>
      <c r="B32" s="78" t="s">
        <v>1090</v>
      </c>
      <c r="C32" s="72" t="s">
        <v>796</v>
      </c>
      <c r="D32" s="61"/>
      <c r="E32" s="41"/>
      <c r="F32" s="41"/>
      <c r="G32" s="41"/>
      <c r="H32" s="41"/>
      <c r="I32" s="41"/>
      <c r="J32" s="41"/>
      <c r="K32" s="41"/>
      <c r="L32" s="41"/>
      <c r="M32" s="41"/>
      <c r="N32" s="41"/>
      <c r="O32" s="41"/>
    </row>
    <row r="33" spans="1:15" s="142" customFormat="1" ht="15" customHeight="1">
      <c r="A33" s="80" t="s">
        <v>30</v>
      </c>
      <c r="B33" s="81" t="s">
        <v>820</v>
      </c>
      <c r="C33" s="82" t="s">
        <v>247</v>
      </c>
      <c r="D33" s="61"/>
      <c r="E33" s="41"/>
      <c r="F33" s="41"/>
      <c r="G33" s="41"/>
      <c r="H33" s="41"/>
      <c r="I33" s="41"/>
      <c r="J33" s="41"/>
      <c r="K33" s="41"/>
      <c r="L33" s="41"/>
      <c r="M33" s="41"/>
      <c r="N33" s="41"/>
      <c r="O33" s="41"/>
    </row>
    <row r="34" spans="1:15" s="142" customFormat="1" ht="15" customHeight="1">
      <c r="A34" s="80" t="s">
        <v>31</v>
      </c>
      <c r="B34" s="81" t="s">
        <v>819</v>
      </c>
      <c r="C34" s="82" t="s">
        <v>248</v>
      </c>
      <c r="D34" s="61"/>
      <c r="E34" s="41"/>
      <c r="F34" s="41"/>
      <c r="G34" s="41"/>
      <c r="H34" s="41"/>
      <c r="I34" s="41"/>
      <c r="J34" s="41"/>
      <c r="K34" s="41"/>
      <c r="L34" s="41"/>
      <c r="M34" s="41"/>
      <c r="N34" s="41"/>
      <c r="O34" s="41"/>
    </row>
    <row r="35" spans="1:15" s="142" customFormat="1" ht="15" customHeight="1">
      <c r="A35" s="80" t="s">
        <v>32</v>
      </c>
      <c r="B35" s="81" t="s">
        <v>816</v>
      </c>
      <c r="C35" s="82" t="s">
        <v>251</v>
      </c>
      <c r="D35" s="61"/>
      <c r="E35" s="41"/>
      <c r="F35" s="41"/>
      <c r="G35" s="41"/>
      <c r="H35" s="41"/>
      <c r="I35" s="41"/>
      <c r="J35" s="41"/>
      <c r="K35" s="41"/>
      <c r="L35" s="41"/>
      <c r="M35" s="41"/>
      <c r="N35" s="41"/>
      <c r="O35" s="41"/>
    </row>
    <row r="36" spans="1:15" s="142" customFormat="1" ht="15" customHeight="1">
      <c r="A36" s="80" t="s">
        <v>33</v>
      </c>
      <c r="B36" s="81" t="s">
        <v>815</v>
      </c>
      <c r="C36" s="82" t="s">
        <v>252</v>
      </c>
      <c r="D36" s="61"/>
      <c r="E36" s="41"/>
      <c r="F36" s="41"/>
      <c r="G36" s="41"/>
      <c r="H36" s="41"/>
      <c r="I36" s="41"/>
      <c r="J36" s="41"/>
      <c r="K36" s="41"/>
      <c r="L36" s="41"/>
      <c r="M36" s="41"/>
      <c r="N36" s="41"/>
      <c r="O36" s="41"/>
    </row>
    <row r="37" spans="1:15" s="142" customFormat="1" ht="15" customHeight="1">
      <c r="A37" s="80" t="s">
        <v>34</v>
      </c>
      <c r="B37" s="81" t="s">
        <v>814</v>
      </c>
      <c r="C37" s="82" t="s">
        <v>253</v>
      </c>
      <c r="D37" s="61"/>
      <c r="E37" s="41"/>
      <c r="F37" s="41"/>
      <c r="G37" s="41"/>
      <c r="H37" s="41"/>
      <c r="I37" s="41"/>
      <c r="J37" s="41"/>
      <c r="K37" s="41"/>
      <c r="L37" s="41"/>
      <c r="M37" s="41"/>
      <c r="N37" s="41"/>
      <c r="O37" s="41"/>
    </row>
    <row r="38" spans="1:15" s="142" customFormat="1" ht="15" customHeight="1">
      <c r="A38" s="80" t="s">
        <v>35</v>
      </c>
      <c r="B38" s="81" t="s">
        <v>160</v>
      </c>
      <c r="C38" s="82" t="s">
        <v>254</v>
      </c>
      <c r="D38" s="61"/>
      <c r="E38" s="41"/>
      <c r="F38" s="41"/>
      <c r="G38" s="41"/>
      <c r="H38" s="41"/>
      <c r="I38" s="41"/>
      <c r="J38" s="41"/>
      <c r="K38" s="41"/>
      <c r="L38" s="41"/>
      <c r="M38" s="41"/>
      <c r="N38" s="41"/>
      <c r="O38" s="41"/>
    </row>
    <row r="39" spans="1:15" s="142" customFormat="1" ht="15" customHeight="1">
      <c r="A39" s="80" t="s">
        <v>36</v>
      </c>
      <c r="B39" s="81" t="s">
        <v>818</v>
      </c>
      <c r="C39" s="82" t="s">
        <v>249</v>
      </c>
      <c r="D39" s="61"/>
      <c r="E39" s="41"/>
      <c r="F39" s="41"/>
      <c r="G39" s="41"/>
      <c r="H39" s="41"/>
      <c r="I39" s="41"/>
      <c r="J39" s="41"/>
      <c r="K39" s="41"/>
      <c r="L39" s="41"/>
      <c r="M39" s="41"/>
      <c r="N39" s="41"/>
      <c r="O39" s="41"/>
    </row>
    <row r="40" spans="1:15" s="142" customFormat="1" ht="15" customHeight="1">
      <c r="A40" s="80" t="s">
        <v>37</v>
      </c>
      <c r="B40" s="81" t="s">
        <v>817</v>
      </c>
      <c r="C40" s="82" t="s">
        <v>250</v>
      </c>
      <c r="D40" s="61"/>
      <c r="E40" s="41"/>
      <c r="F40" s="41"/>
      <c r="G40" s="41"/>
      <c r="H40" s="41"/>
      <c r="I40" s="41"/>
      <c r="J40" s="41"/>
      <c r="K40" s="41"/>
      <c r="L40" s="41"/>
      <c r="M40" s="41"/>
      <c r="N40" s="41"/>
      <c r="O40" s="41"/>
    </row>
    <row r="41" spans="1:15" s="142" customFormat="1" ht="15" customHeight="1">
      <c r="A41" s="80" t="s">
        <v>38</v>
      </c>
      <c r="B41" s="81" t="s">
        <v>748</v>
      </c>
      <c r="C41" s="82" t="s">
        <v>749</v>
      </c>
      <c r="D41" s="61"/>
      <c r="E41" s="41"/>
      <c r="F41" s="41"/>
      <c r="G41" s="41"/>
      <c r="H41" s="41"/>
      <c r="I41" s="41"/>
      <c r="J41" s="41"/>
      <c r="K41" s="41"/>
      <c r="L41" s="41"/>
      <c r="M41" s="41"/>
      <c r="N41" s="41"/>
      <c r="O41" s="41"/>
    </row>
    <row r="42" spans="1:15" s="142" customFormat="1" ht="15" customHeight="1">
      <c r="A42" s="80" t="s">
        <v>39</v>
      </c>
      <c r="B42" s="83" t="s">
        <v>156</v>
      </c>
      <c r="C42" s="84" t="s">
        <v>795</v>
      </c>
      <c r="D42" s="86"/>
      <c r="E42" s="61"/>
      <c r="F42" s="61"/>
      <c r="G42" s="61"/>
      <c r="H42" s="61"/>
      <c r="I42" s="61"/>
      <c r="J42" s="61"/>
      <c r="K42" s="61"/>
      <c r="L42" s="61"/>
      <c r="M42" s="61"/>
      <c r="N42" s="61"/>
      <c r="O42" s="61"/>
    </row>
    <row r="43" spans="1:15" s="142" customFormat="1" ht="15" customHeight="1">
      <c r="A43" s="80" t="s">
        <v>40</v>
      </c>
      <c r="B43" s="85" t="s">
        <v>154</v>
      </c>
      <c r="C43" s="86" t="s">
        <v>14</v>
      </c>
      <c r="D43" s="86"/>
      <c r="E43" s="61"/>
      <c r="F43" s="61"/>
      <c r="G43" s="61"/>
      <c r="H43" s="61"/>
      <c r="I43" s="61"/>
      <c r="J43" s="61"/>
      <c r="K43" s="61"/>
      <c r="L43" s="61"/>
      <c r="M43" s="61"/>
      <c r="N43" s="61"/>
      <c r="O43" s="61"/>
    </row>
    <row r="44" spans="1:15" s="142" customFormat="1" ht="15" customHeight="1">
      <c r="A44" s="80" t="s">
        <v>165</v>
      </c>
      <c r="B44" s="85" t="s">
        <v>145</v>
      </c>
      <c r="C44" s="86" t="s">
        <v>146</v>
      </c>
      <c r="D44" s="86"/>
      <c r="E44" s="61"/>
      <c r="F44" s="61"/>
      <c r="G44" s="61"/>
      <c r="H44" s="61"/>
      <c r="I44" s="61"/>
      <c r="J44" s="61"/>
      <c r="K44" s="61"/>
      <c r="L44" s="61"/>
      <c r="M44" s="61"/>
      <c r="N44" s="61"/>
      <c r="O44" s="61"/>
    </row>
    <row r="45" spans="1:15" s="142" customFormat="1" ht="15" customHeight="1">
      <c r="A45" s="80" t="s">
        <v>166</v>
      </c>
      <c r="B45" s="87" t="s">
        <v>163</v>
      </c>
      <c r="C45" s="84" t="s">
        <v>811</v>
      </c>
      <c r="D45" s="86"/>
      <c r="E45" s="61"/>
      <c r="F45" s="61"/>
      <c r="G45" s="61"/>
      <c r="H45" s="61"/>
      <c r="I45" s="61"/>
      <c r="J45" s="61"/>
      <c r="K45" s="61"/>
      <c r="L45" s="61"/>
      <c r="M45" s="61"/>
      <c r="N45" s="61"/>
      <c r="O45" s="61"/>
    </row>
    <row r="46" spans="1:15" s="142" customFormat="1" ht="15" customHeight="1">
      <c r="A46" s="80" t="s">
        <v>167</v>
      </c>
      <c r="B46" s="81" t="s">
        <v>164</v>
      </c>
      <c r="C46" s="82" t="s">
        <v>255</v>
      </c>
      <c r="D46" s="61"/>
      <c r="E46" s="41"/>
      <c r="F46" s="41"/>
      <c r="G46" s="41"/>
      <c r="H46" s="41"/>
      <c r="I46" s="41"/>
      <c r="J46" s="41"/>
      <c r="K46" s="41"/>
      <c r="L46" s="41"/>
      <c r="M46" s="41"/>
      <c r="N46" s="41"/>
      <c r="O46" s="41"/>
    </row>
    <row r="47" spans="1:15" s="142" customFormat="1" ht="15" customHeight="1">
      <c r="A47" s="80" t="s">
        <v>168</v>
      </c>
      <c r="B47" s="81" t="s">
        <v>158</v>
      </c>
      <c r="C47" s="82" t="s">
        <v>256</v>
      </c>
      <c r="D47" s="61"/>
      <c r="E47" s="41"/>
      <c r="F47" s="41"/>
      <c r="G47" s="41"/>
      <c r="H47" s="41"/>
      <c r="I47" s="41"/>
      <c r="J47" s="41"/>
      <c r="K47" s="41"/>
      <c r="L47" s="41"/>
      <c r="M47" s="41"/>
      <c r="N47" s="41"/>
      <c r="O47" s="41"/>
    </row>
    <row r="48" spans="1:15" s="142" customFormat="1" ht="15" customHeight="1">
      <c r="A48" s="80" t="s">
        <v>169</v>
      </c>
      <c r="B48" s="81" t="s">
        <v>157</v>
      </c>
      <c r="C48" s="82" t="s">
        <v>257</v>
      </c>
      <c r="D48" s="61"/>
      <c r="E48" s="41"/>
      <c r="F48" s="41"/>
      <c r="G48" s="41"/>
      <c r="H48" s="41"/>
      <c r="I48" s="41"/>
      <c r="J48" s="41"/>
      <c r="K48" s="41"/>
      <c r="L48" s="41"/>
      <c r="M48" s="41"/>
      <c r="N48" s="41"/>
      <c r="O48" s="41"/>
    </row>
    <row r="49" spans="1:15" s="142" customFormat="1" ht="15" customHeight="1">
      <c r="A49" s="29" t="s">
        <v>810</v>
      </c>
      <c r="B49" s="56" t="s">
        <v>137</v>
      </c>
      <c r="C49" s="57" t="s">
        <v>812</v>
      </c>
      <c r="D49" s="61"/>
      <c r="E49" s="41"/>
      <c r="F49" s="41"/>
      <c r="G49" s="41"/>
      <c r="H49" s="41"/>
      <c r="I49" s="41"/>
      <c r="J49" s="41"/>
      <c r="K49" s="41"/>
      <c r="L49" s="41"/>
      <c r="M49" s="41"/>
      <c r="N49" s="41"/>
      <c r="O49" s="41"/>
    </row>
    <row r="50" spans="1:15" s="38" customFormat="1" ht="15" customHeight="1">
      <c r="A50" s="29" t="s">
        <v>265</v>
      </c>
      <c r="B50" s="40" t="s">
        <v>23</v>
      </c>
      <c r="C50" s="79" t="s">
        <v>24</v>
      </c>
      <c r="D50" s="61"/>
      <c r="E50" s="41"/>
      <c r="F50" s="41"/>
      <c r="G50" s="41"/>
      <c r="H50" s="41"/>
      <c r="I50" s="41"/>
      <c r="J50" s="41"/>
      <c r="K50" s="41"/>
      <c r="L50" s="41"/>
      <c r="M50" s="41"/>
      <c r="N50" s="41"/>
      <c r="O50" s="41"/>
    </row>
    <row r="51" spans="1:15" s="38" customFormat="1" ht="15" customHeight="1">
      <c r="A51" s="29" t="s">
        <v>266</v>
      </c>
      <c r="B51" s="40" t="s">
        <v>25</v>
      </c>
      <c r="C51" s="79" t="s">
        <v>26</v>
      </c>
      <c r="D51" s="61"/>
      <c r="E51" s="41"/>
      <c r="F51" s="41"/>
      <c r="G51" s="41"/>
      <c r="H51" s="41"/>
      <c r="I51" s="41"/>
      <c r="J51" s="41"/>
      <c r="K51" s="41"/>
      <c r="L51" s="41"/>
      <c r="M51" s="41"/>
      <c r="N51" s="41"/>
      <c r="O51" s="41"/>
    </row>
    <row r="52" spans="1:15" s="142" customFormat="1" ht="15" customHeight="1">
      <c r="A52" s="29" t="s">
        <v>267</v>
      </c>
      <c r="B52" s="28" t="s">
        <v>333</v>
      </c>
      <c r="C52" s="77" t="s">
        <v>127</v>
      </c>
      <c r="D52" s="61"/>
      <c r="E52" s="41"/>
      <c r="F52" s="41"/>
      <c r="G52" s="41"/>
      <c r="H52" s="41"/>
      <c r="I52" s="41"/>
      <c r="J52" s="41"/>
      <c r="K52" s="41"/>
      <c r="L52" s="41"/>
      <c r="M52" s="41"/>
      <c r="N52" s="41"/>
      <c r="O52" s="41"/>
    </row>
    <row r="53" spans="1:15" s="142" customFormat="1" ht="15" customHeight="1">
      <c r="A53" s="29" t="s">
        <v>268</v>
      </c>
      <c r="B53" s="28" t="s">
        <v>722</v>
      </c>
      <c r="C53" s="77" t="s">
        <v>126</v>
      </c>
      <c r="D53" s="61"/>
      <c r="E53" s="41"/>
      <c r="F53" s="41"/>
      <c r="G53" s="41"/>
      <c r="H53" s="41"/>
      <c r="I53" s="41"/>
      <c r="J53" s="41"/>
      <c r="K53" s="41"/>
      <c r="L53" s="41"/>
      <c r="M53" s="41"/>
      <c r="N53" s="41"/>
      <c r="O53" s="41"/>
    </row>
    <row r="54" spans="1:15" s="142" customFormat="1" ht="15" customHeight="1">
      <c r="A54" s="29" t="s">
        <v>123</v>
      </c>
      <c r="B54" s="29" t="s">
        <v>152</v>
      </c>
      <c r="C54" s="72" t="s">
        <v>140</v>
      </c>
      <c r="D54" s="61"/>
      <c r="E54" s="41"/>
      <c r="F54" s="41"/>
      <c r="G54" s="41"/>
      <c r="H54" s="41"/>
      <c r="I54" s="41"/>
      <c r="J54" s="41"/>
      <c r="K54" s="41"/>
      <c r="L54" s="41"/>
      <c r="M54" s="41"/>
      <c r="N54" s="41"/>
      <c r="O54" s="41"/>
    </row>
    <row r="55" spans="1:15" s="142" customFormat="1" ht="15" customHeight="1">
      <c r="A55" s="29" t="s">
        <v>124</v>
      </c>
      <c r="B55" s="40" t="s">
        <v>141</v>
      </c>
      <c r="C55" s="79" t="s">
        <v>142</v>
      </c>
      <c r="D55" s="61"/>
      <c r="E55" s="41"/>
      <c r="F55" s="41"/>
      <c r="G55" s="41"/>
      <c r="H55" s="41"/>
      <c r="I55" s="41"/>
      <c r="J55" s="41"/>
      <c r="K55" s="41"/>
      <c r="L55" s="41"/>
      <c r="M55" s="41"/>
      <c r="N55" s="41"/>
      <c r="O55" s="41"/>
    </row>
    <row r="56" spans="1:15" s="142" customFormat="1" ht="15" customHeight="1">
      <c r="A56" s="29" t="s">
        <v>125</v>
      </c>
      <c r="B56" s="40" t="s">
        <v>143</v>
      </c>
      <c r="C56" s="79" t="s">
        <v>144</v>
      </c>
      <c r="D56" s="61"/>
      <c r="E56" s="41"/>
      <c r="F56" s="41"/>
      <c r="G56" s="41"/>
      <c r="H56" s="41"/>
      <c r="I56" s="41"/>
      <c r="J56" s="41"/>
      <c r="K56" s="41"/>
      <c r="L56" s="41"/>
      <c r="M56" s="41"/>
      <c r="N56" s="41"/>
      <c r="O56" s="41"/>
    </row>
    <row r="57" spans="1:15" s="35" customFormat="1" ht="15" customHeight="1">
      <c r="A57" s="29" t="s">
        <v>41</v>
      </c>
      <c r="B57" s="40" t="s">
        <v>294</v>
      </c>
      <c r="C57" s="79" t="s">
        <v>28</v>
      </c>
      <c r="D57" s="61"/>
      <c r="E57" s="41"/>
      <c r="F57" s="41"/>
      <c r="G57" s="41"/>
      <c r="H57" s="41"/>
      <c r="I57" s="41"/>
      <c r="J57" s="41"/>
      <c r="K57" s="41"/>
      <c r="L57" s="41"/>
      <c r="M57" s="41"/>
      <c r="N57" s="41"/>
      <c r="O57" s="41"/>
    </row>
    <row r="58" spans="1:15" s="35" customFormat="1" ht="15" customHeight="1">
      <c r="A58" s="29" t="s">
        <v>42</v>
      </c>
      <c r="B58" s="28" t="s">
        <v>149</v>
      </c>
      <c r="C58" s="72" t="s">
        <v>13</v>
      </c>
      <c r="D58" s="61"/>
      <c r="E58" s="41"/>
      <c r="F58" s="41"/>
      <c r="G58" s="41"/>
      <c r="H58" s="41"/>
      <c r="I58" s="41"/>
      <c r="J58" s="41"/>
      <c r="K58" s="41"/>
      <c r="L58" s="41"/>
      <c r="M58" s="41"/>
      <c r="N58" s="41"/>
      <c r="O58" s="41"/>
    </row>
    <row r="59" spans="1:15" s="35" customFormat="1" ht="15" customHeight="1">
      <c r="A59" s="29" t="s">
        <v>43</v>
      </c>
      <c r="B59" s="28" t="s">
        <v>148</v>
      </c>
      <c r="C59" s="72" t="s">
        <v>128</v>
      </c>
      <c r="D59" s="61"/>
      <c r="E59" s="41"/>
      <c r="F59" s="41"/>
      <c r="G59" s="41"/>
      <c r="H59" s="41"/>
      <c r="I59" s="41"/>
      <c r="J59" s="41"/>
      <c r="K59" s="41"/>
      <c r="L59" s="41"/>
      <c r="M59" s="41"/>
      <c r="N59" s="41"/>
      <c r="O59" s="41"/>
    </row>
    <row r="60" spans="1:15" ht="15" customHeight="1">
      <c r="A60" s="29" t="s">
        <v>44</v>
      </c>
      <c r="B60" s="28" t="s">
        <v>147</v>
      </c>
      <c r="C60" s="72" t="s">
        <v>119</v>
      </c>
      <c r="D60" s="61"/>
      <c r="E60" s="41"/>
      <c r="F60" s="41"/>
      <c r="G60" s="41"/>
      <c r="H60" s="41"/>
      <c r="I60" s="41"/>
      <c r="J60" s="41"/>
      <c r="K60" s="41"/>
      <c r="L60" s="41"/>
      <c r="M60" s="41"/>
      <c r="N60" s="41"/>
      <c r="O60" s="41"/>
    </row>
    <row r="61" spans="1:15">
      <c r="A61" s="333"/>
      <c r="B61" s="333"/>
      <c r="C61" s="333"/>
      <c r="D61" s="333"/>
      <c r="E61" s="333"/>
      <c r="F61" s="333"/>
      <c r="G61" s="333"/>
    </row>
  </sheetData>
  <mergeCells count="11">
    <mergeCell ref="A1:B1"/>
    <mergeCell ref="A8:B8"/>
    <mergeCell ref="A3:O3"/>
    <mergeCell ref="A2:O2"/>
    <mergeCell ref="A61:G61"/>
    <mergeCell ref="M4:O4"/>
    <mergeCell ref="A5:A6"/>
    <mergeCell ref="B5:B6"/>
    <mergeCell ref="C5:C6"/>
    <mergeCell ref="D5:D6"/>
    <mergeCell ref="E5:O5"/>
  </mergeCells>
  <phoneticPr fontId="3" type="noConversion"/>
  <printOptions horizontalCentered="1"/>
  <pageMargins left="0.23622047244094491" right="0.23622047244094491" top="0.74803149606299213" bottom="0.23622047244094491" header="0.23622047244094491" footer="0"/>
  <pageSetup paperSize="9" scale="95" orientation="landscape" blackAndWhite="1" horizontalDpi="200" verticalDpi="200"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DR261"/>
  <sheetViews>
    <sheetView showZeros="0" tabSelected="1" zoomScale="70" zoomScaleNormal="70" workbookViewId="0">
      <pane xSplit="2" ySplit="5" topLeftCell="D180" activePane="bottomRight" state="frozen"/>
      <selection activeCell="N13" sqref="N13"/>
      <selection pane="topRight" activeCell="N13" sqref="N13"/>
      <selection pane="bottomLeft" activeCell="N13" sqref="N13"/>
      <selection pane="bottomRight" activeCell="I185" sqref="I185"/>
    </sheetView>
  </sheetViews>
  <sheetFormatPr defaultColWidth="7.85546875" defaultRowHeight="12.75"/>
  <cols>
    <col min="1" max="1" width="8.140625" style="193" customWidth="1"/>
    <col min="2" max="2" width="63.85546875" style="193" customWidth="1"/>
    <col min="3" max="3" width="15.140625" style="313" hidden="1" customWidth="1"/>
    <col min="4" max="5" width="12.85546875" style="197" customWidth="1"/>
    <col min="6" max="6" width="11.140625" style="197" customWidth="1"/>
    <col min="7" max="7" width="18.42578125" style="196" customWidth="1"/>
    <col min="8" max="8" width="18.42578125" style="226" customWidth="1"/>
    <col min="9" max="9" width="32" style="194" customWidth="1"/>
    <col min="10" max="10" width="30.140625" style="194" customWidth="1"/>
    <col min="11" max="11" width="14.28515625" style="194" customWidth="1"/>
    <col min="12" max="12" width="12.5703125" style="194" hidden="1" customWidth="1"/>
    <col min="13" max="13" width="17.28515625" style="193" hidden="1" customWidth="1"/>
    <col min="14" max="14" width="20.140625" style="194" customWidth="1"/>
    <col min="15" max="15" width="46.5703125" style="220" hidden="1" customWidth="1"/>
    <col min="16" max="16384" width="7.85546875" style="192"/>
  </cols>
  <sheetData>
    <row r="1" spans="1:15" ht="20.25" customHeight="1">
      <c r="A1" s="283" t="s">
        <v>369</v>
      </c>
      <c r="B1" s="194"/>
      <c r="C1" s="194"/>
    </row>
    <row r="2" spans="1:15" s="208" customFormat="1" ht="51" customHeight="1">
      <c r="A2" s="344" t="s">
        <v>1114</v>
      </c>
      <c r="B2" s="344"/>
      <c r="C2" s="344"/>
      <c r="D2" s="344"/>
      <c r="E2" s="344"/>
      <c r="F2" s="344"/>
      <c r="G2" s="344"/>
      <c r="H2" s="344"/>
      <c r="I2" s="344"/>
      <c r="J2" s="344"/>
      <c r="K2" s="344"/>
      <c r="L2" s="344"/>
      <c r="M2" s="344"/>
      <c r="N2" s="344"/>
      <c r="O2" s="220"/>
    </row>
    <row r="3" spans="1:15" s="210" customFormat="1" ht="19.899999999999999" customHeight="1">
      <c r="A3" s="345" t="s">
        <v>304</v>
      </c>
      <c r="B3" s="345" t="s">
        <v>370</v>
      </c>
      <c r="C3" s="345" t="s">
        <v>625</v>
      </c>
      <c r="D3" s="342" t="s">
        <v>1186</v>
      </c>
      <c r="E3" s="342" t="s">
        <v>1110</v>
      </c>
      <c r="F3" s="345" t="s">
        <v>1217</v>
      </c>
      <c r="G3" s="345"/>
      <c r="H3" s="343" t="s">
        <v>1218</v>
      </c>
      <c r="I3" s="343" t="s">
        <v>1219</v>
      </c>
      <c r="J3" s="345" t="s">
        <v>497</v>
      </c>
      <c r="K3" s="343" t="s">
        <v>90</v>
      </c>
      <c r="L3" s="345" t="s">
        <v>498</v>
      </c>
      <c r="M3" s="343" t="s">
        <v>1115</v>
      </c>
      <c r="N3" s="343" t="s">
        <v>162</v>
      </c>
      <c r="O3" s="104"/>
    </row>
    <row r="4" spans="1:15" s="109" customFormat="1" ht="28.9" customHeight="1">
      <c r="A4" s="345"/>
      <c r="B4" s="345"/>
      <c r="C4" s="345"/>
      <c r="D4" s="342"/>
      <c r="E4" s="342"/>
      <c r="F4" s="312" t="s">
        <v>70</v>
      </c>
      <c r="G4" s="312" t="s">
        <v>1220</v>
      </c>
      <c r="H4" s="343"/>
      <c r="I4" s="343"/>
      <c r="J4" s="345"/>
      <c r="K4" s="343"/>
      <c r="L4" s="345"/>
      <c r="M4" s="345"/>
      <c r="N4" s="345"/>
      <c r="O4" s="104"/>
    </row>
    <row r="5" spans="1:15" s="111" customFormat="1" ht="22.5" customHeight="1">
      <c r="A5" s="198" t="s">
        <v>371</v>
      </c>
      <c r="B5" s="198" t="s">
        <v>372</v>
      </c>
      <c r="C5" s="198" t="s">
        <v>11</v>
      </c>
      <c r="D5" s="216" t="s">
        <v>1221</v>
      </c>
      <c r="E5" s="216" t="s">
        <v>11</v>
      </c>
      <c r="F5" s="216" t="s">
        <v>12</v>
      </c>
      <c r="G5" s="216" t="s">
        <v>1185</v>
      </c>
      <c r="H5" s="216" t="s">
        <v>373</v>
      </c>
      <c r="I5" s="216" t="s">
        <v>91</v>
      </c>
      <c r="J5" s="216" t="s">
        <v>374</v>
      </c>
      <c r="K5" s="216" t="s">
        <v>92</v>
      </c>
      <c r="L5" s="216" t="s">
        <v>91</v>
      </c>
      <c r="M5" s="216" t="s">
        <v>91</v>
      </c>
      <c r="N5" s="216" t="s">
        <v>651</v>
      </c>
      <c r="O5" s="104"/>
    </row>
    <row r="6" spans="1:15" s="202" customFormat="1" ht="24" customHeight="1">
      <c r="A6" s="205" t="s">
        <v>129</v>
      </c>
      <c r="B6" s="205" t="s">
        <v>226</v>
      </c>
      <c r="C6" s="205"/>
      <c r="D6" s="207"/>
      <c r="E6" s="207"/>
      <c r="F6" s="207"/>
      <c r="G6" s="206"/>
      <c r="H6" s="205"/>
      <c r="I6" s="205"/>
      <c r="J6" s="205"/>
      <c r="K6" s="205"/>
      <c r="L6" s="205"/>
      <c r="M6" s="205"/>
      <c r="N6" s="205"/>
      <c r="O6" s="220"/>
    </row>
    <row r="7" spans="1:15" s="195" customFormat="1" ht="30" customHeight="1">
      <c r="A7" s="200">
        <v>1</v>
      </c>
      <c r="B7" s="200" t="s">
        <v>1206</v>
      </c>
      <c r="C7" s="200" t="s">
        <v>426</v>
      </c>
      <c r="D7" s="221">
        <v>13.27</v>
      </c>
      <c r="E7" s="221">
        <v>5.57</v>
      </c>
      <c r="F7" s="221">
        <v>7.7</v>
      </c>
      <c r="G7" s="201" t="s">
        <v>807</v>
      </c>
      <c r="H7" s="200" t="s">
        <v>106</v>
      </c>
      <c r="I7" s="200" t="s">
        <v>107</v>
      </c>
      <c r="J7" s="200" t="s">
        <v>723</v>
      </c>
      <c r="K7" s="200" t="s">
        <v>724</v>
      </c>
      <c r="L7" s="200">
        <v>2023</v>
      </c>
      <c r="M7" s="200" t="s">
        <v>354</v>
      </c>
      <c r="N7" s="200" t="s">
        <v>402</v>
      </c>
      <c r="O7" s="220"/>
    </row>
    <row r="8" spans="1:15" s="195" customFormat="1" ht="34.9" customHeight="1">
      <c r="A8" s="200">
        <v>2</v>
      </c>
      <c r="B8" s="200" t="s">
        <v>974</v>
      </c>
      <c r="C8" s="200" t="s">
        <v>426</v>
      </c>
      <c r="D8" s="221">
        <v>3.4</v>
      </c>
      <c r="E8" s="221"/>
      <c r="F8" s="221">
        <v>3.4</v>
      </c>
      <c r="G8" s="201" t="s">
        <v>132</v>
      </c>
      <c r="H8" s="203" t="s">
        <v>329</v>
      </c>
      <c r="I8" s="203" t="s">
        <v>1056</v>
      </c>
      <c r="J8" s="200" t="s">
        <v>94</v>
      </c>
      <c r="K8" s="200" t="s">
        <v>95</v>
      </c>
      <c r="L8" s="200" t="s">
        <v>108</v>
      </c>
      <c r="M8" s="200"/>
      <c r="N8" s="200" t="s">
        <v>408</v>
      </c>
      <c r="O8" s="220"/>
    </row>
    <row r="9" spans="1:15" s="202" customFormat="1" ht="25.15" customHeight="1">
      <c r="A9" s="205" t="s">
        <v>302</v>
      </c>
      <c r="B9" s="205" t="s">
        <v>227</v>
      </c>
      <c r="C9" s="205"/>
      <c r="D9" s="222"/>
      <c r="E9" s="222"/>
      <c r="F9" s="222"/>
      <c r="G9" s="206"/>
      <c r="H9" s="205"/>
      <c r="I9" s="205"/>
      <c r="J9" s="205"/>
      <c r="K9" s="205"/>
      <c r="L9" s="205"/>
      <c r="M9" s="204"/>
      <c r="N9" s="204"/>
      <c r="O9" s="220"/>
    </row>
    <row r="10" spans="1:15" s="195" customFormat="1" ht="25.15" customHeight="1">
      <c r="A10" s="200">
        <v>1</v>
      </c>
      <c r="B10" s="200" t="s">
        <v>688</v>
      </c>
      <c r="C10" s="200" t="s">
        <v>428</v>
      </c>
      <c r="D10" s="221">
        <v>0.15</v>
      </c>
      <c r="E10" s="221"/>
      <c r="F10" s="221">
        <v>0.15</v>
      </c>
      <c r="G10" s="201" t="s">
        <v>806</v>
      </c>
      <c r="H10" s="200" t="s">
        <v>331</v>
      </c>
      <c r="I10" s="200" t="s">
        <v>689</v>
      </c>
      <c r="J10" s="200" t="s">
        <v>690</v>
      </c>
      <c r="K10" s="200" t="s">
        <v>96</v>
      </c>
      <c r="L10" s="200">
        <v>2023</v>
      </c>
      <c r="M10" s="200" t="s">
        <v>354</v>
      </c>
      <c r="N10" s="200" t="s">
        <v>402</v>
      </c>
      <c r="O10" s="220"/>
    </row>
    <row r="11" spans="1:15" s="195" customFormat="1" ht="99.6" customHeight="1">
      <c r="A11" s="200">
        <v>2</v>
      </c>
      <c r="B11" s="200" t="s">
        <v>691</v>
      </c>
      <c r="C11" s="200" t="s">
        <v>428</v>
      </c>
      <c r="D11" s="221">
        <v>0.1</v>
      </c>
      <c r="E11" s="221"/>
      <c r="F11" s="221">
        <v>0.1</v>
      </c>
      <c r="G11" s="201" t="s">
        <v>140</v>
      </c>
      <c r="H11" s="200" t="s">
        <v>327</v>
      </c>
      <c r="I11" s="200" t="s">
        <v>692</v>
      </c>
      <c r="J11" s="200" t="s">
        <v>690</v>
      </c>
      <c r="K11" s="200" t="s">
        <v>96</v>
      </c>
      <c r="L11" s="200">
        <v>2023</v>
      </c>
      <c r="M11" s="200" t="s">
        <v>354</v>
      </c>
      <c r="N11" s="314" t="s">
        <v>1252</v>
      </c>
      <c r="O11" s="251" t="s">
        <v>1231</v>
      </c>
    </row>
    <row r="12" spans="1:15" s="195" customFormat="1" ht="25.15" customHeight="1">
      <c r="A12" s="200">
        <v>3</v>
      </c>
      <c r="B12" s="200" t="s">
        <v>973</v>
      </c>
      <c r="C12" s="200" t="s">
        <v>428</v>
      </c>
      <c r="D12" s="221">
        <v>0.05</v>
      </c>
      <c r="E12" s="221"/>
      <c r="F12" s="221">
        <v>0.05</v>
      </c>
      <c r="G12" s="201" t="s">
        <v>140</v>
      </c>
      <c r="H12" s="200" t="s">
        <v>106</v>
      </c>
      <c r="I12" s="200" t="s">
        <v>972</v>
      </c>
      <c r="J12" s="200" t="s">
        <v>690</v>
      </c>
      <c r="K12" s="200" t="s">
        <v>96</v>
      </c>
      <c r="L12" s="200" t="s">
        <v>108</v>
      </c>
      <c r="M12" s="200"/>
      <c r="N12" s="200" t="s">
        <v>408</v>
      </c>
      <c r="O12" s="220"/>
    </row>
    <row r="13" spans="1:15" s="195" customFormat="1" ht="25.15" customHeight="1">
      <c r="A13" s="200">
        <v>4</v>
      </c>
      <c r="B13" s="200" t="s">
        <v>495</v>
      </c>
      <c r="C13" s="200" t="s">
        <v>428</v>
      </c>
      <c r="D13" s="221">
        <v>0.1</v>
      </c>
      <c r="E13" s="221"/>
      <c r="F13" s="221">
        <v>0.1</v>
      </c>
      <c r="G13" s="201" t="s">
        <v>807</v>
      </c>
      <c r="H13" s="200" t="s">
        <v>328</v>
      </c>
      <c r="I13" s="203" t="s">
        <v>1054</v>
      </c>
      <c r="J13" s="200" t="s">
        <v>690</v>
      </c>
      <c r="K13" s="200" t="s">
        <v>96</v>
      </c>
      <c r="L13" s="200">
        <v>2023</v>
      </c>
      <c r="M13" s="200" t="s">
        <v>354</v>
      </c>
      <c r="N13" s="200" t="s">
        <v>402</v>
      </c>
      <c r="O13" s="220"/>
    </row>
    <row r="14" spans="1:15" s="195" customFormat="1" ht="29.45" customHeight="1">
      <c r="A14" s="200">
        <v>5</v>
      </c>
      <c r="B14" s="200" t="s">
        <v>693</v>
      </c>
      <c r="C14" s="200" t="s">
        <v>428</v>
      </c>
      <c r="D14" s="221">
        <v>0.11</v>
      </c>
      <c r="E14" s="221"/>
      <c r="F14" s="221">
        <v>0.11</v>
      </c>
      <c r="G14" s="201" t="s">
        <v>250</v>
      </c>
      <c r="H14" s="203" t="s">
        <v>329</v>
      </c>
      <c r="I14" s="200" t="s">
        <v>494</v>
      </c>
      <c r="J14" s="200" t="s">
        <v>690</v>
      </c>
      <c r="K14" s="200" t="s">
        <v>96</v>
      </c>
      <c r="L14" s="200">
        <v>2023</v>
      </c>
      <c r="M14" s="200" t="s">
        <v>354</v>
      </c>
      <c r="N14" s="200" t="s">
        <v>402</v>
      </c>
      <c r="O14" s="220"/>
    </row>
    <row r="15" spans="1:15" s="195" customFormat="1" ht="25.15" customHeight="1">
      <c r="A15" s="200">
        <v>6</v>
      </c>
      <c r="B15" s="200" t="s">
        <v>694</v>
      </c>
      <c r="C15" s="200" t="s">
        <v>428</v>
      </c>
      <c r="D15" s="221">
        <v>0.18</v>
      </c>
      <c r="E15" s="221"/>
      <c r="F15" s="221">
        <v>0.18</v>
      </c>
      <c r="G15" s="201" t="s">
        <v>257</v>
      </c>
      <c r="H15" s="200" t="s">
        <v>330</v>
      </c>
      <c r="I15" s="200" t="s">
        <v>695</v>
      </c>
      <c r="J15" s="200" t="s">
        <v>690</v>
      </c>
      <c r="K15" s="200" t="s">
        <v>96</v>
      </c>
      <c r="L15" s="200">
        <v>2023</v>
      </c>
      <c r="M15" s="200" t="s">
        <v>354</v>
      </c>
      <c r="N15" s="200" t="s">
        <v>402</v>
      </c>
      <c r="O15" s="220"/>
    </row>
    <row r="16" spans="1:15" s="195" customFormat="1" ht="25.15" customHeight="1">
      <c r="A16" s="200">
        <v>7</v>
      </c>
      <c r="B16" s="200" t="s">
        <v>696</v>
      </c>
      <c r="C16" s="200" t="s">
        <v>428</v>
      </c>
      <c r="D16" s="221">
        <v>0.28000000000000003</v>
      </c>
      <c r="E16" s="221"/>
      <c r="F16" s="221">
        <v>0.28000000000000003</v>
      </c>
      <c r="G16" s="201" t="s">
        <v>140</v>
      </c>
      <c r="H16" s="200" t="s">
        <v>323</v>
      </c>
      <c r="I16" s="200" t="s">
        <v>697</v>
      </c>
      <c r="J16" s="200" t="s">
        <v>690</v>
      </c>
      <c r="K16" s="200" t="s">
        <v>96</v>
      </c>
      <c r="L16" s="200">
        <v>2023</v>
      </c>
      <c r="M16" s="200" t="s">
        <v>354</v>
      </c>
      <c r="N16" s="200" t="s">
        <v>402</v>
      </c>
      <c r="O16" s="220"/>
    </row>
    <row r="17" spans="1:15" s="195" customFormat="1" ht="25.15" customHeight="1">
      <c r="A17" s="200">
        <v>8</v>
      </c>
      <c r="B17" s="200" t="s">
        <v>698</v>
      </c>
      <c r="C17" s="200" t="s">
        <v>428</v>
      </c>
      <c r="D17" s="221">
        <v>0.1</v>
      </c>
      <c r="E17" s="221"/>
      <c r="F17" s="221">
        <v>0.1</v>
      </c>
      <c r="G17" s="201" t="s">
        <v>140</v>
      </c>
      <c r="H17" s="200" t="s">
        <v>326</v>
      </c>
      <c r="I17" s="200" t="s">
        <v>699</v>
      </c>
      <c r="J17" s="200" t="s">
        <v>690</v>
      </c>
      <c r="K17" s="200" t="s">
        <v>96</v>
      </c>
      <c r="L17" s="200">
        <v>2023</v>
      </c>
      <c r="M17" s="200" t="s">
        <v>354</v>
      </c>
      <c r="N17" s="200" t="s">
        <v>402</v>
      </c>
      <c r="O17" s="220"/>
    </row>
    <row r="18" spans="1:15" s="195" customFormat="1" ht="24.6" customHeight="1">
      <c r="A18" s="200">
        <v>9</v>
      </c>
      <c r="B18" s="200" t="s">
        <v>700</v>
      </c>
      <c r="C18" s="200" t="s">
        <v>428</v>
      </c>
      <c r="D18" s="221">
        <v>0.18</v>
      </c>
      <c r="E18" s="221"/>
      <c r="F18" s="221">
        <v>0.18</v>
      </c>
      <c r="G18" s="201" t="s">
        <v>252</v>
      </c>
      <c r="H18" s="200" t="s">
        <v>332</v>
      </c>
      <c r="I18" s="200" t="s">
        <v>493</v>
      </c>
      <c r="J18" s="200" t="s">
        <v>690</v>
      </c>
      <c r="K18" s="200" t="s">
        <v>96</v>
      </c>
      <c r="L18" s="200">
        <v>2023</v>
      </c>
      <c r="M18" s="200" t="s">
        <v>354</v>
      </c>
      <c r="N18" s="200" t="s">
        <v>402</v>
      </c>
      <c r="O18" s="220"/>
    </row>
    <row r="19" spans="1:15" s="324" customFormat="1" ht="61.15" customHeight="1">
      <c r="A19" s="320">
        <v>10</v>
      </c>
      <c r="B19" s="320" t="s">
        <v>1261</v>
      </c>
      <c r="C19" s="320" t="s">
        <v>428</v>
      </c>
      <c r="D19" s="321">
        <v>3</v>
      </c>
      <c r="E19" s="321">
        <v>2</v>
      </c>
      <c r="F19" s="321">
        <v>1</v>
      </c>
      <c r="G19" s="322" t="s">
        <v>1262</v>
      </c>
      <c r="H19" s="320" t="s">
        <v>332</v>
      </c>
      <c r="I19" s="323" t="s">
        <v>1263</v>
      </c>
      <c r="J19" s="320" t="s">
        <v>690</v>
      </c>
      <c r="K19" s="320" t="s">
        <v>96</v>
      </c>
      <c r="L19" s="320"/>
      <c r="M19" s="320"/>
      <c r="N19" s="323" t="s">
        <v>1268</v>
      </c>
      <c r="O19" s="250" t="s">
        <v>1264</v>
      </c>
    </row>
    <row r="20" spans="1:15" s="202" customFormat="1" ht="25.15" customHeight="1">
      <c r="A20" s="205" t="s">
        <v>303</v>
      </c>
      <c r="B20" s="205" t="s">
        <v>760</v>
      </c>
      <c r="C20" s="205"/>
      <c r="D20" s="222"/>
      <c r="E20" s="222"/>
      <c r="F20" s="222"/>
      <c r="G20" s="206"/>
      <c r="H20" s="205"/>
      <c r="I20" s="205"/>
      <c r="J20" s="205"/>
      <c r="K20" s="205"/>
      <c r="L20" s="205"/>
      <c r="M20" s="204"/>
      <c r="N20" s="204"/>
      <c r="O20" s="220"/>
    </row>
    <row r="21" spans="1:15" s="195" customFormat="1" ht="22.9" customHeight="1">
      <c r="A21" s="200">
        <v>1</v>
      </c>
      <c r="B21" s="200" t="s">
        <v>193</v>
      </c>
      <c r="C21" s="200" t="s">
        <v>485</v>
      </c>
      <c r="D21" s="221">
        <v>0.3</v>
      </c>
      <c r="E21" s="221"/>
      <c r="F21" s="221"/>
      <c r="G21" s="201" t="s">
        <v>128</v>
      </c>
      <c r="H21" s="200" t="s">
        <v>106</v>
      </c>
      <c r="I21" s="200" t="s">
        <v>968</v>
      </c>
      <c r="J21" s="200" t="s">
        <v>768</v>
      </c>
      <c r="K21" s="200" t="s">
        <v>706</v>
      </c>
      <c r="L21" s="200">
        <v>2023</v>
      </c>
      <c r="M21" s="200" t="s">
        <v>976</v>
      </c>
      <c r="N21" s="200" t="s">
        <v>402</v>
      </c>
      <c r="O21" s="220"/>
    </row>
    <row r="22" spans="1:15" s="195" customFormat="1" ht="25.15" customHeight="1">
      <c r="A22" s="200">
        <v>2</v>
      </c>
      <c r="B22" s="200" t="s">
        <v>310</v>
      </c>
      <c r="C22" s="200" t="s">
        <v>403</v>
      </c>
      <c r="D22" s="221">
        <v>0.36</v>
      </c>
      <c r="E22" s="221"/>
      <c r="F22" s="221">
        <v>0.36</v>
      </c>
      <c r="G22" s="201" t="s">
        <v>263</v>
      </c>
      <c r="H22" s="200" t="s">
        <v>106</v>
      </c>
      <c r="I22" s="200" t="s">
        <v>311</v>
      </c>
      <c r="J22" s="200" t="s">
        <v>709</v>
      </c>
      <c r="K22" s="200" t="s">
        <v>710</v>
      </c>
      <c r="L22" s="200">
        <v>2023</v>
      </c>
      <c r="M22" s="200" t="s">
        <v>354</v>
      </c>
      <c r="N22" s="200" t="s">
        <v>402</v>
      </c>
      <c r="O22" s="220"/>
    </row>
    <row r="23" spans="1:15" s="195" customFormat="1" ht="32.450000000000003" customHeight="1">
      <c r="A23" s="200">
        <v>3</v>
      </c>
      <c r="B23" s="200" t="s">
        <v>1143</v>
      </c>
      <c r="C23" s="200" t="s">
        <v>403</v>
      </c>
      <c r="D23" s="221">
        <v>0.23</v>
      </c>
      <c r="E23" s="221"/>
      <c r="F23" s="221">
        <v>0.23</v>
      </c>
      <c r="G23" s="201" t="s">
        <v>126</v>
      </c>
      <c r="H23" s="200" t="s">
        <v>106</v>
      </c>
      <c r="I23" s="203" t="s">
        <v>529</v>
      </c>
      <c r="J23" s="200" t="s">
        <v>709</v>
      </c>
      <c r="K23" s="200" t="s">
        <v>710</v>
      </c>
      <c r="L23" s="200">
        <v>2023</v>
      </c>
      <c r="M23" s="200" t="s">
        <v>354</v>
      </c>
      <c r="N23" s="200" t="s">
        <v>402</v>
      </c>
      <c r="O23" s="220"/>
    </row>
    <row r="24" spans="1:15" s="195" customFormat="1" ht="29.45" customHeight="1">
      <c r="A24" s="200">
        <v>4</v>
      </c>
      <c r="B24" s="200" t="s">
        <v>967</v>
      </c>
      <c r="C24" s="200" t="s">
        <v>403</v>
      </c>
      <c r="D24" s="221">
        <v>1.69</v>
      </c>
      <c r="E24" s="221"/>
      <c r="F24" s="221">
        <v>1.69</v>
      </c>
      <c r="G24" s="201" t="s">
        <v>966</v>
      </c>
      <c r="H24" s="200" t="s">
        <v>106</v>
      </c>
      <c r="I24" s="200" t="s">
        <v>965</v>
      </c>
      <c r="J24" s="200" t="s">
        <v>709</v>
      </c>
      <c r="K24" s="200" t="s">
        <v>710</v>
      </c>
      <c r="L24" s="200" t="s">
        <v>108</v>
      </c>
      <c r="M24" s="200"/>
      <c r="N24" s="200" t="s">
        <v>408</v>
      </c>
      <c r="O24" s="220"/>
    </row>
    <row r="25" spans="1:15" s="195" customFormat="1" ht="25.15" customHeight="1">
      <c r="A25" s="200">
        <v>5</v>
      </c>
      <c r="B25" s="54" t="s">
        <v>518</v>
      </c>
      <c r="C25" s="200" t="s">
        <v>627</v>
      </c>
      <c r="D25" s="221">
        <v>0.5</v>
      </c>
      <c r="E25" s="221"/>
      <c r="F25" s="221">
        <v>0.5</v>
      </c>
      <c r="G25" s="201" t="s">
        <v>126</v>
      </c>
      <c r="H25" s="200" t="s">
        <v>106</v>
      </c>
      <c r="I25" s="200" t="s">
        <v>519</v>
      </c>
      <c r="J25" s="200" t="s">
        <v>768</v>
      </c>
      <c r="K25" s="200" t="s">
        <v>96</v>
      </c>
      <c r="L25" s="200">
        <v>2023</v>
      </c>
      <c r="M25" s="200" t="s">
        <v>976</v>
      </c>
      <c r="N25" s="200" t="s">
        <v>402</v>
      </c>
      <c r="O25" s="219"/>
    </row>
    <row r="26" spans="1:15" s="195" customFormat="1" ht="25.15" customHeight="1">
      <c r="A26" s="200">
        <v>6</v>
      </c>
      <c r="B26" s="200" t="s">
        <v>492</v>
      </c>
      <c r="C26" s="200" t="s">
        <v>403</v>
      </c>
      <c r="D26" s="221">
        <v>0.15</v>
      </c>
      <c r="E26" s="221"/>
      <c r="F26" s="221">
        <v>0.15</v>
      </c>
      <c r="G26" s="201" t="s">
        <v>807</v>
      </c>
      <c r="H26" s="200" t="s">
        <v>330</v>
      </c>
      <c r="I26" s="200" t="s">
        <v>1016</v>
      </c>
      <c r="J26" s="200" t="s">
        <v>709</v>
      </c>
      <c r="K26" s="200" t="s">
        <v>710</v>
      </c>
      <c r="L26" s="200">
        <v>2023</v>
      </c>
      <c r="M26" s="200" t="s">
        <v>354</v>
      </c>
      <c r="N26" s="200" t="s">
        <v>402</v>
      </c>
      <c r="O26" s="220"/>
    </row>
    <row r="27" spans="1:15" s="195" customFormat="1" ht="25.15" customHeight="1">
      <c r="A27" s="200">
        <v>7</v>
      </c>
      <c r="B27" s="200" t="s">
        <v>503</v>
      </c>
      <c r="C27" s="200" t="s">
        <v>403</v>
      </c>
      <c r="D27" s="221">
        <v>0.11</v>
      </c>
      <c r="E27" s="221"/>
      <c r="F27" s="221">
        <v>0.11</v>
      </c>
      <c r="G27" s="201" t="s">
        <v>807</v>
      </c>
      <c r="H27" s="200" t="s">
        <v>330</v>
      </c>
      <c r="I27" s="200" t="s">
        <v>491</v>
      </c>
      <c r="J27" s="200" t="s">
        <v>709</v>
      </c>
      <c r="K27" s="200" t="s">
        <v>710</v>
      </c>
      <c r="L27" s="200">
        <v>2023</v>
      </c>
      <c r="M27" s="200" t="s">
        <v>354</v>
      </c>
      <c r="N27" s="200" t="s">
        <v>402</v>
      </c>
      <c r="O27" s="220"/>
    </row>
    <row r="28" spans="1:15" s="195" customFormat="1" ht="25.15" customHeight="1">
      <c r="A28" s="200">
        <v>8</v>
      </c>
      <c r="B28" s="200" t="s">
        <v>538</v>
      </c>
      <c r="C28" s="200" t="s">
        <v>403</v>
      </c>
      <c r="D28" s="221">
        <v>0.2</v>
      </c>
      <c r="E28" s="221"/>
      <c r="F28" s="221">
        <v>0.2</v>
      </c>
      <c r="G28" s="201" t="s">
        <v>807</v>
      </c>
      <c r="H28" s="200" t="s">
        <v>330</v>
      </c>
      <c r="I28" s="200" t="s">
        <v>539</v>
      </c>
      <c r="J28" s="200" t="s">
        <v>709</v>
      </c>
      <c r="K28" s="200" t="s">
        <v>710</v>
      </c>
      <c r="L28" s="200">
        <v>2023</v>
      </c>
      <c r="M28" s="200" t="s">
        <v>354</v>
      </c>
      <c r="N28" s="200" t="s">
        <v>402</v>
      </c>
      <c r="O28" s="220"/>
    </row>
    <row r="29" spans="1:15" s="195" customFormat="1" ht="25.15" customHeight="1">
      <c r="A29" s="200">
        <v>9</v>
      </c>
      <c r="B29" s="200" t="s">
        <v>18</v>
      </c>
      <c r="C29" s="200" t="s">
        <v>403</v>
      </c>
      <c r="D29" s="221">
        <v>0.2</v>
      </c>
      <c r="E29" s="221"/>
      <c r="F29" s="221">
        <v>0.2</v>
      </c>
      <c r="G29" s="201" t="s">
        <v>132</v>
      </c>
      <c r="H29" s="200" t="s">
        <v>323</v>
      </c>
      <c r="I29" s="200" t="s">
        <v>734</v>
      </c>
      <c r="J29" s="200" t="s">
        <v>709</v>
      </c>
      <c r="K29" s="200" t="s">
        <v>710</v>
      </c>
      <c r="L29" s="200">
        <v>2023</v>
      </c>
      <c r="M29" s="200" t="s">
        <v>354</v>
      </c>
      <c r="N29" s="200" t="s">
        <v>402</v>
      </c>
      <c r="O29" s="220"/>
    </row>
    <row r="30" spans="1:15" s="195" customFormat="1" ht="25.15" customHeight="1">
      <c r="A30" s="200">
        <v>10</v>
      </c>
      <c r="B30" s="200" t="s">
        <v>534</v>
      </c>
      <c r="C30" s="200" t="s">
        <v>403</v>
      </c>
      <c r="D30" s="221">
        <v>0.2</v>
      </c>
      <c r="E30" s="221"/>
      <c r="F30" s="221">
        <v>0.2</v>
      </c>
      <c r="G30" s="201" t="s">
        <v>132</v>
      </c>
      <c r="H30" s="200" t="s">
        <v>323</v>
      </c>
      <c r="I30" s="200" t="s">
        <v>535</v>
      </c>
      <c r="J30" s="200" t="s">
        <v>709</v>
      </c>
      <c r="K30" s="200" t="s">
        <v>710</v>
      </c>
      <c r="L30" s="200">
        <v>2023</v>
      </c>
      <c r="M30" s="200" t="s">
        <v>354</v>
      </c>
      <c r="N30" s="200" t="s">
        <v>402</v>
      </c>
      <c r="O30" s="220"/>
    </row>
    <row r="31" spans="1:15" s="195" customFormat="1" ht="25.15" customHeight="1">
      <c r="A31" s="200">
        <v>11</v>
      </c>
      <c r="B31" s="200" t="s">
        <v>1144</v>
      </c>
      <c r="C31" s="200" t="s">
        <v>403</v>
      </c>
      <c r="D31" s="221">
        <v>0.1</v>
      </c>
      <c r="E31" s="221"/>
      <c r="F31" s="221">
        <v>0.1</v>
      </c>
      <c r="G31" s="201" t="s">
        <v>6</v>
      </c>
      <c r="H31" s="200" t="s">
        <v>323</v>
      </c>
      <c r="I31" s="200" t="s">
        <v>964</v>
      </c>
      <c r="J31" s="200" t="s">
        <v>709</v>
      </c>
      <c r="K31" s="200" t="s">
        <v>710</v>
      </c>
      <c r="L31" s="200" t="s">
        <v>108</v>
      </c>
      <c r="M31" s="200"/>
      <c r="N31" s="200" t="s">
        <v>408</v>
      </c>
      <c r="O31" s="220"/>
    </row>
    <row r="32" spans="1:15" s="195" customFormat="1" ht="25.15" customHeight="1">
      <c r="A32" s="200">
        <v>12</v>
      </c>
      <c r="B32" s="200" t="s">
        <v>334</v>
      </c>
      <c r="C32" s="200" t="s">
        <v>403</v>
      </c>
      <c r="D32" s="221">
        <v>0.18</v>
      </c>
      <c r="E32" s="221"/>
      <c r="F32" s="221">
        <v>0.18</v>
      </c>
      <c r="G32" s="201" t="s">
        <v>132</v>
      </c>
      <c r="H32" s="200" t="s">
        <v>323</v>
      </c>
      <c r="I32" s="200" t="s">
        <v>335</v>
      </c>
      <c r="J32" s="200" t="s">
        <v>709</v>
      </c>
      <c r="K32" s="200" t="s">
        <v>710</v>
      </c>
      <c r="L32" s="200" t="s">
        <v>108</v>
      </c>
      <c r="M32" s="200"/>
      <c r="N32" s="200" t="s">
        <v>408</v>
      </c>
      <c r="O32" s="220"/>
    </row>
    <row r="33" spans="1:15" s="195" customFormat="1" ht="25.15" customHeight="1">
      <c r="A33" s="200">
        <v>13</v>
      </c>
      <c r="B33" s="200" t="s">
        <v>663</v>
      </c>
      <c r="C33" s="200" t="s">
        <v>403</v>
      </c>
      <c r="D33" s="221">
        <v>0.43</v>
      </c>
      <c r="E33" s="221"/>
      <c r="F33" s="221">
        <v>0.43</v>
      </c>
      <c r="G33" s="201" t="s">
        <v>664</v>
      </c>
      <c r="H33" s="200" t="s">
        <v>323</v>
      </c>
      <c r="I33" s="200" t="s">
        <v>665</v>
      </c>
      <c r="J33" s="200" t="s">
        <v>709</v>
      </c>
      <c r="K33" s="200" t="s">
        <v>710</v>
      </c>
      <c r="L33" s="200">
        <v>2023</v>
      </c>
      <c r="M33" s="200" t="s">
        <v>354</v>
      </c>
      <c r="N33" s="200" t="s">
        <v>402</v>
      </c>
      <c r="O33" s="220"/>
    </row>
    <row r="34" spans="1:15" s="195" customFormat="1" ht="25.15" customHeight="1">
      <c r="A34" s="200">
        <v>14</v>
      </c>
      <c r="B34" s="200" t="s">
        <v>963</v>
      </c>
      <c r="C34" s="200" t="s">
        <v>403</v>
      </c>
      <c r="D34" s="221">
        <v>1</v>
      </c>
      <c r="E34" s="221"/>
      <c r="F34" s="221">
        <v>1</v>
      </c>
      <c r="G34" s="201" t="s">
        <v>962</v>
      </c>
      <c r="H34" s="200" t="s">
        <v>324</v>
      </c>
      <c r="I34" s="200" t="s">
        <v>961</v>
      </c>
      <c r="J34" s="200" t="s">
        <v>709</v>
      </c>
      <c r="K34" s="200" t="s">
        <v>710</v>
      </c>
      <c r="L34" s="200">
        <v>2023</v>
      </c>
      <c r="M34" s="200" t="s">
        <v>354</v>
      </c>
      <c r="N34" s="200" t="s">
        <v>402</v>
      </c>
      <c r="O34" s="220"/>
    </row>
    <row r="35" spans="1:15" s="195" customFormat="1" ht="31.5" customHeight="1">
      <c r="A35" s="200">
        <v>15</v>
      </c>
      <c r="B35" s="200" t="s">
        <v>1145</v>
      </c>
      <c r="C35" s="200" t="s">
        <v>403</v>
      </c>
      <c r="D35" s="221">
        <v>0.4</v>
      </c>
      <c r="E35" s="221"/>
      <c r="F35" s="221">
        <v>0.4</v>
      </c>
      <c r="G35" s="201" t="s">
        <v>132</v>
      </c>
      <c r="H35" s="200" t="s">
        <v>324</v>
      </c>
      <c r="I35" s="200" t="s">
        <v>960</v>
      </c>
      <c r="J35" s="200" t="s">
        <v>709</v>
      </c>
      <c r="K35" s="200" t="s">
        <v>710</v>
      </c>
      <c r="L35" s="200">
        <v>2023</v>
      </c>
      <c r="M35" s="200" t="s">
        <v>354</v>
      </c>
      <c r="N35" s="200" t="s">
        <v>402</v>
      </c>
      <c r="O35" s="220"/>
    </row>
    <row r="36" spans="1:15" s="195" customFormat="1" ht="30" customHeight="1">
      <c r="A36" s="200">
        <v>16</v>
      </c>
      <c r="B36" s="200" t="s">
        <v>1146</v>
      </c>
      <c r="C36" s="200" t="s">
        <v>403</v>
      </c>
      <c r="D36" s="221">
        <v>0.5</v>
      </c>
      <c r="E36" s="221"/>
      <c r="F36" s="221">
        <v>0.5</v>
      </c>
      <c r="G36" s="201" t="s">
        <v>807</v>
      </c>
      <c r="H36" s="200" t="s">
        <v>324</v>
      </c>
      <c r="I36" s="200" t="s">
        <v>594</v>
      </c>
      <c r="J36" s="200" t="s">
        <v>709</v>
      </c>
      <c r="K36" s="200" t="s">
        <v>710</v>
      </c>
      <c r="L36" s="200">
        <v>2023</v>
      </c>
      <c r="M36" s="200" t="s">
        <v>354</v>
      </c>
      <c r="N36" s="200" t="s">
        <v>402</v>
      </c>
      <c r="O36" s="220"/>
    </row>
    <row r="37" spans="1:15" s="195" customFormat="1" ht="25.15" customHeight="1">
      <c r="A37" s="200">
        <v>17</v>
      </c>
      <c r="B37" s="200" t="s">
        <v>205</v>
      </c>
      <c r="C37" s="200" t="s">
        <v>403</v>
      </c>
      <c r="D37" s="310">
        <v>1</v>
      </c>
      <c r="E37" s="221"/>
      <c r="F37" s="310">
        <v>1</v>
      </c>
      <c r="G37" s="201" t="s">
        <v>132</v>
      </c>
      <c r="H37" s="200" t="s">
        <v>326</v>
      </c>
      <c r="I37" s="200" t="s">
        <v>684</v>
      </c>
      <c r="J37" s="200" t="s">
        <v>709</v>
      </c>
      <c r="K37" s="200" t="s">
        <v>710</v>
      </c>
      <c r="L37" s="200">
        <v>2023</v>
      </c>
      <c r="M37" s="200" t="s">
        <v>355</v>
      </c>
      <c r="N37" s="200" t="s">
        <v>402</v>
      </c>
      <c r="O37" s="220"/>
    </row>
    <row r="38" spans="1:15" s="195" customFormat="1" ht="25.15" customHeight="1">
      <c r="A38" s="200">
        <v>18</v>
      </c>
      <c r="B38" s="200" t="s">
        <v>509</v>
      </c>
      <c r="C38" s="200" t="s">
        <v>403</v>
      </c>
      <c r="D38" s="310">
        <v>0.8</v>
      </c>
      <c r="E38" s="221"/>
      <c r="F38" s="310">
        <v>0.8</v>
      </c>
      <c r="G38" s="201" t="s">
        <v>132</v>
      </c>
      <c r="H38" s="200" t="s">
        <v>326</v>
      </c>
      <c r="I38" s="200" t="s">
        <v>959</v>
      </c>
      <c r="J38" s="200" t="s">
        <v>709</v>
      </c>
      <c r="K38" s="200" t="s">
        <v>710</v>
      </c>
      <c r="L38" s="200">
        <v>2023</v>
      </c>
      <c r="M38" s="200" t="s">
        <v>355</v>
      </c>
      <c r="N38" s="200" t="s">
        <v>402</v>
      </c>
      <c r="O38" s="220"/>
    </row>
    <row r="39" spans="1:15" s="195" customFormat="1" ht="27" customHeight="1">
      <c r="A39" s="200">
        <v>19</v>
      </c>
      <c r="B39" s="200" t="s">
        <v>502</v>
      </c>
      <c r="C39" s="200" t="s">
        <v>500</v>
      </c>
      <c r="D39" s="221">
        <v>7.0000000000000007E-2</v>
      </c>
      <c r="E39" s="221"/>
      <c r="F39" s="221">
        <v>7.0000000000000007E-2</v>
      </c>
      <c r="G39" s="201" t="s">
        <v>806</v>
      </c>
      <c r="H39" s="200" t="s">
        <v>332</v>
      </c>
      <c r="I39" s="200" t="s">
        <v>504</v>
      </c>
      <c r="J39" s="200" t="s">
        <v>709</v>
      </c>
      <c r="K39" s="200" t="s">
        <v>710</v>
      </c>
      <c r="L39" s="200">
        <v>2023</v>
      </c>
      <c r="M39" s="200" t="s">
        <v>354</v>
      </c>
      <c r="N39" s="200" t="s">
        <v>402</v>
      </c>
      <c r="O39" s="220"/>
    </row>
    <row r="40" spans="1:15" s="195" customFormat="1" ht="30" customHeight="1">
      <c r="A40" s="200">
        <v>20</v>
      </c>
      <c r="B40" s="200" t="s">
        <v>563</v>
      </c>
      <c r="C40" s="200" t="s">
        <v>403</v>
      </c>
      <c r="D40" s="221">
        <v>0.27</v>
      </c>
      <c r="E40" s="221"/>
      <c r="F40" s="221">
        <v>0.27</v>
      </c>
      <c r="G40" s="201" t="s">
        <v>127</v>
      </c>
      <c r="H40" s="203" t="s">
        <v>329</v>
      </c>
      <c r="I40" s="200" t="s">
        <v>562</v>
      </c>
      <c r="J40" s="200" t="s">
        <v>709</v>
      </c>
      <c r="K40" s="200" t="s">
        <v>710</v>
      </c>
      <c r="L40" s="200">
        <v>2023</v>
      </c>
      <c r="M40" s="200" t="s">
        <v>354</v>
      </c>
      <c r="N40" s="200" t="s">
        <v>402</v>
      </c>
      <c r="O40" s="220"/>
    </row>
    <row r="41" spans="1:15" s="195" customFormat="1" ht="30" customHeight="1">
      <c r="A41" s="200">
        <v>21</v>
      </c>
      <c r="B41" s="200" t="s">
        <v>958</v>
      </c>
      <c r="C41" s="200" t="s">
        <v>403</v>
      </c>
      <c r="D41" s="221">
        <v>0.2</v>
      </c>
      <c r="E41" s="221"/>
      <c r="F41" s="221">
        <v>0.2</v>
      </c>
      <c r="G41" s="201" t="s">
        <v>132</v>
      </c>
      <c r="H41" s="203" t="s">
        <v>329</v>
      </c>
      <c r="I41" s="200" t="s">
        <v>1045</v>
      </c>
      <c r="J41" s="200" t="s">
        <v>709</v>
      </c>
      <c r="K41" s="200" t="s">
        <v>710</v>
      </c>
      <c r="L41" s="200">
        <v>2023</v>
      </c>
      <c r="M41" s="200" t="s">
        <v>354</v>
      </c>
      <c r="N41" s="200" t="s">
        <v>402</v>
      </c>
      <c r="O41" s="220"/>
    </row>
    <row r="42" spans="1:15" s="195" customFormat="1" ht="30" customHeight="1">
      <c r="A42" s="200">
        <v>22</v>
      </c>
      <c r="B42" s="200" t="s">
        <v>580</v>
      </c>
      <c r="C42" s="200" t="s">
        <v>403</v>
      </c>
      <c r="D42" s="221">
        <v>0.5</v>
      </c>
      <c r="E42" s="221"/>
      <c r="F42" s="221">
        <v>0.5</v>
      </c>
      <c r="G42" s="201" t="s">
        <v>132</v>
      </c>
      <c r="H42" s="203" t="s">
        <v>329</v>
      </c>
      <c r="I42" s="200" t="s">
        <v>581</v>
      </c>
      <c r="J42" s="200" t="s">
        <v>709</v>
      </c>
      <c r="K42" s="200" t="s">
        <v>710</v>
      </c>
      <c r="L42" s="200">
        <v>2023</v>
      </c>
      <c r="M42" s="200" t="s">
        <v>355</v>
      </c>
      <c r="N42" s="200" t="s">
        <v>402</v>
      </c>
      <c r="O42" s="220"/>
    </row>
    <row r="43" spans="1:15" s="195" customFormat="1" ht="43.5" customHeight="1">
      <c r="A43" s="200">
        <v>23</v>
      </c>
      <c r="B43" s="200" t="s">
        <v>548</v>
      </c>
      <c r="C43" s="200" t="s">
        <v>403</v>
      </c>
      <c r="D43" s="221">
        <v>5.09</v>
      </c>
      <c r="E43" s="221"/>
      <c r="F43" s="221">
        <v>5.09</v>
      </c>
      <c r="G43" s="201" t="s">
        <v>132</v>
      </c>
      <c r="H43" s="200" t="s">
        <v>325</v>
      </c>
      <c r="I43" s="203" t="s">
        <v>957</v>
      </c>
      <c r="J43" s="200" t="s">
        <v>709</v>
      </c>
      <c r="K43" s="200" t="s">
        <v>710</v>
      </c>
      <c r="L43" s="200">
        <v>2023</v>
      </c>
      <c r="M43" s="200" t="s">
        <v>1011</v>
      </c>
      <c r="N43" s="200" t="s">
        <v>402</v>
      </c>
      <c r="O43" s="220"/>
    </row>
    <row r="44" spans="1:15" s="195" customFormat="1" ht="25.15" customHeight="1">
      <c r="A44" s="200">
        <v>24</v>
      </c>
      <c r="B44" s="200" t="s">
        <v>536</v>
      </c>
      <c r="C44" s="200" t="s">
        <v>403</v>
      </c>
      <c r="D44" s="221">
        <v>0.2</v>
      </c>
      <c r="E44" s="221"/>
      <c r="F44" s="221">
        <v>0.2</v>
      </c>
      <c r="G44" s="201" t="s">
        <v>836</v>
      </c>
      <c r="H44" s="200" t="s">
        <v>325</v>
      </c>
      <c r="I44" s="200" t="s">
        <v>537</v>
      </c>
      <c r="J44" s="200" t="s">
        <v>709</v>
      </c>
      <c r="K44" s="200" t="s">
        <v>710</v>
      </c>
      <c r="L44" s="200" t="s">
        <v>108</v>
      </c>
      <c r="M44" s="200" t="s">
        <v>354</v>
      </c>
      <c r="N44" s="200" t="s">
        <v>402</v>
      </c>
      <c r="O44" s="220"/>
    </row>
    <row r="45" spans="1:15" s="195" customFormat="1" ht="25.15" customHeight="1">
      <c r="A45" s="200">
        <v>25</v>
      </c>
      <c r="B45" s="200" t="s">
        <v>1147</v>
      </c>
      <c r="C45" s="200" t="s">
        <v>403</v>
      </c>
      <c r="D45" s="221">
        <v>0.8</v>
      </c>
      <c r="E45" s="221"/>
      <c r="F45" s="221">
        <v>0.8</v>
      </c>
      <c r="G45" s="201" t="s">
        <v>132</v>
      </c>
      <c r="H45" s="200" t="s">
        <v>325</v>
      </c>
      <c r="I45" s="200" t="s">
        <v>488</v>
      </c>
      <c r="J45" s="200" t="s">
        <v>709</v>
      </c>
      <c r="K45" s="200" t="s">
        <v>710</v>
      </c>
      <c r="L45" s="200">
        <v>2023</v>
      </c>
      <c r="M45" s="200" t="s">
        <v>354</v>
      </c>
      <c r="N45" s="200" t="s">
        <v>402</v>
      </c>
      <c r="O45" s="220"/>
    </row>
    <row r="46" spans="1:15" s="195" customFormat="1" ht="25.15" customHeight="1">
      <c r="A46" s="200">
        <v>26</v>
      </c>
      <c r="B46" s="200" t="s">
        <v>543</v>
      </c>
      <c r="C46" s="200" t="s">
        <v>403</v>
      </c>
      <c r="D46" s="221">
        <v>0.2</v>
      </c>
      <c r="E46" s="221"/>
      <c r="F46" s="221">
        <v>0.2</v>
      </c>
      <c r="G46" s="201" t="s">
        <v>6</v>
      </c>
      <c r="H46" s="200" t="s">
        <v>325</v>
      </c>
      <c r="I46" s="200" t="s">
        <v>544</v>
      </c>
      <c r="J46" s="200" t="s">
        <v>709</v>
      </c>
      <c r="K46" s="200" t="s">
        <v>710</v>
      </c>
      <c r="L46" s="200" t="s">
        <v>108</v>
      </c>
      <c r="M46" s="200" t="s">
        <v>354</v>
      </c>
      <c r="N46" s="200" t="s">
        <v>402</v>
      </c>
      <c r="O46" s="220"/>
    </row>
    <row r="47" spans="1:15" s="195" customFormat="1" ht="25.15" customHeight="1">
      <c r="A47" s="200">
        <v>27</v>
      </c>
      <c r="B47" s="200" t="s">
        <v>956</v>
      </c>
      <c r="C47" s="200" t="s">
        <v>403</v>
      </c>
      <c r="D47" s="221">
        <v>0.5</v>
      </c>
      <c r="E47" s="221"/>
      <c r="F47" s="221">
        <v>0.5</v>
      </c>
      <c r="G47" s="201" t="s">
        <v>6</v>
      </c>
      <c r="H47" s="200" t="s">
        <v>328</v>
      </c>
      <c r="I47" s="200" t="s">
        <v>955</v>
      </c>
      <c r="J47" s="200" t="s">
        <v>709</v>
      </c>
      <c r="K47" s="200" t="s">
        <v>710</v>
      </c>
      <c r="L47" s="200">
        <v>2023</v>
      </c>
      <c r="M47" s="200" t="s">
        <v>354</v>
      </c>
      <c r="N47" s="200" t="s">
        <v>402</v>
      </c>
      <c r="O47" s="220"/>
    </row>
    <row r="48" spans="1:15" s="195" customFormat="1" ht="25.15" customHeight="1">
      <c r="A48" s="200">
        <v>28</v>
      </c>
      <c r="B48" s="200" t="s">
        <v>954</v>
      </c>
      <c r="C48" s="200" t="s">
        <v>403</v>
      </c>
      <c r="D48" s="221">
        <v>0.2</v>
      </c>
      <c r="E48" s="221"/>
      <c r="F48" s="221">
        <v>0.2</v>
      </c>
      <c r="G48" s="201" t="s">
        <v>253</v>
      </c>
      <c r="H48" s="200" t="s">
        <v>331</v>
      </c>
      <c r="I48" s="200" t="s">
        <v>953</v>
      </c>
      <c r="J48" s="200" t="s">
        <v>709</v>
      </c>
      <c r="K48" s="200" t="s">
        <v>710</v>
      </c>
      <c r="L48" s="200" t="s">
        <v>108</v>
      </c>
      <c r="M48" s="200"/>
      <c r="N48" s="200" t="s">
        <v>408</v>
      </c>
      <c r="O48" s="220"/>
    </row>
    <row r="49" spans="1:15" s="202" customFormat="1" ht="25.15" customHeight="1">
      <c r="A49" s="205" t="s">
        <v>308</v>
      </c>
      <c r="B49" s="205" t="s">
        <v>762</v>
      </c>
      <c r="C49" s="205"/>
      <c r="D49" s="222"/>
      <c r="E49" s="222"/>
      <c r="F49" s="222"/>
      <c r="G49" s="206"/>
      <c r="H49" s="205"/>
      <c r="I49" s="205"/>
      <c r="J49" s="205"/>
      <c r="K49" s="205"/>
      <c r="L49" s="205"/>
      <c r="M49" s="204"/>
      <c r="N49" s="204"/>
      <c r="O49" s="220"/>
    </row>
    <row r="50" spans="1:15" s="195" customFormat="1" ht="30" customHeight="1">
      <c r="A50" s="200">
        <v>1</v>
      </c>
      <c r="B50" s="200" t="s">
        <v>687</v>
      </c>
      <c r="C50" s="200" t="s">
        <v>485</v>
      </c>
      <c r="D50" s="221">
        <v>0.08</v>
      </c>
      <c r="E50" s="221"/>
      <c r="F50" s="221">
        <v>0.08</v>
      </c>
      <c r="G50" s="201" t="s">
        <v>248</v>
      </c>
      <c r="H50" s="200" t="s">
        <v>323</v>
      </c>
      <c r="I50" s="203" t="s">
        <v>487</v>
      </c>
      <c r="J50" s="200" t="s">
        <v>768</v>
      </c>
      <c r="K50" s="200" t="s">
        <v>706</v>
      </c>
      <c r="L50" s="200">
        <v>2023</v>
      </c>
      <c r="M50" s="200" t="s">
        <v>355</v>
      </c>
      <c r="N50" s="200" t="s">
        <v>402</v>
      </c>
      <c r="O50" s="219"/>
    </row>
    <row r="51" spans="1:15" s="195" customFormat="1" ht="25.15" customHeight="1">
      <c r="A51" s="200">
        <v>2</v>
      </c>
      <c r="B51" s="200" t="s">
        <v>486</v>
      </c>
      <c r="C51" s="200" t="s">
        <v>485</v>
      </c>
      <c r="D51" s="221">
        <v>0.2</v>
      </c>
      <c r="E51" s="221"/>
      <c r="F51" s="221">
        <v>0.2</v>
      </c>
      <c r="G51" s="201" t="s">
        <v>248</v>
      </c>
      <c r="H51" s="200" t="s">
        <v>323</v>
      </c>
      <c r="I51" s="200" t="s">
        <v>549</v>
      </c>
      <c r="J51" s="200" t="s">
        <v>711</v>
      </c>
      <c r="K51" s="200" t="s">
        <v>706</v>
      </c>
      <c r="L51" s="200">
        <v>2023</v>
      </c>
      <c r="M51" s="200" t="s">
        <v>354</v>
      </c>
      <c r="N51" s="200" t="s">
        <v>402</v>
      </c>
      <c r="O51" s="220"/>
    </row>
    <row r="52" spans="1:15" s="195" customFormat="1" ht="32.450000000000003" customHeight="1">
      <c r="A52" s="200">
        <v>3</v>
      </c>
      <c r="B52" s="200" t="s">
        <v>553</v>
      </c>
      <c r="C52" s="200" t="s">
        <v>403</v>
      </c>
      <c r="D52" s="221">
        <v>3</v>
      </c>
      <c r="E52" s="221"/>
      <c r="F52" s="221">
        <v>3</v>
      </c>
      <c r="G52" s="201" t="s">
        <v>721</v>
      </c>
      <c r="H52" s="200" t="s">
        <v>323</v>
      </c>
      <c r="I52" s="203" t="s">
        <v>554</v>
      </c>
      <c r="J52" s="200" t="s">
        <v>709</v>
      </c>
      <c r="K52" s="200" t="s">
        <v>710</v>
      </c>
      <c r="L52" s="200">
        <v>2023</v>
      </c>
      <c r="M52" s="200" t="s">
        <v>355</v>
      </c>
      <c r="N52" s="200" t="s">
        <v>402</v>
      </c>
      <c r="O52" s="220"/>
    </row>
    <row r="53" spans="1:15" s="195" customFormat="1" ht="25.15" customHeight="1">
      <c r="A53" s="200">
        <v>4</v>
      </c>
      <c r="B53" s="200" t="s">
        <v>551</v>
      </c>
      <c r="C53" s="200" t="s">
        <v>485</v>
      </c>
      <c r="D53" s="221">
        <v>0.33</v>
      </c>
      <c r="E53" s="221"/>
      <c r="F53" s="221">
        <v>0.33</v>
      </c>
      <c r="G53" s="201" t="s">
        <v>248</v>
      </c>
      <c r="H53" s="200" t="s">
        <v>323</v>
      </c>
      <c r="I53" s="200" t="s">
        <v>552</v>
      </c>
      <c r="J53" s="200" t="s">
        <v>711</v>
      </c>
      <c r="K53" s="200" t="s">
        <v>706</v>
      </c>
      <c r="L53" s="200">
        <v>2023</v>
      </c>
      <c r="M53" s="200" t="s">
        <v>355</v>
      </c>
      <c r="N53" s="200" t="s">
        <v>402</v>
      </c>
      <c r="O53" s="220"/>
    </row>
    <row r="54" spans="1:15" s="195" customFormat="1" ht="30" customHeight="1">
      <c r="A54" s="200">
        <v>5</v>
      </c>
      <c r="B54" s="200" t="s">
        <v>550</v>
      </c>
      <c r="C54" s="200" t="s">
        <v>403</v>
      </c>
      <c r="D54" s="221">
        <v>9</v>
      </c>
      <c r="E54" s="221">
        <v>8.3000000000000007</v>
      </c>
      <c r="F54" s="221">
        <v>0.69999999999999929</v>
      </c>
      <c r="G54" s="201" t="s">
        <v>263</v>
      </c>
      <c r="H54" s="200" t="s">
        <v>323</v>
      </c>
      <c r="I54" s="200" t="s">
        <v>523</v>
      </c>
      <c r="J54" s="200" t="s">
        <v>709</v>
      </c>
      <c r="K54" s="200" t="s">
        <v>710</v>
      </c>
      <c r="L54" s="200">
        <v>2023</v>
      </c>
      <c r="M54" s="200" t="s">
        <v>354</v>
      </c>
      <c r="N54" s="200" t="s">
        <v>402</v>
      </c>
      <c r="O54" s="220"/>
    </row>
    <row r="55" spans="1:15" s="195" customFormat="1" ht="30" customHeight="1">
      <c r="A55" s="200">
        <v>6</v>
      </c>
      <c r="B55" s="200" t="s">
        <v>582</v>
      </c>
      <c r="C55" s="200" t="s">
        <v>403</v>
      </c>
      <c r="D55" s="221">
        <v>0.94</v>
      </c>
      <c r="E55" s="221">
        <v>0.64</v>
      </c>
      <c r="F55" s="221">
        <v>0.3</v>
      </c>
      <c r="G55" s="201" t="s">
        <v>132</v>
      </c>
      <c r="H55" s="200" t="s">
        <v>323</v>
      </c>
      <c r="I55" s="200" t="s">
        <v>583</v>
      </c>
      <c r="J55" s="200" t="s">
        <v>709</v>
      </c>
      <c r="K55" s="200" t="s">
        <v>710</v>
      </c>
      <c r="L55" s="200">
        <v>2023</v>
      </c>
      <c r="M55" s="200" t="s">
        <v>354</v>
      </c>
      <c r="N55" s="200" t="s">
        <v>402</v>
      </c>
      <c r="O55" s="220"/>
    </row>
    <row r="56" spans="1:15" s="195" customFormat="1" ht="44.45" customHeight="1">
      <c r="A56" s="200">
        <v>7</v>
      </c>
      <c r="B56" s="200" t="s">
        <v>1148</v>
      </c>
      <c r="C56" s="200" t="s">
        <v>403</v>
      </c>
      <c r="D56" s="221">
        <v>0.5</v>
      </c>
      <c r="E56" s="221"/>
      <c r="F56" s="221">
        <v>0.5</v>
      </c>
      <c r="G56" s="201" t="s">
        <v>721</v>
      </c>
      <c r="H56" s="200" t="s">
        <v>323</v>
      </c>
      <c r="I56" s="200" t="s">
        <v>484</v>
      </c>
      <c r="J56" s="200" t="s">
        <v>709</v>
      </c>
      <c r="K56" s="200" t="s">
        <v>710</v>
      </c>
      <c r="L56" s="200">
        <v>2023</v>
      </c>
      <c r="M56" s="200" t="s">
        <v>354</v>
      </c>
      <c r="N56" s="200" t="s">
        <v>402</v>
      </c>
      <c r="O56" s="220"/>
    </row>
    <row r="57" spans="1:15" s="195" customFormat="1" ht="26.45" customHeight="1">
      <c r="A57" s="200">
        <v>8</v>
      </c>
      <c r="B57" s="200" t="s">
        <v>1149</v>
      </c>
      <c r="C57" s="200" t="s">
        <v>403</v>
      </c>
      <c r="D57" s="221">
        <v>0.5</v>
      </c>
      <c r="E57" s="221"/>
      <c r="F57" s="221">
        <v>0.5</v>
      </c>
      <c r="G57" s="201" t="s">
        <v>132</v>
      </c>
      <c r="H57" s="200" t="s">
        <v>323</v>
      </c>
      <c r="I57" s="200" t="s">
        <v>530</v>
      </c>
      <c r="J57" s="200" t="s">
        <v>709</v>
      </c>
      <c r="K57" s="200" t="s">
        <v>710</v>
      </c>
      <c r="L57" s="200">
        <v>2023</v>
      </c>
      <c r="M57" s="200" t="s">
        <v>354</v>
      </c>
      <c r="N57" s="200" t="s">
        <v>402</v>
      </c>
      <c r="O57" s="220"/>
    </row>
    <row r="58" spans="1:15" s="195" customFormat="1" ht="25.15" customHeight="1">
      <c r="A58" s="200">
        <v>9</v>
      </c>
      <c r="B58" s="200" t="s">
        <v>1150</v>
      </c>
      <c r="C58" s="200" t="s">
        <v>403</v>
      </c>
      <c r="D58" s="221">
        <v>0.5</v>
      </c>
      <c r="E58" s="221"/>
      <c r="F58" s="221">
        <v>0.5</v>
      </c>
      <c r="G58" s="201" t="s">
        <v>132</v>
      </c>
      <c r="H58" s="200" t="s">
        <v>323</v>
      </c>
      <c r="I58" s="200" t="s">
        <v>531</v>
      </c>
      <c r="J58" s="200" t="s">
        <v>709</v>
      </c>
      <c r="K58" s="200" t="s">
        <v>710</v>
      </c>
      <c r="L58" s="200">
        <v>2023</v>
      </c>
      <c r="M58" s="200" t="s">
        <v>354</v>
      </c>
      <c r="N58" s="200" t="s">
        <v>402</v>
      </c>
      <c r="O58" s="220"/>
    </row>
    <row r="59" spans="1:15" s="195" customFormat="1" ht="27.6" customHeight="1">
      <c r="A59" s="200">
        <v>10</v>
      </c>
      <c r="B59" s="200" t="s">
        <v>1151</v>
      </c>
      <c r="C59" s="200" t="s">
        <v>403</v>
      </c>
      <c r="D59" s="221">
        <v>0.5</v>
      </c>
      <c r="E59" s="221"/>
      <c r="F59" s="221">
        <v>0.5</v>
      </c>
      <c r="G59" s="201" t="s">
        <v>132</v>
      </c>
      <c r="H59" s="200" t="s">
        <v>323</v>
      </c>
      <c r="I59" s="200" t="s">
        <v>532</v>
      </c>
      <c r="J59" s="200" t="s">
        <v>709</v>
      </c>
      <c r="K59" s="200" t="s">
        <v>710</v>
      </c>
      <c r="L59" s="200">
        <v>2023</v>
      </c>
      <c r="M59" s="200" t="s">
        <v>354</v>
      </c>
      <c r="N59" s="200" t="s">
        <v>402</v>
      </c>
      <c r="O59" s="220"/>
    </row>
    <row r="60" spans="1:15" s="195" customFormat="1" ht="30" customHeight="1">
      <c r="A60" s="200">
        <v>11</v>
      </c>
      <c r="B60" s="200" t="s">
        <v>1152</v>
      </c>
      <c r="C60" s="200" t="s">
        <v>403</v>
      </c>
      <c r="D60" s="221">
        <v>0.5</v>
      </c>
      <c r="E60" s="221"/>
      <c r="F60" s="221">
        <v>0.5</v>
      </c>
      <c r="G60" s="201" t="s">
        <v>132</v>
      </c>
      <c r="H60" s="200" t="s">
        <v>323</v>
      </c>
      <c r="I60" s="200" t="s">
        <v>533</v>
      </c>
      <c r="J60" s="200" t="s">
        <v>709</v>
      </c>
      <c r="K60" s="200" t="s">
        <v>710</v>
      </c>
      <c r="L60" s="200">
        <v>2023</v>
      </c>
      <c r="M60" s="200" t="s">
        <v>354</v>
      </c>
      <c r="N60" s="200" t="s">
        <v>402</v>
      </c>
      <c r="O60" s="220"/>
    </row>
    <row r="61" spans="1:15" s="195" customFormat="1" ht="25.15" customHeight="1">
      <c r="A61" s="200">
        <v>12</v>
      </c>
      <c r="B61" s="200" t="s">
        <v>483</v>
      </c>
      <c r="C61" s="200" t="s">
        <v>403</v>
      </c>
      <c r="D61" s="221">
        <v>1</v>
      </c>
      <c r="E61" s="221"/>
      <c r="F61" s="221">
        <v>1</v>
      </c>
      <c r="G61" s="201" t="s">
        <v>845</v>
      </c>
      <c r="H61" s="200" t="s">
        <v>328</v>
      </c>
      <c r="I61" s="200" t="s">
        <v>482</v>
      </c>
      <c r="J61" s="200" t="s">
        <v>709</v>
      </c>
      <c r="K61" s="200" t="s">
        <v>710</v>
      </c>
      <c r="L61" s="200">
        <v>2023</v>
      </c>
      <c r="M61" s="200" t="s">
        <v>354</v>
      </c>
      <c r="N61" s="200" t="s">
        <v>402</v>
      </c>
      <c r="O61" s="220"/>
    </row>
    <row r="62" spans="1:15" s="195" customFormat="1" ht="25.15" customHeight="1">
      <c r="A62" s="200">
        <v>13</v>
      </c>
      <c r="B62" s="200" t="s">
        <v>952</v>
      </c>
      <c r="C62" s="200" t="s">
        <v>403</v>
      </c>
      <c r="D62" s="221">
        <v>0.15</v>
      </c>
      <c r="E62" s="221"/>
      <c r="F62" s="221">
        <v>0.15</v>
      </c>
      <c r="G62" s="201" t="s">
        <v>132</v>
      </c>
      <c r="H62" s="200" t="s">
        <v>328</v>
      </c>
      <c r="I62" s="200" t="s">
        <v>951</v>
      </c>
      <c r="J62" s="200" t="s">
        <v>709</v>
      </c>
      <c r="K62" s="200" t="s">
        <v>710</v>
      </c>
      <c r="L62" s="200" t="s">
        <v>108</v>
      </c>
      <c r="M62" s="200"/>
      <c r="N62" s="200" t="s">
        <v>408</v>
      </c>
      <c r="O62" s="220"/>
    </row>
    <row r="63" spans="1:15" s="195" customFormat="1" ht="39" customHeight="1">
      <c r="A63" s="200">
        <v>14</v>
      </c>
      <c r="B63" s="200" t="s">
        <v>624</v>
      </c>
      <c r="C63" s="200" t="s">
        <v>403</v>
      </c>
      <c r="D63" s="221">
        <v>1</v>
      </c>
      <c r="E63" s="221"/>
      <c r="F63" s="221">
        <v>1</v>
      </c>
      <c r="G63" s="201" t="s">
        <v>132</v>
      </c>
      <c r="H63" s="200" t="s">
        <v>328</v>
      </c>
      <c r="I63" s="200" t="s">
        <v>584</v>
      </c>
      <c r="J63" s="200" t="s">
        <v>709</v>
      </c>
      <c r="K63" s="200" t="s">
        <v>710</v>
      </c>
      <c r="L63" s="200">
        <v>2023</v>
      </c>
      <c r="M63" s="200" t="s">
        <v>354</v>
      </c>
      <c r="N63" s="200" t="s">
        <v>402</v>
      </c>
      <c r="O63" s="220"/>
    </row>
    <row r="64" spans="1:15" s="195" customFormat="1" ht="34.5" customHeight="1">
      <c r="A64" s="200">
        <v>15</v>
      </c>
      <c r="B64" s="200" t="s">
        <v>585</v>
      </c>
      <c r="C64" s="200" t="s">
        <v>485</v>
      </c>
      <c r="D64" s="221">
        <v>0.1</v>
      </c>
      <c r="E64" s="221"/>
      <c r="F64" s="221">
        <v>0.1</v>
      </c>
      <c r="G64" s="201" t="s">
        <v>248</v>
      </c>
      <c r="H64" s="200" t="s">
        <v>326</v>
      </c>
      <c r="I64" s="200" t="s">
        <v>587</v>
      </c>
      <c r="J64" s="200" t="s">
        <v>709</v>
      </c>
      <c r="K64" s="200" t="s">
        <v>710</v>
      </c>
      <c r="L64" s="200">
        <v>2023</v>
      </c>
      <c r="M64" s="200" t="s">
        <v>354</v>
      </c>
      <c r="N64" s="200" t="s">
        <v>402</v>
      </c>
      <c r="O64" s="220"/>
    </row>
    <row r="65" spans="1:122" s="195" customFormat="1" ht="33.6" customHeight="1">
      <c r="A65" s="200">
        <v>16</v>
      </c>
      <c r="B65" s="203" t="s">
        <v>1153</v>
      </c>
      <c r="C65" s="200" t="s">
        <v>403</v>
      </c>
      <c r="D65" s="221">
        <v>8.5</v>
      </c>
      <c r="E65" s="221"/>
      <c r="F65" s="221">
        <v>8.5</v>
      </c>
      <c r="G65" s="201" t="s">
        <v>726</v>
      </c>
      <c r="H65" s="200" t="s">
        <v>326</v>
      </c>
      <c r="I65" s="203" t="s">
        <v>1057</v>
      </c>
      <c r="J65" s="200" t="s">
        <v>709</v>
      </c>
      <c r="K65" s="200" t="s">
        <v>710</v>
      </c>
      <c r="L65" s="200">
        <v>2023</v>
      </c>
      <c r="M65" s="203" t="s">
        <v>1102</v>
      </c>
      <c r="N65" s="200" t="s">
        <v>402</v>
      </c>
      <c r="O65" s="220"/>
    </row>
    <row r="66" spans="1:122" s="195" customFormat="1" ht="37.9" customHeight="1">
      <c r="A66" s="200">
        <v>17</v>
      </c>
      <c r="B66" s="200" t="s">
        <v>1154</v>
      </c>
      <c r="C66" s="200" t="s">
        <v>403</v>
      </c>
      <c r="D66" s="221">
        <v>8.5</v>
      </c>
      <c r="E66" s="221"/>
      <c r="F66" s="221">
        <v>8.5</v>
      </c>
      <c r="G66" s="201" t="s">
        <v>726</v>
      </c>
      <c r="H66" s="200" t="s">
        <v>326</v>
      </c>
      <c r="I66" s="203" t="s">
        <v>1058</v>
      </c>
      <c r="J66" s="200" t="s">
        <v>709</v>
      </c>
      <c r="K66" s="200" t="s">
        <v>710</v>
      </c>
      <c r="L66" s="200">
        <v>2023</v>
      </c>
      <c r="M66" s="200" t="s">
        <v>354</v>
      </c>
      <c r="N66" s="200" t="s">
        <v>402</v>
      </c>
      <c r="O66" s="220"/>
    </row>
    <row r="67" spans="1:122" s="195" customFormat="1" ht="25.15" customHeight="1">
      <c r="A67" s="200">
        <v>18</v>
      </c>
      <c r="B67" s="200" t="s">
        <v>835</v>
      </c>
      <c r="C67" s="200" t="s">
        <v>403</v>
      </c>
      <c r="D67" s="221">
        <v>1</v>
      </c>
      <c r="E67" s="221"/>
      <c r="F67" s="221">
        <v>1</v>
      </c>
      <c r="G67" s="201" t="s">
        <v>726</v>
      </c>
      <c r="H67" s="200" t="s">
        <v>326</v>
      </c>
      <c r="I67" s="200" t="s">
        <v>481</v>
      </c>
      <c r="J67" s="200" t="s">
        <v>709</v>
      </c>
      <c r="K67" s="200" t="s">
        <v>710</v>
      </c>
      <c r="L67" s="200">
        <v>2023</v>
      </c>
      <c r="M67" s="200" t="s">
        <v>355</v>
      </c>
      <c r="N67" s="200" t="s">
        <v>402</v>
      </c>
      <c r="O67" s="220"/>
    </row>
    <row r="68" spans="1:122" s="195" customFormat="1" ht="33.6" customHeight="1">
      <c r="A68" s="200">
        <v>19</v>
      </c>
      <c r="B68" s="203" t="s">
        <v>1155</v>
      </c>
      <c r="C68" s="200" t="s">
        <v>403</v>
      </c>
      <c r="D68" s="221">
        <v>1.49</v>
      </c>
      <c r="E68" s="221">
        <v>0.75</v>
      </c>
      <c r="F68" s="221">
        <v>0.74</v>
      </c>
      <c r="G68" s="201" t="s">
        <v>950</v>
      </c>
      <c r="H68" s="200" t="s">
        <v>326</v>
      </c>
      <c r="I68" s="200" t="s">
        <v>572</v>
      </c>
      <c r="J68" s="200" t="s">
        <v>709</v>
      </c>
      <c r="K68" s="200" t="s">
        <v>710</v>
      </c>
      <c r="L68" s="200">
        <v>2023</v>
      </c>
      <c r="M68" s="200" t="s">
        <v>355</v>
      </c>
      <c r="N68" s="200" t="s">
        <v>402</v>
      </c>
      <c r="O68" s="220"/>
    </row>
    <row r="69" spans="1:122" s="195" customFormat="1" ht="28.9" customHeight="1">
      <c r="A69" s="200">
        <v>20</v>
      </c>
      <c r="B69" s="200" t="s">
        <v>1156</v>
      </c>
      <c r="C69" s="200" t="s">
        <v>403</v>
      </c>
      <c r="D69" s="221">
        <v>0.5</v>
      </c>
      <c r="E69" s="221"/>
      <c r="F69" s="221">
        <v>0.5</v>
      </c>
      <c r="G69" s="201" t="s">
        <v>807</v>
      </c>
      <c r="H69" s="200" t="s">
        <v>326</v>
      </c>
      <c r="I69" s="200" t="s">
        <v>480</v>
      </c>
      <c r="J69" s="200" t="s">
        <v>709</v>
      </c>
      <c r="K69" s="200" t="s">
        <v>710</v>
      </c>
      <c r="L69" s="200">
        <v>2023</v>
      </c>
      <c r="M69" s="200" t="s">
        <v>354</v>
      </c>
      <c r="N69" s="200" t="s">
        <v>402</v>
      </c>
      <c r="O69" s="220"/>
    </row>
    <row r="70" spans="1:122" s="195" customFormat="1" ht="27" customHeight="1">
      <c r="A70" s="200">
        <v>21</v>
      </c>
      <c r="B70" s="203" t="s">
        <v>1061</v>
      </c>
      <c r="C70" s="200" t="s">
        <v>627</v>
      </c>
      <c r="D70" s="221">
        <v>0.17</v>
      </c>
      <c r="E70" s="221"/>
      <c r="F70" s="221">
        <v>0.17</v>
      </c>
      <c r="G70" s="201" t="s">
        <v>248</v>
      </c>
      <c r="H70" s="200" t="s">
        <v>326</v>
      </c>
      <c r="I70" s="200" t="s">
        <v>628</v>
      </c>
      <c r="J70" s="200" t="s">
        <v>768</v>
      </c>
      <c r="K70" s="200" t="s">
        <v>706</v>
      </c>
      <c r="L70" s="200">
        <v>2023</v>
      </c>
      <c r="M70" s="200" t="s">
        <v>354</v>
      </c>
      <c r="N70" s="200" t="s">
        <v>402</v>
      </c>
      <c r="O70" s="220"/>
    </row>
    <row r="71" spans="1:122" s="195" customFormat="1" ht="30" customHeight="1">
      <c r="A71" s="200">
        <v>22</v>
      </c>
      <c r="B71" s="200" t="s">
        <v>573</v>
      </c>
      <c r="C71" s="200" t="s">
        <v>403</v>
      </c>
      <c r="D71" s="221">
        <v>17.639999999999997</v>
      </c>
      <c r="E71" s="221">
        <v>17.579999999999998</v>
      </c>
      <c r="F71" s="221">
        <v>0.06</v>
      </c>
      <c r="G71" s="201" t="s">
        <v>836</v>
      </c>
      <c r="H71" s="200" t="s">
        <v>326</v>
      </c>
      <c r="I71" s="200" t="s">
        <v>574</v>
      </c>
      <c r="J71" s="200" t="s">
        <v>709</v>
      </c>
      <c r="K71" s="200" t="s">
        <v>710</v>
      </c>
      <c r="L71" s="200">
        <v>2023</v>
      </c>
      <c r="M71" s="200" t="s">
        <v>355</v>
      </c>
      <c r="N71" s="200" t="s">
        <v>402</v>
      </c>
      <c r="O71" s="220"/>
    </row>
    <row r="72" spans="1:122" s="195" customFormat="1" ht="32.450000000000003" customHeight="1">
      <c r="A72" s="200">
        <v>23</v>
      </c>
      <c r="B72" s="200" t="s">
        <v>837</v>
      </c>
      <c r="C72" s="200" t="s">
        <v>403</v>
      </c>
      <c r="D72" s="221">
        <v>1</v>
      </c>
      <c r="E72" s="221"/>
      <c r="F72" s="221">
        <v>1</v>
      </c>
      <c r="G72" s="201" t="s">
        <v>132</v>
      </c>
      <c r="H72" s="200" t="s">
        <v>332</v>
      </c>
      <c r="I72" s="203" t="s">
        <v>1059</v>
      </c>
      <c r="J72" s="200" t="s">
        <v>709</v>
      </c>
      <c r="K72" s="200" t="s">
        <v>710</v>
      </c>
      <c r="L72" s="200" t="s">
        <v>108</v>
      </c>
      <c r="M72" s="200"/>
      <c r="N72" s="200" t="s">
        <v>408</v>
      </c>
      <c r="O72" s="220"/>
    </row>
    <row r="73" spans="1:122" s="195" customFormat="1" ht="25.15" customHeight="1">
      <c r="A73" s="200">
        <v>24</v>
      </c>
      <c r="B73" s="200" t="s">
        <v>949</v>
      </c>
      <c r="C73" s="200" t="s">
        <v>403</v>
      </c>
      <c r="D73" s="221">
        <v>1</v>
      </c>
      <c r="E73" s="221"/>
      <c r="F73" s="221">
        <v>1</v>
      </c>
      <c r="G73" s="201" t="s">
        <v>4</v>
      </c>
      <c r="H73" s="200" t="s">
        <v>332</v>
      </c>
      <c r="I73" s="200" t="s">
        <v>948</v>
      </c>
      <c r="J73" s="200" t="s">
        <v>709</v>
      </c>
      <c r="K73" s="200" t="s">
        <v>710</v>
      </c>
      <c r="L73" s="200" t="s">
        <v>108</v>
      </c>
      <c r="M73" s="200"/>
      <c r="N73" s="200" t="s">
        <v>408</v>
      </c>
      <c r="O73" s="220"/>
      <c r="DR73" s="195">
        <f>SUM(A73:DQ73)</f>
        <v>26</v>
      </c>
    </row>
    <row r="74" spans="1:122" s="195" customFormat="1" ht="28.9" customHeight="1">
      <c r="A74" s="200">
        <v>25</v>
      </c>
      <c r="B74" s="203" t="s">
        <v>1157</v>
      </c>
      <c r="C74" s="200" t="s">
        <v>403</v>
      </c>
      <c r="D74" s="310">
        <v>0.6</v>
      </c>
      <c r="E74" s="221"/>
      <c r="F74" s="310">
        <v>0.6</v>
      </c>
      <c r="G74" s="201" t="s">
        <v>132</v>
      </c>
      <c r="H74" s="200" t="s">
        <v>332</v>
      </c>
      <c r="I74" s="200" t="s">
        <v>542</v>
      </c>
      <c r="J74" s="200" t="s">
        <v>709</v>
      </c>
      <c r="K74" s="200" t="s">
        <v>710</v>
      </c>
      <c r="L74" s="200">
        <v>2023</v>
      </c>
      <c r="M74" s="200" t="s">
        <v>355</v>
      </c>
      <c r="N74" s="200" t="s">
        <v>402</v>
      </c>
      <c r="O74" s="220"/>
    </row>
    <row r="75" spans="1:122" s="195" customFormat="1" ht="25.15" customHeight="1">
      <c r="A75" s="200">
        <v>26</v>
      </c>
      <c r="B75" s="315" t="s">
        <v>1244</v>
      </c>
      <c r="C75" s="200" t="s">
        <v>1179</v>
      </c>
      <c r="D75" s="221">
        <v>0.5</v>
      </c>
      <c r="E75" s="221"/>
      <c r="F75" s="221">
        <v>0.5</v>
      </c>
      <c r="G75" s="201" t="s">
        <v>6</v>
      </c>
      <c r="H75" s="200" t="s">
        <v>332</v>
      </c>
      <c r="I75" s="200" t="s">
        <v>596</v>
      </c>
      <c r="J75" s="200" t="s">
        <v>768</v>
      </c>
      <c r="K75" s="200" t="s">
        <v>96</v>
      </c>
      <c r="L75" s="200">
        <v>2023</v>
      </c>
      <c r="M75" s="200" t="s">
        <v>355</v>
      </c>
      <c r="N75" s="200" t="s">
        <v>402</v>
      </c>
      <c r="O75" s="220"/>
    </row>
    <row r="76" spans="1:122" s="195" customFormat="1" ht="27.75" customHeight="1">
      <c r="A76" s="200">
        <v>27</v>
      </c>
      <c r="B76" s="200" t="s">
        <v>947</v>
      </c>
      <c r="C76" s="200" t="s">
        <v>403</v>
      </c>
      <c r="D76" s="221">
        <v>0.47</v>
      </c>
      <c r="E76" s="221"/>
      <c r="F76" s="221">
        <v>0.47</v>
      </c>
      <c r="G76" s="201" t="s">
        <v>946</v>
      </c>
      <c r="H76" s="203" t="s">
        <v>329</v>
      </c>
      <c r="I76" s="200" t="s">
        <v>945</v>
      </c>
      <c r="J76" s="200" t="s">
        <v>709</v>
      </c>
      <c r="K76" s="200" t="s">
        <v>710</v>
      </c>
      <c r="L76" s="200" t="s">
        <v>108</v>
      </c>
      <c r="M76" s="200"/>
      <c r="N76" s="200" t="s">
        <v>408</v>
      </c>
      <c r="O76" s="220"/>
    </row>
    <row r="77" spans="1:122" s="195" customFormat="1" ht="29.45" customHeight="1">
      <c r="A77" s="200">
        <v>28</v>
      </c>
      <c r="B77" s="200" t="s">
        <v>944</v>
      </c>
      <c r="C77" s="200" t="s">
        <v>403</v>
      </c>
      <c r="D77" s="221">
        <v>1.69</v>
      </c>
      <c r="E77" s="221">
        <v>1.1100000000000001</v>
      </c>
      <c r="F77" s="221">
        <v>0.57999999999999996</v>
      </c>
      <c r="G77" s="201" t="s">
        <v>943</v>
      </c>
      <c r="H77" s="203" t="s">
        <v>329</v>
      </c>
      <c r="I77" s="200" t="s">
        <v>942</v>
      </c>
      <c r="J77" s="200" t="s">
        <v>709</v>
      </c>
      <c r="K77" s="200" t="s">
        <v>710</v>
      </c>
      <c r="L77" s="200" t="s">
        <v>108</v>
      </c>
      <c r="M77" s="200"/>
      <c r="N77" s="200" t="s">
        <v>408</v>
      </c>
      <c r="O77" s="220"/>
    </row>
    <row r="78" spans="1:122" s="195" customFormat="1" ht="24" customHeight="1">
      <c r="A78" s="200">
        <v>29</v>
      </c>
      <c r="B78" s="200" t="s">
        <v>941</v>
      </c>
      <c r="C78" s="200" t="s">
        <v>403</v>
      </c>
      <c r="D78" s="221">
        <v>0.6</v>
      </c>
      <c r="E78" s="221"/>
      <c r="F78" s="221">
        <v>0.6</v>
      </c>
      <c r="G78" s="201" t="s">
        <v>940</v>
      </c>
      <c r="H78" s="203" t="s">
        <v>329</v>
      </c>
      <c r="I78" s="200" t="s">
        <v>939</v>
      </c>
      <c r="J78" s="200" t="s">
        <v>709</v>
      </c>
      <c r="K78" s="200" t="s">
        <v>710</v>
      </c>
      <c r="L78" s="200">
        <v>2023</v>
      </c>
      <c r="M78" s="200" t="s">
        <v>354</v>
      </c>
      <c r="N78" s="200" t="s">
        <v>402</v>
      </c>
      <c r="O78" s="220"/>
    </row>
    <row r="79" spans="1:122" s="195" customFormat="1" ht="31.15" customHeight="1">
      <c r="A79" s="200">
        <v>30</v>
      </c>
      <c r="B79" s="200" t="s">
        <v>938</v>
      </c>
      <c r="C79" s="200" t="s">
        <v>403</v>
      </c>
      <c r="D79" s="221">
        <v>0.5</v>
      </c>
      <c r="E79" s="221"/>
      <c r="F79" s="221">
        <v>0.5</v>
      </c>
      <c r="G79" s="201" t="s">
        <v>807</v>
      </c>
      <c r="H79" s="200" t="s">
        <v>324</v>
      </c>
      <c r="I79" s="200" t="s">
        <v>937</v>
      </c>
      <c r="J79" s="200" t="s">
        <v>709</v>
      </c>
      <c r="K79" s="200" t="s">
        <v>710</v>
      </c>
      <c r="L79" s="200" t="s">
        <v>108</v>
      </c>
      <c r="M79" s="200"/>
      <c r="N79" s="200" t="s">
        <v>408</v>
      </c>
      <c r="O79" s="220"/>
    </row>
    <row r="80" spans="1:122" s="195" customFormat="1" ht="31.5" customHeight="1">
      <c r="A80" s="200">
        <v>31</v>
      </c>
      <c r="B80" s="200" t="s">
        <v>936</v>
      </c>
      <c r="C80" s="200" t="s">
        <v>403</v>
      </c>
      <c r="D80" s="221">
        <v>0.47</v>
      </c>
      <c r="E80" s="221"/>
      <c r="F80" s="221">
        <v>0.47</v>
      </c>
      <c r="G80" s="201" t="s">
        <v>935</v>
      </c>
      <c r="H80" s="200" t="s">
        <v>324</v>
      </c>
      <c r="I80" s="200" t="s">
        <v>934</v>
      </c>
      <c r="J80" s="200" t="s">
        <v>709</v>
      </c>
      <c r="K80" s="200" t="s">
        <v>710</v>
      </c>
      <c r="L80" s="200">
        <v>2023</v>
      </c>
      <c r="M80" s="200" t="s">
        <v>354</v>
      </c>
      <c r="N80" s="200" t="s">
        <v>402</v>
      </c>
      <c r="O80" s="220"/>
    </row>
    <row r="81" spans="1:15" s="50" customFormat="1" ht="31.5" customHeight="1">
      <c r="A81" s="200">
        <v>32</v>
      </c>
      <c r="B81" s="54" t="s">
        <v>1180</v>
      </c>
      <c r="C81" s="54" t="s">
        <v>403</v>
      </c>
      <c r="D81" s="124">
        <v>0.2</v>
      </c>
      <c r="E81" s="124"/>
      <c r="F81" s="124">
        <v>0.2</v>
      </c>
      <c r="G81" s="55" t="s">
        <v>127</v>
      </c>
      <c r="H81" s="54" t="s">
        <v>324</v>
      </c>
      <c r="I81" s="54" t="s">
        <v>1181</v>
      </c>
      <c r="J81" s="54" t="s">
        <v>709</v>
      </c>
      <c r="K81" s="54" t="s">
        <v>710</v>
      </c>
      <c r="L81" s="54">
        <v>2023</v>
      </c>
      <c r="M81" s="54" t="s">
        <v>354</v>
      </c>
      <c r="N81" s="54" t="s">
        <v>408</v>
      </c>
      <c r="O81" s="220"/>
    </row>
    <row r="82" spans="1:15" s="195" customFormat="1" ht="28.9" customHeight="1">
      <c r="A82" s="200">
        <v>33</v>
      </c>
      <c r="B82" s="200" t="s">
        <v>546</v>
      </c>
      <c r="C82" s="200" t="s">
        <v>403</v>
      </c>
      <c r="D82" s="221">
        <v>0.12</v>
      </c>
      <c r="E82" s="221"/>
      <c r="F82" s="221">
        <v>0.12</v>
      </c>
      <c r="G82" s="201" t="s">
        <v>127</v>
      </c>
      <c r="H82" s="200" t="s">
        <v>325</v>
      </c>
      <c r="I82" s="200" t="s">
        <v>547</v>
      </c>
      <c r="J82" s="200" t="s">
        <v>709</v>
      </c>
      <c r="K82" s="200" t="s">
        <v>710</v>
      </c>
      <c r="L82" s="200" t="s">
        <v>108</v>
      </c>
      <c r="M82" s="200" t="s">
        <v>354</v>
      </c>
      <c r="N82" s="200" t="s">
        <v>402</v>
      </c>
      <c r="O82" s="220"/>
    </row>
    <row r="83" spans="1:15" s="195" customFormat="1" ht="25.15" customHeight="1">
      <c r="A83" s="200">
        <v>34</v>
      </c>
      <c r="B83" s="200" t="s">
        <v>1158</v>
      </c>
      <c r="C83" s="200" t="s">
        <v>403</v>
      </c>
      <c r="D83" s="221">
        <v>0.5</v>
      </c>
      <c r="E83" s="221"/>
      <c r="F83" s="221">
        <v>0.5</v>
      </c>
      <c r="G83" s="201" t="s">
        <v>807</v>
      </c>
      <c r="H83" s="200" t="s">
        <v>106</v>
      </c>
      <c r="I83" s="200" t="s">
        <v>280</v>
      </c>
      <c r="J83" s="200" t="s">
        <v>709</v>
      </c>
      <c r="K83" s="200" t="s">
        <v>710</v>
      </c>
      <c r="L83" s="200">
        <v>2023</v>
      </c>
      <c r="M83" s="200" t="s">
        <v>354</v>
      </c>
      <c r="N83" s="200" t="s">
        <v>402</v>
      </c>
      <c r="O83" s="220"/>
    </row>
    <row r="84" spans="1:15" s="195" customFormat="1" ht="25.15" customHeight="1">
      <c r="A84" s="200">
        <v>35</v>
      </c>
      <c r="B84" s="200" t="s">
        <v>624</v>
      </c>
      <c r="C84" s="200" t="s">
        <v>403</v>
      </c>
      <c r="D84" s="221">
        <v>0.77</v>
      </c>
      <c r="E84" s="221"/>
      <c r="F84" s="221">
        <v>0.77</v>
      </c>
      <c r="G84" s="201" t="s">
        <v>807</v>
      </c>
      <c r="H84" s="200" t="s">
        <v>106</v>
      </c>
      <c r="I84" s="200" t="s">
        <v>750</v>
      </c>
      <c r="J84" s="200" t="s">
        <v>709</v>
      </c>
      <c r="K84" s="200" t="s">
        <v>710</v>
      </c>
      <c r="L84" s="200">
        <v>2023</v>
      </c>
      <c r="M84" s="200" t="s">
        <v>354</v>
      </c>
      <c r="N84" s="200" t="s">
        <v>402</v>
      </c>
      <c r="O84" s="220"/>
    </row>
    <row r="85" spans="1:15" s="202" customFormat="1" ht="25.15" customHeight="1">
      <c r="A85" s="205" t="s">
        <v>184</v>
      </c>
      <c r="B85" s="205" t="s">
        <v>151</v>
      </c>
      <c r="C85" s="205"/>
      <c r="D85" s="222"/>
      <c r="E85" s="222"/>
      <c r="F85" s="222"/>
      <c r="G85" s="206"/>
      <c r="H85" s="205"/>
      <c r="I85" s="205"/>
      <c r="J85" s="205"/>
      <c r="K85" s="205"/>
      <c r="L85" s="205"/>
      <c r="M85" s="204"/>
      <c r="N85" s="204"/>
      <c r="O85" s="220"/>
    </row>
    <row r="86" spans="1:15" s="195" customFormat="1" ht="32.450000000000003" customHeight="1">
      <c r="A86" s="200">
        <v>1</v>
      </c>
      <c r="B86" s="200" t="s">
        <v>571</v>
      </c>
      <c r="C86" s="200" t="s">
        <v>403</v>
      </c>
      <c r="D86" s="221">
        <v>18.600000000000001</v>
      </c>
      <c r="E86" s="221">
        <v>11.6</v>
      </c>
      <c r="F86" s="221">
        <v>7</v>
      </c>
      <c r="G86" s="201" t="s">
        <v>132</v>
      </c>
      <c r="H86" s="200" t="s">
        <v>332</v>
      </c>
      <c r="I86" s="203" t="s">
        <v>1079</v>
      </c>
      <c r="J86" s="200" t="s">
        <v>709</v>
      </c>
      <c r="K86" s="200" t="s">
        <v>710</v>
      </c>
      <c r="L86" s="200" t="s">
        <v>108</v>
      </c>
      <c r="M86" s="200"/>
      <c r="N86" s="200" t="s">
        <v>408</v>
      </c>
      <c r="O86" s="220"/>
    </row>
    <row r="87" spans="1:15" s="195" customFormat="1" ht="28.9" customHeight="1">
      <c r="A87" s="200">
        <v>2</v>
      </c>
      <c r="B87" s="200" t="s">
        <v>571</v>
      </c>
      <c r="C87" s="200" t="s">
        <v>403</v>
      </c>
      <c r="D87" s="221">
        <v>14</v>
      </c>
      <c r="E87" s="221"/>
      <c r="F87" s="221">
        <v>14</v>
      </c>
      <c r="G87" s="201" t="s">
        <v>807</v>
      </c>
      <c r="H87" s="200" t="s">
        <v>332</v>
      </c>
      <c r="I87" s="203" t="s">
        <v>1080</v>
      </c>
      <c r="J87" s="200" t="s">
        <v>709</v>
      </c>
      <c r="K87" s="200" t="s">
        <v>710</v>
      </c>
      <c r="L87" s="200">
        <v>2023</v>
      </c>
      <c r="M87" s="200" t="s">
        <v>354</v>
      </c>
      <c r="N87" s="200" t="s">
        <v>402</v>
      </c>
      <c r="O87" s="220"/>
    </row>
    <row r="88" spans="1:15" s="195" customFormat="1" ht="55.15" customHeight="1">
      <c r="A88" s="200">
        <v>3</v>
      </c>
      <c r="B88" s="200" t="s">
        <v>932</v>
      </c>
      <c r="C88" s="200" t="s">
        <v>1179</v>
      </c>
      <c r="D88" s="221">
        <v>16</v>
      </c>
      <c r="E88" s="221"/>
      <c r="F88" s="221">
        <v>16</v>
      </c>
      <c r="G88" s="201" t="s">
        <v>931</v>
      </c>
      <c r="H88" s="200" t="s">
        <v>324</v>
      </c>
      <c r="I88" s="203" t="s">
        <v>930</v>
      </c>
      <c r="J88" s="200" t="s">
        <v>709</v>
      </c>
      <c r="K88" s="200" t="s">
        <v>710</v>
      </c>
      <c r="L88" s="200" t="s">
        <v>108</v>
      </c>
      <c r="M88" s="200"/>
      <c r="N88" s="200" t="s">
        <v>408</v>
      </c>
      <c r="O88" s="220"/>
    </row>
    <row r="89" spans="1:15" s="195" customFormat="1" ht="33" customHeight="1">
      <c r="A89" s="200">
        <v>4</v>
      </c>
      <c r="B89" s="200" t="s">
        <v>570</v>
      </c>
      <c r="C89" s="200" t="s">
        <v>403</v>
      </c>
      <c r="D89" s="221">
        <v>4</v>
      </c>
      <c r="E89" s="221"/>
      <c r="F89" s="221">
        <v>4</v>
      </c>
      <c r="G89" s="201" t="s">
        <v>132</v>
      </c>
      <c r="H89" s="200" t="s">
        <v>331</v>
      </c>
      <c r="I89" s="203" t="s">
        <v>1081</v>
      </c>
      <c r="J89" s="200" t="s">
        <v>709</v>
      </c>
      <c r="K89" s="200" t="s">
        <v>710</v>
      </c>
      <c r="L89" s="200">
        <v>2023</v>
      </c>
      <c r="M89" s="200" t="s">
        <v>354</v>
      </c>
      <c r="N89" s="200" t="s">
        <v>402</v>
      </c>
      <c r="O89" s="220"/>
    </row>
    <row r="90" spans="1:15" s="253" customFormat="1" ht="31.15" customHeight="1">
      <c r="A90" s="200">
        <v>5</v>
      </c>
      <c r="B90" s="113" t="s">
        <v>929</v>
      </c>
      <c r="C90" s="54" t="s">
        <v>403</v>
      </c>
      <c r="D90" s="124">
        <v>3.4</v>
      </c>
      <c r="E90" s="124"/>
      <c r="F90" s="124">
        <v>3.4</v>
      </c>
      <c r="G90" s="110" t="s">
        <v>132</v>
      </c>
      <c r="H90" s="54" t="s">
        <v>328</v>
      </c>
      <c r="I90" s="114" t="s">
        <v>928</v>
      </c>
      <c r="J90" s="54" t="s">
        <v>709</v>
      </c>
      <c r="K90" s="54" t="s">
        <v>710</v>
      </c>
      <c r="L90" s="54" t="s">
        <v>108</v>
      </c>
      <c r="M90" s="54"/>
      <c r="N90" s="200" t="s">
        <v>408</v>
      </c>
      <c r="O90" s="254"/>
    </row>
    <row r="91" spans="1:15" s="202" customFormat="1" ht="25.15" customHeight="1">
      <c r="A91" s="205" t="s">
        <v>182</v>
      </c>
      <c r="B91" s="205" t="s">
        <v>821</v>
      </c>
      <c r="C91" s="205"/>
      <c r="D91" s="222"/>
      <c r="E91" s="222"/>
      <c r="F91" s="222"/>
      <c r="G91" s="206"/>
      <c r="H91" s="205"/>
      <c r="I91" s="205"/>
      <c r="J91" s="205"/>
      <c r="K91" s="205"/>
      <c r="L91" s="205"/>
      <c r="M91" s="204"/>
      <c r="N91" s="204"/>
      <c r="O91" s="220"/>
    </row>
    <row r="92" spans="1:15" s="202" customFormat="1" ht="25.15" customHeight="1">
      <c r="A92" s="205" t="s">
        <v>1232</v>
      </c>
      <c r="B92" s="205" t="s">
        <v>820</v>
      </c>
      <c r="C92" s="205"/>
      <c r="D92" s="222"/>
      <c r="E92" s="222"/>
      <c r="F92" s="222"/>
      <c r="G92" s="206"/>
      <c r="H92" s="205"/>
      <c r="I92" s="205"/>
      <c r="J92" s="205"/>
      <c r="K92" s="205"/>
      <c r="L92" s="205"/>
      <c r="M92" s="204"/>
      <c r="N92" s="204"/>
      <c r="O92" s="220"/>
    </row>
    <row r="93" spans="1:15" s="195" customFormat="1" ht="25.15" customHeight="1">
      <c r="A93" s="200">
        <v>1</v>
      </c>
      <c r="B93" s="200" t="s">
        <v>560</v>
      </c>
      <c r="C93" s="200" t="s">
        <v>426</v>
      </c>
      <c r="D93" s="221">
        <v>4.16</v>
      </c>
      <c r="E93" s="221"/>
      <c r="F93" s="221">
        <v>4.16</v>
      </c>
      <c r="G93" s="201" t="s">
        <v>559</v>
      </c>
      <c r="H93" s="200" t="s">
        <v>106</v>
      </c>
      <c r="I93" s="54" t="s">
        <v>1188</v>
      </c>
      <c r="J93" s="200" t="s">
        <v>768</v>
      </c>
      <c r="K93" s="200" t="s">
        <v>95</v>
      </c>
      <c r="L93" s="200">
        <v>2023</v>
      </c>
      <c r="M93" s="200" t="s">
        <v>355</v>
      </c>
      <c r="N93" s="200" t="s">
        <v>402</v>
      </c>
      <c r="O93" s="220"/>
    </row>
    <row r="94" spans="1:15" s="195" customFormat="1" ht="104.45" customHeight="1">
      <c r="A94" s="200">
        <v>2</v>
      </c>
      <c r="B94" s="200" t="s">
        <v>619</v>
      </c>
      <c r="C94" s="200" t="s">
        <v>426</v>
      </c>
      <c r="D94" s="221">
        <v>9.58</v>
      </c>
      <c r="E94" s="221"/>
      <c r="F94" s="221">
        <v>9.58</v>
      </c>
      <c r="G94" s="201" t="s">
        <v>132</v>
      </c>
      <c r="H94" s="200" t="s">
        <v>106</v>
      </c>
      <c r="I94" s="54" t="s">
        <v>1189</v>
      </c>
      <c r="J94" s="200" t="s">
        <v>713</v>
      </c>
      <c r="K94" s="200" t="s">
        <v>95</v>
      </c>
      <c r="L94" s="200">
        <v>2023</v>
      </c>
      <c r="M94" s="200" t="s">
        <v>355</v>
      </c>
      <c r="N94" s="314" t="s">
        <v>1253</v>
      </c>
      <c r="O94" s="251" t="s">
        <v>1229</v>
      </c>
    </row>
    <row r="95" spans="1:15" s="195" customFormat="1" ht="25.15" customHeight="1">
      <c r="A95" s="200">
        <v>3</v>
      </c>
      <c r="B95" s="200" t="s">
        <v>620</v>
      </c>
      <c r="C95" s="200" t="s">
        <v>426</v>
      </c>
      <c r="D95" s="221">
        <v>1.27</v>
      </c>
      <c r="E95" s="221"/>
      <c r="F95" s="221">
        <v>1.27</v>
      </c>
      <c r="G95" s="201" t="s">
        <v>132</v>
      </c>
      <c r="H95" s="200" t="s">
        <v>106</v>
      </c>
      <c r="I95" s="54" t="s">
        <v>1190</v>
      </c>
      <c r="J95" s="200" t="s">
        <v>768</v>
      </c>
      <c r="K95" s="200" t="s">
        <v>96</v>
      </c>
      <c r="L95" s="200">
        <v>2023</v>
      </c>
      <c r="M95" s="200" t="s">
        <v>354</v>
      </c>
      <c r="N95" s="200" t="s">
        <v>402</v>
      </c>
      <c r="O95" s="220"/>
    </row>
    <row r="96" spans="1:15" s="195" customFormat="1" ht="25.15" customHeight="1">
      <c r="A96" s="200">
        <v>4</v>
      </c>
      <c r="B96" s="200" t="s">
        <v>927</v>
      </c>
      <c r="C96" s="200" t="s">
        <v>426</v>
      </c>
      <c r="D96" s="221">
        <v>31.5</v>
      </c>
      <c r="E96" s="221">
        <v>13.2</v>
      </c>
      <c r="F96" s="221">
        <v>18.3</v>
      </c>
      <c r="G96" s="201" t="s">
        <v>926</v>
      </c>
      <c r="H96" s="200" t="s">
        <v>106</v>
      </c>
      <c r="I96" s="54" t="s">
        <v>1191</v>
      </c>
      <c r="J96" s="200" t="s">
        <v>912</v>
      </c>
      <c r="K96" s="200" t="s">
        <v>96</v>
      </c>
      <c r="L96" s="200" t="s">
        <v>108</v>
      </c>
      <c r="M96" s="200"/>
      <c r="N96" s="200" t="s">
        <v>408</v>
      </c>
      <c r="O96" s="220"/>
    </row>
    <row r="97" spans="1:15" s="195" customFormat="1" ht="25.15" customHeight="1">
      <c r="A97" s="200">
        <v>5</v>
      </c>
      <c r="B97" s="200" t="s">
        <v>477</v>
      </c>
      <c r="C97" s="200" t="s">
        <v>426</v>
      </c>
      <c r="D97" s="221">
        <v>1.5</v>
      </c>
      <c r="E97" s="221">
        <v>1.5</v>
      </c>
      <c r="F97" s="221">
        <v>0</v>
      </c>
      <c r="G97" s="201" t="s">
        <v>4</v>
      </c>
      <c r="H97" s="200" t="s">
        <v>330</v>
      </c>
      <c r="I97" s="200" t="s">
        <v>623</v>
      </c>
      <c r="J97" s="200" t="s">
        <v>711</v>
      </c>
      <c r="K97" s="200" t="s">
        <v>476</v>
      </c>
      <c r="L97" s="200">
        <v>2023</v>
      </c>
      <c r="M97" s="200" t="s">
        <v>977</v>
      </c>
      <c r="N97" s="200" t="s">
        <v>402</v>
      </c>
      <c r="O97" s="220"/>
    </row>
    <row r="98" spans="1:15" s="195" customFormat="1" ht="30" customHeight="1">
      <c r="A98" s="200">
        <v>6</v>
      </c>
      <c r="B98" s="200" t="s">
        <v>471</v>
      </c>
      <c r="C98" s="200" t="s">
        <v>426</v>
      </c>
      <c r="D98" s="221">
        <v>0.8</v>
      </c>
      <c r="E98" s="221"/>
      <c r="F98" s="221">
        <v>0.8</v>
      </c>
      <c r="G98" s="201" t="s">
        <v>132</v>
      </c>
      <c r="H98" s="200" t="s">
        <v>331</v>
      </c>
      <c r="I98" s="200"/>
      <c r="J98" s="200" t="s">
        <v>768</v>
      </c>
      <c r="K98" s="200" t="s">
        <v>96</v>
      </c>
      <c r="L98" s="200">
        <v>2023</v>
      </c>
      <c r="M98" s="200" t="s">
        <v>355</v>
      </c>
      <c r="N98" s="200" t="s">
        <v>402</v>
      </c>
      <c r="O98" s="220"/>
    </row>
    <row r="99" spans="1:15" s="195" customFormat="1" ht="30" customHeight="1">
      <c r="A99" s="200">
        <v>7</v>
      </c>
      <c r="B99" s="200" t="s">
        <v>979</v>
      </c>
      <c r="C99" s="200" t="s">
        <v>426</v>
      </c>
      <c r="D99" s="221">
        <v>1</v>
      </c>
      <c r="E99" s="221"/>
      <c r="F99" s="221">
        <v>1</v>
      </c>
      <c r="G99" s="201" t="s">
        <v>525</v>
      </c>
      <c r="H99" s="200" t="s">
        <v>331</v>
      </c>
      <c r="I99" s="200"/>
      <c r="J99" s="200" t="s">
        <v>768</v>
      </c>
      <c r="K99" s="200" t="s">
        <v>96</v>
      </c>
      <c r="L99" s="200">
        <v>2023</v>
      </c>
      <c r="M99" s="200" t="s">
        <v>355</v>
      </c>
      <c r="N99" s="200" t="s">
        <v>402</v>
      </c>
      <c r="O99" s="220"/>
    </row>
    <row r="100" spans="1:15" s="195" customFormat="1" ht="25.15" customHeight="1">
      <c r="A100" s="200">
        <v>8</v>
      </c>
      <c r="B100" s="200" t="s">
        <v>683</v>
      </c>
      <c r="C100" s="200" t="s">
        <v>426</v>
      </c>
      <c r="D100" s="221">
        <v>1.1000000000000001</v>
      </c>
      <c r="E100" s="221"/>
      <c r="F100" s="221">
        <v>1.1000000000000001</v>
      </c>
      <c r="G100" s="201" t="s">
        <v>132</v>
      </c>
      <c r="H100" s="200" t="s">
        <v>325</v>
      </c>
      <c r="I100" s="200" t="s">
        <v>682</v>
      </c>
      <c r="J100" s="200" t="s">
        <v>711</v>
      </c>
      <c r="K100" s="200" t="s">
        <v>276</v>
      </c>
      <c r="L100" s="200">
        <v>2023</v>
      </c>
      <c r="M100" s="200" t="s">
        <v>355</v>
      </c>
      <c r="N100" s="200" t="s">
        <v>402</v>
      </c>
      <c r="O100" s="220"/>
    </row>
    <row r="101" spans="1:15" s="195" customFormat="1" ht="31.15" customHeight="1">
      <c r="A101" s="200">
        <v>9</v>
      </c>
      <c r="B101" s="200" t="s">
        <v>1137</v>
      </c>
      <c r="C101" s="200" t="s">
        <v>426</v>
      </c>
      <c r="D101" s="221">
        <v>31</v>
      </c>
      <c r="E101" s="221">
        <v>6.82</v>
      </c>
      <c r="F101" s="221">
        <v>24.18</v>
      </c>
      <c r="G101" s="201" t="s">
        <v>917</v>
      </c>
      <c r="H101" s="203" t="s">
        <v>1138</v>
      </c>
      <c r="I101" s="200"/>
      <c r="J101" s="200" t="s">
        <v>912</v>
      </c>
      <c r="K101" s="200" t="s">
        <v>96</v>
      </c>
      <c r="L101" s="200" t="s">
        <v>108</v>
      </c>
      <c r="M101" s="200"/>
      <c r="N101" s="200" t="s">
        <v>408</v>
      </c>
      <c r="O101" s="220"/>
    </row>
    <row r="102" spans="1:15" s="195" customFormat="1" ht="31.9" customHeight="1">
      <c r="A102" s="200">
        <v>10</v>
      </c>
      <c r="B102" s="200" t="s">
        <v>379</v>
      </c>
      <c r="C102" s="200" t="s">
        <v>426</v>
      </c>
      <c r="D102" s="221">
        <v>0.02</v>
      </c>
      <c r="E102" s="221"/>
      <c r="F102" s="221">
        <v>0.02</v>
      </c>
      <c r="G102" s="201" t="s">
        <v>807</v>
      </c>
      <c r="H102" s="200" t="s">
        <v>325</v>
      </c>
      <c r="I102" s="200"/>
      <c r="J102" s="200" t="s">
        <v>380</v>
      </c>
      <c r="K102" s="200" t="s">
        <v>275</v>
      </c>
      <c r="L102" s="200">
        <v>2023</v>
      </c>
      <c r="M102" s="200" t="s">
        <v>355</v>
      </c>
      <c r="N102" s="200" t="s">
        <v>402</v>
      </c>
      <c r="O102" s="220"/>
    </row>
    <row r="103" spans="1:15" s="253" customFormat="1" ht="30" customHeight="1">
      <c r="A103" s="200">
        <v>11</v>
      </c>
      <c r="B103" s="113" t="s">
        <v>1243</v>
      </c>
      <c r="C103" s="55" t="s">
        <v>426</v>
      </c>
      <c r="D103" s="316">
        <v>0.05</v>
      </c>
      <c r="E103" s="316"/>
      <c r="F103" s="316">
        <v>0.05</v>
      </c>
      <c r="G103" s="110" t="s">
        <v>726</v>
      </c>
      <c r="H103" s="54" t="s">
        <v>325</v>
      </c>
      <c r="I103" s="55"/>
      <c r="J103" s="317" t="s">
        <v>380</v>
      </c>
      <c r="K103" s="318" t="s">
        <v>275</v>
      </c>
      <c r="L103" s="318">
        <v>2023</v>
      </c>
      <c r="M103" s="318" t="s">
        <v>355</v>
      </c>
      <c r="N103" s="319" t="s">
        <v>408</v>
      </c>
      <c r="O103" s="252"/>
    </row>
    <row r="104" spans="1:15" s="195" customFormat="1" ht="30" customHeight="1">
      <c r="A104" s="200">
        <v>12</v>
      </c>
      <c r="B104" s="200" t="s">
        <v>1159</v>
      </c>
      <c r="C104" s="200" t="s">
        <v>426</v>
      </c>
      <c r="D104" s="221">
        <v>2.0099999999999998</v>
      </c>
      <c r="E104" s="221"/>
      <c r="F104" s="221">
        <v>2.0099999999999998</v>
      </c>
      <c r="G104" s="201" t="s">
        <v>132</v>
      </c>
      <c r="H104" s="200" t="s">
        <v>328</v>
      </c>
      <c r="I104" s="200"/>
      <c r="J104" s="200" t="s">
        <v>711</v>
      </c>
      <c r="K104" s="200" t="s">
        <v>275</v>
      </c>
      <c r="L104" s="200" t="s">
        <v>108</v>
      </c>
      <c r="M104" s="200"/>
      <c r="N104" s="200" t="s">
        <v>408</v>
      </c>
      <c r="O104" s="220"/>
    </row>
    <row r="105" spans="1:15" s="195" customFormat="1" ht="30" customHeight="1">
      <c r="A105" s="200">
        <v>13</v>
      </c>
      <c r="B105" s="200" t="s">
        <v>924</v>
      </c>
      <c r="C105" s="200" t="s">
        <v>426</v>
      </c>
      <c r="D105" s="221">
        <v>1.5</v>
      </c>
      <c r="E105" s="221"/>
      <c r="F105" s="221">
        <v>1.5</v>
      </c>
      <c r="G105" s="201" t="s">
        <v>132</v>
      </c>
      <c r="H105" s="200" t="s">
        <v>328</v>
      </c>
      <c r="I105" s="200"/>
      <c r="J105" s="200" t="s">
        <v>711</v>
      </c>
      <c r="K105" s="200" t="s">
        <v>275</v>
      </c>
      <c r="L105" s="200" t="s">
        <v>108</v>
      </c>
      <c r="M105" s="200"/>
      <c r="N105" s="200" t="s">
        <v>1019</v>
      </c>
      <c r="O105" s="220"/>
    </row>
    <row r="106" spans="1:15" s="195" customFormat="1" ht="30" customHeight="1">
      <c r="A106" s="200">
        <v>14</v>
      </c>
      <c r="B106" s="200" t="s">
        <v>469</v>
      </c>
      <c r="C106" s="200" t="s">
        <v>426</v>
      </c>
      <c r="D106" s="221">
        <v>3.75</v>
      </c>
      <c r="E106" s="221"/>
      <c r="F106" s="221">
        <v>3.75</v>
      </c>
      <c r="G106" s="201" t="s">
        <v>132</v>
      </c>
      <c r="H106" s="200" t="s">
        <v>328</v>
      </c>
      <c r="I106" s="200"/>
      <c r="J106" s="200" t="s">
        <v>768</v>
      </c>
      <c r="K106" s="200" t="s">
        <v>276</v>
      </c>
      <c r="L106" s="200">
        <v>2023</v>
      </c>
      <c r="M106" s="200" t="s">
        <v>355</v>
      </c>
      <c r="N106" s="200" t="s">
        <v>402</v>
      </c>
      <c r="O106" s="220"/>
    </row>
    <row r="107" spans="1:15" s="195" customFormat="1" ht="30" customHeight="1">
      <c r="A107" s="200">
        <v>15</v>
      </c>
      <c r="B107" s="203" t="s">
        <v>1064</v>
      </c>
      <c r="C107" s="200" t="s">
        <v>426</v>
      </c>
      <c r="D107" s="221">
        <v>3.6</v>
      </c>
      <c r="E107" s="221"/>
      <c r="F107" s="221">
        <v>3.6</v>
      </c>
      <c r="G107" s="201" t="s">
        <v>132</v>
      </c>
      <c r="H107" s="200" t="s">
        <v>324</v>
      </c>
      <c r="I107" s="200"/>
      <c r="J107" s="200" t="s">
        <v>768</v>
      </c>
      <c r="K107" s="200" t="s">
        <v>356</v>
      </c>
      <c r="L107" s="200">
        <v>2023</v>
      </c>
      <c r="M107" s="200" t="s">
        <v>354</v>
      </c>
      <c r="N107" s="200" t="s">
        <v>402</v>
      </c>
      <c r="O107" s="220"/>
    </row>
    <row r="108" spans="1:15" s="195" customFormat="1" ht="25.15" customHeight="1">
      <c r="A108" s="200">
        <v>16</v>
      </c>
      <c r="B108" s="200" t="s">
        <v>923</v>
      </c>
      <c r="C108" s="200" t="s">
        <v>426</v>
      </c>
      <c r="D108" s="221">
        <v>22.2</v>
      </c>
      <c r="E108" s="221">
        <v>8.01</v>
      </c>
      <c r="F108" s="221">
        <v>14.19</v>
      </c>
      <c r="G108" s="201" t="s">
        <v>917</v>
      </c>
      <c r="H108" s="200" t="s">
        <v>324</v>
      </c>
      <c r="I108" s="200"/>
      <c r="J108" s="200" t="s">
        <v>912</v>
      </c>
      <c r="K108" s="200" t="s">
        <v>96</v>
      </c>
      <c r="L108" s="200" t="s">
        <v>108</v>
      </c>
      <c r="M108" s="200"/>
      <c r="N108" s="200" t="s">
        <v>408</v>
      </c>
      <c r="O108" s="220"/>
    </row>
    <row r="109" spans="1:15" s="195" customFormat="1" ht="25.15" customHeight="1">
      <c r="A109" s="200">
        <v>17</v>
      </c>
      <c r="B109" s="200" t="s">
        <v>720</v>
      </c>
      <c r="C109" s="200" t="s">
        <v>426</v>
      </c>
      <c r="D109" s="221">
        <v>1.2</v>
      </c>
      <c r="E109" s="221"/>
      <c r="F109" s="221">
        <v>1.2</v>
      </c>
      <c r="G109" s="201" t="s">
        <v>132</v>
      </c>
      <c r="H109" s="200" t="s">
        <v>324</v>
      </c>
      <c r="I109" s="200"/>
      <c r="J109" s="200" t="s">
        <v>768</v>
      </c>
      <c r="K109" s="200" t="s">
        <v>356</v>
      </c>
      <c r="L109" s="200">
        <v>2023</v>
      </c>
      <c r="M109" s="200" t="s">
        <v>355</v>
      </c>
      <c r="N109" s="200" t="s">
        <v>402</v>
      </c>
      <c r="O109" s="220"/>
    </row>
    <row r="110" spans="1:15" s="195" customFormat="1" ht="30" customHeight="1">
      <c r="A110" s="200">
        <v>18</v>
      </c>
      <c r="B110" s="200" t="s">
        <v>922</v>
      </c>
      <c r="C110" s="200" t="s">
        <v>426</v>
      </c>
      <c r="D110" s="221">
        <v>4.4000000000000004</v>
      </c>
      <c r="E110" s="221"/>
      <c r="F110" s="221">
        <v>4.4000000000000004</v>
      </c>
      <c r="G110" s="201" t="s">
        <v>132</v>
      </c>
      <c r="H110" s="200" t="s">
        <v>326</v>
      </c>
      <c r="I110" s="200" t="s">
        <v>357</v>
      </c>
      <c r="J110" s="200" t="s">
        <v>711</v>
      </c>
      <c r="K110" s="200" t="s">
        <v>276</v>
      </c>
      <c r="L110" s="200">
        <v>2023</v>
      </c>
      <c r="M110" s="200" t="s">
        <v>978</v>
      </c>
      <c r="N110" s="200" t="s">
        <v>402</v>
      </c>
      <c r="O110" s="220"/>
    </row>
    <row r="111" spans="1:15" s="195" customFormat="1" ht="30" customHeight="1">
      <c r="A111" s="200">
        <v>19</v>
      </c>
      <c r="B111" s="203" t="s">
        <v>1065</v>
      </c>
      <c r="C111" s="200" t="s">
        <v>426</v>
      </c>
      <c r="D111" s="221">
        <v>11.4</v>
      </c>
      <c r="E111" s="221"/>
      <c r="F111" s="221">
        <v>11.4</v>
      </c>
      <c r="G111" s="201" t="s">
        <v>132</v>
      </c>
      <c r="H111" s="200" t="s">
        <v>326</v>
      </c>
      <c r="I111" s="200" t="s">
        <v>878</v>
      </c>
      <c r="J111" s="200" t="s">
        <v>711</v>
      </c>
      <c r="K111" s="200" t="s">
        <v>96</v>
      </c>
      <c r="L111" s="200" t="s">
        <v>108</v>
      </c>
      <c r="M111" s="200"/>
      <c r="N111" s="200" t="s">
        <v>408</v>
      </c>
      <c r="O111" s="220"/>
    </row>
    <row r="112" spans="1:15" s="111" customFormat="1" ht="30" customHeight="1">
      <c r="A112" s="200">
        <v>20</v>
      </c>
      <c r="B112" s="199" t="s">
        <v>359</v>
      </c>
      <c r="C112" s="200" t="s">
        <v>426</v>
      </c>
      <c r="D112" s="223">
        <v>3.6</v>
      </c>
      <c r="E112" s="223"/>
      <c r="F112" s="224">
        <v>3.6</v>
      </c>
      <c r="G112" s="201" t="s">
        <v>132</v>
      </c>
      <c r="H112" s="112" t="s">
        <v>326</v>
      </c>
      <c r="I112" s="200" t="s">
        <v>360</v>
      </c>
      <c r="J112" s="199" t="s">
        <v>768</v>
      </c>
      <c r="K112" s="200" t="s">
        <v>276</v>
      </c>
      <c r="L112" s="200">
        <v>2023</v>
      </c>
      <c r="M112" s="200" t="s">
        <v>978</v>
      </c>
      <c r="N112" s="200" t="s">
        <v>402</v>
      </c>
      <c r="O112" s="220"/>
    </row>
    <row r="113" spans="1:15" s="195" customFormat="1" ht="25.15" customHeight="1">
      <c r="A113" s="200">
        <v>21</v>
      </c>
      <c r="B113" s="200" t="s">
        <v>920</v>
      </c>
      <c r="C113" s="200" t="s">
        <v>426</v>
      </c>
      <c r="D113" s="221">
        <v>20</v>
      </c>
      <c r="E113" s="221">
        <v>6.8</v>
      </c>
      <c r="F113" s="221">
        <v>13.2</v>
      </c>
      <c r="G113" s="201" t="s">
        <v>917</v>
      </c>
      <c r="H113" s="200" t="s">
        <v>326</v>
      </c>
      <c r="I113" s="200"/>
      <c r="J113" s="200" t="s">
        <v>912</v>
      </c>
      <c r="K113" s="200" t="s">
        <v>96</v>
      </c>
      <c r="L113" s="200" t="s">
        <v>108</v>
      </c>
      <c r="M113" s="200"/>
      <c r="N113" s="200" t="s">
        <v>408</v>
      </c>
      <c r="O113" s="220"/>
    </row>
    <row r="114" spans="1:15" s="195" customFormat="1" ht="25.15" customHeight="1">
      <c r="A114" s="200">
        <v>22</v>
      </c>
      <c r="B114" s="200" t="s">
        <v>919</v>
      </c>
      <c r="C114" s="200" t="s">
        <v>426</v>
      </c>
      <c r="D114" s="221">
        <v>36</v>
      </c>
      <c r="E114" s="221">
        <v>12.24</v>
      </c>
      <c r="F114" s="221">
        <v>23.759999999999998</v>
      </c>
      <c r="G114" s="201" t="s">
        <v>917</v>
      </c>
      <c r="H114" s="200" t="s">
        <v>323</v>
      </c>
      <c r="I114" s="200"/>
      <c r="J114" s="200" t="s">
        <v>912</v>
      </c>
      <c r="K114" s="200" t="s">
        <v>96</v>
      </c>
      <c r="L114" s="200" t="s">
        <v>108</v>
      </c>
      <c r="M114" s="200"/>
      <c r="N114" s="200" t="s">
        <v>408</v>
      </c>
      <c r="O114" s="220"/>
    </row>
    <row r="115" spans="1:15" s="195" customFormat="1" ht="30" customHeight="1">
      <c r="A115" s="200">
        <v>23</v>
      </c>
      <c r="B115" s="200" t="s">
        <v>1165</v>
      </c>
      <c r="C115" s="200" t="s">
        <v>426</v>
      </c>
      <c r="D115" s="221">
        <v>4.5</v>
      </c>
      <c r="E115" s="221"/>
      <c r="F115" s="221">
        <v>4.5</v>
      </c>
      <c r="G115" s="201" t="s">
        <v>132</v>
      </c>
      <c r="H115" s="203" t="s">
        <v>329</v>
      </c>
      <c r="I115" s="200"/>
      <c r="J115" s="200" t="s">
        <v>711</v>
      </c>
      <c r="K115" s="200" t="s">
        <v>95</v>
      </c>
      <c r="L115" s="200" t="s">
        <v>108</v>
      </c>
      <c r="M115" s="200"/>
      <c r="N115" s="200" t="s">
        <v>408</v>
      </c>
      <c r="O115" s="220"/>
    </row>
    <row r="116" spans="1:15" s="195" customFormat="1" ht="30" customHeight="1">
      <c r="A116" s="200">
        <v>24</v>
      </c>
      <c r="B116" s="200" t="s">
        <v>1166</v>
      </c>
      <c r="C116" s="200" t="s">
        <v>426</v>
      </c>
      <c r="D116" s="221">
        <v>4.5</v>
      </c>
      <c r="E116" s="221"/>
      <c r="F116" s="221">
        <v>4.5</v>
      </c>
      <c r="G116" s="201" t="s">
        <v>132</v>
      </c>
      <c r="H116" s="203" t="s">
        <v>329</v>
      </c>
      <c r="I116" s="200" t="s">
        <v>363</v>
      </c>
      <c r="J116" s="200" t="s">
        <v>711</v>
      </c>
      <c r="K116" s="200" t="s">
        <v>276</v>
      </c>
      <c r="L116" s="200">
        <v>2023</v>
      </c>
      <c r="M116" s="200" t="s">
        <v>354</v>
      </c>
      <c r="N116" s="200" t="s">
        <v>402</v>
      </c>
      <c r="O116" s="220"/>
    </row>
    <row r="117" spans="1:15" s="195" customFormat="1" ht="30" customHeight="1">
      <c r="A117" s="200">
        <v>25</v>
      </c>
      <c r="B117" s="200" t="s">
        <v>918</v>
      </c>
      <c r="C117" s="200" t="s">
        <v>426</v>
      </c>
      <c r="D117" s="221">
        <v>3.7</v>
      </c>
      <c r="E117" s="221"/>
      <c r="F117" s="221">
        <v>3.7</v>
      </c>
      <c r="G117" s="201" t="s">
        <v>726</v>
      </c>
      <c r="H117" s="203" t="s">
        <v>329</v>
      </c>
      <c r="I117" s="200" t="s">
        <v>859</v>
      </c>
      <c r="J117" s="200" t="s">
        <v>711</v>
      </c>
      <c r="K117" s="200" t="s">
        <v>96</v>
      </c>
      <c r="L117" s="200" t="s">
        <v>108</v>
      </c>
      <c r="M117" s="200"/>
      <c r="N117" s="200" t="s">
        <v>408</v>
      </c>
      <c r="O117" s="220"/>
    </row>
    <row r="118" spans="1:15" s="195" customFormat="1" ht="28.9" customHeight="1">
      <c r="A118" s="200">
        <v>26</v>
      </c>
      <c r="B118" s="200" t="s">
        <v>467</v>
      </c>
      <c r="C118" s="200" t="s">
        <v>426</v>
      </c>
      <c r="D118" s="221">
        <v>0.06</v>
      </c>
      <c r="E118" s="221"/>
      <c r="F118" s="221">
        <v>0.06</v>
      </c>
      <c r="G118" s="201" t="s">
        <v>132</v>
      </c>
      <c r="H118" s="203" t="s">
        <v>329</v>
      </c>
      <c r="I118" s="200"/>
      <c r="J118" s="200" t="s">
        <v>768</v>
      </c>
      <c r="K118" s="200" t="s">
        <v>96</v>
      </c>
      <c r="L118" s="200">
        <v>2023</v>
      </c>
      <c r="M118" s="200" t="s">
        <v>354</v>
      </c>
      <c r="N118" s="200" t="s">
        <v>402</v>
      </c>
      <c r="O118" s="220"/>
    </row>
    <row r="119" spans="1:15" s="195" customFormat="1" ht="42.6" customHeight="1">
      <c r="A119" s="200">
        <v>27</v>
      </c>
      <c r="B119" s="200" t="s">
        <v>466</v>
      </c>
      <c r="C119" s="200" t="s">
        <v>426</v>
      </c>
      <c r="D119" s="221">
        <v>7.2</v>
      </c>
      <c r="E119" s="221"/>
      <c r="F119" s="221">
        <v>7.2</v>
      </c>
      <c r="G119" s="201" t="s">
        <v>132</v>
      </c>
      <c r="H119" s="203" t="s">
        <v>19</v>
      </c>
      <c r="I119" s="200"/>
      <c r="J119" s="200" t="s">
        <v>711</v>
      </c>
      <c r="K119" s="200" t="s">
        <v>275</v>
      </c>
      <c r="L119" s="200">
        <v>2023</v>
      </c>
      <c r="M119" s="200" t="s">
        <v>355</v>
      </c>
      <c r="N119" s="200" t="s">
        <v>402</v>
      </c>
      <c r="O119" s="220"/>
    </row>
    <row r="120" spans="1:15" s="195" customFormat="1" ht="37.15" customHeight="1">
      <c r="A120" s="200">
        <v>28</v>
      </c>
      <c r="B120" s="200" t="s">
        <v>916</v>
      </c>
      <c r="C120" s="200" t="s">
        <v>426</v>
      </c>
      <c r="D120" s="221">
        <v>1.7</v>
      </c>
      <c r="E120" s="221"/>
      <c r="F120" s="221">
        <v>1.7</v>
      </c>
      <c r="G120" s="201" t="s">
        <v>726</v>
      </c>
      <c r="H120" s="200" t="s">
        <v>332</v>
      </c>
      <c r="I120" s="200"/>
      <c r="J120" s="200" t="s">
        <v>768</v>
      </c>
      <c r="K120" s="200" t="s">
        <v>96</v>
      </c>
      <c r="L120" s="200">
        <v>2023</v>
      </c>
      <c r="M120" s="200" t="s">
        <v>355</v>
      </c>
      <c r="N120" s="200" t="s">
        <v>402</v>
      </c>
      <c r="O120" s="220"/>
    </row>
    <row r="121" spans="1:15" s="195" customFormat="1" ht="28.9" customHeight="1">
      <c r="A121" s="200">
        <v>29</v>
      </c>
      <c r="B121" s="203" t="s">
        <v>1067</v>
      </c>
      <c r="C121" s="200" t="s">
        <v>426</v>
      </c>
      <c r="D121" s="221">
        <v>7.2</v>
      </c>
      <c r="E121" s="221">
        <v>4.2</v>
      </c>
      <c r="F121" s="221">
        <v>3</v>
      </c>
      <c r="G121" s="201" t="s">
        <v>726</v>
      </c>
      <c r="H121" s="200" t="s">
        <v>332</v>
      </c>
      <c r="I121" s="200"/>
      <c r="J121" s="200" t="s">
        <v>768</v>
      </c>
      <c r="K121" s="200" t="s">
        <v>96</v>
      </c>
      <c r="L121" s="200">
        <v>2023</v>
      </c>
      <c r="M121" s="200" t="s">
        <v>355</v>
      </c>
      <c r="N121" s="200" t="s">
        <v>402</v>
      </c>
      <c r="O121" s="220"/>
    </row>
    <row r="122" spans="1:15" s="195" customFormat="1" ht="30" customHeight="1">
      <c r="A122" s="200">
        <v>30</v>
      </c>
      <c r="B122" s="200" t="s">
        <v>915</v>
      </c>
      <c r="C122" s="200" t="s">
        <v>426</v>
      </c>
      <c r="D122" s="221">
        <v>21.66</v>
      </c>
      <c r="E122" s="221">
        <v>12.81</v>
      </c>
      <c r="F122" s="221">
        <v>8.85</v>
      </c>
      <c r="G122" s="201" t="s">
        <v>914</v>
      </c>
      <c r="H122" s="200" t="s">
        <v>332</v>
      </c>
      <c r="I122" s="200"/>
      <c r="J122" s="200" t="s">
        <v>912</v>
      </c>
      <c r="K122" s="200" t="s">
        <v>96</v>
      </c>
      <c r="L122" s="200" t="s">
        <v>108</v>
      </c>
      <c r="M122" s="200"/>
      <c r="N122" s="200" t="s">
        <v>408</v>
      </c>
      <c r="O122" s="220"/>
    </row>
    <row r="123" spans="1:15" s="195" customFormat="1" ht="28.9" customHeight="1">
      <c r="A123" s="200">
        <v>31</v>
      </c>
      <c r="B123" s="200" t="s">
        <v>526</v>
      </c>
      <c r="C123" s="200" t="s">
        <v>426</v>
      </c>
      <c r="D123" s="221">
        <v>4.8</v>
      </c>
      <c r="E123" s="221"/>
      <c r="F123" s="221">
        <v>4.8</v>
      </c>
      <c r="G123" s="201" t="s">
        <v>726</v>
      </c>
      <c r="H123" s="200" t="s">
        <v>332</v>
      </c>
      <c r="I123" s="200"/>
      <c r="J123" s="200" t="s">
        <v>768</v>
      </c>
      <c r="K123" s="200" t="s">
        <v>96</v>
      </c>
      <c r="L123" s="200">
        <v>2023</v>
      </c>
      <c r="M123" s="200" t="s">
        <v>355</v>
      </c>
      <c r="N123" s="200" t="s">
        <v>402</v>
      </c>
      <c r="O123" s="220"/>
    </row>
    <row r="124" spans="1:15" s="195" customFormat="1" ht="30" customHeight="1">
      <c r="A124" s="200">
        <v>32</v>
      </c>
      <c r="B124" s="200" t="s">
        <v>913</v>
      </c>
      <c r="C124" s="200" t="s">
        <v>426</v>
      </c>
      <c r="D124" s="221">
        <v>3.8</v>
      </c>
      <c r="E124" s="221"/>
      <c r="F124" s="221">
        <v>3.8</v>
      </c>
      <c r="G124" s="201" t="s">
        <v>845</v>
      </c>
      <c r="H124" s="200" t="s">
        <v>327</v>
      </c>
      <c r="I124" s="200"/>
      <c r="J124" s="200" t="s">
        <v>711</v>
      </c>
      <c r="K124" s="200" t="s">
        <v>96</v>
      </c>
      <c r="L124" s="200" t="s">
        <v>108</v>
      </c>
      <c r="M124" s="200"/>
      <c r="N124" s="200" t="s">
        <v>408</v>
      </c>
      <c r="O124" s="220"/>
    </row>
    <row r="125" spans="1:15" s="202" customFormat="1" ht="25.15" customHeight="1">
      <c r="A125" s="205" t="s">
        <v>1233</v>
      </c>
      <c r="B125" s="205" t="s">
        <v>20</v>
      </c>
      <c r="C125" s="205"/>
      <c r="D125" s="222"/>
      <c r="E125" s="222"/>
      <c r="F125" s="222"/>
      <c r="G125" s="206"/>
      <c r="H125" s="205"/>
      <c r="I125" s="205"/>
      <c r="J125" s="205"/>
      <c r="K125" s="205"/>
      <c r="L125" s="205"/>
      <c r="M125" s="204"/>
      <c r="N125" s="204"/>
      <c r="O125" s="220"/>
    </row>
    <row r="126" spans="1:15" s="195" customFormat="1" ht="30" customHeight="1">
      <c r="A126" s="200">
        <v>1</v>
      </c>
      <c r="B126" s="200" t="s">
        <v>299</v>
      </c>
      <c r="C126" s="200" t="s">
        <v>426</v>
      </c>
      <c r="D126" s="221">
        <v>1.5</v>
      </c>
      <c r="E126" s="221"/>
      <c r="F126" s="221">
        <v>1.5</v>
      </c>
      <c r="G126" s="201" t="s">
        <v>132</v>
      </c>
      <c r="H126" s="200" t="s">
        <v>324</v>
      </c>
      <c r="I126" s="200" t="s">
        <v>300</v>
      </c>
      <c r="J126" s="200" t="s">
        <v>711</v>
      </c>
      <c r="K126" s="203" t="s">
        <v>1172</v>
      </c>
      <c r="L126" s="200">
        <v>2023</v>
      </c>
      <c r="M126" s="200" t="s">
        <v>354</v>
      </c>
      <c r="N126" s="200" t="s">
        <v>402</v>
      </c>
      <c r="O126" s="220"/>
    </row>
    <row r="127" spans="1:15" s="195" customFormat="1" ht="22.9" customHeight="1">
      <c r="A127" s="200">
        <v>2</v>
      </c>
      <c r="B127" s="200" t="s">
        <v>462</v>
      </c>
      <c r="C127" s="200" t="s">
        <v>426</v>
      </c>
      <c r="D127" s="221">
        <v>0.22</v>
      </c>
      <c r="E127" s="221"/>
      <c r="F127" s="221">
        <v>0.22</v>
      </c>
      <c r="G127" s="201" t="s">
        <v>132</v>
      </c>
      <c r="H127" s="200" t="s">
        <v>324</v>
      </c>
      <c r="I127" s="325" t="s">
        <v>1265</v>
      </c>
      <c r="J127" s="200" t="s">
        <v>768</v>
      </c>
      <c r="K127" s="200" t="s">
        <v>96</v>
      </c>
      <c r="L127" s="200">
        <v>2023</v>
      </c>
      <c r="M127" s="200" t="s">
        <v>354</v>
      </c>
      <c r="N127" s="200" t="s">
        <v>402</v>
      </c>
      <c r="O127" s="250"/>
    </row>
    <row r="128" spans="1:15" s="195" customFormat="1" ht="30.6" customHeight="1">
      <c r="A128" s="200">
        <v>3</v>
      </c>
      <c r="B128" s="200" t="s">
        <v>281</v>
      </c>
      <c r="C128" s="200" t="s">
        <v>426</v>
      </c>
      <c r="D128" s="221">
        <v>2.7</v>
      </c>
      <c r="E128" s="221"/>
      <c r="F128" s="221">
        <v>2.7</v>
      </c>
      <c r="G128" s="201" t="s">
        <v>282</v>
      </c>
      <c r="H128" s="200" t="s">
        <v>330</v>
      </c>
      <c r="I128" s="315" t="s">
        <v>347</v>
      </c>
      <c r="J128" s="200" t="s">
        <v>711</v>
      </c>
      <c r="K128" s="200" t="s">
        <v>276</v>
      </c>
      <c r="L128" s="200">
        <v>2023</v>
      </c>
      <c r="M128" s="200" t="s">
        <v>354</v>
      </c>
      <c r="N128" s="200" t="s">
        <v>402</v>
      </c>
      <c r="O128" s="220"/>
    </row>
    <row r="129" spans="1:15" s="195" customFormat="1" ht="27.6" customHeight="1">
      <c r="A129" s="200">
        <v>4</v>
      </c>
      <c r="B129" s="200" t="s">
        <v>906</v>
      </c>
      <c r="C129" s="200" t="s">
        <v>626</v>
      </c>
      <c r="D129" s="221">
        <v>0.04</v>
      </c>
      <c r="E129" s="221"/>
      <c r="F129" s="221">
        <v>0.04</v>
      </c>
      <c r="G129" s="201" t="s">
        <v>127</v>
      </c>
      <c r="H129" s="200" t="s">
        <v>330</v>
      </c>
      <c r="I129" s="315" t="s">
        <v>905</v>
      </c>
      <c r="J129" s="200" t="s">
        <v>711</v>
      </c>
      <c r="K129" s="200" t="s">
        <v>96</v>
      </c>
      <c r="L129" s="200" t="s">
        <v>108</v>
      </c>
      <c r="M129" s="200"/>
      <c r="N129" s="200" t="s">
        <v>408</v>
      </c>
      <c r="O129" s="220"/>
    </row>
    <row r="130" spans="1:15" s="195" customFormat="1" ht="25.15" customHeight="1">
      <c r="A130" s="200">
        <v>5</v>
      </c>
      <c r="B130" s="200" t="s">
        <v>910</v>
      </c>
      <c r="C130" s="200" t="s">
        <v>426</v>
      </c>
      <c r="D130" s="221">
        <v>2</v>
      </c>
      <c r="E130" s="221"/>
      <c r="F130" s="221">
        <v>2</v>
      </c>
      <c r="G130" s="201" t="s">
        <v>132</v>
      </c>
      <c r="H130" s="200" t="s">
        <v>326</v>
      </c>
      <c r="I130" s="315"/>
      <c r="J130" s="200" t="s">
        <v>711</v>
      </c>
      <c r="K130" s="200" t="s">
        <v>275</v>
      </c>
      <c r="L130" s="200" t="s">
        <v>108</v>
      </c>
      <c r="M130" s="200"/>
      <c r="N130" s="200" t="s">
        <v>408</v>
      </c>
      <c r="O130" s="220"/>
    </row>
    <row r="131" spans="1:15" s="195" customFormat="1" ht="30" customHeight="1">
      <c r="A131" s="200">
        <v>6</v>
      </c>
      <c r="B131" s="200" t="s">
        <v>386</v>
      </c>
      <c r="C131" s="200" t="s">
        <v>426</v>
      </c>
      <c r="D131" s="221">
        <v>0.05</v>
      </c>
      <c r="E131" s="221"/>
      <c r="F131" s="221">
        <v>0.05</v>
      </c>
      <c r="G131" s="201" t="s">
        <v>253</v>
      </c>
      <c r="H131" s="200" t="s">
        <v>326</v>
      </c>
      <c r="I131" s="315" t="s">
        <v>527</v>
      </c>
      <c r="J131" s="200" t="s">
        <v>260</v>
      </c>
      <c r="K131" s="200" t="s">
        <v>387</v>
      </c>
      <c r="L131" s="200">
        <v>2023</v>
      </c>
      <c r="M131" s="200" t="s">
        <v>354</v>
      </c>
      <c r="N131" s="200" t="s">
        <v>402</v>
      </c>
      <c r="O131" s="220"/>
    </row>
    <row r="132" spans="1:15" s="195" customFormat="1" ht="25.15" customHeight="1">
      <c r="A132" s="200">
        <v>7</v>
      </c>
      <c r="B132" s="200" t="s">
        <v>909</v>
      </c>
      <c r="C132" s="200" t="s">
        <v>426</v>
      </c>
      <c r="D132" s="221">
        <v>3</v>
      </c>
      <c r="E132" s="221">
        <v>1.8</v>
      </c>
      <c r="F132" s="221">
        <v>1.2</v>
      </c>
      <c r="G132" s="201" t="s">
        <v>282</v>
      </c>
      <c r="H132" s="200" t="s">
        <v>327</v>
      </c>
      <c r="I132" s="315"/>
      <c r="J132" s="200" t="s">
        <v>711</v>
      </c>
      <c r="K132" s="200" t="s">
        <v>96</v>
      </c>
      <c r="L132" s="200">
        <v>2023</v>
      </c>
      <c r="M132" s="200" t="s">
        <v>355</v>
      </c>
      <c r="N132" s="200" t="s">
        <v>402</v>
      </c>
      <c r="O132" s="220"/>
    </row>
    <row r="133" spans="1:15" s="195" customFormat="1" ht="30.75" customHeight="1">
      <c r="A133" s="200">
        <v>8</v>
      </c>
      <c r="B133" s="200" t="s">
        <v>461</v>
      </c>
      <c r="C133" s="200" t="s">
        <v>428</v>
      </c>
      <c r="D133" s="221">
        <v>0.05</v>
      </c>
      <c r="E133" s="221"/>
      <c r="F133" s="221">
        <v>0.05</v>
      </c>
      <c r="G133" s="201" t="s">
        <v>132</v>
      </c>
      <c r="H133" s="200" t="s">
        <v>323</v>
      </c>
      <c r="I133" s="315" t="s">
        <v>460</v>
      </c>
      <c r="J133" s="200" t="s">
        <v>711</v>
      </c>
      <c r="K133" s="200" t="s">
        <v>96</v>
      </c>
      <c r="L133" s="200">
        <v>2023</v>
      </c>
      <c r="M133" s="200" t="s">
        <v>354</v>
      </c>
      <c r="N133" s="200" t="s">
        <v>402</v>
      </c>
      <c r="O133" s="220"/>
    </row>
    <row r="134" spans="1:15" s="195" customFormat="1" ht="25.15" customHeight="1">
      <c r="A134" s="200">
        <v>9</v>
      </c>
      <c r="B134" s="200" t="s">
        <v>459</v>
      </c>
      <c r="C134" s="200" t="s">
        <v>428</v>
      </c>
      <c r="D134" s="221">
        <v>0.06</v>
      </c>
      <c r="E134" s="221"/>
      <c r="F134" s="221">
        <v>0.06</v>
      </c>
      <c r="G134" s="201" t="s">
        <v>253</v>
      </c>
      <c r="H134" s="200" t="s">
        <v>323</v>
      </c>
      <c r="I134" s="315" t="s">
        <v>458</v>
      </c>
      <c r="J134" s="200" t="s">
        <v>711</v>
      </c>
      <c r="K134" s="200" t="s">
        <v>96</v>
      </c>
      <c r="L134" s="200">
        <v>2023</v>
      </c>
      <c r="M134" s="200" t="s">
        <v>354</v>
      </c>
      <c r="N134" s="200" t="s">
        <v>402</v>
      </c>
      <c r="O134" s="220"/>
    </row>
    <row r="135" spans="1:15" s="195" customFormat="1" ht="22.9" customHeight="1">
      <c r="A135" s="200">
        <v>10</v>
      </c>
      <c r="B135" s="200" t="s">
        <v>457</v>
      </c>
      <c r="C135" s="200" t="s">
        <v>426</v>
      </c>
      <c r="D135" s="221">
        <v>0.18</v>
      </c>
      <c r="E135" s="221"/>
      <c r="F135" s="221">
        <v>0.18</v>
      </c>
      <c r="G135" s="201" t="s">
        <v>807</v>
      </c>
      <c r="H135" s="200" t="s">
        <v>325</v>
      </c>
      <c r="I135" s="326" t="s">
        <v>1192</v>
      </c>
      <c r="J135" s="200" t="s">
        <v>768</v>
      </c>
      <c r="K135" s="200" t="s">
        <v>96</v>
      </c>
      <c r="L135" s="200">
        <v>2023</v>
      </c>
      <c r="M135" s="200" t="s">
        <v>354</v>
      </c>
      <c r="N135" s="200" t="s">
        <v>402</v>
      </c>
      <c r="O135" s="250"/>
    </row>
    <row r="136" spans="1:15" s="195" customFormat="1" ht="30.6" customHeight="1">
      <c r="A136" s="200">
        <v>11</v>
      </c>
      <c r="B136" s="200" t="s">
        <v>456</v>
      </c>
      <c r="C136" s="200" t="s">
        <v>426</v>
      </c>
      <c r="D136" s="221">
        <v>0.19</v>
      </c>
      <c r="E136" s="221"/>
      <c r="F136" s="221">
        <v>0.19</v>
      </c>
      <c r="G136" s="201" t="s">
        <v>132</v>
      </c>
      <c r="H136" s="200" t="s">
        <v>325</v>
      </c>
      <c r="I136" s="327" t="s">
        <v>1193</v>
      </c>
      <c r="J136" s="200" t="s">
        <v>768</v>
      </c>
      <c r="K136" s="200" t="s">
        <v>96</v>
      </c>
      <c r="L136" s="200">
        <v>2023</v>
      </c>
      <c r="M136" s="200" t="s">
        <v>354</v>
      </c>
      <c r="N136" s="200" t="s">
        <v>402</v>
      </c>
      <c r="O136" s="250"/>
    </row>
    <row r="137" spans="1:15" s="195" customFormat="1" ht="30.6" customHeight="1">
      <c r="A137" s="200">
        <v>12</v>
      </c>
      <c r="B137" s="200" t="s">
        <v>455</v>
      </c>
      <c r="C137" s="200" t="s">
        <v>426</v>
      </c>
      <c r="D137" s="221">
        <v>0.19</v>
      </c>
      <c r="E137" s="221"/>
      <c r="F137" s="221">
        <v>0.19</v>
      </c>
      <c r="G137" s="201" t="s">
        <v>132</v>
      </c>
      <c r="H137" s="200" t="s">
        <v>325</v>
      </c>
      <c r="I137" s="328" t="s">
        <v>1194</v>
      </c>
      <c r="J137" s="200" t="s">
        <v>768</v>
      </c>
      <c r="K137" s="200" t="s">
        <v>96</v>
      </c>
      <c r="L137" s="200">
        <v>2023</v>
      </c>
      <c r="M137" s="200" t="s">
        <v>354</v>
      </c>
      <c r="N137" s="200" t="s">
        <v>402</v>
      </c>
      <c r="O137" s="250"/>
    </row>
    <row r="138" spans="1:15" s="195" customFormat="1" ht="25.15" customHeight="1">
      <c r="A138" s="200">
        <v>13</v>
      </c>
      <c r="B138" s="200" t="s">
        <v>454</v>
      </c>
      <c r="C138" s="200" t="s">
        <v>426</v>
      </c>
      <c r="D138" s="221">
        <v>0.21</v>
      </c>
      <c r="E138" s="221"/>
      <c r="F138" s="221">
        <v>0.21</v>
      </c>
      <c r="G138" s="201" t="s">
        <v>132</v>
      </c>
      <c r="H138" s="200" t="s">
        <v>325</v>
      </c>
      <c r="I138" s="329" t="s">
        <v>1266</v>
      </c>
      <c r="J138" s="200" t="s">
        <v>768</v>
      </c>
      <c r="K138" s="200" t="s">
        <v>96</v>
      </c>
      <c r="L138" s="200">
        <v>2023</v>
      </c>
      <c r="M138" s="200" t="s">
        <v>354</v>
      </c>
      <c r="N138" s="200" t="s">
        <v>402</v>
      </c>
      <c r="O138" s="250"/>
    </row>
    <row r="139" spans="1:15" s="195" customFormat="1" ht="25.15" customHeight="1">
      <c r="A139" s="200">
        <v>14</v>
      </c>
      <c r="B139" s="200" t="s">
        <v>453</v>
      </c>
      <c r="C139" s="200" t="s">
        <v>426</v>
      </c>
      <c r="D139" s="221">
        <v>0.17</v>
      </c>
      <c r="E139" s="221"/>
      <c r="F139" s="221">
        <v>0.17</v>
      </c>
      <c r="G139" s="201" t="s">
        <v>127</v>
      </c>
      <c r="H139" s="200" t="s">
        <v>325</v>
      </c>
      <c r="I139" s="329" t="s">
        <v>1267</v>
      </c>
      <c r="J139" s="200" t="s">
        <v>768</v>
      </c>
      <c r="K139" s="200" t="s">
        <v>96</v>
      </c>
      <c r="L139" s="200">
        <v>2023</v>
      </c>
      <c r="M139" s="200" t="s">
        <v>354</v>
      </c>
      <c r="N139" s="200" t="s">
        <v>402</v>
      </c>
      <c r="O139" s="250"/>
    </row>
    <row r="140" spans="1:15" s="195" customFormat="1" ht="25.15" customHeight="1">
      <c r="A140" s="200">
        <v>15</v>
      </c>
      <c r="B140" s="200" t="s">
        <v>295</v>
      </c>
      <c r="C140" s="200" t="s">
        <v>426</v>
      </c>
      <c r="D140" s="221">
        <v>0.16</v>
      </c>
      <c r="E140" s="221"/>
      <c r="F140" s="221">
        <v>0.16</v>
      </c>
      <c r="G140" s="201" t="s">
        <v>452</v>
      </c>
      <c r="H140" s="200" t="s">
        <v>106</v>
      </c>
      <c r="I140" s="54" t="s">
        <v>1195</v>
      </c>
      <c r="J140" s="200" t="s">
        <v>768</v>
      </c>
      <c r="K140" s="200" t="s">
        <v>96</v>
      </c>
      <c r="L140" s="200">
        <v>2023</v>
      </c>
      <c r="M140" s="200" t="s">
        <v>354</v>
      </c>
      <c r="N140" s="200" t="s">
        <v>402</v>
      </c>
      <c r="O140" s="250"/>
    </row>
    <row r="141" spans="1:15" s="195" customFormat="1" ht="38.450000000000003" customHeight="1">
      <c r="A141" s="200">
        <v>16</v>
      </c>
      <c r="B141" s="200" t="s">
        <v>296</v>
      </c>
      <c r="C141" s="200" t="s">
        <v>426</v>
      </c>
      <c r="D141" s="221">
        <v>0.3</v>
      </c>
      <c r="E141" s="221"/>
      <c r="F141" s="221">
        <v>0.3</v>
      </c>
      <c r="G141" s="201" t="s">
        <v>451</v>
      </c>
      <c r="H141" s="203" t="s">
        <v>1060</v>
      </c>
      <c r="I141" s="200"/>
      <c r="J141" s="200" t="s">
        <v>768</v>
      </c>
      <c r="K141" s="200" t="s">
        <v>96</v>
      </c>
      <c r="L141" s="200">
        <v>2023</v>
      </c>
      <c r="M141" s="200" t="s">
        <v>354</v>
      </c>
      <c r="N141" s="200" t="s">
        <v>402</v>
      </c>
      <c r="O141" s="250"/>
    </row>
    <row r="142" spans="1:15" s="195" customFormat="1" ht="29.45" customHeight="1">
      <c r="A142" s="200">
        <v>17</v>
      </c>
      <c r="B142" s="200" t="s">
        <v>649</v>
      </c>
      <c r="C142" s="200" t="s">
        <v>626</v>
      </c>
      <c r="D142" s="221">
        <v>0.02</v>
      </c>
      <c r="E142" s="221"/>
      <c r="F142" s="221">
        <v>0.02</v>
      </c>
      <c r="G142" s="201"/>
      <c r="H142" s="200" t="s">
        <v>106</v>
      </c>
      <c r="I142" s="200" t="s">
        <v>708</v>
      </c>
      <c r="J142" s="203" t="s">
        <v>650</v>
      </c>
      <c r="K142" s="200" t="s">
        <v>96</v>
      </c>
      <c r="L142" s="200">
        <v>2023</v>
      </c>
      <c r="M142" s="200" t="s">
        <v>354</v>
      </c>
      <c r="N142" s="200" t="s">
        <v>402</v>
      </c>
      <c r="O142" s="220"/>
    </row>
    <row r="143" spans="1:15" s="195" customFormat="1" ht="27.6" customHeight="1">
      <c r="A143" s="200">
        <v>18</v>
      </c>
      <c r="B143" s="200" t="s">
        <v>449</v>
      </c>
      <c r="C143" s="200" t="s">
        <v>626</v>
      </c>
      <c r="D143" s="221">
        <v>0.18</v>
      </c>
      <c r="E143" s="221"/>
      <c r="F143" s="221">
        <v>0.18</v>
      </c>
      <c r="G143" s="201" t="s">
        <v>140</v>
      </c>
      <c r="H143" s="200" t="s">
        <v>106</v>
      </c>
      <c r="I143" s="200" t="s">
        <v>450</v>
      </c>
      <c r="J143" s="203" t="s">
        <v>650</v>
      </c>
      <c r="K143" s="200" t="s">
        <v>96</v>
      </c>
      <c r="L143" s="200">
        <v>2023</v>
      </c>
      <c r="M143" s="200" t="s">
        <v>354</v>
      </c>
      <c r="N143" s="200" t="s">
        <v>402</v>
      </c>
      <c r="O143" s="220"/>
    </row>
    <row r="144" spans="1:15" s="195" customFormat="1" ht="30" customHeight="1">
      <c r="A144" s="200">
        <v>19</v>
      </c>
      <c r="B144" s="200" t="s">
        <v>449</v>
      </c>
      <c r="C144" s="200" t="s">
        <v>626</v>
      </c>
      <c r="D144" s="221">
        <v>0.03</v>
      </c>
      <c r="E144" s="221">
        <v>0.03</v>
      </c>
      <c r="F144" s="221"/>
      <c r="G144" s="201"/>
      <c r="H144" s="200" t="s">
        <v>106</v>
      </c>
      <c r="I144" s="200" t="s">
        <v>448</v>
      </c>
      <c r="J144" s="203" t="s">
        <v>650</v>
      </c>
      <c r="K144" s="200" t="s">
        <v>96</v>
      </c>
      <c r="L144" s="200">
        <v>2023</v>
      </c>
      <c r="M144" s="200" t="s">
        <v>354</v>
      </c>
      <c r="N144" s="200" t="s">
        <v>402</v>
      </c>
      <c r="O144" s="220"/>
    </row>
    <row r="145" spans="1:15" s="195" customFormat="1" ht="27.6" customHeight="1">
      <c r="A145" s="200">
        <v>20</v>
      </c>
      <c r="B145" s="200" t="s">
        <v>447</v>
      </c>
      <c r="C145" s="200" t="s">
        <v>626</v>
      </c>
      <c r="D145" s="221">
        <v>0.1</v>
      </c>
      <c r="E145" s="221"/>
      <c r="F145" s="221">
        <v>0.1</v>
      </c>
      <c r="G145" s="201" t="s">
        <v>132</v>
      </c>
      <c r="H145" s="200" t="s">
        <v>332</v>
      </c>
      <c r="I145" s="200" t="s">
        <v>446</v>
      </c>
      <c r="J145" s="200" t="s">
        <v>711</v>
      </c>
      <c r="K145" s="200" t="s">
        <v>96</v>
      </c>
      <c r="L145" s="200">
        <v>2023</v>
      </c>
      <c r="M145" s="200" t="s">
        <v>354</v>
      </c>
      <c r="N145" s="200" t="s">
        <v>402</v>
      </c>
      <c r="O145" s="220"/>
    </row>
    <row r="146" spans="1:15" s="195" customFormat="1" ht="28.9" customHeight="1">
      <c r="A146" s="200">
        <v>21</v>
      </c>
      <c r="B146" s="200" t="s">
        <v>445</v>
      </c>
      <c r="C146" s="200" t="s">
        <v>626</v>
      </c>
      <c r="D146" s="221">
        <v>0.04</v>
      </c>
      <c r="E146" s="221"/>
      <c r="F146" s="221">
        <v>0.04</v>
      </c>
      <c r="G146" s="201" t="s">
        <v>132</v>
      </c>
      <c r="H146" s="200" t="s">
        <v>332</v>
      </c>
      <c r="I146" s="200" t="s">
        <v>444</v>
      </c>
      <c r="J146" s="200" t="s">
        <v>711</v>
      </c>
      <c r="K146" s="200" t="s">
        <v>96</v>
      </c>
      <c r="L146" s="200">
        <v>2023</v>
      </c>
      <c r="M146" s="200" t="s">
        <v>354</v>
      </c>
      <c r="N146" s="200" t="s">
        <v>402</v>
      </c>
      <c r="O146" s="220"/>
    </row>
    <row r="147" spans="1:15" s="195" customFormat="1" ht="35.450000000000003" customHeight="1">
      <c r="A147" s="200">
        <v>22</v>
      </c>
      <c r="B147" s="200" t="s">
        <v>443</v>
      </c>
      <c r="C147" s="200" t="s">
        <v>626</v>
      </c>
      <c r="D147" s="221">
        <v>0.05</v>
      </c>
      <c r="E147" s="221">
        <v>0.05</v>
      </c>
      <c r="F147" s="221"/>
      <c r="G147" s="201"/>
      <c r="H147" s="200" t="s">
        <v>332</v>
      </c>
      <c r="I147" s="200" t="s">
        <v>442</v>
      </c>
      <c r="J147" s="200" t="s">
        <v>711</v>
      </c>
      <c r="K147" s="200" t="s">
        <v>96</v>
      </c>
      <c r="L147" s="200">
        <v>2023</v>
      </c>
      <c r="M147" s="200" t="s">
        <v>354</v>
      </c>
      <c r="N147" s="200" t="s">
        <v>402</v>
      </c>
      <c r="O147" s="220"/>
    </row>
    <row r="148" spans="1:15" s="195" customFormat="1" ht="32.450000000000003" customHeight="1">
      <c r="A148" s="200">
        <v>23</v>
      </c>
      <c r="B148" s="200" t="s">
        <v>908</v>
      </c>
      <c r="C148" s="200" t="s">
        <v>626</v>
      </c>
      <c r="D148" s="221">
        <v>0.2</v>
      </c>
      <c r="E148" s="221"/>
      <c r="F148" s="221">
        <v>0.2</v>
      </c>
      <c r="G148" s="201" t="s">
        <v>127</v>
      </c>
      <c r="H148" s="200" t="s">
        <v>331</v>
      </c>
      <c r="I148" s="203" t="s">
        <v>907</v>
      </c>
      <c r="J148" s="200" t="s">
        <v>711</v>
      </c>
      <c r="K148" s="200" t="s">
        <v>96</v>
      </c>
      <c r="L148" s="200" t="s">
        <v>108</v>
      </c>
      <c r="M148" s="200"/>
      <c r="N148" s="200" t="s">
        <v>408</v>
      </c>
      <c r="O148" s="220"/>
    </row>
    <row r="149" spans="1:15" s="195" customFormat="1" ht="27.6" customHeight="1">
      <c r="A149" s="200">
        <v>24</v>
      </c>
      <c r="B149" s="200" t="s">
        <v>545</v>
      </c>
      <c r="C149" s="200" t="s">
        <v>626</v>
      </c>
      <c r="D149" s="221">
        <v>0.05</v>
      </c>
      <c r="E149" s="221"/>
      <c r="F149" s="221">
        <v>0.05</v>
      </c>
      <c r="G149" s="201" t="s">
        <v>127</v>
      </c>
      <c r="H149" s="203" t="s">
        <v>329</v>
      </c>
      <c r="I149" s="200" t="s">
        <v>517</v>
      </c>
      <c r="J149" s="200" t="s">
        <v>711</v>
      </c>
      <c r="K149" s="200" t="s">
        <v>96</v>
      </c>
      <c r="L149" s="200">
        <v>2023</v>
      </c>
      <c r="M149" s="200" t="s">
        <v>354</v>
      </c>
      <c r="N149" s="200" t="s">
        <v>402</v>
      </c>
      <c r="O149" s="220"/>
    </row>
    <row r="150" spans="1:15" s="202" customFormat="1" ht="25.15" customHeight="1">
      <c r="A150" s="205" t="s">
        <v>1234</v>
      </c>
      <c r="B150" s="205" t="s">
        <v>816</v>
      </c>
      <c r="C150" s="205"/>
      <c r="D150" s="222"/>
      <c r="E150" s="222"/>
      <c r="F150" s="222"/>
      <c r="G150" s="206"/>
      <c r="H150" s="205"/>
      <c r="I150" s="205"/>
      <c r="J150" s="205"/>
      <c r="K150" s="205"/>
      <c r="L150" s="205"/>
      <c r="M150" s="204"/>
      <c r="N150" s="204"/>
      <c r="O150" s="220"/>
    </row>
    <row r="151" spans="1:15" s="195" customFormat="1" ht="31.15" customHeight="1">
      <c r="A151" s="200">
        <v>1</v>
      </c>
      <c r="B151" s="200" t="s">
        <v>904</v>
      </c>
      <c r="C151" s="200" t="s">
        <v>428</v>
      </c>
      <c r="D151" s="221">
        <v>0.1</v>
      </c>
      <c r="E151" s="221">
        <v>0.1</v>
      </c>
      <c r="F151" s="221"/>
      <c r="G151" s="201" t="s">
        <v>140</v>
      </c>
      <c r="H151" s="203" t="s">
        <v>329</v>
      </c>
      <c r="I151" s="200" t="s">
        <v>903</v>
      </c>
      <c r="J151" s="200" t="s">
        <v>711</v>
      </c>
      <c r="K151" s="200" t="s">
        <v>96</v>
      </c>
      <c r="L151" s="200" t="s">
        <v>108</v>
      </c>
      <c r="M151" s="200"/>
      <c r="N151" s="200" t="s">
        <v>408</v>
      </c>
      <c r="O151" s="220"/>
    </row>
    <row r="152" spans="1:15" s="195" customFormat="1" ht="31.15" customHeight="1">
      <c r="A152" s="200">
        <v>2</v>
      </c>
      <c r="B152" s="200" t="s">
        <v>515</v>
      </c>
      <c r="C152" s="200" t="s">
        <v>428</v>
      </c>
      <c r="D152" s="221">
        <v>0.15</v>
      </c>
      <c r="E152" s="221">
        <v>0.15</v>
      </c>
      <c r="F152" s="221"/>
      <c r="G152" s="201"/>
      <c r="H152" s="200" t="s">
        <v>330</v>
      </c>
      <c r="I152" s="200" t="s">
        <v>561</v>
      </c>
      <c r="J152" s="200" t="s">
        <v>711</v>
      </c>
      <c r="K152" s="200" t="s">
        <v>96</v>
      </c>
      <c r="L152" s="200">
        <v>2023</v>
      </c>
      <c r="M152" s="200" t="s">
        <v>354</v>
      </c>
      <c r="N152" s="200" t="s">
        <v>402</v>
      </c>
      <c r="O152" s="220"/>
    </row>
    <row r="153" spans="1:15" s="195" customFormat="1" ht="31.15" customHeight="1">
      <c r="A153" s="200">
        <v>3</v>
      </c>
      <c r="B153" s="200" t="s">
        <v>388</v>
      </c>
      <c r="C153" s="200" t="s">
        <v>428</v>
      </c>
      <c r="D153" s="221">
        <v>1</v>
      </c>
      <c r="E153" s="221">
        <v>1</v>
      </c>
      <c r="F153" s="221"/>
      <c r="G153" s="201"/>
      <c r="H153" s="200" t="s">
        <v>106</v>
      </c>
      <c r="I153" s="203" t="s">
        <v>1175</v>
      </c>
      <c r="J153" s="200" t="s">
        <v>896</v>
      </c>
      <c r="K153" s="200" t="s">
        <v>96</v>
      </c>
      <c r="L153" s="200">
        <v>2023</v>
      </c>
      <c r="M153" s="200" t="s">
        <v>354</v>
      </c>
      <c r="N153" s="200" t="s">
        <v>402</v>
      </c>
      <c r="O153" s="220"/>
    </row>
    <row r="154" spans="1:15" s="202" customFormat="1" ht="25.15" customHeight="1">
      <c r="A154" s="205" t="s">
        <v>1235</v>
      </c>
      <c r="B154" s="205" t="s">
        <v>815</v>
      </c>
      <c r="C154" s="205"/>
      <c r="D154" s="222"/>
      <c r="E154" s="222"/>
      <c r="F154" s="222"/>
      <c r="G154" s="206"/>
      <c r="H154" s="205"/>
      <c r="I154" s="205"/>
      <c r="J154" s="205"/>
      <c r="K154" s="205"/>
      <c r="L154" s="205"/>
      <c r="M154" s="204"/>
      <c r="N154" s="204"/>
      <c r="O154" s="220"/>
    </row>
    <row r="155" spans="1:15" s="195" customFormat="1" ht="30" customHeight="1">
      <c r="A155" s="200">
        <v>1</v>
      </c>
      <c r="B155" s="200" t="s">
        <v>2</v>
      </c>
      <c r="C155" s="200" t="s">
        <v>428</v>
      </c>
      <c r="D155" s="221">
        <v>1.93</v>
      </c>
      <c r="E155" s="221">
        <v>1.2</v>
      </c>
      <c r="F155" s="221">
        <v>0.73</v>
      </c>
      <c r="G155" s="201" t="s">
        <v>807</v>
      </c>
      <c r="H155" s="200" t="s">
        <v>106</v>
      </c>
      <c r="I155" s="203" t="s">
        <v>438</v>
      </c>
      <c r="J155" s="200" t="s">
        <v>1083</v>
      </c>
      <c r="K155" s="200" t="s">
        <v>95</v>
      </c>
      <c r="L155" s="200">
        <v>2023</v>
      </c>
      <c r="M155" s="200" t="s">
        <v>354</v>
      </c>
      <c r="N155" s="200" t="s">
        <v>402</v>
      </c>
      <c r="O155" s="220"/>
    </row>
    <row r="156" spans="1:15" s="195" customFormat="1" ht="25.15" customHeight="1">
      <c r="A156" s="200">
        <v>2</v>
      </c>
      <c r="B156" s="200" t="s">
        <v>902</v>
      </c>
      <c r="C156" s="200" t="s">
        <v>428</v>
      </c>
      <c r="D156" s="221">
        <v>0.53</v>
      </c>
      <c r="E156" s="221">
        <v>0.33</v>
      </c>
      <c r="F156" s="221">
        <v>0.2</v>
      </c>
      <c r="G156" s="201" t="s">
        <v>806</v>
      </c>
      <c r="H156" s="200" t="s">
        <v>331</v>
      </c>
      <c r="I156" s="200" t="s">
        <v>901</v>
      </c>
      <c r="J156" s="200" t="s">
        <v>711</v>
      </c>
      <c r="K156" s="200" t="s">
        <v>95</v>
      </c>
      <c r="L156" s="200" t="s">
        <v>108</v>
      </c>
      <c r="M156" s="200"/>
      <c r="N156" s="200" t="s">
        <v>408</v>
      </c>
      <c r="O156" s="220"/>
    </row>
    <row r="157" spans="1:15" s="195" customFormat="1" ht="25.15" customHeight="1">
      <c r="A157" s="200">
        <v>3</v>
      </c>
      <c r="B157" s="200" t="s">
        <v>900</v>
      </c>
      <c r="C157" s="200" t="s">
        <v>428</v>
      </c>
      <c r="D157" s="221">
        <v>0.21</v>
      </c>
      <c r="E157" s="221">
        <v>0.16</v>
      </c>
      <c r="F157" s="221">
        <v>0.05</v>
      </c>
      <c r="G157" s="201" t="s">
        <v>251</v>
      </c>
      <c r="H157" s="200" t="s">
        <v>324</v>
      </c>
      <c r="I157" s="200" t="s">
        <v>899</v>
      </c>
      <c r="J157" s="200" t="s">
        <v>711</v>
      </c>
      <c r="K157" s="200" t="s">
        <v>95</v>
      </c>
      <c r="L157" s="200" t="s">
        <v>108</v>
      </c>
      <c r="M157" s="200"/>
      <c r="N157" s="200" t="s">
        <v>408</v>
      </c>
      <c r="O157" s="220"/>
    </row>
    <row r="158" spans="1:15" s="202" customFormat="1" ht="25.15" customHeight="1">
      <c r="A158" s="205" t="s">
        <v>1236</v>
      </c>
      <c r="B158" s="205" t="s">
        <v>814</v>
      </c>
      <c r="C158" s="205"/>
      <c r="D158" s="222"/>
      <c r="E158" s="222"/>
      <c r="F158" s="222"/>
      <c r="G158" s="206"/>
      <c r="H158" s="205"/>
      <c r="I158" s="205"/>
      <c r="J158" s="205"/>
      <c r="K158" s="205"/>
      <c r="L158" s="205"/>
      <c r="M158" s="204"/>
      <c r="N158" s="204"/>
      <c r="O158" s="220"/>
    </row>
    <row r="159" spans="1:15" s="195" customFormat="1" ht="25.15" customHeight="1">
      <c r="A159" s="200">
        <v>1</v>
      </c>
      <c r="B159" s="200" t="s">
        <v>72</v>
      </c>
      <c r="C159" s="200" t="s">
        <v>412</v>
      </c>
      <c r="D159" s="221">
        <v>0.13</v>
      </c>
      <c r="E159" s="221">
        <v>0.13</v>
      </c>
      <c r="F159" s="221"/>
      <c r="G159" s="201" t="s">
        <v>253</v>
      </c>
      <c r="H159" s="200" t="s">
        <v>326</v>
      </c>
      <c r="I159" s="200" t="s">
        <v>742</v>
      </c>
      <c r="J159" s="200" t="s">
        <v>74</v>
      </c>
      <c r="K159" s="200" t="s">
        <v>96</v>
      </c>
      <c r="L159" s="200">
        <v>2023</v>
      </c>
      <c r="M159" s="200" t="s">
        <v>354</v>
      </c>
      <c r="N159" s="200" t="s">
        <v>402</v>
      </c>
      <c r="O159" s="220"/>
    </row>
    <row r="160" spans="1:15" s="195" customFormat="1" ht="25.15" customHeight="1">
      <c r="A160" s="200">
        <v>2</v>
      </c>
      <c r="B160" s="200" t="s">
        <v>743</v>
      </c>
      <c r="C160" s="200" t="s">
        <v>412</v>
      </c>
      <c r="D160" s="221">
        <v>0.1</v>
      </c>
      <c r="E160" s="221">
        <v>0.03</v>
      </c>
      <c r="F160" s="221">
        <v>7.0000000000000007E-2</v>
      </c>
      <c r="G160" s="201" t="s">
        <v>253</v>
      </c>
      <c r="H160" s="200" t="s">
        <v>326</v>
      </c>
      <c r="I160" s="200" t="s">
        <v>744</v>
      </c>
      <c r="J160" s="200" t="s">
        <v>74</v>
      </c>
      <c r="K160" s="200" t="s">
        <v>96</v>
      </c>
      <c r="L160" s="200">
        <v>2023</v>
      </c>
      <c r="M160" s="200" t="s">
        <v>354</v>
      </c>
      <c r="N160" s="200" t="s">
        <v>402</v>
      </c>
      <c r="O160" s="219"/>
    </row>
    <row r="161" spans="1:15" s="195" customFormat="1" ht="69" customHeight="1">
      <c r="A161" s="200">
        <v>3</v>
      </c>
      <c r="B161" s="200" t="s">
        <v>738</v>
      </c>
      <c r="C161" s="200" t="s">
        <v>412</v>
      </c>
      <c r="D161" s="221">
        <v>0.06</v>
      </c>
      <c r="E161" s="221">
        <v>0.06</v>
      </c>
      <c r="F161" s="221"/>
      <c r="G161" s="201" t="s">
        <v>253</v>
      </c>
      <c r="H161" s="200" t="s">
        <v>328</v>
      </c>
      <c r="I161" s="200" t="s">
        <v>739</v>
      </c>
      <c r="J161" s="200" t="s">
        <v>74</v>
      </c>
      <c r="K161" s="200" t="s">
        <v>96</v>
      </c>
      <c r="L161" s="200">
        <v>2023</v>
      </c>
      <c r="M161" s="200" t="s">
        <v>354</v>
      </c>
      <c r="N161" s="314" t="s">
        <v>1254</v>
      </c>
      <c r="O161" s="219" t="s">
        <v>1207</v>
      </c>
    </row>
    <row r="162" spans="1:15" s="195" customFormat="1" ht="73.150000000000006" customHeight="1">
      <c r="A162" s="200">
        <v>4</v>
      </c>
      <c r="B162" s="200" t="s">
        <v>898</v>
      </c>
      <c r="C162" s="200" t="s">
        <v>412</v>
      </c>
      <c r="D162" s="221">
        <v>1.23</v>
      </c>
      <c r="E162" s="221"/>
      <c r="F162" s="221">
        <v>1.23</v>
      </c>
      <c r="G162" s="201" t="s">
        <v>807</v>
      </c>
      <c r="H162" s="200" t="s">
        <v>330</v>
      </c>
      <c r="I162" s="200" t="s">
        <v>897</v>
      </c>
      <c r="J162" s="200" t="s">
        <v>74</v>
      </c>
      <c r="K162" s="200" t="s">
        <v>275</v>
      </c>
      <c r="L162" s="200" t="s">
        <v>108</v>
      </c>
      <c r="M162" s="200"/>
      <c r="N162" s="314" t="s">
        <v>1256</v>
      </c>
      <c r="O162" s="219" t="s">
        <v>1208</v>
      </c>
    </row>
    <row r="163" spans="1:15" s="195" customFormat="1" ht="71.45" customHeight="1">
      <c r="A163" s="200">
        <v>5</v>
      </c>
      <c r="B163" s="200" t="s">
        <v>652</v>
      </c>
      <c r="C163" s="200" t="s">
        <v>412</v>
      </c>
      <c r="D163" s="221">
        <v>0.34</v>
      </c>
      <c r="E163" s="221">
        <v>0.34</v>
      </c>
      <c r="F163" s="221"/>
      <c r="G163" s="201" t="s">
        <v>253</v>
      </c>
      <c r="H163" s="203" t="s">
        <v>329</v>
      </c>
      <c r="I163" s="200" t="s">
        <v>653</v>
      </c>
      <c r="J163" s="200" t="s">
        <v>74</v>
      </c>
      <c r="K163" s="200" t="s">
        <v>96</v>
      </c>
      <c r="L163" s="200">
        <v>2023</v>
      </c>
      <c r="M163" s="200" t="s">
        <v>354</v>
      </c>
      <c r="N163" s="314" t="s">
        <v>1255</v>
      </c>
      <c r="O163" s="219" t="s">
        <v>1209</v>
      </c>
    </row>
    <row r="164" spans="1:15" s="195" customFormat="1" ht="65.45" customHeight="1">
      <c r="A164" s="200">
        <v>6</v>
      </c>
      <c r="B164" s="200" t="s">
        <v>390</v>
      </c>
      <c r="C164" s="200" t="s">
        <v>412</v>
      </c>
      <c r="D164" s="221">
        <v>0.38</v>
      </c>
      <c r="E164" s="221">
        <v>0.28999999999999998</v>
      </c>
      <c r="F164" s="221">
        <v>9.0000000000000024E-2</v>
      </c>
      <c r="G164" s="201" t="s">
        <v>807</v>
      </c>
      <c r="H164" s="200" t="s">
        <v>325</v>
      </c>
      <c r="I164" s="200" t="s">
        <v>194</v>
      </c>
      <c r="J164" s="200" t="s">
        <v>74</v>
      </c>
      <c r="K164" s="200" t="s">
        <v>96</v>
      </c>
      <c r="L164" s="200">
        <v>2023</v>
      </c>
      <c r="M164" s="200" t="s">
        <v>354</v>
      </c>
      <c r="N164" s="314" t="s">
        <v>1257</v>
      </c>
      <c r="O164" s="219" t="s">
        <v>1210</v>
      </c>
    </row>
    <row r="165" spans="1:15" s="195" customFormat="1" ht="25.15" customHeight="1">
      <c r="A165" s="200">
        <v>7</v>
      </c>
      <c r="B165" s="200" t="s">
        <v>377</v>
      </c>
      <c r="C165" s="200" t="s">
        <v>428</v>
      </c>
      <c r="D165" s="221">
        <v>1.06</v>
      </c>
      <c r="E165" s="221">
        <v>0.84</v>
      </c>
      <c r="F165" s="221">
        <v>0.22</v>
      </c>
      <c r="G165" s="201" t="s">
        <v>378</v>
      </c>
      <c r="H165" s="200" t="s">
        <v>325</v>
      </c>
      <c r="I165" s="200"/>
      <c r="J165" s="200" t="s">
        <v>74</v>
      </c>
      <c r="K165" s="200" t="s">
        <v>95</v>
      </c>
      <c r="L165" s="200">
        <v>2023</v>
      </c>
      <c r="M165" s="200" t="s">
        <v>354</v>
      </c>
      <c r="N165" s="200" t="s">
        <v>402</v>
      </c>
      <c r="O165" s="220"/>
    </row>
    <row r="166" spans="1:15" s="195" customFormat="1" ht="73.150000000000006" customHeight="1">
      <c r="A166" s="200">
        <v>8</v>
      </c>
      <c r="B166" s="200" t="s">
        <v>197</v>
      </c>
      <c r="C166" s="200" t="s">
        <v>428</v>
      </c>
      <c r="D166" s="221">
        <v>0.16</v>
      </c>
      <c r="E166" s="221">
        <v>0.13</v>
      </c>
      <c r="F166" s="221">
        <v>0.03</v>
      </c>
      <c r="G166" s="201" t="s">
        <v>513</v>
      </c>
      <c r="H166" s="200" t="s">
        <v>332</v>
      </c>
      <c r="I166" s="203" t="s">
        <v>1032</v>
      </c>
      <c r="J166" s="200" t="s">
        <v>74</v>
      </c>
      <c r="K166" s="200" t="s">
        <v>275</v>
      </c>
      <c r="L166" s="200">
        <v>2023</v>
      </c>
      <c r="M166" s="200" t="s">
        <v>354</v>
      </c>
      <c r="N166" s="314" t="s">
        <v>1258</v>
      </c>
      <c r="O166" s="219" t="s">
        <v>1211</v>
      </c>
    </row>
    <row r="167" spans="1:15" s="195" customFormat="1" ht="77.45" customHeight="1">
      <c r="A167" s="200">
        <v>9</v>
      </c>
      <c r="B167" s="200" t="s">
        <v>198</v>
      </c>
      <c r="C167" s="200" t="s">
        <v>428</v>
      </c>
      <c r="D167" s="221">
        <v>0.06</v>
      </c>
      <c r="E167" s="221">
        <v>0.06</v>
      </c>
      <c r="F167" s="221"/>
      <c r="G167" s="201" t="s">
        <v>127</v>
      </c>
      <c r="H167" s="200" t="s">
        <v>332</v>
      </c>
      <c r="I167" s="200" t="s">
        <v>199</v>
      </c>
      <c r="J167" s="200" t="s">
        <v>74</v>
      </c>
      <c r="K167" s="200" t="s">
        <v>275</v>
      </c>
      <c r="L167" s="200">
        <v>2023</v>
      </c>
      <c r="M167" s="200" t="s">
        <v>354</v>
      </c>
      <c r="N167" s="314" t="s">
        <v>1254</v>
      </c>
      <c r="O167" s="219" t="s">
        <v>1207</v>
      </c>
    </row>
    <row r="168" spans="1:15" s="50" customFormat="1" ht="25.15" customHeight="1">
      <c r="A168" s="200">
        <v>10</v>
      </c>
      <c r="B168" s="54" t="s">
        <v>309</v>
      </c>
      <c r="C168" s="54" t="s">
        <v>428</v>
      </c>
      <c r="D168" s="124">
        <v>1</v>
      </c>
      <c r="E168" s="124">
        <v>0.7</v>
      </c>
      <c r="F168" s="124">
        <v>0.3</v>
      </c>
      <c r="G168" s="55" t="s">
        <v>806</v>
      </c>
      <c r="H168" s="54" t="s">
        <v>332</v>
      </c>
      <c r="I168" s="54" t="s">
        <v>435</v>
      </c>
      <c r="J168" s="54" t="s">
        <v>74</v>
      </c>
      <c r="K168" s="54" t="s">
        <v>275</v>
      </c>
      <c r="L168" s="54">
        <v>2023</v>
      </c>
      <c r="M168" s="54" t="s">
        <v>354</v>
      </c>
      <c r="N168" s="54" t="s">
        <v>402</v>
      </c>
      <c r="O168" s="220"/>
    </row>
    <row r="169" spans="1:15" s="50" customFormat="1" ht="25.15" customHeight="1">
      <c r="A169" s="200">
        <v>11</v>
      </c>
      <c r="B169" s="54" t="s">
        <v>540</v>
      </c>
      <c r="C169" s="54" t="s">
        <v>428</v>
      </c>
      <c r="D169" s="124">
        <v>4</v>
      </c>
      <c r="E169" s="124"/>
      <c r="F169" s="124">
        <v>4</v>
      </c>
      <c r="G169" s="55" t="s">
        <v>807</v>
      </c>
      <c r="H169" s="54" t="s">
        <v>332</v>
      </c>
      <c r="I169" s="54" t="s">
        <v>541</v>
      </c>
      <c r="J169" s="54" t="s">
        <v>74</v>
      </c>
      <c r="K169" s="54" t="s">
        <v>96</v>
      </c>
      <c r="L169" s="54">
        <v>2023</v>
      </c>
      <c r="M169" s="54" t="s">
        <v>355</v>
      </c>
      <c r="N169" s="54" t="s">
        <v>402</v>
      </c>
      <c r="O169" s="220"/>
    </row>
    <row r="170" spans="1:15" s="202" customFormat="1" ht="25.15" customHeight="1">
      <c r="A170" s="205" t="s">
        <v>1237</v>
      </c>
      <c r="B170" s="205" t="s">
        <v>160</v>
      </c>
      <c r="C170" s="205"/>
      <c r="D170" s="222"/>
      <c r="E170" s="222"/>
      <c r="F170" s="222"/>
      <c r="G170" s="206"/>
      <c r="H170" s="205"/>
      <c r="I170" s="205"/>
      <c r="J170" s="205"/>
      <c r="K170" s="205"/>
      <c r="L170" s="205"/>
      <c r="M170" s="204"/>
      <c r="N170" s="204"/>
      <c r="O170" s="220"/>
    </row>
    <row r="171" spans="1:15" s="195" customFormat="1" ht="32.450000000000003" customHeight="1">
      <c r="A171" s="200"/>
      <c r="B171" s="200" t="s">
        <v>393</v>
      </c>
      <c r="C171" s="200" t="s">
        <v>428</v>
      </c>
      <c r="D171" s="221">
        <v>1.1000000000000001</v>
      </c>
      <c r="E171" s="221">
        <v>1.1000000000000001</v>
      </c>
      <c r="F171" s="221">
        <v>1.1000000000000001</v>
      </c>
      <c r="G171" s="201" t="s">
        <v>807</v>
      </c>
      <c r="H171" s="200" t="s">
        <v>106</v>
      </c>
      <c r="I171" s="203" t="s">
        <v>394</v>
      </c>
      <c r="J171" s="203" t="s">
        <v>1222</v>
      </c>
      <c r="K171" s="200" t="s">
        <v>96</v>
      </c>
      <c r="L171" s="200">
        <v>2023</v>
      </c>
      <c r="M171" s="200" t="s">
        <v>354</v>
      </c>
      <c r="N171" s="200" t="s">
        <v>402</v>
      </c>
      <c r="O171" s="220"/>
    </row>
    <row r="172" spans="1:15" s="202" customFormat="1" ht="25.15" customHeight="1">
      <c r="A172" s="205" t="s">
        <v>1238</v>
      </c>
      <c r="B172" s="205" t="s">
        <v>818</v>
      </c>
      <c r="C172" s="205"/>
      <c r="D172" s="222"/>
      <c r="E172" s="222"/>
      <c r="F172" s="222"/>
      <c r="G172" s="206"/>
      <c r="H172" s="205"/>
      <c r="I172" s="205"/>
      <c r="J172" s="205"/>
      <c r="K172" s="205"/>
      <c r="L172" s="205"/>
      <c r="M172" s="204"/>
      <c r="N172" s="204"/>
      <c r="O172" s="220"/>
    </row>
    <row r="173" spans="1:15" s="195" customFormat="1" ht="25.15" customHeight="1">
      <c r="A173" s="200">
        <v>1</v>
      </c>
      <c r="B173" s="200" t="s">
        <v>289</v>
      </c>
      <c r="C173" s="200" t="s">
        <v>426</v>
      </c>
      <c r="D173" s="221">
        <v>3.6</v>
      </c>
      <c r="E173" s="221"/>
      <c r="F173" s="221">
        <v>3.6</v>
      </c>
      <c r="G173" s="201" t="s">
        <v>282</v>
      </c>
      <c r="H173" s="200" t="s">
        <v>326</v>
      </c>
      <c r="I173" s="200" t="s">
        <v>278</v>
      </c>
      <c r="J173" s="200" t="s">
        <v>768</v>
      </c>
      <c r="K173" s="200" t="s">
        <v>96</v>
      </c>
      <c r="L173" s="200">
        <v>2023</v>
      </c>
      <c r="M173" s="203" t="s">
        <v>986</v>
      </c>
      <c r="N173" s="200" t="s">
        <v>402</v>
      </c>
      <c r="O173" s="220"/>
    </row>
    <row r="174" spans="1:15" s="195" customFormat="1" ht="25.15" customHeight="1">
      <c r="A174" s="200">
        <v>2</v>
      </c>
      <c r="B174" s="200" t="s">
        <v>292</v>
      </c>
      <c r="C174" s="200" t="s">
        <v>432</v>
      </c>
      <c r="D174" s="221">
        <v>230.57</v>
      </c>
      <c r="E174" s="221">
        <v>175</v>
      </c>
      <c r="F174" s="221">
        <v>55.57</v>
      </c>
      <c r="G174" s="201" t="s">
        <v>807</v>
      </c>
      <c r="H174" s="200" t="s">
        <v>332</v>
      </c>
      <c r="I174" s="200"/>
      <c r="J174" s="200" t="s">
        <v>709</v>
      </c>
      <c r="K174" s="200" t="s">
        <v>710</v>
      </c>
      <c r="L174" s="200">
        <v>2023</v>
      </c>
      <c r="M174" s="203" t="s">
        <v>986</v>
      </c>
      <c r="N174" s="200" t="s">
        <v>402</v>
      </c>
      <c r="O174" s="220"/>
    </row>
    <row r="175" spans="1:15" s="195" customFormat="1" ht="130.9" customHeight="1">
      <c r="A175" s="200">
        <v>3</v>
      </c>
      <c r="B175" s="203" t="s">
        <v>1068</v>
      </c>
      <c r="C175" s="200" t="s">
        <v>426</v>
      </c>
      <c r="D175" s="221">
        <v>0.47</v>
      </c>
      <c r="E175" s="221"/>
      <c r="F175" s="221">
        <v>0.47</v>
      </c>
      <c r="G175" s="201" t="s">
        <v>1248</v>
      </c>
      <c r="H175" s="203" t="s">
        <v>1247</v>
      </c>
      <c r="I175" s="314" t="s">
        <v>1251</v>
      </c>
      <c r="J175" s="200" t="s">
        <v>709</v>
      </c>
      <c r="K175" s="200" t="s">
        <v>710</v>
      </c>
      <c r="L175" s="200">
        <v>2023</v>
      </c>
      <c r="M175" s="203" t="s">
        <v>986</v>
      </c>
      <c r="N175" s="203" t="s">
        <v>402</v>
      </c>
      <c r="O175" s="250"/>
    </row>
    <row r="176" spans="1:15" s="195" customFormat="1" ht="167.45" customHeight="1">
      <c r="A176" s="200">
        <v>4</v>
      </c>
      <c r="B176" s="203" t="s">
        <v>293</v>
      </c>
      <c r="C176" s="200" t="s">
        <v>432</v>
      </c>
      <c r="D176" s="221">
        <v>0.56999999999999995</v>
      </c>
      <c r="E176" s="221"/>
      <c r="F176" s="221">
        <v>0.56999999999999995</v>
      </c>
      <c r="G176" s="201" t="s">
        <v>1249</v>
      </c>
      <c r="H176" s="203" t="s">
        <v>19</v>
      </c>
      <c r="I176" s="314" t="s">
        <v>1250</v>
      </c>
      <c r="J176" s="200" t="s">
        <v>709</v>
      </c>
      <c r="K176" s="200" t="s">
        <v>710</v>
      </c>
      <c r="L176" s="200">
        <v>2023</v>
      </c>
      <c r="M176" s="203" t="s">
        <v>986</v>
      </c>
      <c r="N176" s="200" t="s">
        <v>402</v>
      </c>
      <c r="O176" s="220"/>
    </row>
    <row r="177" spans="1:15" s="195" customFormat="1" ht="30" customHeight="1">
      <c r="A177" s="200">
        <v>5</v>
      </c>
      <c r="B177" s="200" t="s">
        <v>843</v>
      </c>
      <c r="C177" s="200" t="s">
        <v>426</v>
      </c>
      <c r="D177" s="221">
        <v>2.85</v>
      </c>
      <c r="E177" s="221"/>
      <c r="F177" s="221">
        <v>2.85</v>
      </c>
      <c r="G177" s="201" t="s">
        <v>132</v>
      </c>
      <c r="H177" s="200" t="s">
        <v>324</v>
      </c>
      <c r="I177" s="200" t="s">
        <v>844</v>
      </c>
      <c r="J177" s="200" t="s">
        <v>768</v>
      </c>
      <c r="K177" s="200" t="s">
        <v>96</v>
      </c>
      <c r="L177" s="200">
        <v>2023</v>
      </c>
      <c r="M177" s="203" t="s">
        <v>986</v>
      </c>
      <c r="N177" s="200" t="s">
        <v>402</v>
      </c>
      <c r="O177" s="220"/>
    </row>
    <row r="178" spans="1:15" s="195" customFormat="1" ht="30" customHeight="1">
      <c r="A178" s="200">
        <v>6</v>
      </c>
      <c r="B178" s="200" t="s">
        <v>0</v>
      </c>
      <c r="C178" s="200" t="s">
        <v>426</v>
      </c>
      <c r="D178" s="221">
        <v>6</v>
      </c>
      <c r="E178" s="221"/>
      <c r="F178" s="221">
        <v>6</v>
      </c>
      <c r="G178" s="201" t="s">
        <v>132</v>
      </c>
      <c r="H178" s="203" t="s">
        <v>329</v>
      </c>
      <c r="I178" s="200" t="s">
        <v>362</v>
      </c>
      <c r="J178" s="200" t="s">
        <v>768</v>
      </c>
      <c r="K178" s="200" t="s">
        <v>96</v>
      </c>
      <c r="L178" s="200">
        <v>2023</v>
      </c>
      <c r="M178" s="203" t="s">
        <v>986</v>
      </c>
      <c r="N178" s="200" t="s">
        <v>402</v>
      </c>
      <c r="O178" s="220"/>
    </row>
    <row r="179" spans="1:15" s="202" customFormat="1" ht="25.15" customHeight="1">
      <c r="A179" s="205" t="s">
        <v>1239</v>
      </c>
      <c r="B179" s="205" t="s">
        <v>154</v>
      </c>
      <c r="C179" s="205"/>
      <c r="D179" s="222"/>
      <c r="E179" s="222"/>
      <c r="F179" s="222"/>
      <c r="G179" s="206"/>
      <c r="H179" s="205"/>
      <c r="I179" s="205"/>
      <c r="J179" s="205"/>
      <c r="K179" s="205"/>
      <c r="L179" s="205"/>
      <c r="M179" s="204"/>
      <c r="N179" s="204"/>
      <c r="O179" s="220"/>
    </row>
    <row r="180" spans="1:15" s="195" customFormat="1" ht="25.15" customHeight="1">
      <c r="A180" s="200"/>
      <c r="B180" s="200" t="s">
        <v>395</v>
      </c>
      <c r="C180" s="200" t="s">
        <v>412</v>
      </c>
      <c r="D180" s="221">
        <v>6.6</v>
      </c>
      <c r="E180" s="221">
        <v>6.6</v>
      </c>
      <c r="F180" s="221"/>
      <c r="G180" s="201"/>
      <c r="H180" s="200" t="s">
        <v>396</v>
      </c>
      <c r="I180" s="200"/>
      <c r="J180" s="200" t="s">
        <v>768</v>
      </c>
      <c r="K180" s="200" t="s">
        <v>655</v>
      </c>
      <c r="L180" s="200">
        <v>2023</v>
      </c>
      <c r="M180" s="200" t="s">
        <v>980</v>
      </c>
      <c r="N180" s="200" t="s">
        <v>402</v>
      </c>
      <c r="O180" s="220"/>
    </row>
    <row r="181" spans="1:15" s="202" customFormat="1" ht="25.15" customHeight="1">
      <c r="A181" s="205" t="s">
        <v>1240</v>
      </c>
      <c r="B181" s="205" t="s">
        <v>145</v>
      </c>
      <c r="C181" s="205"/>
      <c r="D181" s="222"/>
      <c r="E181" s="222"/>
      <c r="F181" s="222"/>
      <c r="G181" s="206"/>
      <c r="H181" s="205"/>
      <c r="I181" s="205"/>
      <c r="J181" s="205"/>
      <c r="K181" s="205"/>
      <c r="L181" s="205"/>
      <c r="M181" s="204"/>
      <c r="N181" s="204"/>
      <c r="O181" s="220"/>
    </row>
    <row r="182" spans="1:15" s="195" customFormat="1" ht="25.15" customHeight="1">
      <c r="A182" s="200">
        <v>1</v>
      </c>
      <c r="B182" s="200" t="s">
        <v>894</v>
      </c>
      <c r="C182" s="200" t="s">
        <v>428</v>
      </c>
      <c r="D182" s="221">
        <v>0.45</v>
      </c>
      <c r="E182" s="221"/>
      <c r="F182" s="221">
        <v>0.45</v>
      </c>
      <c r="G182" s="201" t="s">
        <v>1269</v>
      </c>
      <c r="H182" s="200" t="s">
        <v>326</v>
      </c>
      <c r="I182" s="200" t="s">
        <v>1270</v>
      </c>
      <c r="J182" s="200" t="s">
        <v>177</v>
      </c>
      <c r="K182" s="200"/>
      <c r="L182" s="200">
        <v>2023</v>
      </c>
      <c r="M182" s="200" t="s">
        <v>987</v>
      </c>
      <c r="N182" s="200" t="s">
        <v>402</v>
      </c>
      <c r="O182" s="220"/>
    </row>
    <row r="183" spans="1:15" s="195" customFormat="1" ht="25.15" customHeight="1">
      <c r="A183" s="200">
        <v>2</v>
      </c>
      <c r="B183" s="200" t="s">
        <v>891</v>
      </c>
      <c r="C183" s="200" t="s">
        <v>428</v>
      </c>
      <c r="D183" s="221">
        <v>1</v>
      </c>
      <c r="E183" s="221">
        <v>0.04</v>
      </c>
      <c r="F183" s="221">
        <v>0.05</v>
      </c>
      <c r="G183" s="201" t="s">
        <v>807</v>
      </c>
      <c r="H183" s="200" t="s">
        <v>106</v>
      </c>
      <c r="I183" s="200" t="s">
        <v>890</v>
      </c>
      <c r="J183" s="200" t="s">
        <v>177</v>
      </c>
      <c r="K183" s="200"/>
      <c r="L183" s="200" t="s">
        <v>108</v>
      </c>
      <c r="M183" s="200"/>
      <c r="N183" s="200" t="s">
        <v>408</v>
      </c>
      <c r="O183" s="220"/>
    </row>
    <row r="184" spans="1:15" s="195" customFormat="1" ht="25.15" customHeight="1">
      <c r="A184" s="200">
        <v>3</v>
      </c>
      <c r="B184" s="200" t="s">
        <v>429</v>
      </c>
      <c r="C184" s="200" t="s">
        <v>428</v>
      </c>
      <c r="D184" s="221">
        <v>1.5</v>
      </c>
      <c r="E184" s="221">
        <v>1</v>
      </c>
      <c r="F184" s="221">
        <v>0.05</v>
      </c>
      <c r="G184" s="201" t="s">
        <v>807</v>
      </c>
      <c r="H184" s="200" t="s">
        <v>106</v>
      </c>
      <c r="I184" s="200" t="s">
        <v>427</v>
      </c>
      <c r="J184" s="200" t="s">
        <v>177</v>
      </c>
      <c r="K184" s="200"/>
      <c r="L184" s="200">
        <v>2023</v>
      </c>
      <c r="M184" s="200" t="s">
        <v>988</v>
      </c>
      <c r="N184" s="200" t="s">
        <v>402</v>
      </c>
      <c r="O184" s="220"/>
    </row>
    <row r="185" spans="1:15" s="195" customFormat="1" ht="25.9" customHeight="1">
      <c r="A185" s="200">
        <v>4</v>
      </c>
      <c r="B185" s="200" t="s">
        <v>889</v>
      </c>
      <c r="C185" s="200" t="s">
        <v>428</v>
      </c>
      <c r="D185" s="221">
        <v>0.73</v>
      </c>
      <c r="E185" s="221">
        <v>0.34</v>
      </c>
      <c r="F185" s="221">
        <v>0.39</v>
      </c>
      <c r="G185" s="201" t="s">
        <v>132</v>
      </c>
      <c r="H185" s="203" t="s">
        <v>329</v>
      </c>
      <c r="I185" s="200" t="s">
        <v>888</v>
      </c>
      <c r="J185" s="200" t="s">
        <v>177</v>
      </c>
      <c r="K185" s="200"/>
      <c r="L185" s="200">
        <v>2023</v>
      </c>
      <c r="M185" s="200" t="s">
        <v>355</v>
      </c>
      <c r="N185" s="200" t="s">
        <v>402</v>
      </c>
      <c r="O185" s="220"/>
    </row>
    <row r="186" spans="1:15" s="202" customFormat="1" ht="25.15" customHeight="1">
      <c r="A186" s="205" t="s">
        <v>1241</v>
      </c>
      <c r="B186" s="205" t="s">
        <v>158</v>
      </c>
      <c r="C186" s="205"/>
      <c r="D186" s="222"/>
      <c r="E186" s="222"/>
      <c r="F186" s="222"/>
      <c r="G186" s="206"/>
      <c r="H186" s="205"/>
      <c r="I186" s="205"/>
      <c r="J186" s="205"/>
      <c r="K186" s="205"/>
      <c r="L186" s="205"/>
      <c r="M186" s="204"/>
      <c r="N186" s="204"/>
      <c r="O186" s="220"/>
    </row>
    <row r="187" spans="1:15" s="195" customFormat="1" ht="25.15" customHeight="1">
      <c r="A187" s="200"/>
      <c r="B187" s="200" t="s">
        <v>887</v>
      </c>
      <c r="C187" s="200" t="s">
        <v>403</v>
      </c>
      <c r="D187" s="221">
        <v>3.16</v>
      </c>
      <c r="E187" s="221"/>
      <c r="F187" s="221">
        <v>3.16</v>
      </c>
      <c r="G187" s="201" t="s">
        <v>886</v>
      </c>
      <c r="H187" s="200" t="s">
        <v>323</v>
      </c>
      <c r="I187" s="200" t="s">
        <v>885</v>
      </c>
      <c r="J187" s="200" t="s">
        <v>709</v>
      </c>
      <c r="K187" s="200" t="s">
        <v>710</v>
      </c>
      <c r="L187" s="200" t="s">
        <v>108</v>
      </c>
      <c r="M187" s="200"/>
      <c r="N187" s="200" t="s">
        <v>408</v>
      </c>
      <c r="O187" s="220"/>
    </row>
    <row r="188" spans="1:15" s="202" customFormat="1" ht="25.15" customHeight="1">
      <c r="A188" s="205" t="s">
        <v>1242</v>
      </c>
      <c r="B188" s="205" t="s">
        <v>157</v>
      </c>
      <c r="C188" s="205"/>
      <c r="D188" s="222"/>
      <c r="E188" s="222"/>
      <c r="F188" s="222"/>
      <c r="G188" s="206"/>
      <c r="H188" s="205"/>
      <c r="I188" s="205"/>
      <c r="J188" s="205"/>
      <c r="K188" s="205"/>
      <c r="L188" s="205"/>
      <c r="M188" s="204"/>
      <c r="N188" s="204"/>
      <c r="O188" s="220"/>
    </row>
    <row r="189" spans="1:15" s="195" customFormat="1" ht="25.15" customHeight="1">
      <c r="A189" s="200"/>
      <c r="B189" s="200" t="s">
        <v>1160</v>
      </c>
      <c r="C189" s="200" t="s">
        <v>403</v>
      </c>
      <c r="D189" s="221">
        <v>0.66</v>
      </c>
      <c r="E189" s="221"/>
      <c r="F189" s="221">
        <v>0.66</v>
      </c>
      <c r="G189" s="201" t="s">
        <v>884</v>
      </c>
      <c r="H189" s="200" t="s">
        <v>328</v>
      </c>
      <c r="I189" s="200" t="s">
        <v>883</v>
      </c>
      <c r="J189" s="200" t="s">
        <v>709</v>
      </c>
      <c r="K189" s="200" t="s">
        <v>710</v>
      </c>
      <c r="L189" s="200" t="s">
        <v>108</v>
      </c>
      <c r="M189" s="200"/>
      <c r="N189" s="200" t="s">
        <v>408</v>
      </c>
      <c r="O189" s="220"/>
    </row>
    <row r="190" spans="1:15" s="202" customFormat="1" ht="25.15" customHeight="1">
      <c r="A190" s="205" t="s">
        <v>184</v>
      </c>
      <c r="B190" s="205" t="s">
        <v>23</v>
      </c>
      <c r="C190" s="205"/>
      <c r="D190" s="222"/>
      <c r="E190" s="222"/>
      <c r="F190" s="222"/>
      <c r="G190" s="206"/>
      <c r="H190" s="205"/>
      <c r="I190" s="205"/>
      <c r="J190" s="205"/>
      <c r="K190" s="205"/>
      <c r="L190" s="205"/>
      <c r="M190" s="204"/>
      <c r="N190" s="204"/>
      <c r="O190" s="220"/>
    </row>
    <row r="191" spans="1:15" s="195" customFormat="1" ht="25.15" customHeight="1">
      <c r="A191" s="200">
        <v>1</v>
      </c>
      <c r="B191" s="200" t="s">
        <v>729</v>
      </c>
      <c r="C191" s="200" t="s">
        <v>426</v>
      </c>
      <c r="D191" s="221">
        <v>1.4999999999999999E-2</v>
      </c>
      <c r="E191" s="221">
        <v>1.4999999999999999E-2</v>
      </c>
      <c r="F191" s="221">
        <v>0</v>
      </c>
      <c r="G191" s="201"/>
      <c r="H191" s="200" t="s">
        <v>106</v>
      </c>
      <c r="I191" s="200" t="s">
        <v>579</v>
      </c>
      <c r="J191" s="200" t="s">
        <v>713</v>
      </c>
      <c r="K191" s="200" t="s">
        <v>96</v>
      </c>
      <c r="L191" s="200">
        <v>2023</v>
      </c>
      <c r="M191" s="200" t="s">
        <v>981</v>
      </c>
      <c r="N191" s="200" t="s">
        <v>402</v>
      </c>
      <c r="O191" s="220"/>
    </row>
    <row r="192" spans="1:15" s="195" customFormat="1" ht="25.15" customHeight="1">
      <c r="A192" s="200">
        <v>2</v>
      </c>
      <c r="B192" s="200" t="s">
        <v>731</v>
      </c>
      <c r="C192" s="200" t="s">
        <v>428</v>
      </c>
      <c r="D192" s="221">
        <v>0.05</v>
      </c>
      <c r="E192" s="221"/>
      <c r="F192" s="221">
        <v>0.05</v>
      </c>
      <c r="G192" s="201" t="s">
        <v>807</v>
      </c>
      <c r="H192" s="200" t="s">
        <v>106</v>
      </c>
      <c r="I192" s="200" t="s">
        <v>425</v>
      </c>
      <c r="J192" s="200" t="s">
        <v>713</v>
      </c>
      <c r="K192" s="200" t="s">
        <v>96</v>
      </c>
      <c r="L192" s="200">
        <v>2023</v>
      </c>
      <c r="M192" s="200" t="s">
        <v>354</v>
      </c>
      <c r="N192" s="200" t="s">
        <v>402</v>
      </c>
      <c r="O192" s="220"/>
    </row>
    <row r="193" spans="1:15" s="195" customFormat="1" ht="25.15" customHeight="1">
      <c r="A193" s="200">
        <v>3</v>
      </c>
      <c r="B193" s="200" t="s">
        <v>732</v>
      </c>
      <c r="C193" s="200" t="s">
        <v>428</v>
      </c>
      <c r="D193" s="221">
        <v>0.27</v>
      </c>
      <c r="E193" s="221">
        <v>0.27</v>
      </c>
      <c r="F193" s="221">
        <v>0</v>
      </c>
      <c r="G193" s="201"/>
      <c r="H193" s="200" t="s">
        <v>328</v>
      </c>
      <c r="I193" s="200" t="s">
        <v>733</v>
      </c>
      <c r="J193" s="200" t="s">
        <v>711</v>
      </c>
      <c r="K193" s="200" t="s">
        <v>96</v>
      </c>
      <c r="L193" s="200">
        <v>2023</v>
      </c>
      <c r="M193" s="200" t="s">
        <v>355</v>
      </c>
      <c r="N193" s="200" t="s">
        <v>402</v>
      </c>
      <c r="O193" s="220"/>
    </row>
    <row r="194" spans="1:15" s="195" customFormat="1" ht="25.15" customHeight="1">
      <c r="A194" s="200">
        <v>4</v>
      </c>
      <c r="B194" s="200" t="s">
        <v>882</v>
      </c>
      <c r="C194" s="200" t="s">
        <v>428</v>
      </c>
      <c r="D194" s="221">
        <v>0.02</v>
      </c>
      <c r="E194" s="221">
        <v>0.02</v>
      </c>
      <c r="F194" s="221"/>
      <c r="G194" s="201"/>
      <c r="H194" s="200" t="s">
        <v>328</v>
      </c>
      <c r="I194" s="200" t="s">
        <v>881</v>
      </c>
      <c r="J194" s="200" t="s">
        <v>711</v>
      </c>
      <c r="K194" s="200" t="s">
        <v>96</v>
      </c>
      <c r="L194" s="200" t="s">
        <v>108</v>
      </c>
      <c r="M194" s="200"/>
      <c r="N194" s="200" t="s">
        <v>408</v>
      </c>
      <c r="O194" s="220"/>
    </row>
    <row r="195" spans="1:15" s="195" customFormat="1" ht="25.15" customHeight="1">
      <c r="A195" s="200">
        <v>5</v>
      </c>
      <c r="B195" s="200" t="s">
        <v>658</v>
      </c>
      <c r="C195" s="200" t="s">
        <v>428</v>
      </c>
      <c r="D195" s="221">
        <v>0.05</v>
      </c>
      <c r="E195" s="221"/>
      <c r="F195" s="221">
        <v>0.05</v>
      </c>
      <c r="G195" s="201" t="s">
        <v>132</v>
      </c>
      <c r="H195" s="200" t="s">
        <v>323</v>
      </c>
      <c r="I195" s="200" t="s">
        <v>196</v>
      </c>
      <c r="J195" s="200" t="s">
        <v>711</v>
      </c>
      <c r="K195" s="200" t="s">
        <v>96</v>
      </c>
      <c r="L195" s="200">
        <v>2023</v>
      </c>
      <c r="M195" s="200" t="s">
        <v>354</v>
      </c>
      <c r="N195" s="200" t="s">
        <v>402</v>
      </c>
      <c r="O195" s="220"/>
    </row>
    <row r="196" spans="1:15" s="195" customFormat="1" ht="25.15" customHeight="1">
      <c r="A196" s="200">
        <v>6</v>
      </c>
      <c r="B196" s="200" t="s">
        <v>659</v>
      </c>
      <c r="C196" s="200" t="s">
        <v>428</v>
      </c>
      <c r="D196" s="221">
        <v>0.2</v>
      </c>
      <c r="E196" s="221">
        <v>0.2</v>
      </c>
      <c r="F196" s="221">
        <v>0</v>
      </c>
      <c r="G196" s="201"/>
      <c r="H196" s="200" t="s">
        <v>325</v>
      </c>
      <c r="I196" s="200" t="s">
        <v>660</v>
      </c>
      <c r="J196" s="200" t="s">
        <v>711</v>
      </c>
      <c r="K196" s="200" t="s">
        <v>96</v>
      </c>
      <c r="L196" s="200">
        <v>2023</v>
      </c>
      <c r="M196" s="200" t="s">
        <v>354</v>
      </c>
      <c r="N196" s="200" t="s">
        <v>402</v>
      </c>
      <c r="O196" s="220"/>
    </row>
    <row r="197" spans="1:15" s="195" customFormat="1" ht="25.15" customHeight="1">
      <c r="A197" s="200">
        <v>7</v>
      </c>
      <c r="B197" s="200" t="s">
        <v>557</v>
      </c>
      <c r="C197" s="200" t="s">
        <v>428</v>
      </c>
      <c r="D197" s="221">
        <v>0.12</v>
      </c>
      <c r="E197" s="221">
        <v>0.12</v>
      </c>
      <c r="F197" s="221">
        <v>0</v>
      </c>
      <c r="G197" s="201"/>
      <c r="H197" s="200" t="s">
        <v>330</v>
      </c>
      <c r="I197" s="200" t="s">
        <v>662</v>
      </c>
      <c r="J197" s="200" t="s">
        <v>711</v>
      </c>
      <c r="K197" s="200" t="s">
        <v>96</v>
      </c>
      <c r="L197" s="200">
        <v>2023</v>
      </c>
      <c r="M197" s="200" t="s">
        <v>354</v>
      </c>
      <c r="N197" s="200" t="s">
        <v>402</v>
      </c>
      <c r="O197" s="220"/>
    </row>
    <row r="198" spans="1:15" s="195" customFormat="1" ht="25.15" customHeight="1">
      <c r="A198" s="200">
        <v>8</v>
      </c>
      <c r="B198" s="200" t="s">
        <v>879</v>
      </c>
      <c r="C198" s="200" t="s">
        <v>428</v>
      </c>
      <c r="D198" s="221">
        <v>0.05</v>
      </c>
      <c r="E198" s="221">
        <v>0.05</v>
      </c>
      <c r="F198" s="221">
        <v>0</v>
      </c>
      <c r="G198" s="201"/>
      <c r="H198" s="200" t="s">
        <v>326</v>
      </c>
      <c r="I198" s="200" t="s">
        <v>878</v>
      </c>
      <c r="J198" s="200" t="s">
        <v>711</v>
      </c>
      <c r="K198" s="200" t="s">
        <v>96</v>
      </c>
      <c r="L198" s="200" t="s">
        <v>108</v>
      </c>
      <c r="M198" s="200"/>
      <c r="N198" s="200" t="s">
        <v>408</v>
      </c>
      <c r="O198" s="220"/>
    </row>
    <row r="199" spans="1:15" s="195" customFormat="1" ht="25.15" customHeight="1">
      <c r="A199" s="200">
        <v>9</v>
      </c>
      <c r="B199" s="200" t="s">
        <v>877</v>
      </c>
      <c r="C199" s="200" t="s">
        <v>428</v>
      </c>
      <c r="D199" s="221">
        <v>0.06</v>
      </c>
      <c r="E199" s="221">
        <v>0.06</v>
      </c>
      <c r="F199" s="221">
        <v>0</v>
      </c>
      <c r="G199" s="201"/>
      <c r="H199" s="200" t="s">
        <v>324</v>
      </c>
      <c r="I199" s="200" t="s">
        <v>876</v>
      </c>
      <c r="J199" s="200" t="s">
        <v>711</v>
      </c>
      <c r="K199" s="200" t="s">
        <v>96</v>
      </c>
      <c r="L199" s="200" t="s">
        <v>108</v>
      </c>
      <c r="M199" s="200"/>
      <c r="N199" s="200" t="s">
        <v>408</v>
      </c>
      <c r="O199" s="220"/>
    </row>
    <row r="200" spans="1:15" s="195" customFormat="1" ht="25.15" customHeight="1">
      <c r="A200" s="200">
        <v>10</v>
      </c>
      <c r="B200" s="200" t="s">
        <v>874</v>
      </c>
      <c r="C200" s="200" t="s">
        <v>428</v>
      </c>
      <c r="D200" s="221">
        <v>0.14000000000000001</v>
      </c>
      <c r="E200" s="221">
        <v>0.14000000000000001</v>
      </c>
      <c r="F200" s="221"/>
      <c r="G200" s="201"/>
      <c r="H200" s="200" t="s">
        <v>331</v>
      </c>
      <c r="I200" s="200" t="s">
        <v>873</v>
      </c>
      <c r="J200" s="200" t="s">
        <v>711</v>
      </c>
      <c r="K200" s="200" t="s">
        <v>96</v>
      </c>
      <c r="L200" s="200" t="s">
        <v>108</v>
      </c>
      <c r="M200" s="200"/>
      <c r="N200" s="200" t="s">
        <v>408</v>
      </c>
      <c r="O200" s="220"/>
    </row>
    <row r="201" spans="1:15" s="195" customFormat="1" ht="30" customHeight="1">
      <c r="A201" s="200">
        <v>11</v>
      </c>
      <c r="B201" s="200" t="s">
        <v>232</v>
      </c>
      <c r="C201" s="200" t="s">
        <v>428</v>
      </c>
      <c r="D201" s="221">
        <v>0.1</v>
      </c>
      <c r="E201" s="221">
        <v>0.1</v>
      </c>
      <c r="F201" s="221"/>
      <c r="G201" s="201" t="s">
        <v>132</v>
      </c>
      <c r="H201" s="203" t="s">
        <v>329</v>
      </c>
      <c r="I201" s="200" t="s">
        <v>231</v>
      </c>
      <c r="J201" s="200" t="s">
        <v>711</v>
      </c>
      <c r="K201" s="200" t="s">
        <v>96</v>
      </c>
      <c r="L201" s="200">
        <v>2023</v>
      </c>
      <c r="M201" s="200" t="s">
        <v>354</v>
      </c>
      <c r="N201" s="200" t="s">
        <v>402</v>
      </c>
      <c r="O201" s="220"/>
    </row>
    <row r="202" spans="1:15" s="202" customFormat="1" ht="25.15" customHeight="1">
      <c r="A202" s="205" t="s">
        <v>209</v>
      </c>
      <c r="B202" s="205" t="s">
        <v>868</v>
      </c>
      <c r="C202" s="205"/>
      <c r="D202" s="222"/>
      <c r="E202" s="222"/>
      <c r="F202" s="222"/>
      <c r="G202" s="206"/>
      <c r="H202" s="205"/>
      <c r="I202" s="205"/>
      <c r="J202" s="205"/>
      <c r="K202" s="205"/>
      <c r="L202" s="205"/>
      <c r="M202" s="204"/>
      <c r="N202" s="204"/>
      <c r="O202" s="220"/>
    </row>
    <row r="203" spans="1:15" s="195" customFormat="1" ht="31.15" customHeight="1">
      <c r="A203" s="200"/>
      <c r="B203" s="200" t="s">
        <v>989</v>
      </c>
      <c r="C203" s="200" t="s">
        <v>428</v>
      </c>
      <c r="D203" s="221">
        <v>3.4</v>
      </c>
      <c r="E203" s="221"/>
      <c r="F203" s="221">
        <v>3.4</v>
      </c>
      <c r="G203" s="201" t="s">
        <v>4</v>
      </c>
      <c r="H203" s="200" t="s">
        <v>106</v>
      </c>
      <c r="I203" s="200" t="s">
        <v>867</v>
      </c>
      <c r="J203" s="200" t="s">
        <v>896</v>
      </c>
      <c r="K203" s="200" t="s">
        <v>96</v>
      </c>
      <c r="L203" s="200" t="s">
        <v>108</v>
      </c>
      <c r="M203" s="200"/>
      <c r="N203" s="200" t="s">
        <v>408</v>
      </c>
      <c r="O203" s="220"/>
    </row>
    <row r="204" spans="1:15" s="202" customFormat="1" ht="25.15" customHeight="1">
      <c r="A204" s="205" t="s">
        <v>769</v>
      </c>
      <c r="B204" s="205" t="s">
        <v>333</v>
      </c>
      <c r="C204" s="205"/>
      <c r="D204" s="222"/>
      <c r="E204" s="222"/>
      <c r="F204" s="222"/>
      <c r="G204" s="206"/>
      <c r="H204" s="205"/>
      <c r="I204" s="205"/>
      <c r="J204" s="205"/>
      <c r="K204" s="205"/>
      <c r="L204" s="205"/>
      <c r="M204" s="204"/>
      <c r="N204" s="204"/>
      <c r="O204" s="220"/>
    </row>
    <row r="205" spans="1:15" s="195" customFormat="1" ht="63.6" customHeight="1">
      <c r="A205" s="200">
        <v>1</v>
      </c>
      <c r="B205" s="200" t="s">
        <v>640</v>
      </c>
      <c r="C205" s="200" t="s">
        <v>415</v>
      </c>
      <c r="D205" s="221">
        <v>0.3</v>
      </c>
      <c r="E205" s="221"/>
      <c r="F205" s="221">
        <v>0.3</v>
      </c>
      <c r="G205" s="201"/>
      <c r="H205" s="200" t="s">
        <v>326</v>
      </c>
      <c r="I205" s="203" t="s">
        <v>1040</v>
      </c>
      <c r="J205" s="200" t="s">
        <v>768</v>
      </c>
      <c r="K205" s="200" t="s">
        <v>95</v>
      </c>
      <c r="L205" s="200">
        <v>2023</v>
      </c>
      <c r="M205" s="200" t="s">
        <v>982</v>
      </c>
      <c r="N205" s="314" t="s">
        <v>1259</v>
      </c>
      <c r="O205" s="219" t="s">
        <v>1212</v>
      </c>
    </row>
    <row r="206" spans="1:15" s="50" customFormat="1" ht="32.450000000000003" customHeight="1">
      <c r="A206" s="200">
        <v>2</v>
      </c>
      <c r="B206" s="54" t="s">
        <v>1071</v>
      </c>
      <c r="C206" s="200" t="s">
        <v>415</v>
      </c>
      <c r="D206" s="221">
        <v>1.76</v>
      </c>
      <c r="E206" s="221"/>
      <c r="F206" s="221">
        <v>1.76</v>
      </c>
      <c r="G206" s="55"/>
      <c r="H206" s="200" t="s">
        <v>330</v>
      </c>
      <c r="I206" s="200" t="s">
        <v>514</v>
      </c>
      <c r="J206" s="200" t="s">
        <v>768</v>
      </c>
      <c r="K206" s="200" t="s">
        <v>95</v>
      </c>
      <c r="L206" s="200">
        <v>2023</v>
      </c>
      <c r="M206" s="200" t="s">
        <v>354</v>
      </c>
      <c r="N206" s="200" t="s">
        <v>402</v>
      </c>
      <c r="O206" s="220"/>
    </row>
    <row r="207" spans="1:15" s="195" customFormat="1" ht="25.15" customHeight="1">
      <c r="A207" s="200">
        <v>3</v>
      </c>
      <c r="B207" s="200" t="s">
        <v>632</v>
      </c>
      <c r="C207" s="200" t="s">
        <v>415</v>
      </c>
      <c r="D207" s="221">
        <v>0.21</v>
      </c>
      <c r="E207" s="221"/>
      <c r="F207" s="221">
        <v>0.21</v>
      </c>
      <c r="G207" s="201"/>
      <c r="H207" s="200" t="s">
        <v>330</v>
      </c>
      <c r="I207" s="200" t="s">
        <v>367</v>
      </c>
      <c r="J207" s="200" t="s">
        <v>768</v>
      </c>
      <c r="K207" s="200" t="s">
        <v>95</v>
      </c>
      <c r="L207" s="200">
        <v>2023</v>
      </c>
      <c r="M207" s="200" t="s">
        <v>354</v>
      </c>
      <c r="N207" s="200" t="s">
        <v>402</v>
      </c>
      <c r="O207" s="220"/>
    </row>
    <row r="208" spans="1:15" s="195" customFormat="1" ht="25.15" customHeight="1">
      <c r="A208" s="200">
        <v>4</v>
      </c>
      <c r="B208" s="200" t="s">
        <v>634</v>
      </c>
      <c r="C208" s="200" t="s">
        <v>415</v>
      </c>
      <c r="D208" s="221">
        <v>0.18</v>
      </c>
      <c r="E208" s="221"/>
      <c r="F208" s="221">
        <v>0.18</v>
      </c>
      <c r="G208" s="201"/>
      <c r="H208" s="200" t="s">
        <v>324</v>
      </c>
      <c r="I208" s="200" t="s">
        <v>576</v>
      </c>
      <c r="J208" s="200" t="s">
        <v>711</v>
      </c>
      <c r="K208" s="200" t="s">
        <v>95</v>
      </c>
      <c r="L208" s="200">
        <v>2023</v>
      </c>
      <c r="M208" s="200" t="s">
        <v>983</v>
      </c>
      <c r="N208" s="200" t="s">
        <v>402</v>
      </c>
      <c r="O208" s="220"/>
    </row>
    <row r="209" spans="1:15" s="195" customFormat="1" ht="43.15" customHeight="1">
      <c r="A209" s="200">
        <v>5</v>
      </c>
      <c r="B209" s="200" t="s">
        <v>632</v>
      </c>
      <c r="C209" s="200" t="s">
        <v>415</v>
      </c>
      <c r="D209" s="221">
        <v>0.18</v>
      </c>
      <c r="E209" s="221"/>
      <c r="F209" s="221">
        <v>0.18</v>
      </c>
      <c r="G209" s="201"/>
      <c r="H209" s="200" t="s">
        <v>324</v>
      </c>
      <c r="I209" s="200" t="s">
        <v>568</v>
      </c>
      <c r="J209" s="54" t="s">
        <v>1203</v>
      </c>
      <c r="K209" s="200" t="s">
        <v>95</v>
      </c>
      <c r="L209" s="200" t="s">
        <v>108</v>
      </c>
      <c r="M209" s="200"/>
      <c r="N209" s="200" t="s">
        <v>408</v>
      </c>
      <c r="O209" s="220"/>
    </row>
    <row r="210" spans="1:15" s="195" customFormat="1" ht="25.15" customHeight="1">
      <c r="A210" s="200">
        <v>6</v>
      </c>
      <c r="B210" s="200" t="s">
        <v>864</v>
      </c>
      <c r="C210" s="200" t="s">
        <v>415</v>
      </c>
      <c r="D210" s="221">
        <v>0.21</v>
      </c>
      <c r="E210" s="221"/>
      <c r="F210" s="221">
        <v>0.21</v>
      </c>
      <c r="G210" s="201"/>
      <c r="H210" s="200" t="s">
        <v>324</v>
      </c>
      <c r="I210" s="200" t="s">
        <v>863</v>
      </c>
      <c r="J210" s="200" t="s">
        <v>711</v>
      </c>
      <c r="K210" s="200" t="s">
        <v>95</v>
      </c>
      <c r="L210" s="200">
        <v>2023</v>
      </c>
      <c r="M210" s="200" t="s">
        <v>354</v>
      </c>
      <c r="N210" s="200" t="s">
        <v>402</v>
      </c>
      <c r="O210" s="220"/>
    </row>
    <row r="211" spans="1:15" s="195" customFormat="1" ht="31.15" customHeight="1">
      <c r="A211" s="200">
        <v>7</v>
      </c>
      <c r="B211" s="200" t="s">
        <v>632</v>
      </c>
      <c r="C211" s="200" t="s">
        <v>415</v>
      </c>
      <c r="D211" s="221">
        <v>0.28999999999999998</v>
      </c>
      <c r="E211" s="221"/>
      <c r="F211" s="221">
        <v>0.28999999999999998</v>
      </c>
      <c r="G211" s="201"/>
      <c r="H211" s="200" t="s">
        <v>328</v>
      </c>
      <c r="I211" s="203" t="s">
        <v>1085</v>
      </c>
      <c r="J211" s="200" t="s">
        <v>768</v>
      </c>
      <c r="K211" s="200" t="s">
        <v>95</v>
      </c>
      <c r="L211" s="200">
        <v>2023</v>
      </c>
      <c r="M211" s="200" t="s">
        <v>355</v>
      </c>
      <c r="N211" s="200" t="s">
        <v>402</v>
      </c>
      <c r="O211" s="220"/>
    </row>
    <row r="212" spans="1:15" s="195" customFormat="1" ht="170.45" customHeight="1">
      <c r="A212" s="200">
        <v>8</v>
      </c>
      <c r="B212" s="200" t="s">
        <v>639</v>
      </c>
      <c r="C212" s="200" t="s">
        <v>415</v>
      </c>
      <c r="D212" s="221">
        <v>1.1000000000000001</v>
      </c>
      <c r="E212" s="221"/>
      <c r="F212" s="221">
        <v>1.1000000000000001</v>
      </c>
      <c r="G212" s="201"/>
      <c r="H212" s="200" t="s">
        <v>328</v>
      </c>
      <c r="I212" s="203" t="s">
        <v>1199</v>
      </c>
      <c r="J212" s="200" t="s">
        <v>768</v>
      </c>
      <c r="K212" s="200" t="s">
        <v>95</v>
      </c>
      <c r="L212" s="200">
        <v>2023</v>
      </c>
      <c r="M212" s="200" t="s">
        <v>355</v>
      </c>
      <c r="N212" s="200" t="s">
        <v>402</v>
      </c>
      <c r="O212" s="220"/>
    </row>
    <row r="213" spans="1:15" s="195" customFormat="1" ht="171" customHeight="1">
      <c r="A213" s="200">
        <v>9</v>
      </c>
      <c r="B213" s="200" t="s">
        <v>508</v>
      </c>
      <c r="C213" s="200" t="s">
        <v>415</v>
      </c>
      <c r="D213" s="124">
        <v>1.3</v>
      </c>
      <c r="E213" s="221"/>
      <c r="F213" s="124">
        <v>1.3</v>
      </c>
      <c r="G213" s="55"/>
      <c r="H213" s="200" t="s">
        <v>327</v>
      </c>
      <c r="I213" s="203" t="s">
        <v>1200</v>
      </c>
      <c r="J213" s="200" t="s">
        <v>768</v>
      </c>
      <c r="K213" s="200" t="s">
        <v>95</v>
      </c>
      <c r="L213" s="200">
        <v>2023</v>
      </c>
      <c r="M213" s="200" t="s">
        <v>355</v>
      </c>
      <c r="N213" s="200" t="s">
        <v>402</v>
      </c>
      <c r="O213" s="220"/>
    </row>
    <row r="214" spans="1:15" s="202" customFormat="1" ht="25.15" customHeight="1">
      <c r="A214" s="205" t="s">
        <v>180</v>
      </c>
      <c r="B214" s="205" t="s">
        <v>722</v>
      </c>
      <c r="C214" s="205"/>
      <c r="D214" s="222"/>
      <c r="E214" s="222"/>
      <c r="F214" s="222"/>
      <c r="G214" s="206"/>
      <c r="H214" s="205"/>
      <c r="I214" s="204"/>
      <c r="J214" s="205"/>
      <c r="K214" s="205"/>
      <c r="L214" s="205"/>
      <c r="M214" s="204"/>
      <c r="N214" s="204"/>
      <c r="O214" s="220"/>
    </row>
    <row r="215" spans="1:15" s="195" customFormat="1" ht="31.9" customHeight="1">
      <c r="A215" s="200">
        <v>1</v>
      </c>
      <c r="B215" s="200" t="s">
        <v>1176</v>
      </c>
      <c r="C215" s="54" t="s">
        <v>1177</v>
      </c>
      <c r="D215" s="221">
        <v>2.9</v>
      </c>
      <c r="E215" s="221"/>
      <c r="F215" s="221">
        <v>2.9</v>
      </c>
      <c r="G215" s="201"/>
      <c r="H215" s="200" t="s">
        <v>106</v>
      </c>
      <c r="I215" s="54" t="s">
        <v>1213</v>
      </c>
      <c r="J215" s="200" t="s">
        <v>713</v>
      </c>
      <c r="K215" s="200" t="s">
        <v>95</v>
      </c>
      <c r="L215" s="200">
        <v>2023</v>
      </c>
      <c r="M215" s="200" t="s">
        <v>355</v>
      </c>
      <c r="N215" s="200" t="s">
        <v>402</v>
      </c>
      <c r="O215" s="220"/>
    </row>
    <row r="216" spans="1:15" s="195" customFormat="1" ht="43.9" customHeight="1">
      <c r="A216" s="200">
        <v>2</v>
      </c>
      <c r="B216" s="200" t="s">
        <v>642</v>
      </c>
      <c r="C216" s="200" t="s">
        <v>415</v>
      </c>
      <c r="D216" s="221">
        <v>0.9</v>
      </c>
      <c r="E216" s="221"/>
      <c r="F216" s="221">
        <v>0.9</v>
      </c>
      <c r="G216" s="201"/>
      <c r="H216" s="200" t="s">
        <v>106</v>
      </c>
      <c r="I216" s="203" t="s">
        <v>1196</v>
      </c>
      <c r="J216" s="200" t="s">
        <v>713</v>
      </c>
      <c r="K216" s="200" t="s">
        <v>95</v>
      </c>
      <c r="L216" s="200">
        <v>2023</v>
      </c>
      <c r="M216" s="200" t="s">
        <v>355</v>
      </c>
      <c r="N216" s="200" t="s">
        <v>402</v>
      </c>
      <c r="O216" s="220"/>
    </row>
    <row r="217" spans="1:15" s="195" customFormat="1" ht="25.15" customHeight="1">
      <c r="A217" s="200">
        <v>3</v>
      </c>
      <c r="B217" s="200" t="s">
        <v>1169</v>
      </c>
      <c r="C217" s="54" t="s">
        <v>428</v>
      </c>
      <c r="D217" s="221">
        <v>5</v>
      </c>
      <c r="E217" s="221"/>
      <c r="F217" s="221">
        <v>5</v>
      </c>
      <c r="G217" s="201"/>
      <c r="H217" s="200" t="s">
        <v>106</v>
      </c>
      <c r="I217" s="54" t="s">
        <v>1214</v>
      </c>
      <c r="J217" s="200" t="s">
        <v>713</v>
      </c>
      <c r="K217" s="200" t="s">
        <v>95</v>
      </c>
      <c r="L217" s="200">
        <v>2023</v>
      </c>
      <c r="M217" s="200" t="s">
        <v>355</v>
      </c>
      <c r="N217" s="200" t="s">
        <v>402</v>
      </c>
      <c r="O217" s="220"/>
    </row>
    <row r="218" spans="1:15" s="195" customFormat="1" ht="68.45" customHeight="1">
      <c r="A218" s="200">
        <v>4</v>
      </c>
      <c r="B218" s="203" t="s">
        <v>1073</v>
      </c>
      <c r="C218" s="200" t="s">
        <v>415</v>
      </c>
      <c r="D218" s="221">
        <v>0.6</v>
      </c>
      <c r="E218" s="221"/>
      <c r="F218" s="221">
        <v>0.6</v>
      </c>
      <c r="G218" s="201"/>
      <c r="H218" s="200" t="s">
        <v>106</v>
      </c>
      <c r="I218" s="203" t="s">
        <v>1201</v>
      </c>
      <c r="J218" s="54" t="s">
        <v>1202</v>
      </c>
      <c r="K218" s="200" t="s">
        <v>95</v>
      </c>
      <c r="L218" s="200">
        <v>2023</v>
      </c>
      <c r="M218" s="200" t="s">
        <v>355</v>
      </c>
      <c r="N218" s="200" t="s">
        <v>402</v>
      </c>
      <c r="O218" s="220"/>
    </row>
    <row r="219" spans="1:15" s="195" customFormat="1" ht="97.9" customHeight="1">
      <c r="A219" s="200">
        <v>5</v>
      </c>
      <c r="B219" s="54" t="s">
        <v>1074</v>
      </c>
      <c r="C219" s="200" t="s">
        <v>415</v>
      </c>
      <c r="D219" s="221">
        <v>6.1</v>
      </c>
      <c r="E219" s="221"/>
      <c r="F219" s="221">
        <v>6.1</v>
      </c>
      <c r="G219" s="201"/>
      <c r="H219" s="200" t="s">
        <v>106</v>
      </c>
      <c r="I219" s="114" t="s">
        <v>1246</v>
      </c>
      <c r="J219" s="200" t="s">
        <v>713</v>
      </c>
      <c r="K219" s="200" t="s">
        <v>95</v>
      </c>
      <c r="L219" s="200">
        <v>2023</v>
      </c>
      <c r="M219" s="200" t="s">
        <v>355</v>
      </c>
      <c r="N219" s="200" t="s">
        <v>402</v>
      </c>
      <c r="O219" s="220"/>
    </row>
    <row r="220" spans="1:15" s="195" customFormat="1" ht="25.15" customHeight="1">
      <c r="A220" s="200">
        <v>6</v>
      </c>
      <c r="B220" s="200" t="s">
        <v>644</v>
      </c>
      <c r="C220" s="200" t="s">
        <v>415</v>
      </c>
      <c r="D220" s="221">
        <v>2.14</v>
      </c>
      <c r="E220" s="221"/>
      <c r="F220" s="221">
        <v>2.14</v>
      </c>
      <c r="G220" s="201"/>
      <c r="H220" s="200" t="s">
        <v>106</v>
      </c>
      <c r="I220" s="200" t="s">
        <v>1204</v>
      </c>
      <c r="J220" s="200" t="s">
        <v>713</v>
      </c>
      <c r="K220" s="200" t="s">
        <v>95</v>
      </c>
      <c r="L220" s="200">
        <v>2023</v>
      </c>
      <c r="M220" s="200" t="s">
        <v>355</v>
      </c>
      <c r="N220" s="200" t="s">
        <v>402</v>
      </c>
      <c r="O220" s="220"/>
    </row>
    <row r="221" spans="1:15" s="50" customFormat="1" ht="25.15" customHeight="1">
      <c r="A221" s="200">
        <v>7</v>
      </c>
      <c r="B221" s="54" t="s">
        <v>1182</v>
      </c>
      <c r="C221" s="54" t="s">
        <v>1177</v>
      </c>
      <c r="D221" s="124">
        <v>1.3</v>
      </c>
      <c r="E221" s="124"/>
      <c r="F221" s="124">
        <v>1.3</v>
      </c>
      <c r="G221" s="55"/>
      <c r="H221" s="54" t="s">
        <v>106</v>
      </c>
      <c r="I221" s="54" t="s">
        <v>1205</v>
      </c>
      <c r="J221" s="54" t="s">
        <v>768</v>
      </c>
      <c r="K221" s="54" t="s">
        <v>95</v>
      </c>
      <c r="L221" s="54">
        <v>2023</v>
      </c>
      <c r="M221" s="54" t="s">
        <v>355</v>
      </c>
      <c r="N221" s="54" t="s">
        <v>402</v>
      </c>
      <c r="O221" s="220"/>
    </row>
    <row r="222" spans="1:15" s="195" customFormat="1" ht="91.9" customHeight="1">
      <c r="A222" s="200">
        <v>8</v>
      </c>
      <c r="B222" s="200" t="s">
        <v>1171</v>
      </c>
      <c r="C222" s="54" t="s">
        <v>428</v>
      </c>
      <c r="D222" s="221">
        <v>0.7</v>
      </c>
      <c r="E222" s="221"/>
      <c r="F222" s="221">
        <v>0.7</v>
      </c>
      <c r="G222" s="201"/>
      <c r="H222" s="200" t="s">
        <v>106</v>
      </c>
      <c r="I222" s="203" t="s">
        <v>1197</v>
      </c>
      <c r="J222" s="200" t="s">
        <v>768</v>
      </c>
      <c r="K222" s="200" t="s">
        <v>95</v>
      </c>
      <c r="L222" s="200">
        <v>2023</v>
      </c>
      <c r="M222" s="200" t="s">
        <v>355</v>
      </c>
      <c r="N222" s="200" t="s">
        <v>402</v>
      </c>
      <c r="O222" s="220"/>
    </row>
    <row r="223" spans="1:15" s="195" customFormat="1" ht="30.6" customHeight="1">
      <c r="A223" s="200">
        <v>9</v>
      </c>
      <c r="B223" s="200" t="s">
        <v>647</v>
      </c>
      <c r="C223" s="200" t="s">
        <v>415</v>
      </c>
      <c r="D223" s="221">
        <v>0.05</v>
      </c>
      <c r="E223" s="221"/>
      <c r="F223" s="221">
        <v>0.05</v>
      </c>
      <c r="G223" s="201"/>
      <c r="H223" s="200" t="s">
        <v>106</v>
      </c>
      <c r="I223" s="203" t="s">
        <v>1198</v>
      </c>
      <c r="J223" s="200" t="s">
        <v>768</v>
      </c>
      <c r="K223" s="200" t="s">
        <v>95</v>
      </c>
      <c r="L223" s="200">
        <v>2023</v>
      </c>
      <c r="M223" s="200" t="s">
        <v>355</v>
      </c>
      <c r="N223" s="200" t="s">
        <v>402</v>
      </c>
      <c r="O223" s="220"/>
    </row>
    <row r="224" spans="1:15" s="202" customFormat="1" ht="25.15" customHeight="1">
      <c r="A224" s="205" t="s">
        <v>67</v>
      </c>
      <c r="B224" s="205" t="s">
        <v>152</v>
      </c>
      <c r="C224" s="205"/>
      <c r="D224" s="222"/>
      <c r="E224" s="222"/>
      <c r="F224" s="222"/>
      <c r="G224" s="206"/>
      <c r="H224" s="205"/>
      <c r="I224" s="205"/>
      <c r="J224" s="205"/>
      <c r="K224" s="205"/>
      <c r="L224" s="205"/>
      <c r="M224" s="204"/>
      <c r="N224" s="204"/>
      <c r="O224" s="220"/>
    </row>
    <row r="225" spans="1:15" s="195" customFormat="1" ht="25.15" customHeight="1">
      <c r="A225" s="200">
        <v>1</v>
      </c>
      <c r="B225" s="200" t="s">
        <v>399</v>
      </c>
      <c r="C225" s="200" t="s">
        <v>428</v>
      </c>
      <c r="D225" s="221">
        <v>0.18</v>
      </c>
      <c r="E225" s="221">
        <v>0.18</v>
      </c>
      <c r="F225" s="221"/>
      <c r="G225" s="201"/>
      <c r="H225" s="200" t="s">
        <v>106</v>
      </c>
      <c r="I225" s="200" t="s">
        <v>400</v>
      </c>
      <c r="J225" s="200" t="s">
        <v>74</v>
      </c>
      <c r="K225" s="200" t="s">
        <v>96</v>
      </c>
      <c r="L225" s="200">
        <v>2023</v>
      </c>
      <c r="M225" s="200" t="s">
        <v>355</v>
      </c>
      <c r="N225" s="200" t="s">
        <v>402</v>
      </c>
      <c r="O225" s="220"/>
    </row>
    <row r="226" spans="1:15" s="195" customFormat="1" ht="97.9" customHeight="1">
      <c r="A226" s="200">
        <v>2</v>
      </c>
      <c r="B226" s="200" t="s">
        <v>414</v>
      </c>
      <c r="C226" s="200" t="s">
        <v>426</v>
      </c>
      <c r="D226" s="221">
        <v>0.16</v>
      </c>
      <c r="E226" s="221">
        <v>0.16</v>
      </c>
      <c r="F226" s="221"/>
      <c r="G226" s="201"/>
      <c r="H226" s="200" t="s">
        <v>106</v>
      </c>
      <c r="I226" s="200" t="s">
        <v>858</v>
      </c>
      <c r="J226" s="200" t="s">
        <v>768</v>
      </c>
      <c r="K226" s="200" t="s">
        <v>96</v>
      </c>
      <c r="L226" s="200">
        <v>2023</v>
      </c>
      <c r="M226" s="200" t="s">
        <v>978</v>
      </c>
      <c r="N226" s="314" t="s">
        <v>1260</v>
      </c>
      <c r="O226" s="251" t="s">
        <v>1230</v>
      </c>
    </row>
    <row r="227" spans="1:15" s="195" customFormat="1" ht="33.6" customHeight="1">
      <c r="A227" s="200">
        <v>3</v>
      </c>
      <c r="B227" s="200" t="s">
        <v>528</v>
      </c>
      <c r="C227" s="200" t="s">
        <v>428</v>
      </c>
      <c r="D227" s="221">
        <v>0.08</v>
      </c>
      <c r="E227" s="221">
        <v>0.08</v>
      </c>
      <c r="F227" s="221"/>
      <c r="G227" s="201"/>
      <c r="H227" s="200" t="s">
        <v>106</v>
      </c>
      <c r="I227" s="114" t="s">
        <v>1223</v>
      </c>
      <c r="J227" s="200" t="s">
        <v>768</v>
      </c>
      <c r="K227" s="200" t="s">
        <v>96</v>
      </c>
      <c r="L227" s="200">
        <v>2023</v>
      </c>
      <c r="M227" s="200" t="s">
        <v>984</v>
      </c>
      <c r="N227" s="200" t="s">
        <v>402</v>
      </c>
      <c r="O227" s="220"/>
    </row>
    <row r="228" spans="1:15" s="195" customFormat="1" ht="37.9" customHeight="1">
      <c r="A228" s="200">
        <v>4</v>
      </c>
      <c r="B228" s="200" t="s">
        <v>200</v>
      </c>
      <c r="C228" s="200" t="s">
        <v>428</v>
      </c>
      <c r="D228" s="221">
        <v>0.47</v>
      </c>
      <c r="E228" s="221">
        <v>0.47</v>
      </c>
      <c r="F228" s="221">
        <v>0</v>
      </c>
      <c r="G228" s="201"/>
      <c r="H228" s="200" t="s">
        <v>325</v>
      </c>
      <c r="I228" s="200" t="s">
        <v>201</v>
      </c>
      <c r="J228" s="203" t="s">
        <v>413</v>
      </c>
      <c r="K228" s="200" t="s">
        <v>96</v>
      </c>
      <c r="L228" s="200">
        <v>2023</v>
      </c>
      <c r="M228" s="200" t="s">
        <v>355</v>
      </c>
      <c r="N228" s="200" t="s">
        <v>402</v>
      </c>
      <c r="O228" s="220"/>
    </row>
    <row r="229" spans="1:15" s="195" customFormat="1" ht="25.15" customHeight="1">
      <c r="A229" s="200">
        <v>5</v>
      </c>
      <c r="B229" s="200" t="s">
        <v>202</v>
      </c>
      <c r="C229" s="200" t="s">
        <v>428</v>
      </c>
      <c r="D229" s="221" t="s">
        <v>203</v>
      </c>
      <c r="E229" s="221" t="s">
        <v>203</v>
      </c>
      <c r="F229" s="221">
        <v>0</v>
      </c>
      <c r="G229" s="201"/>
      <c r="H229" s="200" t="s">
        <v>331</v>
      </c>
      <c r="I229" s="200" t="s">
        <v>204</v>
      </c>
      <c r="J229" s="200" t="s">
        <v>711</v>
      </c>
      <c r="K229" s="200" t="s">
        <v>96</v>
      </c>
      <c r="L229" s="200">
        <v>2023</v>
      </c>
      <c r="M229" s="200" t="s">
        <v>354</v>
      </c>
      <c r="N229" s="200" t="s">
        <v>402</v>
      </c>
      <c r="O229" s="220"/>
    </row>
    <row r="230" spans="1:15" s="195" customFormat="1" ht="25.15" customHeight="1">
      <c r="A230" s="200">
        <v>6</v>
      </c>
      <c r="B230" s="200" t="s">
        <v>172</v>
      </c>
      <c r="C230" s="200" t="s">
        <v>428</v>
      </c>
      <c r="D230" s="221">
        <v>0.4</v>
      </c>
      <c r="E230" s="221">
        <v>0.4</v>
      </c>
      <c r="F230" s="221">
        <v>0</v>
      </c>
      <c r="G230" s="201"/>
      <c r="H230" s="203" t="s">
        <v>329</v>
      </c>
      <c r="I230" s="200" t="s">
        <v>173</v>
      </c>
      <c r="J230" s="200" t="s">
        <v>711</v>
      </c>
      <c r="K230" s="200" t="s">
        <v>96</v>
      </c>
      <c r="L230" s="200">
        <v>2023</v>
      </c>
      <c r="M230" s="200" t="s">
        <v>354</v>
      </c>
      <c r="N230" s="200" t="s">
        <v>402</v>
      </c>
      <c r="O230" s="220"/>
    </row>
    <row r="231" spans="1:15" s="195" customFormat="1" ht="25.15" customHeight="1">
      <c r="A231" s="200">
        <v>7</v>
      </c>
      <c r="B231" s="200" t="s">
        <v>174</v>
      </c>
      <c r="C231" s="200" t="s">
        <v>428</v>
      </c>
      <c r="D231" s="221">
        <v>0.55000000000000004</v>
      </c>
      <c r="E231" s="221">
        <v>0.55000000000000004</v>
      </c>
      <c r="F231" s="221">
        <v>0</v>
      </c>
      <c r="G231" s="201"/>
      <c r="H231" s="200" t="s">
        <v>330</v>
      </c>
      <c r="I231" s="200" t="s">
        <v>175</v>
      </c>
      <c r="J231" s="200" t="s">
        <v>711</v>
      </c>
      <c r="K231" s="200" t="s">
        <v>96</v>
      </c>
      <c r="L231" s="200">
        <v>2023</v>
      </c>
      <c r="M231" s="200" t="s">
        <v>354</v>
      </c>
      <c r="N231" s="200" t="s">
        <v>402</v>
      </c>
      <c r="O231" s="220"/>
    </row>
    <row r="232" spans="1:15" s="202" customFormat="1" ht="25.15" customHeight="1">
      <c r="A232" s="205" t="s">
        <v>259</v>
      </c>
      <c r="B232" s="205" t="s">
        <v>148</v>
      </c>
      <c r="C232" s="205"/>
      <c r="D232" s="222"/>
      <c r="E232" s="222"/>
      <c r="F232" s="222"/>
      <c r="G232" s="206"/>
      <c r="H232" s="205"/>
      <c r="I232" s="205"/>
      <c r="J232" s="205"/>
      <c r="K232" s="205"/>
      <c r="L232" s="205"/>
      <c r="M232" s="204"/>
      <c r="N232" s="204"/>
      <c r="O232" s="220"/>
    </row>
    <row r="233" spans="1:15" s="195" customFormat="1" ht="34.15" customHeight="1">
      <c r="A233" s="200">
        <v>1</v>
      </c>
      <c r="B233" s="203" t="s">
        <v>1184</v>
      </c>
      <c r="C233" s="200" t="s">
        <v>586</v>
      </c>
      <c r="D233" s="221">
        <v>3</v>
      </c>
      <c r="E233" s="221">
        <v>3</v>
      </c>
      <c r="F233" s="221"/>
      <c r="G233" s="201" t="s">
        <v>128</v>
      </c>
      <c r="H233" s="200" t="s">
        <v>106</v>
      </c>
      <c r="I233" s="203" t="s">
        <v>1174</v>
      </c>
      <c r="J233" s="200" t="s">
        <v>1038</v>
      </c>
      <c r="K233" s="200" t="s">
        <v>706</v>
      </c>
      <c r="L233" s="200">
        <v>2023</v>
      </c>
      <c r="M233" s="200" t="s">
        <v>354</v>
      </c>
      <c r="N233" s="200" t="s">
        <v>402</v>
      </c>
      <c r="O233" s="220"/>
    </row>
    <row r="234" spans="1:15" s="195" customFormat="1" ht="30.75" customHeight="1">
      <c r="A234" s="200">
        <v>2</v>
      </c>
      <c r="B234" s="203" t="s">
        <v>1184</v>
      </c>
      <c r="C234" s="200" t="s">
        <v>586</v>
      </c>
      <c r="D234" s="221">
        <v>34</v>
      </c>
      <c r="E234" s="221">
        <v>34</v>
      </c>
      <c r="F234" s="221">
        <v>0</v>
      </c>
      <c r="G234" s="201"/>
      <c r="H234" s="200" t="s">
        <v>106</v>
      </c>
      <c r="I234" s="200" t="s">
        <v>411</v>
      </c>
      <c r="J234" s="200" t="s">
        <v>713</v>
      </c>
      <c r="K234" s="200" t="s">
        <v>706</v>
      </c>
      <c r="L234" s="200">
        <v>2023</v>
      </c>
      <c r="M234" s="200" t="s">
        <v>355</v>
      </c>
      <c r="N234" s="200" t="s">
        <v>402</v>
      </c>
      <c r="O234" s="220"/>
    </row>
    <row r="235" spans="1:15" s="195" customFormat="1" ht="30.6" customHeight="1">
      <c r="A235" s="200">
        <v>3</v>
      </c>
      <c r="B235" s="203" t="s">
        <v>1184</v>
      </c>
      <c r="C235" s="200" t="s">
        <v>403</v>
      </c>
      <c r="D235" s="221">
        <v>5</v>
      </c>
      <c r="E235" s="221">
        <v>5</v>
      </c>
      <c r="F235" s="221"/>
      <c r="G235" s="201"/>
      <c r="H235" s="200" t="s">
        <v>855</v>
      </c>
      <c r="I235" s="200" t="s">
        <v>577</v>
      </c>
      <c r="J235" s="200" t="s">
        <v>711</v>
      </c>
      <c r="K235" s="200" t="s">
        <v>706</v>
      </c>
      <c r="L235" s="200">
        <v>2023</v>
      </c>
      <c r="M235" s="200" t="s">
        <v>355</v>
      </c>
      <c r="N235" s="200" t="s">
        <v>402</v>
      </c>
      <c r="O235" s="220"/>
    </row>
    <row r="236" spans="1:15" s="195" customFormat="1" ht="30.6" customHeight="1">
      <c r="A236" s="200">
        <v>4</v>
      </c>
      <c r="B236" s="203" t="s">
        <v>1184</v>
      </c>
      <c r="C236" s="200" t="s">
        <v>586</v>
      </c>
      <c r="D236" s="221">
        <v>3.2</v>
      </c>
      <c r="E236" s="221">
        <v>3.2</v>
      </c>
      <c r="F236" s="221"/>
      <c r="G236" s="201"/>
      <c r="H236" s="200" t="s">
        <v>324</v>
      </c>
      <c r="I236" s="200" t="s">
        <v>854</v>
      </c>
      <c r="J236" s="200" t="s">
        <v>711</v>
      </c>
      <c r="K236" s="200" t="s">
        <v>706</v>
      </c>
      <c r="L236" s="200">
        <v>2023</v>
      </c>
      <c r="M236" s="200" t="s">
        <v>355</v>
      </c>
      <c r="N236" s="200" t="s">
        <v>402</v>
      </c>
      <c r="O236" s="220"/>
    </row>
    <row r="237" spans="1:15" s="50" customFormat="1" ht="30.6" customHeight="1">
      <c r="A237" s="200">
        <v>5</v>
      </c>
      <c r="B237" s="54" t="s">
        <v>1183</v>
      </c>
      <c r="C237" s="54" t="s">
        <v>586</v>
      </c>
      <c r="D237" s="124">
        <v>8.6999999999999993</v>
      </c>
      <c r="E237" s="124">
        <v>8.6999999999999993</v>
      </c>
      <c r="F237" s="124"/>
      <c r="G237" s="55" t="s">
        <v>128</v>
      </c>
      <c r="H237" s="54" t="s">
        <v>324</v>
      </c>
      <c r="I237" s="54" t="s">
        <v>410</v>
      </c>
      <c r="J237" s="54" t="s">
        <v>711</v>
      </c>
      <c r="K237" s="54" t="s">
        <v>706</v>
      </c>
      <c r="L237" s="54">
        <v>2023</v>
      </c>
      <c r="M237" s="54" t="s">
        <v>355</v>
      </c>
      <c r="N237" s="54" t="s">
        <v>408</v>
      </c>
      <c r="O237" s="220"/>
    </row>
    <row r="238" spans="1:15" s="195" customFormat="1" ht="30" customHeight="1">
      <c r="A238" s="200">
        <v>6</v>
      </c>
      <c r="B238" s="203" t="s">
        <v>1184</v>
      </c>
      <c r="C238" s="200" t="s">
        <v>586</v>
      </c>
      <c r="D238" s="221">
        <v>3.6</v>
      </c>
      <c r="E238" s="221">
        <v>3.6</v>
      </c>
      <c r="F238" s="221"/>
      <c r="G238" s="201"/>
      <c r="H238" s="200" t="s">
        <v>331</v>
      </c>
      <c r="I238" s="200" t="s">
        <v>578</v>
      </c>
      <c r="J238" s="200" t="s">
        <v>711</v>
      </c>
      <c r="K238" s="200" t="s">
        <v>706</v>
      </c>
      <c r="L238" s="200">
        <v>2023</v>
      </c>
      <c r="M238" s="200" t="s">
        <v>355</v>
      </c>
      <c r="N238" s="200" t="s">
        <v>402</v>
      </c>
      <c r="O238" s="220"/>
    </row>
    <row r="239" spans="1:15" s="195" customFormat="1" ht="30" customHeight="1">
      <c r="A239" s="200">
        <v>7</v>
      </c>
      <c r="B239" s="203" t="s">
        <v>1184</v>
      </c>
      <c r="C239" s="200" t="s">
        <v>586</v>
      </c>
      <c r="D239" s="221">
        <v>1.99</v>
      </c>
      <c r="E239" s="221">
        <v>1.99</v>
      </c>
      <c r="F239" s="221"/>
      <c r="G239" s="201"/>
      <c r="H239" s="200" t="s">
        <v>327</v>
      </c>
      <c r="I239" s="200" t="s">
        <v>409</v>
      </c>
      <c r="J239" s="200" t="s">
        <v>711</v>
      </c>
      <c r="K239" s="200" t="s">
        <v>706</v>
      </c>
      <c r="L239" s="200">
        <v>2023</v>
      </c>
      <c r="M239" s="200" t="s">
        <v>355</v>
      </c>
      <c r="N239" s="200" t="s">
        <v>402</v>
      </c>
      <c r="O239" s="220"/>
    </row>
    <row r="240" spans="1:15" s="195" customFormat="1" ht="29.25" customHeight="1">
      <c r="A240" s="200">
        <v>8</v>
      </c>
      <c r="B240" s="203" t="s">
        <v>1184</v>
      </c>
      <c r="C240" s="200" t="s">
        <v>586</v>
      </c>
      <c r="D240" s="221">
        <v>3.9</v>
      </c>
      <c r="E240" s="221">
        <v>3.9</v>
      </c>
      <c r="F240" s="221"/>
      <c r="G240" s="201"/>
      <c r="H240" s="200" t="s">
        <v>328</v>
      </c>
      <c r="I240" s="200" t="s">
        <v>575</v>
      </c>
      <c r="J240" s="200" t="s">
        <v>711</v>
      </c>
      <c r="K240" s="200" t="s">
        <v>706</v>
      </c>
      <c r="L240" s="200">
        <v>2023</v>
      </c>
      <c r="M240" s="200" t="s">
        <v>355</v>
      </c>
      <c r="N240" s="200" t="s">
        <v>402</v>
      </c>
      <c r="O240" s="220"/>
    </row>
    <row r="241" spans="1:15" s="311" customFormat="1" ht="29.25" customHeight="1">
      <c r="A241" s="200">
        <v>9</v>
      </c>
      <c r="B241" s="113" t="s">
        <v>853</v>
      </c>
      <c r="C241" s="200"/>
      <c r="D241" s="221">
        <v>15</v>
      </c>
      <c r="E241" s="221">
        <v>15</v>
      </c>
      <c r="F241" s="221"/>
      <c r="G241" s="201" t="s">
        <v>128</v>
      </c>
      <c r="H241" s="112" t="s">
        <v>332</v>
      </c>
      <c r="I241" s="200" t="s">
        <v>1245</v>
      </c>
      <c r="J241" s="200" t="s">
        <v>711</v>
      </c>
      <c r="K241" s="200" t="s">
        <v>706</v>
      </c>
      <c r="L241" s="200"/>
      <c r="M241" s="200"/>
      <c r="N241" s="200" t="s">
        <v>408</v>
      </c>
      <c r="O241" s="252"/>
    </row>
    <row r="242" spans="1:15" s="202" customFormat="1" ht="25.15" customHeight="1">
      <c r="A242" s="205" t="s">
        <v>85</v>
      </c>
      <c r="B242" s="205" t="s">
        <v>133</v>
      </c>
      <c r="C242" s="205"/>
      <c r="D242" s="222"/>
      <c r="E242" s="222"/>
      <c r="F242" s="222"/>
      <c r="G242" s="206"/>
      <c r="H242" s="205"/>
      <c r="I242" s="205"/>
      <c r="J242" s="205"/>
      <c r="K242" s="205"/>
      <c r="L242" s="205"/>
      <c r="M242" s="204"/>
      <c r="N242" s="204"/>
      <c r="O242" s="220"/>
    </row>
    <row r="243" spans="1:15" s="195" customFormat="1" ht="25.15" customHeight="1">
      <c r="A243" s="200"/>
      <c r="B243" s="200" t="s">
        <v>564</v>
      </c>
      <c r="C243" s="200" t="s">
        <v>586</v>
      </c>
      <c r="D243" s="221">
        <v>0.46</v>
      </c>
      <c r="E243" s="221">
        <v>0.46</v>
      </c>
      <c r="F243" s="221"/>
      <c r="G243" s="201" t="s">
        <v>132</v>
      </c>
      <c r="H243" s="200" t="s">
        <v>326</v>
      </c>
      <c r="I243" s="200" t="s">
        <v>565</v>
      </c>
      <c r="J243" s="200" t="s">
        <v>711</v>
      </c>
      <c r="K243" s="200" t="s">
        <v>96</v>
      </c>
      <c r="L243" s="200">
        <v>2023</v>
      </c>
      <c r="M243" s="200" t="s">
        <v>355</v>
      </c>
      <c r="N243" s="200" t="s">
        <v>402</v>
      </c>
      <c r="O243" s="220"/>
    </row>
    <row r="244" spans="1:15" s="202" customFormat="1" ht="25.15" customHeight="1">
      <c r="A244" s="205" t="s">
        <v>259</v>
      </c>
      <c r="B244" s="205" t="s">
        <v>827</v>
      </c>
      <c r="C244" s="205"/>
      <c r="D244" s="222"/>
      <c r="E244" s="222"/>
      <c r="F244" s="222"/>
      <c r="G244" s="206"/>
      <c r="H244" s="205"/>
      <c r="I244" s="205"/>
      <c r="J244" s="205"/>
      <c r="K244" s="205"/>
      <c r="L244" s="205"/>
      <c r="M244" s="204"/>
      <c r="N244" s="204"/>
      <c r="O244" s="220"/>
    </row>
    <row r="245" spans="1:15" s="195" customFormat="1" ht="24.6" customHeight="1">
      <c r="A245" s="200"/>
      <c r="B245" s="200" t="s">
        <v>510</v>
      </c>
      <c r="C245" s="200" t="s">
        <v>586</v>
      </c>
      <c r="D245" s="221">
        <v>12.6</v>
      </c>
      <c r="E245" s="221"/>
      <c r="F245" s="221">
        <v>12.6</v>
      </c>
      <c r="G245" s="201" t="s">
        <v>6</v>
      </c>
      <c r="H245" s="200" t="s">
        <v>332</v>
      </c>
      <c r="I245" s="200" t="s">
        <v>511</v>
      </c>
      <c r="J245" s="200" t="s">
        <v>711</v>
      </c>
      <c r="K245" s="200" t="s">
        <v>96</v>
      </c>
      <c r="L245" s="200">
        <v>2023</v>
      </c>
      <c r="M245" s="200" t="s">
        <v>355</v>
      </c>
      <c r="N245" s="200" t="s">
        <v>402</v>
      </c>
      <c r="O245" s="220"/>
    </row>
    <row r="246" spans="1:15" s="202" customFormat="1" ht="25.15" customHeight="1">
      <c r="A246" s="205" t="s">
        <v>86</v>
      </c>
      <c r="B246" s="205" t="s">
        <v>802</v>
      </c>
      <c r="C246" s="205"/>
      <c r="D246" s="222"/>
      <c r="E246" s="222"/>
      <c r="F246" s="222"/>
      <c r="G246" s="206"/>
      <c r="H246" s="205"/>
      <c r="I246" s="205"/>
      <c r="J246" s="205"/>
      <c r="K246" s="205"/>
      <c r="L246" s="205"/>
      <c r="M246" s="204"/>
      <c r="N246" s="204"/>
      <c r="O246" s="220"/>
    </row>
    <row r="247" spans="1:15" s="195" customFormat="1" ht="25.15" customHeight="1">
      <c r="A247" s="200"/>
      <c r="B247" s="200" t="s">
        <v>564</v>
      </c>
      <c r="C247" s="200" t="s">
        <v>586</v>
      </c>
      <c r="D247" s="221">
        <v>0.56999999999999995</v>
      </c>
      <c r="E247" s="221">
        <v>0.56999999999999995</v>
      </c>
      <c r="F247" s="221"/>
      <c r="G247" s="198" t="s">
        <v>132</v>
      </c>
      <c r="H247" s="200" t="s">
        <v>332</v>
      </c>
      <c r="I247" s="200" t="s">
        <v>566</v>
      </c>
      <c r="J247" s="200" t="s">
        <v>711</v>
      </c>
      <c r="K247" s="200" t="s">
        <v>96</v>
      </c>
      <c r="L247" s="200">
        <v>2023</v>
      </c>
      <c r="M247" s="200" t="s">
        <v>355</v>
      </c>
      <c r="N247" s="200" t="s">
        <v>402</v>
      </c>
      <c r="O247" s="220"/>
    </row>
    <row r="248" spans="1:15" s="202" customFormat="1" ht="25.15" customHeight="1">
      <c r="A248" s="205" t="s">
        <v>512</v>
      </c>
      <c r="B248" s="205" t="s">
        <v>685</v>
      </c>
      <c r="C248" s="205"/>
      <c r="D248" s="222"/>
      <c r="E248" s="222"/>
      <c r="F248" s="222"/>
      <c r="G248" s="206"/>
      <c r="H248" s="205"/>
      <c r="I248" s="205"/>
      <c r="J248" s="205"/>
      <c r="K248" s="205"/>
      <c r="L248" s="205"/>
      <c r="M248" s="204"/>
      <c r="N248" s="204"/>
      <c r="O248" s="220"/>
    </row>
    <row r="249" spans="1:15" s="195" customFormat="1" ht="28.9" customHeight="1">
      <c r="A249" s="200">
        <v>1</v>
      </c>
      <c r="B249" s="203" t="s">
        <v>1077</v>
      </c>
      <c r="C249" s="200" t="s">
        <v>403</v>
      </c>
      <c r="D249" s="221">
        <v>1.49</v>
      </c>
      <c r="E249" s="221">
        <v>1.49</v>
      </c>
      <c r="F249" s="221"/>
      <c r="G249" s="201" t="s">
        <v>15</v>
      </c>
      <c r="H249" s="200" t="s">
        <v>325</v>
      </c>
      <c r="I249" s="200" t="s">
        <v>686</v>
      </c>
      <c r="J249" s="200" t="s">
        <v>709</v>
      </c>
      <c r="K249" s="200" t="s">
        <v>710</v>
      </c>
      <c r="L249" s="200">
        <v>2023</v>
      </c>
      <c r="M249" s="200" t="s">
        <v>354</v>
      </c>
      <c r="N249" s="200" t="s">
        <v>402</v>
      </c>
      <c r="O249" s="220"/>
    </row>
    <row r="250" spans="1:15" s="195" customFormat="1" ht="25.15" customHeight="1">
      <c r="A250" s="200">
        <v>2</v>
      </c>
      <c r="B250" s="200" t="s">
        <v>1161</v>
      </c>
      <c r="C250" s="200" t="s">
        <v>403</v>
      </c>
      <c r="D250" s="221">
        <v>6</v>
      </c>
      <c r="E250" s="221"/>
      <c r="F250" s="221">
        <v>6</v>
      </c>
      <c r="G250" s="201" t="s">
        <v>132</v>
      </c>
      <c r="H250" s="200" t="s">
        <v>332</v>
      </c>
      <c r="I250" s="200" t="s">
        <v>852</v>
      </c>
      <c r="J250" s="200" t="s">
        <v>709</v>
      </c>
      <c r="K250" s="200" t="s">
        <v>710</v>
      </c>
      <c r="L250" s="200">
        <v>2023</v>
      </c>
      <c r="M250" s="200" t="s">
        <v>354</v>
      </c>
      <c r="N250" s="200" t="s">
        <v>402</v>
      </c>
      <c r="O250" s="220"/>
    </row>
    <row r="251" spans="1:15" s="202" customFormat="1" ht="25.15" customHeight="1">
      <c r="A251" s="205" t="s">
        <v>567</v>
      </c>
      <c r="B251" s="205" t="s">
        <v>8</v>
      </c>
      <c r="C251" s="205"/>
      <c r="D251" s="222"/>
      <c r="E251" s="222"/>
      <c r="F251" s="222"/>
      <c r="G251" s="206"/>
      <c r="H251" s="205"/>
      <c r="I251" s="205"/>
      <c r="J251" s="205"/>
      <c r="K251" s="205"/>
      <c r="L251" s="205"/>
      <c r="M251" s="204"/>
      <c r="N251" s="204"/>
      <c r="O251" s="220"/>
    </row>
    <row r="252" spans="1:15" s="195" customFormat="1" ht="25.15" customHeight="1">
      <c r="A252" s="200">
        <v>1</v>
      </c>
      <c r="B252" s="200" t="s">
        <v>851</v>
      </c>
      <c r="C252" s="200" t="s">
        <v>403</v>
      </c>
      <c r="D252" s="221">
        <v>2.7</v>
      </c>
      <c r="E252" s="221">
        <v>2.7</v>
      </c>
      <c r="F252" s="221">
        <v>0</v>
      </c>
      <c r="G252" s="201"/>
      <c r="H252" s="200" t="s">
        <v>332</v>
      </c>
      <c r="I252" s="200" t="s">
        <v>850</v>
      </c>
      <c r="J252" s="200" t="s">
        <v>709</v>
      </c>
      <c r="K252" s="200" t="s">
        <v>710</v>
      </c>
      <c r="L252" s="200" t="s">
        <v>108</v>
      </c>
      <c r="M252" s="200"/>
      <c r="N252" s="200" t="s">
        <v>408</v>
      </c>
      <c r="O252" s="220"/>
    </row>
    <row r="253" spans="1:15" s="195" customFormat="1" ht="46.15" customHeight="1">
      <c r="A253" s="200">
        <v>2</v>
      </c>
      <c r="B253" s="200" t="s">
        <v>109</v>
      </c>
      <c r="C253" s="200" t="s">
        <v>403</v>
      </c>
      <c r="D253" s="221">
        <v>22.88</v>
      </c>
      <c r="E253" s="221"/>
      <c r="F253" s="221">
        <v>22.88</v>
      </c>
      <c r="G253" s="201" t="s">
        <v>407</v>
      </c>
      <c r="H253" s="200" t="s">
        <v>332</v>
      </c>
      <c r="I253" s="203" t="s">
        <v>406</v>
      </c>
      <c r="J253" s="200" t="s">
        <v>709</v>
      </c>
      <c r="K253" s="200" t="s">
        <v>710</v>
      </c>
      <c r="L253" s="200">
        <v>2023</v>
      </c>
      <c r="M253" s="200" t="s">
        <v>354</v>
      </c>
      <c r="N253" s="200" t="s">
        <v>402</v>
      </c>
      <c r="O253" s="220"/>
    </row>
    <row r="254" spans="1:15" s="195" customFormat="1" ht="25.15" customHeight="1">
      <c r="A254" s="200">
        <v>3</v>
      </c>
      <c r="B254" s="200" t="s">
        <v>849</v>
      </c>
      <c r="C254" s="200" t="s">
        <v>403</v>
      </c>
      <c r="D254" s="221">
        <v>5</v>
      </c>
      <c r="E254" s="221"/>
      <c r="F254" s="221">
        <v>5</v>
      </c>
      <c r="G254" s="201" t="s">
        <v>132</v>
      </c>
      <c r="H254" s="200" t="s">
        <v>332</v>
      </c>
      <c r="I254" s="200" t="s">
        <v>848</v>
      </c>
      <c r="J254" s="200" t="s">
        <v>709</v>
      </c>
      <c r="K254" s="200" t="s">
        <v>710</v>
      </c>
      <c r="L254" s="200" t="s">
        <v>108</v>
      </c>
      <c r="M254" s="200"/>
      <c r="N254" s="200" t="s">
        <v>408</v>
      </c>
      <c r="O254" s="220"/>
    </row>
    <row r="255" spans="1:15" s="195" customFormat="1" ht="44.45" customHeight="1">
      <c r="A255" s="200">
        <v>4</v>
      </c>
      <c r="B255" s="203" t="s">
        <v>1078</v>
      </c>
      <c r="C255" s="200" t="s">
        <v>403</v>
      </c>
      <c r="D255" s="221">
        <v>22.67</v>
      </c>
      <c r="E255" s="221"/>
      <c r="F255" s="221">
        <v>22.67</v>
      </c>
      <c r="G255" s="201" t="s">
        <v>507</v>
      </c>
      <c r="H255" s="200" t="s">
        <v>332</v>
      </c>
      <c r="I255" s="203" t="s">
        <v>524</v>
      </c>
      <c r="J255" s="200" t="s">
        <v>709</v>
      </c>
      <c r="K255" s="200" t="s">
        <v>710</v>
      </c>
      <c r="L255" s="200">
        <v>2023</v>
      </c>
      <c r="M255" s="200" t="s">
        <v>354</v>
      </c>
      <c r="N255" s="200" t="s">
        <v>402</v>
      </c>
      <c r="O255" s="220"/>
    </row>
    <row r="256" spans="1:15" s="50" customFormat="1" ht="34.15" customHeight="1">
      <c r="A256" s="200">
        <v>5</v>
      </c>
      <c r="B256" s="54" t="s">
        <v>505</v>
      </c>
      <c r="C256" s="54" t="s">
        <v>403</v>
      </c>
      <c r="D256" s="124">
        <v>1.41</v>
      </c>
      <c r="E256" s="124">
        <v>1.41</v>
      </c>
      <c r="F256" s="124"/>
      <c r="G256" s="55" t="s">
        <v>847</v>
      </c>
      <c r="H256" s="54" t="s">
        <v>332</v>
      </c>
      <c r="I256" s="54" t="s">
        <v>506</v>
      </c>
      <c r="J256" s="54" t="s">
        <v>709</v>
      </c>
      <c r="K256" s="54" t="s">
        <v>710</v>
      </c>
      <c r="L256" s="54">
        <v>2023</v>
      </c>
      <c r="M256" s="54" t="s">
        <v>354</v>
      </c>
      <c r="N256" s="54" t="s">
        <v>402</v>
      </c>
      <c r="O256" s="220"/>
    </row>
    <row r="257" spans="1:122" s="253" customFormat="1" ht="36" customHeight="1">
      <c r="A257" s="200">
        <v>6</v>
      </c>
      <c r="B257" s="54" t="s">
        <v>110</v>
      </c>
      <c r="C257" s="54" t="s">
        <v>403</v>
      </c>
      <c r="D257" s="124">
        <v>3.36</v>
      </c>
      <c r="E257" s="124"/>
      <c r="F257" s="124">
        <v>3.36</v>
      </c>
      <c r="G257" s="110" t="s">
        <v>4</v>
      </c>
      <c r="H257" s="54" t="s">
        <v>332</v>
      </c>
      <c r="I257" s="114" t="s">
        <v>405</v>
      </c>
      <c r="J257" s="54" t="s">
        <v>709</v>
      </c>
      <c r="K257" s="54" t="s">
        <v>710</v>
      </c>
      <c r="L257" s="54">
        <v>2023</v>
      </c>
      <c r="M257" s="54" t="s">
        <v>354</v>
      </c>
      <c r="N257" s="54" t="s">
        <v>402</v>
      </c>
      <c r="O257" s="252"/>
    </row>
    <row r="258" spans="1:122" s="195" customFormat="1" ht="37.15" customHeight="1">
      <c r="A258" s="200">
        <v>7</v>
      </c>
      <c r="B258" s="200" t="s">
        <v>1017</v>
      </c>
      <c r="C258" s="200" t="s">
        <v>403</v>
      </c>
      <c r="D258" s="221">
        <v>6.35</v>
      </c>
      <c r="E258" s="221"/>
      <c r="F258" s="221">
        <v>6.35</v>
      </c>
      <c r="G258" s="201" t="s">
        <v>807</v>
      </c>
      <c r="H258" s="200" t="s">
        <v>330</v>
      </c>
      <c r="I258" s="203" t="s">
        <v>846</v>
      </c>
      <c r="J258" s="200" t="s">
        <v>709</v>
      </c>
      <c r="K258" s="200" t="s">
        <v>710</v>
      </c>
      <c r="L258" s="200" t="s">
        <v>108</v>
      </c>
      <c r="M258" s="200"/>
      <c r="N258" s="200" t="s">
        <v>408</v>
      </c>
      <c r="O258" s="220"/>
      <c r="DR258" s="195">
        <f>SUM(A258:DQ258)</f>
        <v>19.7</v>
      </c>
    </row>
    <row r="259" spans="1:122" s="195" customFormat="1" ht="35.450000000000003" customHeight="1">
      <c r="A259" s="200">
        <v>8</v>
      </c>
      <c r="B259" s="200" t="s">
        <v>1215</v>
      </c>
      <c r="C259" s="200" t="s">
        <v>403</v>
      </c>
      <c r="D259" s="221">
        <v>4.6900000000000004</v>
      </c>
      <c r="E259" s="221"/>
      <c r="F259" s="221">
        <v>4.6900000000000004</v>
      </c>
      <c r="G259" s="201" t="s">
        <v>806</v>
      </c>
      <c r="H259" s="200" t="s">
        <v>330</v>
      </c>
      <c r="I259" s="203" t="s">
        <v>98</v>
      </c>
      <c r="J259" s="200" t="s">
        <v>709</v>
      </c>
      <c r="K259" s="200" t="s">
        <v>710</v>
      </c>
      <c r="L259" s="200">
        <v>2023</v>
      </c>
      <c r="M259" s="200" t="s">
        <v>354</v>
      </c>
      <c r="N259" s="200" t="s">
        <v>402</v>
      </c>
      <c r="O259" s="220"/>
    </row>
    <row r="260" spans="1:122" s="195" customFormat="1" ht="25.9" customHeight="1">
      <c r="A260" s="200">
        <v>9</v>
      </c>
      <c r="B260" s="200" t="s">
        <v>1216</v>
      </c>
      <c r="C260" s="200" t="s">
        <v>403</v>
      </c>
      <c r="D260" s="221">
        <v>7.3</v>
      </c>
      <c r="E260" s="221"/>
      <c r="F260" s="221">
        <v>7.3</v>
      </c>
      <c r="G260" s="201" t="s">
        <v>4</v>
      </c>
      <c r="H260" s="200" t="s">
        <v>330</v>
      </c>
      <c r="I260" s="203" t="s">
        <v>520</v>
      </c>
      <c r="J260" s="200" t="s">
        <v>709</v>
      </c>
      <c r="K260" s="200" t="s">
        <v>710</v>
      </c>
      <c r="L260" s="200">
        <v>2023</v>
      </c>
      <c r="M260" s="200" t="s">
        <v>354</v>
      </c>
      <c r="N260" s="200" t="s">
        <v>402</v>
      </c>
      <c r="O260" s="220"/>
    </row>
    <row r="261" spans="1:122" s="195" customFormat="1" ht="25.15" customHeight="1">
      <c r="A261" s="200">
        <v>10</v>
      </c>
      <c r="B261" s="200" t="s">
        <v>1162</v>
      </c>
      <c r="C261" s="200" t="s">
        <v>403</v>
      </c>
      <c r="D261" s="221">
        <v>3.13</v>
      </c>
      <c r="E261" s="221"/>
      <c r="F261" s="221">
        <v>3.13</v>
      </c>
      <c r="G261" s="201" t="s">
        <v>726</v>
      </c>
      <c r="H261" s="200" t="s">
        <v>325</v>
      </c>
      <c r="I261" s="200" t="s">
        <v>725</v>
      </c>
      <c r="J261" s="200" t="s">
        <v>709</v>
      </c>
      <c r="K261" s="200" t="s">
        <v>710</v>
      </c>
      <c r="L261" s="200">
        <v>2023</v>
      </c>
      <c r="M261" s="200" t="s">
        <v>354</v>
      </c>
      <c r="N261" s="200" t="s">
        <v>402</v>
      </c>
      <c r="O261" s="220"/>
    </row>
  </sheetData>
  <mergeCells count="14">
    <mergeCell ref="D3:D4"/>
    <mergeCell ref="E3:E4"/>
    <mergeCell ref="H3:H4"/>
    <mergeCell ref="I3:I4"/>
    <mergeCell ref="A2:N2"/>
    <mergeCell ref="A3:A4"/>
    <mergeCell ref="B3:B4"/>
    <mergeCell ref="J3:J4"/>
    <mergeCell ref="K3:K4"/>
    <mergeCell ref="L3:L4"/>
    <mergeCell ref="M3:M4"/>
    <mergeCell ref="N3:N4"/>
    <mergeCell ref="F3:G3"/>
    <mergeCell ref="C3:C4"/>
  </mergeCells>
  <printOptions horizontalCentered="1"/>
  <pageMargins left="0" right="0" top="0.70866141732283472" bottom="0.23622047244094491" header="0" footer="0"/>
  <pageSetup paperSize="9" scale="60" orientation="landscape" blackAndWhite="1" r:id="rId1"/>
  <headerFooter alignWithMargins="0">
    <oddFooter>&amp;C&amp;P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A17D4B5F7A50FE47960DBDA1FA9E6BAA" ma:contentTypeVersion="1" ma:contentTypeDescription="Upload an image." ma:contentTypeScope="" ma:versionID="9ec610900c6d9d13649b61d10d6f85a9">
  <xsd:schema xmlns:xsd="http://www.w3.org/2001/XMLSchema" xmlns:xs="http://www.w3.org/2001/XMLSchema" xmlns:p="http://schemas.microsoft.com/office/2006/metadata/properties" xmlns:ns1="http://schemas.microsoft.com/sharepoint/v3" xmlns:ns2="7ECBE703-808B-4E1B-82FE-8FB432C7504D" xmlns:ns3="http://schemas.microsoft.com/sharepoint/v3/fields" xmlns:ns4="af0bb25e-b1b4-4f7a-9d9e-505a74d90e93" targetNamespace="http://schemas.microsoft.com/office/2006/metadata/properties" ma:root="true" ma:fieldsID="c2544add218ea2fb631533906f0e71af" ns1:_="" ns2:_="" ns3:_="" ns4:_="">
    <xsd:import namespace="http://schemas.microsoft.com/sharepoint/v3"/>
    <xsd:import namespace="7ECBE703-808B-4E1B-82FE-8FB432C7504D"/>
    <xsd:import namespace="http://schemas.microsoft.com/sharepoint/v3/fields"/>
    <xsd:import namespace="af0bb25e-b1b4-4f7a-9d9e-505a74d90e93"/>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ECBE703-808B-4E1B-82FE-8FB432C7504D"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0bb25e-b1b4-4f7a-9d9e-505a74d90e93" elementFormDefault="qualified">
    <xsd:import namespace="http://schemas.microsoft.com/office/2006/documentManagement/types"/>
    <xsd:import namespace="http://schemas.microsoft.com/office/infopath/2007/PartnerControls"/>
    <xsd:element name="_dlc_DocId" ma:index="29" nillable="true" ma:displayName="Document ID Value" ma:description="The value of the document ID assigned to this item."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wic_System_Copyright xmlns="http://schemas.microsoft.com/sharepoint/v3/fields" xsi:nil="true"/>
    <ImageCreateDate xmlns="7ECBE703-808B-4E1B-82FE-8FB432C7504D" xsi:nil="true"/>
    <_dlc_DocId xmlns="af0bb25e-b1b4-4f7a-9d9e-505a74d90e93">7EM7PTQWN5TE-8-2828</_dlc_DocId>
    <_dlc_DocIdUrl xmlns="af0bb25e-b1b4-4f7a-9d9e-505a74d90e93">
      <Url>https://thanhhoa.longan.gov.vn/_layouts/15/DocIdRedir.aspx?ID=7EM7PTQWN5TE-8-2828</Url>
      <Description>7EM7PTQWN5TE-8-2828</Description>
    </_dlc_DocIdUrl>
  </documentManagement>
</p:properties>
</file>

<file path=customXml/itemProps1.xml><?xml version="1.0" encoding="utf-8"?>
<ds:datastoreItem xmlns:ds="http://schemas.openxmlformats.org/officeDocument/2006/customXml" ds:itemID="{FBCDFDA6-2D00-437D-9CBF-1EA61DA5E675}"/>
</file>

<file path=customXml/itemProps2.xml><?xml version="1.0" encoding="utf-8"?>
<ds:datastoreItem xmlns:ds="http://schemas.openxmlformats.org/officeDocument/2006/customXml" ds:itemID="{AA311D2B-3807-4CF3-8705-1FC50FA16319}"/>
</file>

<file path=customXml/itemProps3.xml><?xml version="1.0" encoding="utf-8"?>
<ds:datastoreItem xmlns:ds="http://schemas.openxmlformats.org/officeDocument/2006/customXml" ds:itemID="{407341E6-3D2E-4482-A6A7-29252B898F71}"/>
</file>

<file path=customXml/itemProps4.xml><?xml version="1.0" encoding="utf-8"?>
<ds:datastoreItem xmlns:ds="http://schemas.openxmlformats.org/officeDocument/2006/customXml" ds:itemID="{0C344A42-1DF0-42E2-A44C-99803B9831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BiaKH</vt:lpstr>
      <vt:lpstr>h1</vt:lpstr>
      <vt:lpstr>h2</vt:lpstr>
      <vt:lpstr>h6</vt:lpstr>
      <vt:lpstr>h7</vt:lpstr>
      <vt:lpstr>h8</vt:lpstr>
      <vt:lpstr>h9</vt:lpstr>
      <vt:lpstr>h10</vt:lpstr>
      <vt:lpstr>h13</vt:lpstr>
      <vt:lpstr>PL1</vt:lpstr>
      <vt:lpstr>PL2</vt:lpstr>
      <vt:lpstr>BiaKH!Print_Area</vt:lpstr>
      <vt:lpstr>'h1'!Print_Area</vt:lpstr>
      <vt:lpstr>'h10'!Print_Area</vt:lpstr>
      <vt:lpstr>'h13'!Print_Area</vt:lpstr>
      <vt:lpstr>'h2'!Print_Area</vt:lpstr>
      <vt:lpstr>'h6'!Print_Area</vt:lpstr>
      <vt:lpstr>'h7'!Print_Area</vt:lpstr>
      <vt:lpstr>'h8'!Print_Area</vt:lpstr>
      <vt:lpstr>'h9'!Print_Area</vt:lpstr>
      <vt:lpstr>'PL1'!Print_Area</vt:lpstr>
      <vt:lpstr>'PL2'!Print_Area</vt:lpstr>
      <vt:lpstr>'h1'!Print_Titles</vt:lpstr>
      <vt:lpstr>'h10'!Print_Titles</vt:lpstr>
      <vt:lpstr>'h2'!Print_Titles</vt:lpstr>
      <vt:lpstr>'h6'!Print_Titles</vt:lpstr>
      <vt:lpstr>'h7'!Print_Titles</vt:lpstr>
      <vt:lpstr>'h8'!Print_Titles</vt:lpstr>
      <vt:lpstr>'h9'!Print_Titles</vt:lpstr>
      <vt:lpstr>'PL1'!Print_Titles</vt:lpstr>
      <vt:lpstr>'PL2'!Print_Titles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Trung tâm NC và Ứng dụng Công Nghệ Địa Chính</dc:title>
  <dc:creator>Bui Thanh Quang</dc:creator>
  <cp:keywords>13091974</cp:keywords>
  <dc:description/>
  <cp:lastModifiedBy>NetPro Gaming</cp:lastModifiedBy>
  <cp:lastPrinted>2023-12-25T04:38:32Z</cp:lastPrinted>
  <dcterms:created xsi:type="dcterms:W3CDTF">2009-02-20T23:33:57Z</dcterms:created>
  <dcterms:modified xsi:type="dcterms:W3CDTF">2024-01-26T01:23:13Z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0x0101009148F5A04DDD49CBA7127AADA5FB792B00AADE34325A8B49CDA8BB4DB53328F21400A17D4B5F7A50FE47960DBDA1FA9E6BAA</vt:lpwstr>
  </property>
  <property fmtid="{D5CDD505-2E9C-101B-9397-08002B2CF9AE}" pid="3" name="_dlc_DocIdItemGuid">
    <vt:lpwstr>bec50784-ee17-41c7-99b3-b9d2c33ed7db</vt:lpwstr>
  </property>
</Properties>
</file>