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dmin\Desktop\SCT 10.3.25\Cong van\soan thao VB\10 du toan\2025\du toan nam 2026\phan bo du toan 2026\trinh\TB\"/>
    </mc:Choice>
  </mc:AlternateContent>
  <xr:revisionPtr revIDLastSave="0" documentId="13_ncr:1_{5F2B065D-185B-41DC-9C70-7338C9BB7174}" xr6:coauthVersionLast="47" xr6:coauthVersionMax="47" xr10:uidLastSave="{00000000-0000-0000-0000-000000000000}"/>
  <bookViews>
    <workbookView xWindow="-120" yWindow="-120" windowWidth="24240" windowHeight="13140" activeTab="3" xr2:uid="{00000000-000D-0000-FFFF-FFFF00000000}"/>
  </bookViews>
  <sheets>
    <sheet name="VP So" sheetId="4" r:id="rId1"/>
    <sheet name="QLTT" sheetId="5" r:id="rId2"/>
    <sheet name="TTXTCT" sheetId="6" r:id="rId3"/>
    <sheet name="Truong TCTMDL" sheetId="7" r:id="rId4"/>
  </sheets>
  <definedNames>
    <definedName name="_xlnm.Print_Titles" localSheetId="0">'VP So'!$3:$4</definedName>
  </definedNames>
  <calcPr calcId="191029"/>
</workbook>
</file>

<file path=xl/calcChain.xml><?xml version="1.0" encoding="utf-8"?>
<calcChain xmlns="http://schemas.openxmlformats.org/spreadsheetml/2006/main">
  <c r="N51" i="7" l="1"/>
  <c r="N52" i="7"/>
  <c r="N53" i="7"/>
  <c r="N54" i="7"/>
  <c r="N50" i="7"/>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8" i="6"/>
  <c r="L80" i="6"/>
  <c r="L81" i="6"/>
  <c r="L82" i="6"/>
  <c r="L83" i="6"/>
  <c r="L84" i="6"/>
  <c r="L85" i="6"/>
  <c r="L86" i="6"/>
  <c r="L87" i="6"/>
  <c r="L88" i="6"/>
  <c r="H46" i="4"/>
  <c r="J31" i="5" l="1"/>
  <c r="J32" i="5"/>
  <c r="G32" i="5" s="1"/>
  <c r="Q32" i="5" s="1"/>
  <c r="J33" i="5"/>
  <c r="J34" i="5"/>
  <c r="J35" i="5"/>
  <c r="J36" i="5"/>
  <c r="G36" i="5" s="1"/>
  <c r="Q36" i="5" s="1"/>
  <c r="J38" i="5"/>
  <c r="J39" i="5"/>
  <c r="J40" i="5"/>
  <c r="G40" i="5" s="1"/>
  <c r="J41" i="5"/>
  <c r="J42" i="5"/>
  <c r="J43" i="5"/>
  <c r="J44" i="5"/>
  <c r="G44" i="5" s="1"/>
  <c r="J45" i="5"/>
  <c r="J46" i="5"/>
  <c r="J47" i="5"/>
  <c r="J48" i="5"/>
  <c r="G48" i="5" s="1"/>
  <c r="J49" i="5"/>
  <c r="J50" i="5"/>
  <c r="J51" i="5"/>
  <c r="J52" i="5"/>
  <c r="J53" i="5"/>
  <c r="J54" i="5"/>
  <c r="J56" i="5"/>
  <c r="G56" i="5" s="1"/>
  <c r="J57" i="5"/>
  <c r="J58" i="5"/>
  <c r="J59" i="5"/>
  <c r="J60" i="5"/>
  <c r="G60" i="5" s="1"/>
  <c r="J62" i="5"/>
  <c r="J63" i="5"/>
  <c r="J64" i="5"/>
  <c r="G64" i="5" s="1"/>
  <c r="J65" i="5"/>
  <c r="J66" i="5"/>
  <c r="J67" i="5"/>
  <c r="G67" i="5" s="1"/>
  <c r="J68" i="5"/>
  <c r="G68" i="5" s="1"/>
  <c r="J69" i="5"/>
  <c r="J70" i="5"/>
  <c r="J71" i="5"/>
  <c r="J72" i="5"/>
  <c r="J73" i="5"/>
  <c r="J74" i="5"/>
  <c r="J75" i="5"/>
  <c r="G75" i="5" s="1"/>
  <c r="J76" i="5"/>
  <c r="J77" i="5"/>
  <c r="J78" i="5"/>
  <c r="J79" i="5"/>
  <c r="J80" i="5"/>
  <c r="J81" i="5"/>
  <c r="J82" i="5"/>
  <c r="J83" i="5"/>
  <c r="J84" i="5"/>
  <c r="J85" i="5"/>
  <c r="J86" i="5"/>
  <c r="J87" i="5"/>
  <c r="G87" i="5" s="1"/>
  <c r="J88" i="5"/>
  <c r="H30" i="4"/>
  <c r="H31" i="4"/>
  <c r="H32" i="4"/>
  <c r="H33" i="4"/>
  <c r="H34" i="4"/>
  <c r="H35" i="4"/>
  <c r="H36" i="4"/>
  <c r="H38" i="4"/>
  <c r="H39" i="4"/>
  <c r="H40" i="4"/>
  <c r="H41" i="4"/>
  <c r="H42" i="4"/>
  <c r="H43" i="4"/>
  <c r="H44" i="4"/>
  <c r="H45" i="4"/>
  <c r="H47" i="4"/>
  <c r="H48" i="4"/>
  <c r="H49" i="4"/>
  <c r="H50" i="4"/>
  <c r="H51" i="4"/>
  <c r="H52" i="4"/>
  <c r="H53" i="4"/>
  <c r="H54" i="4"/>
  <c r="H56" i="4"/>
  <c r="H57" i="4"/>
  <c r="H58" i="4"/>
  <c r="H59" i="4"/>
  <c r="H60" i="4"/>
  <c r="H62" i="4"/>
  <c r="H63" i="4"/>
  <c r="H64" i="4"/>
  <c r="H65" i="4"/>
  <c r="H66" i="4"/>
  <c r="H67" i="4"/>
  <c r="H68" i="4"/>
  <c r="H69" i="4"/>
  <c r="H70" i="4"/>
  <c r="H71" i="4"/>
  <c r="H72" i="4"/>
  <c r="H73" i="4"/>
  <c r="H74" i="4"/>
  <c r="H75" i="4"/>
  <c r="H78" i="4"/>
  <c r="H79" i="4"/>
  <c r="H80" i="4"/>
  <c r="H81" i="4"/>
  <c r="H82" i="4"/>
  <c r="H83" i="4"/>
  <c r="H84" i="4"/>
  <c r="H85" i="4"/>
  <c r="H86" i="4"/>
  <c r="H87" i="4"/>
  <c r="H88" i="4"/>
  <c r="H16" i="4"/>
  <c r="H17" i="4"/>
  <c r="H18" i="4"/>
  <c r="H19" i="4"/>
  <c r="H20" i="4"/>
  <c r="H21" i="4"/>
  <c r="H22" i="4"/>
  <c r="H23" i="4"/>
  <c r="H24" i="4"/>
  <c r="H25" i="4"/>
  <c r="H10" i="4"/>
  <c r="H11" i="4"/>
  <c r="H12" i="4"/>
  <c r="H13" i="4"/>
  <c r="H14" i="4"/>
  <c r="H15" i="4"/>
  <c r="H7" i="4"/>
  <c r="H8" i="4"/>
  <c r="H9" i="4"/>
  <c r="H6" i="4"/>
  <c r="G88" i="7"/>
  <c r="D88" i="7"/>
  <c r="G87" i="7"/>
  <c r="D87" i="7"/>
  <c r="G86" i="7"/>
  <c r="D86" i="7"/>
  <c r="G85" i="7"/>
  <c r="D85" i="7"/>
  <c r="G84" i="7"/>
  <c r="E84" i="7"/>
  <c r="E83" i="7" s="1"/>
  <c r="M83" i="7"/>
  <c r="G83" i="7" s="1"/>
  <c r="F83" i="7"/>
  <c r="G82" i="7"/>
  <c r="D82" i="7"/>
  <c r="G81" i="7"/>
  <c r="D81" i="7"/>
  <c r="D79" i="7" s="1"/>
  <c r="Q79" i="7" s="1"/>
  <c r="G80" i="7"/>
  <c r="D80" i="7"/>
  <c r="M79" i="7"/>
  <c r="G79" i="7" s="1"/>
  <c r="F79" i="7"/>
  <c r="G78" i="7"/>
  <c r="D78" i="7"/>
  <c r="Q78" i="7" s="1"/>
  <c r="I77" i="7"/>
  <c r="I76" i="7" s="1"/>
  <c r="F77" i="7"/>
  <c r="F76" i="7" s="1"/>
  <c r="E77" i="7"/>
  <c r="G75" i="7"/>
  <c r="D75" i="7"/>
  <c r="I74" i="7"/>
  <c r="G74" i="7" s="1"/>
  <c r="F74" i="7"/>
  <c r="E74" i="7"/>
  <c r="G73" i="7"/>
  <c r="D73" i="7"/>
  <c r="G72" i="7"/>
  <c r="D72" i="7"/>
  <c r="Q72" i="7" s="1"/>
  <c r="I71" i="7"/>
  <c r="G71" i="7"/>
  <c r="F71" i="7"/>
  <c r="E71" i="7"/>
  <c r="G70" i="7"/>
  <c r="D70" i="7"/>
  <c r="G69" i="7"/>
  <c r="D69" i="7"/>
  <c r="Q69" i="7" s="1"/>
  <c r="G68" i="7"/>
  <c r="D68" i="7"/>
  <c r="Q68" i="7" s="1"/>
  <c r="G67" i="7"/>
  <c r="D67" i="7"/>
  <c r="Q67" i="7" s="1"/>
  <c r="G66" i="7"/>
  <c r="D66" i="7"/>
  <c r="G65" i="7"/>
  <c r="D65" i="7"/>
  <c r="G64" i="7"/>
  <c r="D64" i="7"/>
  <c r="G63" i="7"/>
  <c r="D63" i="7"/>
  <c r="Q63" i="7" s="1"/>
  <c r="G62" i="7"/>
  <c r="D62" i="7"/>
  <c r="M61" i="7"/>
  <c r="K61" i="7"/>
  <c r="K55" i="7" s="1"/>
  <c r="I61" i="7"/>
  <c r="H61" i="7"/>
  <c r="F61" i="7"/>
  <c r="G60" i="7"/>
  <c r="Q60" i="7" s="1"/>
  <c r="D60" i="7"/>
  <c r="L59" i="7"/>
  <c r="G59" i="7" s="1"/>
  <c r="E59" i="7"/>
  <c r="D59" i="7" s="1"/>
  <c r="G58" i="7"/>
  <c r="Q58" i="7" s="1"/>
  <c r="D58" i="7"/>
  <c r="G57" i="7"/>
  <c r="D57" i="7"/>
  <c r="D56" i="7" s="1"/>
  <c r="G56" i="7"/>
  <c r="F56" i="7"/>
  <c r="F55" i="7" s="1"/>
  <c r="E56" i="7"/>
  <c r="M55" i="7"/>
  <c r="M28" i="7" s="1"/>
  <c r="L55" i="7"/>
  <c r="I55" i="7"/>
  <c r="H55" i="7"/>
  <c r="G54" i="7"/>
  <c r="Q54" i="7" s="1"/>
  <c r="D54" i="7"/>
  <c r="G53" i="7"/>
  <c r="D53" i="7"/>
  <c r="D52" i="7" s="1"/>
  <c r="D50" i="7" s="1"/>
  <c r="P52" i="7"/>
  <c r="P50" i="7" s="1"/>
  <c r="P27" i="7" s="1"/>
  <c r="G52" i="7"/>
  <c r="F52" i="7"/>
  <c r="E52" i="7"/>
  <c r="E50" i="7" s="1"/>
  <c r="G51" i="7"/>
  <c r="D51" i="7"/>
  <c r="O50" i="7"/>
  <c r="F50" i="7"/>
  <c r="G49" i="7"/>
  <c r="D49" i="7"/>
  <c r="Q49" i="7" s="1"/>
  <c r="G48" i="7"/>
  <c r="D48" i="7"/>
  <c r="Q48" i="7" s="1"/>
  <c r="G47" i="7"/>
  <c r="D47" i="7"/>
  <c r="G46" i="7"/>
  <c r="D46" i="7"/>
  <c r="G45" i="7"/>
  <c r="D45" i="7"/>
  <c r="G44" i="7"/>
  <c r="D44" i="7"/>
  <c r="G43" i="7"/>
  <c r="D43" i="7"/>
  <c r="Q43" i="7" s="1"/>
  <c r="G42" i="7"/>
  <c r="D42" i="7"/>
  <c r="G41" i="7"/>
  <c r="D41" i="7"/>
  <c r="Q41" i="7" s="1"/>
  <c r="G40" i="7"/>
  <c r="D40" i="7"/>
  <c r="G39" i="7"/>
  <c r="D39" i="7"/>
  <c r="Q39" i="7" s="1"/>
  <c r="G38" i="7"/>
  <c r="D38" i="7"/>
  <c r="P37" i="7"/>
  <c r="P29" i="7" s="1"/>
  <c r="O37" i="7"/>
  <c r="O29" i="7" s="1"/>
  <c r="O28" i="7" s="1"/>
  <c r="M37" i="7"/>
  <c r="L37" i="7"/>
  <c r="K37" i="7"/>
  <c r="K29" i="7" s="1"/>
  <c r="K28" i="7" s="1"/>
  <c r="K27" i="7" s="1"/>
  <c r="I37" i="7"/>
  <c r="I29" i="7" s="1"/>
  <c r="I28" i="7" s="1"/>
  <c r="I27" i="7" s="1"/>
  <c r="H37" i="7"/>
  <c r="F37" i="7"/>
  <c r="F29" i="7" s="1"/>
  <c r="F28" i="7" s="1"/>
  <c r="F27" i="7" s="1"/>
  <c r="E37" i="7"/>
  <c r="D37" i="7" s="1"/>
  <c r="G36" i="7"/>
  <c r="Q36" i="7" s="1"/>
  <c r="E36" i="7"/>
  <c r="G35" i="7"/>
  <c r="Q35" i="7" s="1"/>
  <c r="E35" i="7"/>
  <c r="J34" i="7"/>
  <c r="G34" i="7" s="1"/>
  <c r="H34" i="7"/>
  <c r="G33" i="7"/>
  <c r="D33" i="7"/>
  <c r="G32" i="7"/>
  <c r="Q32" i="7" s="1"/>
  <c r="E32" i="7"/>
  <c r="G31" i="7"/>
  <c r="Q31" i="7" s="1"/>
  <c r="E31" i="7"/>
  <c r="J30" i="7"/>
  <c r="H30" i="7"/>
  <c r="H29" i="7" s="1"/>
  <c r="L29" i="7"/>
  <c r="L28" i="7" s="1"/>
  <c r="L27" i="7" s="1"/>
  <c r="O27" i="7"/>
  <c r="Q26" i="7"/>
  <c r="G26" i="7"/>
  <c r="G25" i="7"/>
  <c r="Q25" i="7" s="1"/>
  <c r="E25" i="7"/>
  <c r="Q24" i="7"/>
  <c r="G24" i="7"/>
  <c r="E24" i="7"/>
  <c r="G23" i="7"/>
  <c r="Q23" i="7" s="1"/>
  <c r="E23" i="7"/>
  <c r="G22" i="7"/>
  <c r="Q22" i="7" s="1"/>
  <c r="E22" i="7"/>
  <c r="G21" i="7"/>
  <c r="Q21" i="7" s="1"/>
  <c r="E21" i="7"/>
  <c r="G20" i="7"/>
  <c r="Q20" i="7" s="1"/>
  <c r="E20" i="7"/>
  <c r="G19" i="7"/>
  <c r="Q19" i="7" s="1"/>
  <c r="E19" i="7"/>
  <c r="G18" i="7"/>
  <c r="Q18" i="7" s="1"/>
  <c r="E18" i="7"/>
  <c r="G17" i="7"/>
  <c r="Q17" i="7" s="1"/>
  <c r="E17" i="7"/>
  <c r="H16" i="7"/>
  <c r="G16" i="7" s="1"/>
  <c r="D16" i="7"/>
  <c r="G15" i="7"/>
  <c r="Q15" i="7" s="1"/>
  <c r="E15" i="7"/>
  <c r="G14" i="7"/>
  <c r="Q14" i="7" s="1"/>
  <c r="E14" i="7"/>
  <c r="G13" i="7"/>
  <c r="Q13" i="7" s="1"/>
  <c r="E13" i="7"/>
  <c r="G12" i="7"/>
  <c r="Q12" i="7" s="1"/>
  <c r="E12" i="7"/>
  <c r="G11" i="7"/>
  <c r="Q11" i="7" s="1"/>
  <c r="E11" i="7"/>
  <c r="G10" i="7"/>
  <c r="Q10" i="7" s="1"/>
  <c r="E10" i="7"/>
  <c r="G9" i="7"/>
  <c r="Q9" i="7" s="1"/>
  <c r="E9" i="7"/>
  <c r="G8" i="7"/>
  <c r="Q8" i="7" s="1"/>
  <c r="E8" i="7"/>
  <c r="G7" i="7"/>
  <c r="Q7" i="7" s="1"/>
  <c r="E7" i="7"/>
  <c r="H6" i="7"/>
  <c r="G6" i="7" s="1"/>
  <c r="G88" i="6"/>
  <c r="D88" i="6"/>
  <c r="G87" i="6"/>
  <c r="D87" i="6"/>
  <c r="G86" i="6"/>
  <c r="D86" i="6"/>
  <c r="G85" i="6"/>
  <c r="D85" i="6"/>
  <c r="Q85" i="6" s="1"/>
  <c r="G84" i="6"/>
  <c r="E84" i="6"/>
  <c r="D84" i="6" s="1"/>
  <c r="N83" i="6"/>
  <c r="F83" i="6"/>
  <c r="F77" i="6" s="1"/>
  <c r="G82" i="6"/>
  <c r="D82" i="6"/>
  <c r="G81" i="6"/>
  <c r="D81" i="6"/>
  <c r="G80" i="6"/>
  <c r="D80" i="6"/>
  <c r="N79" i="6"/>
  <c r="F79" i="6"/>
  <c r="G78" i="6"/>
  <c r="D78" i="6"/>
  <c r="I77" i="6"/>
  <c r="I76" i="6" s="1"/>
  <c r="E77" i="6"/>
  <c r="G75" i="6"/>
  <c r="D75" i="6"/>
  <c r="I74" i="6"/>
  <c r="G74" i="6" s="1"/>
  <c r="F74" i="6"/>
  <c r="E74" i="6"/>
  <c r="G73" i="6"/>
  <c r="D73" i="6"/>
  <c r="G72" i="6"/>
  <c r="D72" i="6"/>
  <c r="I71" i="6"/>
  <c r="G71" i="6" s="1"/>
  <c r="F71" i="6"/>
  <c r="E71" i="6"/>
  <c r="G70" i="6"/>
  <c r="D70" i="6"/>
  <c r="G69" i="6"/>
  <c r="D69" i="6"/>
  <c r="Q69" i="6" s="1"/>
  <c r="G68" i="6"/>
  <c r="D68" i="6"/>
  <c r="G67" i="6"/>
  <c r="D67" i="6"/>
  <c r="G66" i="6"/>
  <c r="D66" i="6"/>
  <c r="G65" i="6"/>
  <c r="D65" i="6"/>
  <c r="G64" i="6"/>
  <c r="D64" i="6"/>
  <c r="G63" i="6"/>
  <c r="D63" i="6"/>
  <c r="G62" i="6"/>
  <c r="D62" i="6"/>
  <c r="N61" i="6"/>
  <c r="K61" i="6"/>
  <c r="K55" i="6" s="1"/>
  <c r="I61" i="6"/>
  <c r="H61" i="6"/>
  <c r="F61" i="6"/>
  <c r="G60" i="6"/>
  <c r="D60" i="6"/>
  <c r="M59" i="6"/>
  <c r="G59" i="6" s="1"/>
  <c r="E59" i="6"/>
  <c r="D59" i="6" s="1"/>
  <c r="Q59" i="6" s="1"/>
  <c r="G58" i="6"/>
  <c r="D58" i="6"/>
  <c r="G57" i="6"/>
  <c r="D57" i="6"/>
  <c r="D56" i="6" s="1"/>
  <c r="G56" i="6"/>
  <c r="F56" i="6"/>
  <c r="E56" i="6"/>
  <c r="N55" i="6"/>
  <c r="N28" i="6" s="1"/>
  <c r="M55" i="6"/>
  <c r="I55" i="6"/>
  <c r="H55" i="6"/>
  <c r="G54" i="6"/>
  <c r="D54" i="6"/>
  <c r="G53" i="6"/>
  <c r="D53" i="6"/>
  <c r="P52" i="6"/>
  <c r="G52" i="6" s="1"/>
  <c r="Q52" i="6" s="1"/>
  <c r="F52" i="6"/>
  <c r="F50" i="6" s="1"/>
  <c r="E52" i="6"/>
  <c r="E50" i="6" s="1"/>
  <c r="D52" i="6"/>
  <c r="G51" i="6"/>
  <c r="D51" i="6"/>
  <c r="O50" i="6"/>
  <c r="G49" i="6"/>
  <c r="D49" i="6"/>
  <c r="G48" i="6"/>
  <c r="D48" i="6"/>
  <c r="G47" i="6"/>
  <c r="D47" i="6"/>
  <c r="G46" i="6"/>
  <c r="D46" i="6"/>
  <c r="G45" i="6"/>
  <c r="D45" i="6"/>
  <c r="G44" i="6"/>
  <c r="D44" i="6"/>
  <c r="G43" i="6"/>
  <c r="D43" i="6"/>
  <c r="G42" i="6"/>
  <c r="D42" i="6"/>
  <c r="G41" i="6"/>
  <c r="D41" i="6"/>
  <c r="G40" i="6"/>
  <c r="D40" i="6"/>
  <c r="G39" i="6"/>
  <c r="D39" i="6"/>
  <c r="G38" i="6"/>
  <c r="D38" i="6"/>
  <c r="P37" i="6"/>
  <c r="O37" i="6"/>
  <c r="O29" i="6" s="1"/>
  <c r="O28" i="6" s="1"/>
  <c r="N37" i="6"/>
  <c r="M37" i="6"/>
  <c r="M29" i="6" s="1"/>
  <c r="K37" i="6"/>
  <c r="K29" i="6" s="1"/>
  <c r="I37" i="6"/>
  <c r="H37" i="6"/>
  <c r="F37" i="6"/>
  <c r="E37" i="6"/>
  <c r="G36" i="6"/>
  <c r="Q36" i="6" s="1"/>
  <c r="E36" i="6"/>
  <c r="G35" i="6"/>
  <c r="Q35" i="6" s="1"/>
  <c r="E35" i="6"/>
  <c r="E34" i="6" s="1"/>
  <c r="D34" i="6" s="1"/>
  <c r="J34" i="6"/>
  <c r="H34" i="6"/>
  <c r="G33" i="6"/>
  <c r="D33" i="6"/>
  <c r="G32" i="6"/>
  <c r="Q32" i="6" s="1"/>
  <c r="E32" i="6"/>
  <c r="G31" i="6"/>
  <c r="Q31" i="6" s="1"/>
  <c r="E31" i="6"/>
  <c r="J30" i="6"/>
  <c r="H30" i="6"/>
  <c r="P29" i="6"/>
  <c r="H29" i="6"/>
  <c r="F29" i="6"/>
  <c r="O27" i="6"/>
  <c r="G26" i="6"/>
  <c r="Q26" i="6" s="1"/>
  <c r="G25" i="6"/>
  <c r="Q25" i="6" s="1"/>
  <c r="E25" i="6"/>
  <c r="G24" i="6"/>
  <c r="Q24" i="6" s="1"/>
  <c r="E24" i="6"/>
  <c r="G23" i="6"/>
  <c r="Q23" i="6" s="1"/>
  <c r="E23" i="6"/>
  <c r="G22" i="6"/>
  <c r="Q22" i="6" s="1"/>
  <c r="E22" i="6"/>
  <c r="G21" i="6"/>
  <c r="Q21" i="6" s="1"/>
  <c r="E21" i="6"/>
  <c r="G20" i="6"/>
  <c r="Q20" i="6" s="1"/>
  <c r="E20" i="6"/>
  <c r="G19" i="6"/>
  <c r="Q19" i="6" s="1"/>
  <c r="E19" i="6"/>
  <c r="G18" i="6"/>
  <c r="Q18" i="6" s="1"/>
  <c r="E18" i="6"/>
  <c r="G17" i="6"/>
  <c r="Q17" i="6" s="1"/>
  <c r="E17" i="6"/>
  <c r="H16" i="6"/>
  <c r="G16" i="6" s="1"/>
  <c r="D16" i="6"/>
  <c r="G15" i="6"/>
  <c r="Q15" i="6" s="1"/>
  <c r="E15" i="6"/>
  <c r="G14" i="6"/>
  <c r="Q14" i="6" s="1"/>
  <c r="E14" i="6"/>
  <c r="G13" i="6"/>
  <c r="Q13" i="6" s="1"/>
  <c r="E13" i="6"/>
  <c r="G12" i="6"/>
  <c r="Q12" i="6" s="1"/>
  <c r="E12" i="6"/>
  <c r="G11" i="6"/>
  <c r="Q11" i="6" s="1"/>
  <c r="E11" i="6"/>
  <c r="G10" i="6"/>
  <c r="Q10" i="6" s="1"/>
  <c r="E10" i="6"/>
  <c r="G9" i="6"/>
  <c r="Q9" i="6" s="1"/>
  <c r="E9" i="6"/>
  <c r="G8" i="6"/>
  <c r="Q8" i="6" s="1"/>
  <c r="E8" i="6"/>
  <c r="G7" i="6"/>
  <c r="Q7" i="6" s="1"/>
  <c r="E7" i="6"/>
  <c r="H6" i="6"/>
  <c r="G6" i="6" s="1"/>
  <c r="G88" i="5"/>
  <c r="D88" i="5"/>
  <c r="D87" i="5"/>
  <c r="G86" i="5"/>
  <c r="D86" i="5"/>
  <c r="G85" i="5"/>
  <c r="D85" i="5"/>
  <c r="G84" i="5"/>
  <c r="E84" i="5"/>
  <c r="D84" i="5" s="1"/>
  <c r="N83" i="5"/>
  <c r="F83" i="5"/>
  <c r="G82" i="5"/>
  <c r="D82" i="5"/>
  <c r="G81" i="5"/>
  <c r="D81" i="5"/>
  <c r="G80" i="5"/>
  <c r="D80" i="5"/>
  <c r="D79" i="5" s="1"/>
  <c r="N79" i="5"/>
  <c r="F79" i="5"/>
  <c r="F77" i="5" s="1"/>
  <c r="G78" i="5"/>
  <c r="D78" i="5"/>
  <c r="I77" i="5"/>
  <c r="E77" i="5"/>
  <c r="D75" i="5"/>
  <c r="D74" i="5" s="1"/>
  <c r="I74" i="5"/>
  <c r="G74" i="5" s="1"/>
  <c r="F74" i="5"/>
  <c r="E74" i="5"/>
  <c r="G73" i="5"/>
  <c r="D73" i="5"/>
  <c r="G72" i="5"/>
  <c r="D72" i="5"/>
  <c r="D71" i="5" s="1"/>
  <c r="I71" i="5"/>
  <c r="F71" i="5"/>
  <c r="E71" i="5"/>
  <c r="G70" i="5"/>
  <c r="D70" i="5"/>
  <c r="G69" i="5"/>
  <c r="D69" i="5"/>
  <c r="D68" i="5"/>
  <c r="D67" i="5"/>
  <c r="G66" i="5"/>
  <c r="D66" i="5"/>
  <c r="G65" i="5"/>
  <c r="D65" i="5"/>
  <c r="D64" i="5"/>
  <c r="G63" i="5"/>
  <c r="D63" i="5"/>
  <c r="G62" i="5"/>
  <c r="D62" i="5"/>
  <c r="N61" i="5"/>
  <c r="N55" i="5" s="1"/>
  <c r="N28" i="5" s="1"/>
  <c r="L61" i="5"/>
  <c r="J61" i="5" s="1"/>
  <c r="I61" i="5"/>
  <c r="I55" i="5" s="1"/>
  <c r="H61" i="5"/>
  <c r="F61" i="5"/>
  <c r="D60" i="5"/>
  <c r="M59" i="5"/>
  <c r="G59" i="5" s="1"/>
  <c r="E59" i="5"/>
  <c r="D59" i="5" s="1"/>
  <c r="G58" i="5"/>
  <c r="D58" i="5"/>
  <c r="G57" i="5"/>
  <c r="D57" i="5"/>
  <c r="F56" i="5"/>
  <c r="E56" i="5"/>
  <c r="L55" i="5"/>
  <c r="J55" i="5" s="1"/>
  <c r="H55" i="5"/>
  <c r="G54" i="5"/>
  <c r="D54" i="5"/>
  <c r="G53" i="5"/>
  <c r="D53" i="5"/>
  <c r="P52" i="5"/>
  <c r="F52" i="5"/>
  <c r="F50" i="5" s="1"/>
  <c r="E52" i="5"/>
  <c r="E50" i="5" s="1"/>
  <c r="G51" i="5"/>
  <c r="D51" i="5"/>
  <c r="O50" i="5"/>
  <c r="G49" i="5"/>
  <c r="D49" i="5"/>
  <c r="D48" i="5"/>
  <c r="G47" i="5"/>
  <c r="D47" i="5"/>
  <c r="G46" i="5"/>
  <c r="D46" i="5"/>
  <c r="G45" i="5"/>
  <c r="D45" i="5"/>
  <c r="D44" i="5"/>
  <c r="G43" i="5"/>
  <c r="D43" i="5"/>
  <c r="G42" i="5"/>
  <c r="D42" i="5"/>
  <c r="G41" i="5"/>
  <c r="D41" i="5"/>
  <c r="D40" i="5"/>
  <c r="G39" i="5"/>
  <c r="D39" i="5"/>
  <c r="G38" i="5"/>
  <c r="D38" i="5"/>
  <c r="P37" i="5"/>
  <c r="P29" i="5" s="1"/>
  <c r="O37" i="5"/>
  <c r="O29" i="5" s="1"/>
  <c r="O28" i="5" s="1"/>
  <c r="N37" i="5"/>
  <c r="M37" i="5"/>
  <c r="M29" i="5" s="1"/>
  <c r="L37" i="5"/>
  <c r="J37" i="5" s="1"/>
  <c r="I37" i="5"/>
  <c r="I29" i="5" s="1"/>
  <c r="H37" i="5"/>
  <c r="F37" i="5"/>
  <c r="F29" i="5" s="1"/>
  <c r="E37" i="5"/>
  <c r="E36" i="5"/>
  <c r="G35" i="5"/>
  <c r="Q35" i="5" s="1"/>
  <c r="E35" i="5"/>
  <c r="K34" i="5"/>
  <c r="H34" i="5"/>
  <c r="G33" i="5"/>
  <c r="D33" i="5"/>
  <c r="E32" i="5"/>
  <c r="G31" i="5"/>
  <c r="Q31" i="5" s="1"/>
  <c r="E31" i="5"/>
  <c r="K30" i="5"/>
  <c r="K29" i="5" s="1"/>
  <c r="K28" i="5" s="1"/>
  <c r="K27" i="5" s="1"/>
  <c r="H30" i="5"/>
  <c r="L29" i="5"/>
  <c r="O27" i="5"/>
  <c r="G26" i="5"/>
  <c r="Q26" i="5" s="1"/>
  <c r="G25" i="5"/>
  <c r="Q25" i="5" s="1"/>
  <c r="E25" i="5"/>
  <c r="G24" i="5"/>
  <c r="Q24" i="5" s="1"/>
  <c r="E24" i="5"/>
  <c r="G23" i="5"/>
  <c r="Q23" i="5" s="1"/>
  <c r="E23" i="5"/>
  <c r="G22" i="5"/>
  <c r="Q22" i="5" s="1"/>
  <c r="E22" i="5"/>
  <c r="G21" i="5"/>
  <c r="Q21" i="5" s="1"/>
  <c r="E21" i="5"/>
  <c r="G20" i="5"/>
  <c r="Q20" i="5" s="1"/>
  <c r="E20" i="5"/>
  <c r="G19" i="5"/>
  <c r="Q19" i="5" s="1"/>
  <c r="E19" i="5"/>
  <c r="G18" i="5"/>
  <c r="Q18" i="5" s="1"/>
  <c r="E18" i="5"/>
  <c r="G17" i="5"/>
  <c r="Q17" i="5" s="1"/>
  <c r="E17" i="5"/>
  <c r="H16" i="5"/>
  <c r="G16" i="5" s="1"/>
  <c r="D16" i="5"/>
  <c r="G15" i="5"/>
  <c r="Q15" i="5" s="1"/>
  <c r="E15" i="5"/>
  <c r="G14" i="5"/>
  <c r="Q14" i="5" s="1"/>
  <c r="E14" i="5"/>
  <c r="G13" i="5"/>
  <c r="Q13" i="5" s="1"/>
  <c r="E13" i="5"/>
  <c r="G12" i="5"/>
  <c r="Q12" i="5" s="1"/>
  <c r="E12" i="5"/>
  <c r="G11" i="5"/>
  <c r="Q11" i="5" s="1"/>
  <c r="E11" i="5"/>
  <c r="G10" i="5"/>
  <c r="Q10" i="5" s="1"/>
  <c r="E10" i="5"/>
  <c r="G9" i="5"/>
  <c r="Q9" i="5" s="1"/>
  <c r="E9" i="5"/>
  <c r="G8" i="5"/>
  <c r="Q8" i="5" s="1"/>
  <c r="E8" i="5"/>
  <c r="G7" i="5"/>
  <c r="Q7" i="5" s="1"/>
  <c r="E7" i="5"/>
  <c r="H6" i="5"/>
  <c r="G6" i="5" s="1"/>
  <c r="Q51" i="7" l="1"/>
  <c r="E34" i="7"/>
  <c r="D34" i="7" s="1"/>
  <c r="Q38" i="7"/>
  <c r="J29" i="7"/>
  <c r="J28" i="7" s="1"/>
  <c r="J27" i="7" s="1"/>
  <c r="Q66" i="7"/>
  <c r="Q82" i="7"/>
  <c r="D84" i="7"/>
  <c r="E30" i="7"/>
  <c r="D30" i="7" s="1"/>
  <c r="Q42" i="7"/>
  <c r="Q46" i="7"/>
  <c r="Q75" i="7"/>
  <c r="G50" i="7"/>
  <c r="Q50" i="7" s="1"/>
  <c r="Q86" i="7"/>
  <c r="E6" i="7"/>
  <c r="D6" i="7" s="1"/>
  <c r="P28" i="7"/>
  <c r="Q47" i="7"/>
  <c r="Q87" i="7"/>
  <c r="Q6" i="7"/>
  <c r="E16" i="7"/>
  <c r="Q45" i="7"/>
  <c r="Q53" i="7"/>
  <c r="Q65" i="7"/>
  <c r="Q70" i="7"/>
  <c r="Q73" i="7"/>
  <c r="M77" i="7"/>
  <c r="M76" i="7" s="1"/>
  <c r="M27" i="7" s="1"/>
  <c r="Q81" i="7"/>
  <c r="E76" i="7"/>
  <c r="Q16" i="7"/>
  <c r="Q33" i="7"/>
  <c r="G37" i="7"/>
  <c r="Q40" i="7"/>
  <c r="Q88" i="7"/>
  <c r="G30" i="7"/>
  <c r="Q30" i="7" s="1"/>
  <c r="Q44" i="7"/>
  <c r="Q62" i="7"/>
  <c r="Q64" i="7"/>
  <c r="G77" i="7"/>
  <c r="Q80" i="7"/>
  <c r="Q85" i="7"/>
  <c r="Q34" i="7"/>
  <c r="Q37" i="7"/>
  <c r="Q59" i="7"/>
  <c r="G55" i="7"/>
  <c r="Q84" i="7"/>
  <c r="L79" i="6"/>
  <c r="G79" i="6" s="1"/>
  <c r="Q87" i="6"/>
  <c r="Q68" i="6"/>
  <c r="Q70" i="6"/>
  <c r="Q38" i="6"/>
  <c r="D77" i="6"/>
  <c r="Q78" i="6"/>
  <c r="Q53" i="6"/>
  <c r="Q84" i="6"/>
  <c r="Q75" i="6"/>
  <c r="Q63" i="6"/>
  <c r="Q62" i="6"/>
  <c r="G30" i="6"/>
  <c r="E30" i="6"/>
  <c r="D30" i="6" s="1"/>
  <c r="Q33" i="6"/>
  <c r="G37" i="6"/>
  <c r="Q39" i="6"/>
  <c r="Q41" i="6"/>
  <c r="Q43" i="6"/>
  <c r="Q45" i="6"/>
  <c r="Q47" i="6"/>
  <c r="E16" i="6"/>
  <c r="E6" i="6"/>
  <c r="D6" i="6" s="1"/>
  <c r="Q6" i="6" s="1"/>
  <c r="G61" i="6"/>
  <c r="Q67" i="6"/>
  <c r="Q80" i="6"/>
  <c r="Q44" i="6"/>
  <c r="Q46" i="6"/>
  <c r="P50" i="6"/>
  <c r="Q86" i="6"/>
  <c r="Q48" i="6"/>
  <c r="Q51" i="6"/>
  <c r="Q54" i="6"/>
  <c r="Q81" i="6"/>
  <c r="E83" i="6"/>
  <c r="E76" i="6" s="1"/>
  <c r="E61" i="6" s="1"/>
  <c r="D61" i="6" s="1"/>
  <c r="Q88" i="6"/>
  <c r="G34" i="6"/>
  <c r="Q40" i="6"/>
  <c r="Q42" i="6"/>
  <c r="Q49" i="6"/>
  <c r="Q58" i="6"/>
  <c r="F55" i="6"/>
  <c r="F28" i="6" s="1"/>
  <c r="Q65" i="6"/>
  <c r="Q72" i="6"/>
  <c r="Q82" i="6"/>
  <c r="M28" i="6"/>
  <c r="M27" i="6" s="1"/>
  <c r="D37" i="6"/>
  <c r="D50" i="6"/>
  <c r="Q60" i="6"/>
  <c r="Q64" i="6"/>
  <c r="Q66" i="6"/>
  <c r="Q73" i="6"/>
  <c r="Q34" i="6"/>
  <c r="D79" i="6"/>
  <c r="N77" i="6"/>
  <c r="G71" i="5"/>
  <c r="Q71" i="5" s="1"/>
  <c r="G79" i="5"/>
  <c r="G83" i="5"/>
  <c r="Q57" i="5"/>
  <c r="J30" i="5"/>
  <c r="G30" i="5" s="1"/>
  <c r="J29" i="5"/>
  <c r="Q81" i="5"/>
  <c r="Q85" i="5"/>
  <c r="G52" i="5"/>
  <c r="Q49" i="5"/>
  <c r="Q69" i="5"/>
  <c r="Q86" i="5"/>
  <c r="G34" i="5"/>
  <c r="Q46" i="5"/>
  <c r="Q66" i="5"/>
  <c r="Q72" i="5"/>
  <c r="Q80" i="5"/>
  <c r="F55" i="5"/>
  <c r="F28" i="5" s="1"/>
  <c r="D56" i="5"/>
  <c r="I28" i="5"/>
  <c r="Q39" i="5"/>
  <c r="Q41" i="5"/>
  <c r="Q43" i="5"/>
  <c r="Q45" i="5"/>
  <c r="Q65" i="5"/>
  <c r="Q67" i="5"/>
  <c r="G37" i="5"/>
  <c r="Q40" i="5"/>
  <c r="Q44" i="5"/>
  <c r="Q60" i="5"/>
  <c r="Q64" i="5"/>
  <c r="Q70" i="5"/>
  <c r="E83" i="5"/>
  <c r="E76" i="5" s="1"/>
  <c r="D76" i="5" s="1"/>
  <c r="L28" i="5"/>
  <c r="L27" i="5" s="1"/>
  <c r="E34" i="5"/>
  <c r="D34" i="5" s="1"/>
  <c r="P50" i="5"/>
  <c r="P28" i="5" s="1"/>
  <c r="Q63" i="5"/>
  <c r="Q87" i="5"/>
  <c r="Q33" i="5"/>
  <c r="D37" i="5"/>
  <c r="Q51" i="5"/>
  <c r="Q54" i="5"/>
  <c r="Q75" i="5"/>
  <c r="Q82" i="5"/>
  <c r="Q16" i="5"/>
  <c r="H29" i="5"/>
  <c r="H28" i="5" s="1"/>
  <c r="Q48" i="5"/>
  <c r="Q59" i="5"/>
  <c r="Q68" i="5"/>
  <c r="Q38" i="5"/>
  <c r="Q47" i="5"/>
  <c r="Q53" i="5"/>
  <c r="M55" i="5"/>
  <c r="M28" i="5" s="1"/>
  <c r="M27" i="5" s="1"/>
  <c r="Q73" i="5"/>
  <c r="Q78" i="5"/>
  <c r="Q79" i="5"/>
  <c r="Q88" i="5"/>
  <c r="E16" i="5"/>
  <c r="E6" i="5"/>
  <c r="D6" i="5" s="1"/>
  <c r="Q6" i="5" s="1"/>
  <c r="E30" i="5"/>
  <c r="Q42" i="5"/>
  <c r="Q58" i="5"/>
  <c r="G61" i="5"/>
  <c r="Q62" i="5"/>
  <c r="Q56" i="7"/>
  <c r="D76" i="7"/>
  <c r="E61" i="7"/>
  <c r="D61" i="7" s="1"/>
  <c r="G29" i="7"/>
  <c r="G61" i="7"/>
  <c r="H28" i="7"/>
  <c r="Q52" i="7"/>
  <c r="Q57" i="7"/>
  <c r="D71" i="7"/>
  <c r="Q71" i="7" s="1"/>
  <c r="D74" i="7"/>
  <c r="Q74" i="7" s="1"/>
  <c r="D77" i="7"/>
  <c r="D83" i="7"/>
  <c r="Q83" i="7" s="1"/>
  <c r="E29" i="7"/>
  <c r="Q16" i="6"/>
  <c r="Q56" i="6"/>
  <c r="G55" i="6"/>
  <c r="K28" i="6"/>
  <c r="K27" i="6" s="1"/>
  <c r="P28" i="6"/>
  <c r="I29" i="6"/>
  <c r="I28" i="6" s="1"/>
  <c r="I27" i="6" s="1"/>
  <c r="F76" i="6"/>
  <c r="G83" i="6"/>
  <c r="H28" i="6"/>
  <c r="J29" i="6"/>
  <c r="J28" i="6" s="1"/>
  <c r="J27" i="6" s="1"/>
  <c r="Q57" i="6"/>
  <c r="D71" i="6"/>
  <c r="Q71" i="6" s="1"/>
  <c r="D74" i="6"/>
  <c r="Q74" i="6" s="1"/>
  <c r="D83" i="6"/>
  <c r="D77" i="5"/>
  <c r="F76" i="5"/>
  <c r="Q74" i="5"/>
  <c r="D83" i="5"/>
  <c r="Q83" i="5" s="1"/>
  <c r="Q84" i="5"/>
  <c r="G29" i="5"/>
  <c r="Q56" i="5"/>
  <c r="I76" i="5"/>
  <c r="N77" i="5"/>
  <c r="N76" i="5" s="1"/>
  <c r="N27" i="5" s="1"/>
  <c r="D52" i="5"/>
  <c r="E55" i="7" l="1"/>
  <c r="E28" i="7" s="1"/>
  <c r="Q77" i="7"/>
  <c r="G76" i="7"/>
  <c r="Q76" i="7" s="1"/>
  <c r="N76" i="6"/>
  <c r="L77" i="6"/>
  <c r="G77" i="6" s="1"/>
  <c r="Q77" i="6" s="1"/>
  <c r="Q79" i="6"/>
  <c r="Q37" i="6"/>
  <c r="Q30" i="6"/>
  <c r="Q61" i="6"/>
  <c r="F27" i="6"/>
  <c r="E29" i="6"/>
  <c r="D76" i="6"/>
  <c r="G50" i="6"/>
  <c r="Q50" i="6" s="1"/>
  <c r="P27" i="6"/>
  <c r="I27" i="5"/>
  <c r="J28" i="5"/>
  <c r="E29" i="5"/>
  <c r="D29" i="5" s="1"/>
  <c r="Q29" i="5" s="1"/>
  <c r="Q52" i="5"/>
  <c r="Q34" i="5"/>
  <c r="E61" i="5"/>
  <c r="D61" i="5" s="1"/>
  <c r="F27" i="5"/>
  <c r="G50" i="5"/>
  <c r="P27" i="5"/>
  <c r="G55" i="5"/>
  <c r="Q37" i="5"/>
  <c r="D30" i="5"/>
  <c r="Q30" i="5" s="1"/>
  <c r="Q61" i="7"/>
  <c r="D29" i="7"/>
  <c r="Q29" i="7" s="1"/>
  <c r="D55" i="7"/>
  <c r="Q55" i="7" s="1"/>
  <c r="H27" i="7"/>
  <c r="G27" i="7" s="1"/>
  <c r="G28" i="7"/>
  <c r="G28" i="6"/>
  <c r="H27" i="6"/>
  <c r="E55" i="6"/>
  <c r="E28" i="6" s="1"/>
  <c r="Q83" i="6"/>
  <c r="D55" i="6"/>
  <c r="Q55" i="6" s="1"/>
  <c r="G29" i="6"/>
  <c r="D29" i="6"/>
  <c r="D50" i="5"/>
  <c r="G28" i="5"/>
  <c r="H27" i="5"/>
  <c r="G27" i="5" s="1"/>
  <c r="G76" i="5"/>
  <c r="Q76" i="5" s="1"/>
  <c r="E55" i="5"/>
  <c r="G77" i="5"/>
  <c r="Q77" i="5" s="1"/>
  <c r="N27" i="6" l="1"/>
  <c r="L27" i="6" s="1"/>
  <c r="G27" i="6" s="1"/>
  <c r="L76" i="6"/>
  <c r="G76" i="6" s="1"/>
  <c r="Q76" i="6" s="1"/>
  <c r="E28" i="5"/>
  <c r="D28" i="5" s="1"/>
  <c r="Q28" i="5" s="1"/>
  <c r="Q50" i="5"/>
  <c r="D28" i="7"/>
  <c r="Q28" i="7" s="1"/>
  <c r="E27" i="7"/>
  <c r="D27" i="7" s="1"/>
  <c r="Q27" i="7" s="1"/>
  <c r="Q29" i="6"/>
  <c r="D28" i="6"/>
  <c r="Q28" i="6" s="1"/>
  <c r="E27" i="6"/>
  <c r="D27" i="6" s="1"/>
  <c r="Q61" i="5"/>
  <c r="D55" i="5"/>
  <c r="Q55" i="5" s="1"/>
  <c r="Q27" i="6" l="1"/>
  <c r="E27" i="5"/>
  <c r="D27" i="5" s="1"/>
  <c r="Q27" i="5" s="1"/>
  <c r="D33" i="4"/>
  <c r="P37" i="4" l="1"/>
  <c r="P29" i="4" s="1"/>
  <c r="N37" i="4"/>
  <c r="O37" i="4"/>
  <c r="O29" i="4" s="1"/>
  <c r="M37" i="4"/>
  <c r="M29" i="4" s="1"/>
  <c r="K34" i="4"/>
  <c r="M59" i="4"/>
  <c r="M55" i="4" s="1"/>
  <c r="N61" i="4"/>
  <c r="N55" i="4" s="1"/>
  <c r="N28" i="4" s="1"/>
  <c r="N79" i="4"/>
  <c r="N83" i="4"/>
  <c r="N77" i="4" s="1"/>
  <c r="N76" i="4" s="1"/>
  <c r="I6" i="4"/>
  <c r="O50" i="4"/>
  <c r="O27" i="4" s="1"/>
  <c r="P52" i="4"/>
  <c r="P50" i="4" s="1"/>
  <c r="P27" i="4" s="1"/>
  <c r="L37" i="4"/>
  <c r="L29" i="4" s="1"/>
  <c r="L61" i="4"/>
  <c r="L55" i="4" s="1"/>
  <c r="L28" i="4" l="1"/>
  <c r="L27" i="4" s="1"/>
  <c r="O28" i="4"/>
  <c r="M28" i="4"/>
  <c r="M27" i="4" s="1"/>
  <c r="P28" i="4"/>
  <c r="N27" i="4"/>
  <c r="G7" i="4"/>
  <c r="Q7" i="4" s="1"/>
  <c r="G8" i="4"/>
  <c r="Q8" i="4" s="1"/>
  <c r="G9" i="4"/>
  <c r="Q9" i="4" s="1"/>
  <c r="G10" i="4"/>
  <c r="Q10" i="4" s="1"/>
  <c r="G11" i="4"/>
  <c r="Q11" i="4" s="1"/>
  <c r="G12" i="4"/>
  <c r="Q12" i="4" s="1"/>
  <c r="G13" i="4"/>
  <c r="Q13" i="4" s="1"/>
  <c r="G14" i="4"/>
  <c r="Q14" i="4" s="1"/>
  <c r="G15" i="4"/>
  <c r="Q15" i="4" s="1"/>
  <c r="G17" i="4"/>
  <c r="Q17" i="4" s="1"/>
  <c r="G18" i="4"/>
  <c r="Q18" i="4" s="1"/>
  <c r="G19" i="4"/>
  <c r="Q19" i="4" s="1"/>
  <c r="G20" i="4"/>
  <c r="Q20" i="4" s="1"/>
  <c r="G21" i="4"/>
  <c r="Q21" i="4" s="1"/>
  <c r="G22" i="4"/>
  <c r="Q22" i="4" s="1"/>
  <c r="G23" i="4"/>
  <c r="Q23" i="4" s="1"/>
  <c r="G24" i="4"/>
  <c r="Q24" i="4" s="1"/>
  <c r="G25" i="4"/>
  <c r="Q25" i="4" s="1"/>
  <c r="G26" i="4"/>
  <c r="Q26" i="4" s="1"/>
  <c r="G31" i="4"/>
  <c r="Q31" i="4" s="1"/>
  <c r="G32" i="4"/>
  <c r="Q32" i="4" s="1"/>
  <c r="G33" i="4"/>
  <c r="Q33" i="4" s="1"/>
  <c r="G35" i="4"/>
  <c r="Q35" i="4" s="1"/>
  <c r="G36" i="4"/>
  <c r="Q36" i="4" s="1"/>
  <c r="G38" i="4"/>
  <c r="G39" i="4"/>
  <c r="G40" i="4"/>
  <c r="G41" i="4"/>
  <c r="G42" i="4"/>
  <c r="G43" i="4"/>
  <c r="G44" i="4"/>
  <c r="G45" i="4"/>
  <c r="G46" i="4"/>
  <c r="G47" i="4"/>
  <c r="G48" i="4"/>
  <c r="G49" i="4"/>
  <c r="G50" i="4"/>
  <c r="G51" i="4"/>
  <c r="G52" i="4"/>
  <c r="G53" i="4"/>
  <c r="G54" i="4"/>
  <c r="G56" i="4"/>
  <c r="G57" i="4"/>
  <c r="G58" i="4"/>
  <c r="G59" i="4"/>
  <c r="G60" i="4"/>
  <c r="G62" i="4"/>
  <c r="G63" i="4"/>
  <c r="G64" i="4"/>
  <c r="G65" i="4"/>
  <c r="G66" i="4"/>
  <c r="G67" i="4"/>
  <c r="G68" i="4"/>
  <c r="G69" i="4"/>
  <c r="G70" i="4"/>
  <c r="G72" i="4"/>
  <c r="G73" i="4"/>
  <c r="G75" i="4"/>
  <c r="G78" i="4"/>
  <c r="G79" i="4"/>
  <c r="G80" i="4"/>
  <c r="G81" i="4"/>
  <c r="G82" i="4"/>
  <c r="G83" i="4"/>
  <c r="G84" i="4"/>
  <c r="G85" i="4"/>
  <c r="G86" i="4"/>
  <c r="G87" i="4"/>
  <c r="G88" i="4"/>
  <c r="G6" i="4"/>
  <c r="K30" i="4"/>
  <c r="K29" i="4" s="1"/>
  <c r="K28" i="4" s="1"/>
  <c r="K27" i="4" s="1"/>
  <c r="I34" i="4" l="1"/>
  <c r="J77" i="4"/>
  <c r="H77" i="4" s="1"/>
  <c r="J74" i="4"/>
  <c r="G74" i="4" s="1"/>
  <c r="J71" i="4"/>
  <c r="G71" i="4" s="1"/>
  <c r="J61" i="4"/>
  <c r="J55" i="4" s="1"/>
  <c r="I61" i="4"/>
  <c r="H61" i="4" s="1"/>
  <c r="J37" i="4"/>
  <c r="I37" i="4"/>
  <c r="H37" i="4" s="1"/>
  <c r="I30" i="4"/>
  <c r="G30" i="4" s="1"/>
  <c r="I16" i="4"/>
  <c r="G16" i="4" s="1"/>
  <c r="I55" i="4"/>
  <c r="H55" i="4" s="1"/>
  <c r="G61" i="4" l="1"/>
  <c r="G37" i="4"/>
  <c r="I29" i="4"/>
  <c r="G34" i="4"/>
  <c r="G55" i="4"/>
  <c r="J76" i="4"/>
  <c r="G77" i="4"/>
  <c r="J29" i="4"/>
  <c r="J28" i="4" s="1"/>
  <c r="D51" i="4"/>
  <c r="Q51" i="4" s="1"/>
  <c r="G76" i="4" l="1"/>
  <c r="H76" i="4"/>
  <c r="I28" i="4"/>
  <c r="H28" i="4" s="1"/>
  <c r="H29" i="4"/>
  <c r="J27" i="4"/>
  <c r="F83" i="4"/>
  <c r="D86" i="4"/>
  <c r="Q86" i="4" s="1"/>
  <c r="D87" i="4"/>
  <c r="Q87" i="4" s="1"/>
  <c r="D88" i="4"/>
  <c r="Q88" i="4" s="1"/>
  <c r="D85" i="4"/>
  <c r="Q85" i="4" s="1"/>
  <c r="D81" i="4"/>
  <c r="Q81" i="4" s="1"/>
  <c r="D82" i="4"/>
  <c r="Q82" i="4" s="1"/>
  <c r="D80" i="4"/>
  <c r="Q80" i="4" s="1"/>
  <c r="F79" i="4"/>
  <c r="G28" i="4" l="1"/>
  <c r="I27" i="4"/>
  <c r="H27" i="4" s="1"/>
  <c r="F77" i="4"/>
  <c r="F76" i="4" s="1"/>
  <c r="D79" i="4"/>
  <c r="Q79" i="4" s="1"/>
  <c r="E74" i="4" l="1"/>
  <c r="F74" i="4"/>
  <c r="D75" i="4"/>
  <c r="E52" i="4"/>
  <c r="F52" i="4"/>
  <c r="D53" i="4"/>
  <c r="D54" i="4"/>
  <c r="Q54" i="4" s="1"/>
  <c r="F61" i="4"/>
  <c r="E56" i="4"/>
  <c r="F56" i="4"/>
  <c r="D57" i="4"/>
  <c r="D58" i="4"/>
  <c r="Q58" i="4" s="1"/>
  <c r="D60" i="4"/>
  <c r="Q60" i="4" s="1"/>
  <c r="E59" i="4"/>
  <c r="D59" i="4" s="1"/>
  <c r="Q59" i="4" s="1"/>
  <c r="D70" i="4"/>
  <c r="Q70" i="4" s="1"/>
  <c r="D69" i="4"/>
  <c r="Q69" i="4" s="1"/>
  <c r="D68" i="4"/>
  <c r="Q68" i="4" s="1"/>
  <c r="D67" i="4"/>
  <c r="Q67" i="4" s="1"/>
  <c r="D66" i="4"/>
  <c r="Q66" i="4" s="1"/>
  <c r="D65" i="4"/>
  <c r="Q65" i="4" s="1"/>
  <c r="F37" i="4"/>
  <c r="E37" i="4"/>
  <c r="D49" i="4"/>
  <c r="Q49" i="4" s="1"/>
  <c r="D45" i="4"/>
  <c r="Q45" i="4" s="1"/>
  <c r="D46" i="4"/>
  <c r="Q46" i="4" s="1"/>
  <c r="D47" i="4"/>
  <c r="Q47" i="4" s="1"/>
  <c r="D48" i="4"/>
  <c r="Q48" i="4" s="1"/>
  <c r="E36" i="4"/>
  <c r="E35" i="4"/>
  <c r="E32" i="4"/>
  <c r="E31" i="4"/>
  <c r="D16" i="4"/>
  <c r="Q16" i="4" s="1"/>
  <c r="E25" i="4"/>
  <c r="E24" i="4"/>
  <c r="E23" i="4"/>
  <c r="E22" i="4"/>
  <c r="E21" i="4"/>
  <c r="E20" i="4"/>
  <c r="E19" i="4"/>
  <c r="E18" i="4"/>
  <c r="E17" i="4"/>
  <c r="E8" i="4"/>
  <c r="E9" i="4"/>
  <c r="E10" i="4"/>
  <c r="E11" i="4"/>
  <c r="E12" i="4"/>
  <c r="E13" i="4"/>
  <c r="E14" i="4"/>
  <c r="E15" i="4"/>
  <c r="E7" i="4"/>
  <c r="D56" i="4" l="1"/>
  <c r="Q56" i="4" s="1"/>
  <c r="Q57" i="4"/>
  <c r="D74" i="4"/>
  <c r="Q74" i="4" s="1"/>
  <c r="Q75" i="4"/>
  <c r="D52" i="4"/>
  <c r="Q52" i="4" s="1"/>
  <c r="Q53" i="4"/>
  <c r="E50" i="4"/>
  <c r="F50" i="4"/>
  <c r="F55" i="4"/>
  <c r="E6" i="4"/>
  <c r="D6" i="4" s="1"/>
  <c r="Q6" i="4" s="1"/>
  <c r="E16" i="4"/>
  <c r="E77" i="4"/>
  <c r="F29" i="4"/>
  <c r="D44" i="4"/>
  <c r="Q44" i="4" s="1"/>
  <c r="E84" i="4"/>
  <c r="E83" i="4" s="1"/>
  <c r="D64" i="4"/>
  <c r="Q64" i="4" s="1"/>
  <c r="D63" i="4"/>
  <c r="Q63" i="4" s="1"/>
  <c r="D62" i="4"/>
  <c r="Q62" i="4" s="1"/>
  <c r="D73" i="4"/>
  <c r="Q73" i="4" s="1"/>
  <c r="D72" i="4"/>
  <c r="Q72" i="4" s="1"/>
  <c r="F71" i="4"/>
  <c r="E71" i="4"/>
  <c r="D43" i="4"/>
  <c r="Q43" i="4" s="1"/>
  <c r="D42" i="4"/>
  <c r="Q42" i="4" s="1"/>
  <c r="D41" i="4"/>
  <c r="Q41" i="4" s="1"/>
  <c r="D40" i="4"/>
  <c r="Q40" i="4" s="1"/>
  <c r="D39" i="4"/>
  <c r="Q39" i="4" s="1"/>
  <c r="D38" i="4"/>
  <c r="Q38" i="4" s="1"/>
  <c r="E34" i="4"/>
  <c r="D34" i="4" s="1"/>
  <c r="Q34" i="4" s="1"/>
  <c r="E30" i="4"/>
  <c r="D30" i="4" s="1"/>
  <c r="Q30" i="4" s="1"/>
  <c r="D50" i="4" l="1"/>
  <c r="Q50" i="4" s="1"/>
  <c r="F28" i="4"/>
  <c r="F27" i="4" s="1"/>
  <c r="E76" i="4"/>
  <c r="D76" i="4" s="1"/>
  <c r="Q76" i="4" s="1"/>
  <c r="D78" i="4"/>
  <c r="Q78" i="4" s="1"/>
  <c r="D84" i="4"/>
  <c r="D71" i="4"/>
  <c r="Q71" i="4" s="1"/>
  <c r="D37" i="4"/>
  <c r="Q37" i="4" s="1"/>
  <c r="D77" i="4"/>
  <c r="Q77" i="4" s="1"/>
  <c r="E29" i="4"/>
  <c r="E61" i="4" l="1"/>
  <c r="E55" i="4" s="1"/>
  <c r="E28" i="4" s="1"/>
  <c r="D83" i="4"/>
  <c r="Q83" i="4" s="1"/>
  <c r="Q84" i="4"/>
  <c r="D29" i="4"/>
  <c r="D61" i="4" l="1"/>
  <c r="D55" i="4" s="1"/>
  <c r="Q55" i="4" s="1"/>
  <c r="D28" i="4"/>
  <c r="E27" i="4"/>
  <c r="D27" i="4" s="1"/>
  <c r="Q61" i="4" l="1"/>
  <c r="G29" i="4" l="1"/>
  <c r="Q29" i="4" s="1"/>
  <c r="G27" i="4" l="1"/>
  <c r="Q27" i="4" s="1"/>
  <c r="Q28" i="4"/>
</calcChain>
</file>

<file path=xl/sharedStrings.xml><?xml version="1.0" encoding="utf-8"?>
<sst xmlns="http://schemas.openxmlformats.org/spreadsheetml/2006/main" count="459" uniqueCount="110">
  <si>
    <t>Đơn vị tính: Triệu đồng</t>
  </si>
  <si>
    <t>Loại</t>
  </si>
  <si>
    <t>Khoản</t>
  </si>
  <si>
    <t>Nội dung</t>
  </si>
  <si>
    <t>Tổng số</t>
  </si>
  <si>
    <t>Trong đó</t>
  </si>
  <si>
    <t>1. Chi quản lý hành chính:</t>
  </si>
  <si>
    <t>a. Chế độ</t>
  </si>
  <si>
    <t>Công chức</t>
  </si>
  <si>
    <t>Hợp đồng các công việc thừa hành</t>
  </si>
  <si>
    <t>2. Chi sự nghiệp văn hoá thông tin</t>
  </si>
  <si>
    <t>070</t>
  </si>
  <si>
    <t xml:space="preserve">Ghi chú: </t>
  </si>
  <si>
    <t>1. Chi sự nghiệp kinh tế</t>
  </si>
  <si>
    <t>1. Tổng thu phí</t>
  </si>
  <si>
    <t>2. Nộp NSNN</t>
  </si>
  <si>
    <t xml:space="preserve">3. Chi từ nguồn thu được để lại </t>
  </si>
  <si>
    <t>III. Dự toán chi thường xuyên Ngân sách Nhà nước</t>
  </si>
  <si>
    <t>III.1. Dự toán chi hoạt động thường xuyên</t>
  </si>
  <si>
    <t>Hội nhập kinh tế Quốc tế; Công tác xúc tiến kêu gọi đầu tư trọng điểm; Triển khai thực hiện hiệp định thương mại tự do (Việt Nam và Liên hiệp Vương quốc Anh và Bắc Ai-len theo Kế hoạch số 147/KH-UBND ngày 17/6/2021)</t>
  </si>
  <si>
    <t>III.2. Chương trình mục tiêu, nhiệm vụ địa phương</t>
  </si>
  <si>
    <t>b. Quỹ tiền thưởng</t>
  </si>
  <si>
    <t>I. Tổng số thu, chi, nộp ngân sách phí, lệ phí</t>
  </si>
  <si>
    <t>Phí thẩm định thiết kế kỹ thuật (phí thẩm định thiết kế xây dựng triển khai sau thiết kế cơ sở)</t>
  </si>
  <si>
    <t>Phí thẩm định dự án đầu tư xây dựng</t>
  </si>
  <si>
    <t>Phí thẩm định cấp giấy phép hoạt động điện lực</t>
  </si>
  <si>
    <t>Phí thẩm định cấp phép sử dụng vật liệu nổ công nghiệp</t>
  </si>
  <si>
    <t>Phí trong hoạt động hóa chất</t>
  </si>
  <si>
    <t>Phí thẩm định điều kiện kinh doanh để cấp Giấy phép sản xuất rượu, Giấy phép sản xuất thuốc lá</t>
  </si>
  <si>
    <t>Phí trong công tác An toàn thực phẩm</t>
  </si>
  <si>
    <t>Phí thẩm định kinh doanh hàng hóa, dịch vụ hạn chế kinh doanh; hàng hóa, dịch vụ kinh doanh có điều kiện thuộc lĩnh vực thương mại</t>
  </si>
  <si>
    <t>d. Nghiệp vụ theo định mức</t>
  </si>
  <si>
    <t>e. Chi nhiệm vụ đặc thù</t>
  </si>
  <si>
    <t>3. Chi sự nghiệp kinh tế</t>
  </si>
  <si>
    <t>Chương trình quản lý phát triển chợ, thương mại nội địa; phát triển cụm công nghiệp theo Nghị định số 32/2024/NĐ-CP</t>
  </si>
  <si>
    <t>Kinh phí thực hiện các chỉ tiêu về phát triển công nghiệp, thương mại trên địa bàn tỉnh</t>
  </si>
  <si>
    <t>Nhiệm vụ bảo vệ quyền lợi người tiêu dùng, bình ổn giá thị trường, quản lý hoạt động kinh doanh xăng dầu; Kinh phí tổ chức ngày Quyền người tiêu dùng theo Công văn số 7949/UBND-KTTC ngày 11/7/2017</t>
  </si>
  <si>
    <t>Kinh phí thực hiện quản lý nhà nước về chính sách phát triển ngành hóa chất, vật liệu nổ; Kiểm tra hoạt động kinh doanh vận chuyển hóa chất, vật liệu nổ; Quy hoạch, thăm dò khoáng sản; Quản lý an toàn đập, hồ chứa thủy điện; bảo vệ môi trường và phát triển công nghiệp môi trường</t>
  </si>
  <si>
    <t>Dự toán chi NSNN giao thực hiện chế độ tự chủ</t>
  </si>
  <si>
    <t>Dự toán chi NSNN giao không thực hiện chế độ tự chủ</t>
  </si>
  <si>
    <t>Phí cấp giấy chứng nhận xuất xứ hàng hóa (C/O)</t>
  </si>
  <si>
    <t>Viên chức</t>
  </si>
  <si>
    <t>Ban chỉ đạo hoạt động thương mại biên giới, xuất khẩu theo Quyết định số 2949/QĐ-UBND, 05/8/2021; Ban chỉ đạo bảo vệ an toàn lưới điện cao áp tỉnh Thanh Hóa theo Quyết định số 2682/QĐ-UBND, 19/7/2021; Ban chỉ đạo kết nối cung cầu theo Quyết định số 2301/QĐ-UBND, 29/6/2022; Ban chỉ đạo phát triển điện lực theo Quyết định số 2500/QĐ-UBND, 19/7/2022</t>
  </si>
  <si>
    <t>Kinh phí thực hiện nhiệm vụ phát triển thương mại điện tử theo Kế hoạch số 154/KH-UBND ngày 24/7/2025 của UBND tỉnh (giai đoạn 2026 - 2030)</t>
  </si>
  <si>
    <t>Kinh phí triển khai hệ thống quản lý văn bản và hồ sơ công việc chứa nội dung bí mật nhà nước dùng chung trong hệ thống hành chính nhà nước theo QĐ số 2481/QĐ-TTg ngày 13/11/2025 của Thủ tướng Chính phủ.</t>
  </si>
  <si>
    <t xml:space="preserve">Kinh phí phục vụ hoạt động quản lý nhà nước về PCCC theo Quyết định số 109/2025/QĐ-UBND ngày 26/8/2025 của UBND tỉnh Thanh Hóa </t>
  </si>
  <si>
    <t xml:space="preserve">Kinh phí mua sắm bổ sung tài sản, trang thiết bị phục vụ công tác chuyên môn </t>
  </si>
  <si>
    <t>Kinh phí mua báo, tạp chí theo CV số 2450-CV/UB ngày 06/8/2025</t>
  </si>
  <si>
    <t>BCĐ phòng chống buôn lậu và gian lận thương mại theo QĐ 389/QĐ-TTg ngày 19/3/2014 của Thủ tướng Chính phủ</t>
  </si>
  <si>
    <t>Kinh phí thuê trụ sở làm việc các Đội thuộc Chi cục Quản lý thị trường</t>
  </si>
  <si>
    <t>Kinh phí trang cấp trang phục ngành QLTT theo Nghị định số 33/2022/NĐ-CP ngày 27/5/2022 của Chính phủ</t>
  </si>
  <si>
    <t xml:space="preserve"> Kinh phí sửa chữa, bảo dưỡng, bảo trì thường xuyên cơ sở vật chất theo Thông tư 65/2021/TT-BTC ngày 29/7/2021 của Bộ Tài chính</t>
  </si>
  <si>
    <t>Kinh phí sửa chữa, bảo dưỡng, bảo trì thường xuyên cơ sở vật chất theo Thông tư 65/2021/TT-BTC ngày 29/7/2021 của Bộ Tài chính</t>
  </si>
  <si>
    <t>Kinh phí đảm bảo an toàn thông tin mạng</t>
  </si>
  <si>
    <t>Kinh phí thuê bảo vệ, tạp vụ, lái xe phục vụ công tác chuyên môn của Chi cục Quản lý thị trường (bao gồm cả KP còn thiếu 3 tháng cuối năm 2025)</t>
  </si>
  <si>
    <t>Hỗ trợ kinh phí cho hoạt động chống buôn lậu, gian lận thương mại, hàng giả (từ nguồn thu xử lý vi phạm hành chính)</t>
  </si>
  <si>
    <t>Xây dựng bản tin, thực hiện chuyên mục trên báo, đài, truyền hình; Xây dựng và duy trì trang WEB</t>
  </si>
  <si>
    <t>Xúc tiến các Dự án CN; TTCN và DA năng lượng</t>
  </si>
  <si>
    <t>Chi hoạt động xúc tiến đầu tư thương mại</t>
  </si>
  <si>
    <t>Kinh phí quản lý dự án công khai quy hoạch hàng năm theo Quyết định số 2668/QĐ-UBND ngày 19/7/2016</t>
  </si>
  <si>
    <t>Chi phí chuyển trụ sở năm 2025 của Trung tâm Xúc tiến Công thương</t>
  </si>
  <si>
    <t>092</t>
  </si>
  <si>
    <t>b. Chi nhiệm vụ đặc thù</t>
  </si>
  <si>
    <t>2. Chi sự nghiệp Khoa học và công nghệ</t>
  </si>
  <si>
    <t>KP bồi dưỡng cập nhật kiến thức, kỹ năng về khoa học, công nghệ, đổi mới sáng tạo, kỹ năng  số,  công  nghệ  số  cho  cán  bộ,  công chức, viên chức có liên quan các cấp phục vụ chuyển đổi số lĩnh vực Công nghiệp và Thương mại</t>
  </si>
  <si>
    <t xml:space="preserve"> - Dự toán chi ngân sách trên đã trừ tiết kiệm 10% chi thường xuyên để thực hiện cải cách tiền lương; </t>
  </si>
  <si>
    <t>Hỗ trợ máy móc, thiết bị tiên tiến vào sản xuất hàng CN-TTCN (05 cơ sở)</t>
  </si>
  <si>
    <t>Chương trình tham gia 09 Hội chợ trong nước năm 2026</t>
  </si>
  <si>
    <t>Chương trình tổ chức 03 Phiên chợ kết nối cung - cầu về nông thôn năm 2026</t>
  </si>
  <si>
    <t xml:space="preserve">Tổ chức Chương trình "Giờ Trái đất" </t>
  </si>
  <si>
    <t>Hỗ trợ kiểm toán năng lượng, đưa các giải pháp tiết kiệm và hiệu quả cho các doanh nghiệp sử dụng năng lượng lớn trên địa bàn tỉnh Thanh Hóa (hỗ trợ 7 doanh nghiệp)</t>
  </si>
  <si>
    <t>Hỗ trợ lắp đặt ứng dụng kỹ thuật Biogas trong đun nấu  và phát điện cho các trang trại, gia trại trên địa bàn tỉnh, giảm thiểu ô nhiễm môi trường (5 đơn vị)</t>
  </si>
  <si>
    <t>Tuyên truyền phổ biến thông tin, nâng cao nhận thức cho cộng đồng, thúc đẩy việc sử dụng năng lượng tiết kiệm và hiệu quả, bảo vệ môi trường</t>
  </si>
  <si>
    <t>Tổ chức đào tạo, tăng cường cho doanh nghiệp, cơ sở sản xuất, tòa nhà về thực hiện các quy định của Nhà nước, kỹ thuật về sử dụng năng lượng tiết kiệm và hiệu quả trên địa bàn tỉnh</t>
  </si>
  <si>
    <t>c. Chương trình sử dụng năng lượng tiết kiệm và hiệu quả thực hiện mới năm 2026</t>
  </si>
  <si>
    <t xml:space="preserve">a. Chương trình Vệ sinh an toàn thực phẩm </t>
  </si>
  <si>
    <t>b. Chương trình khuyến công địa phương</t>
  </si>
  <si>
    <t>3. Chi sự nghiệp Giáo dục, đào tạo và dạy nghề</t>
  </si>
  <si>
    <t>a. Chế độ theo định mức học sinh</t>
  </si>
  <si>
    <t xml:space="preserve"> - Đối với Trường Trung cấp Thương mại và Du lịch:</t>
  </si>
  <si>
    <t>c. Chính sách học phí, miễm giảm, hỗ trợ học phí, hỗ trợ CP học tập theo Nghị định 238/2025/NĐ-CP ngày 03/9/2025</t>
  </si>
  <si>
    <t xml:space="preserve">   + Dự toán chi thường xuyên giao tự chủ thực hiện theo tiêu chí học sinh chỉ được rút dự toán theo số học sinh chính quy bình quân có mặt cộng (+) số học viên thực tế tuyển mới trừ (-) đi số học sinh ra trường. Nếu tuyển sinh không đạt theo giao theo dự toán, yêu cầu đơn vị không được rút kinh phí về và thực hiện để lại Kho bạc Nhà nước và cuối năm thực hiện huỷ dự toán theo quy định của Luật Ngân sách Nhà nước. </t>
  </si>
  <si>
    <t xml:space="preserve">   + Thực hiện trích lập để dành nguồn CCTL theo quy định ./.</t>
  </si>
  <si>
    <t xml:space="preserve">    + Đối tượng được hưởng các chính sách giáo dục hỗ trợ cho học sinh trong phạm vi chỉ tiêu, nhiệm vụ được giao, mức thu học phí, mức hỗ trợ để thanh, quyết toán kinh phí theo quy định của Luật Ngân sách Nhà nước và các văn bản hướng dẫn.</t>
  </si>
  <si>
    <t>Văn phòng Sở</t>
  </si>
  <si>
    <t>Chi cục QLTT</t>
  </si>
  <si>
    <t>TTXTCT</t>
  </si>
  <si>
    <t>Trường TCTMDL</t>
  </si>
  <si>
    <r>
      <t xml:space="preserve">PHỤ LỤC 1: 
DỰ TOÁN THU, CHI NGÂN SÁCH NHA NƯỚC NĂM 2026
Văn phòng Sở Công Thương
</t>
    </r>
    <r>
      <rPr>
        <i/>
        <sz val="12"/>
        <rFont val="Times New Roman"/>
        <family val="1"/>
      </rPr>
      <t>(Kèm theo Thông báo số       /TB-SCT ngày 31/12/2025 của Sở Công Thương)</t>
    </r>
  </si>
  <si>
    <t>-</t>
  </si>
  <si>
    <t>II. Dự toán chi thường xuyên Ngân sách Nhà nước</t>
  </si>
  <si>
    <t>II.1. Dự toán chi hoạt động thường xuyên</t>
  </si>
  <si>
    <t>c. Nghiệp vụ theo định mức</t>
  </si>
  <si>
    <t>d. Chi nhiệm vụ đặc thù</t>
  </si>
  <si>
    <t>2. Chi sự nghiệp kinh tế</t>
  </si>
  <si>
    <t>Chi nhiệm vụ đặc thù</t>
  </si>
  <si>
    <t>3. Chi sự nghiệp văn hoá thông tin</t>
  </si>
  <si>
    <t>4. Chi sự nghiệp Khoa học và công nghệ</t>
  </si>
  <si>
    <t>II.2. Chương trình mục tiêu, nhiệm vụ địa phương</t>
  </si>
  <si>
    <t>Chi sự nghiệp kinh tế</t>
  </si>
  <si>
    <t xml:space="preserve">Chương trình Vệ sinh an toàn thực phẩm </t>
  </si>
  <si>
    <t>Dự toán chi thường xuyên Ngân sách Nhà nước</t>
  </si>
  <si>
    <t>I.1. Dự toán chi hoạt động thường xuyên</t>
  </si>
  <si>
    <t xml:space="preserve"> Chi nhiệm vụ đặc thù</t>
  </si>
  <si>
    <r>
      <t xml:space="preserve">PHỤ LỤC 4: 
DỰ TOÁN CHI NGÂN SÁCH NHÀ NƯỚC NĂM 2026
Trường Trung cấp Thương mại Du lịch
</t>
    </r>
    <r>
      <rPr>
        <i/>
        <sz val="12"/>
        <rFont val="Times New Roman"/>
        <family val="1"/>
      </rPr>
      <t>(Kèm theo Thông báo số       /TB-SCT ngày 31/12/2025 của Sở Công Thương)</t>
    </r>
  </si>
  <si>
    <r>
      <t xml:space="preserve">PHỤ LỤC 3: 
DỰ TOÁN CHI NGÂN SÁCH NHÀ NƯỚC NĂM 2026
Trung tâm Xúc tiến Công Thương
</t>
    </r>
    <r>
      <rPr>
        <i/>
        <sz val="12"/>
        <rFont val="Times New Roman"/>
        <family val="1"/>
      </rPr>
      <t>(Kèm theo Thông báo số       /TB-SCT ngày 31/12/2025 của Sở Công Thương)</t>
    </r>
  </si>
  <si>
    <r>
      <t xml:space="preserve">PHỤ LỤC 2: 
DỰ TOÁN CHI NGÂN SÁCH NHÀ NƯỚC NĂM 2026
Chi cục Quản lý thị trường
</t>
    </r>
    <r>
      <rPr>
        <i/>
        <sz val="12"/>
        <rFont val="Times New Roman"/>
        <family val="1"/>
      </rPr>
      <t>(Kèm theo Thông báo số       /TB-SCT ngày 31/12/2025 của Sở Công Thương)</t>
    </r>
  </si>
  <si>
    <t xml:space="preserve">  + Đối tượng được hưởng các chính sách giáo dục hỗ trợ cho học sinh trong phạm vi chỉ tiêu, nhiệm vụ được giao, mức thu học phí, mức hỗ trợ để thanh, quyết toán kinh phí theo quy định của Luật Ngân sách Nhà nước và các văn bản hướng dẫn.</t>
  </si>
  <si>
    <t xml:space="preserve">  + Thực hiện trích lập để dành nguồn CCTL theo quy định ./.</t>
  </si>
  <si>
    <t>Chi sự nghiệp Giáo dục, đào tạo và dạy nghề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</si>
</sst>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 ###\ ###"/>
    <numFmt numFmtId="166" formatCode="_(* #,##0_);_(* \(#,##0\);_(* &quot;-&quot;??_);_(@_)"/>
    <numFmt numFmtId="167" formatCode="###,###,###"/>
    <numFmt numFmtId="168" formatCode="_-* #,##0_®_-;\-* #,##0_®_-;_-* &quot;-&quot;??_®_-;_-@_-"/>
    <numFmt numFmtId="169" formatCode="_-* #,##0.00\ _₫_-;\-* #,##0.00\ _₫_-;_-* &quot;-&quot;??\ _₫_-;_-@_-"/>
    <numFmt numFmtId="171" formatCode="_-* #,##0_-;\-* #,##0_-;_-* &quot;-&quot;??_-;_-@_-"/>
  </numFmts>
  <fonts count="17">
    <font>
      <sz val="11"/>
      <color theme="1"/>
      <name val="Calibri"/>
      <family val="2"/>
      <scheme val="minor"/>
    </font>
    <font>
      <sz val="12"/>
      <color theme="1"/>
      <name val="Times New Roman"/>
      <family val="2"/>
    </font>
    <font>
      <sz val="11"/>
      <color theme="1"/>
      <name val="Calibri"/>
      <family val="2"/>
      <scheme val="minor"/>
    </font>
    <font>
      <b/>
      <sz val="12"/>
      <name val="Times New Roman"/>
      <family val="1"/>
    </font>
    <font>
      <sz val="12"/>
      <name val="Times New Roman"/>
      <family val="1"/>
    </font>
    <font>
      <sz val="10"/>
      <name val="Arial"/>
      <family val="2"/>
    </font>
    <font>
      <i/>
      <sz val="12"/>
      <name val="Times New Roman"/>
      <family val="1"/>
    </font>
    <font>
      <sz val="10"/>
      <name val="Helv"/>
      <family val="2"/>
    </font>
    <font>
      <b/>
      <i/>
      <sz val="12"/>
      <name val="Times New Roman"/>
      <family val="1"/>
    </font>
    <font>
      <sz val="12"/>
      <color indexed="8"/>
      <name val="Times New Roman"/>
      <family val="1"/>
    </font>
    <font>
      <sz val="10"/>
      <name val=".VnTime"/>
      <family val="2"/>
    </font>
    <font>
      <sz val="12"/>
      <color theme="1"/>
      <name val="Times New Roman"/>
      <family val="1"/>
    </font>
    <font>
      <sz val="10"/>
      <name val="Arial"/>
      <family val="2"/>
      <charset val="163"/>
    </font>
    <font>
      <b/>
      <sz val="12"/>
      <color rgb="FFFF0000"/>
      <name val="Times New Roman"/>
      <family val="1"/>
    </font>
    <font>
      <sz val="12"/>
      <color rgb="FFFF0000"/>
      <name val="Times New Roman"/>
      <family val="1"/>
    </font>
    <font>
      <b/>
      <sz val="11"/>
      <color theme="1"/>
      <name val="Times New Roman"/>
      <family val="1"/>
    </font>
    <font>
      <sz val="11"/>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9">
    <xf numFmtId="0" fontId="0" fillId="0" borderId="0"/>
    <xf numFmtId="164" fontId="2" fillId="0" borderId="0" applyFont="0" applyFill="0" applyBorder="0" applyAlignment="0" applyProtection="0"/>
    <xf numFmtId="43" fontId="4" fillId="0" borderId="0" applyFont="0" applyFill="0" applyBorder="0" applyAlignment="0" applyProtection="0"/>
    <xf numFmtId="0" fontId="7" fillId="0" borderId="0"/>
    <xf numFmtId="0" fontId="4" fillId="0" borderId="0">
      <alignment vertical="top"/>
    </xf>
    <xf numFmtId="0" fontId="9" fillId="0" borderId="0">
      <alignment vertical="top"/>
    </xf>
    <xf numFmtId="0" fontId="4" fillId="0" borderId="0"/>
    <xf numFmtId="0" fontId="5" fillId="0" borderId="0"/>
    <xf numFmtId="0" fontId="10" fillId="0" borderId="0" applyNumberFormat="0" applyFill="0" applyBorder="0" applyAlignment="0" applyProtection="0"/>
    <xf numFmtId="169" fontId="5" fillId="0" borderId="0" applyFont="0" applyFill="0" applyBorder="0" applyAlignment="0" applyProtection="0"/>
    <xf numFmtId="0" fontId="4" fillId="0" borderId="0"/>
    <xf numFmtId="0" fontId="4" fillId="0" borderId="0"/>
    <xf numFmtId="0" fontId="4" fillId="0" borderId="0"/>
    <xf numFmtId="0" fontId="4" fillId="0" borderId="0">
      <alignment vertical="top"/>
    </xf>
    <xf numFmtId="0" fontId="2" fillId="0" borderId="0"/>
    <xf numFmtId="43" fontId="2" fillId="0" borderId="0" applyFont="0" applyFill="0" applyBorder="0" applyAlignment="0" applyProtection="0"/>
    <xf numFmtId="43" fontId="12" fillId="0" borderId="0" applyFont="0" applyFill="0" applyBorder="0" applyAlignment="0" applyProtection="0"/>
    <xf numFmtId="0" fontId="2" fillId="0" borderId="0"/>
    <xf numFmtId="0" fontId="1" fillId="0" borderId="0"/>
  </cellStyleXfs>
  <cellXfs count="212">
    <xf numFmtId="0" fontId="0" fillId="0" borderId="0" xfId="0"/>
    <xf numFmtId="0" fontId="4" fillId="0" borderId="0" xfId="0" applyFont="1" applyAlignment="1">
      <alignment vertical="center"/>
    </xf>
    <xf numFmtId="0" fontId="4" fillId="0" borderId="0" xfId="0" applyFont="1"/>
    <xf numFmtId="166" fontId="3" fillId="0" borderId="0" xfId="1" applyNumberFormat="1" applyFont="1" applyFill="1" applyBorder="1" applyAlignment="1">
      <alignment vertical="center"/>
    </xf>
    <xf numFmtId="165" fontId="6" fillId="0" borderId="0" xfId="0" applyNumberFormat="1" applyFont="1" applyAlignment="1">
      <alignment horizontal="right" vertical="center"/>
    </xf>
    <xf numFmtId="3" fontId="3" fillId="0" borderId="1" xfId="0" applyNumberFormat="1" applyFont="1" applyBorder="1" applyAlignment="1">
      <alignment horizontal="center" vertical="center" wrapText="1"/>
    </xf>
    <xf numFmtId="49" fontId="4" fillId="0" borderId="0" xfId="0" applyNumberFormat="1" applyFont="1" applyAlignment="1">
      <alignment vertical="center"/>
    </xf>
    <xf numFmtId="0" fontId="3" fillId="0" borderId="0" xfId="0" applyFont="1"/>
    <xf numFmtId="0" fontId="6" fillId="0" borderId="0" xfId="0" applyFont="1"/>
    <xf numFmtId="0" fontId="8" fillId="0" borderId="0" xfId="0" applyFont="1"/>
    <xf numFmtId="168" fontId="14" fillId="0" borderId="0" xfId="1" applyNumberFormat="1" applyFont="1" applyFill="1"/>
    <xf numFmtId="0" fontId="13" fillId="0" borderId="0" xfId="0" applyFont="1"/>
    <xf numFmtId="168" fontId="13" fillId="0" borderId="0" xfId="1" applyNumberFormat="1" applyFont="1" applyFill="1"/>
    <xf numFmtId="0" fontId="14" fillId="0" borderId="0" xfId="0" applyFont="1"/>
    <xf numFmtId="0" fontId="4" fillId="2" borderId="0" xfId="0" applyFont="1" applyFill="1"/>
    <xf numFmtId="168" fontId="4" fillId="0" borderId="0" xfId="1" applyNumberFormat="1" applyFont="1" applyFill="1"/>
    <xf numFmtId="49" fontId="3" fillId="0" borderId="1" xfId="0" applyNumberFormat="1" applyFont="1" applyBorder="1" applyAlignment="1">
      <alignment horizontal="center" vertical="center" wrapText="1"/>
    </xf>
    <xf numFmtId="0" fontId="4" fillId="3" borderId="0" xfId="0" applyFont="1" applyFill="1" applyAlignment="1">
      <alignment vertical="center"/>
    </xf>
    <xf numFmtId="165" fontId="6" fillId="3" borderId="0" xfId="0" applyNumberFormat="1" applyFont="1" applyFill="1" applyAlignment="1">
      <alignment horizontal="right" vertical="center"/>
    </xf>
    <xf numFmtId="3"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49" fontId="4" fillId="3" borderId="0" xfId="0" applyNumberFormat="1" applyFont="1" applyFill="1" applyAlignment="1">
      <alignment vertical="center"/>
    </xf>
    <xf numFmtId="0" fontId="4" fillId="3" borderId="0" xfId="0" quotePrefix="1" applyFont="1" applyFill="1" applyAlignment="1">
      <alignment horizontal="justify" vertical="center" wrapText="1"/>
    </xf>
    <xf numFmtId="0" fontId="3" fillId="4" borderId="0" xfId="0" applyFont="1" applyFill="1"/>
    <xf numFmtId="0" fontId="4" fillId="4" borderId="0" xfId="0" applyFont="1" applyFill="1"/>
    <xf numFmtId="0" fontId="4" fillId="0" borderId="2" xfId="0" applyFont="1" applyBorder="1" applyAlignment="1">
      <alignment vertical="center"/>
    </xf>
    <xf numFmtId="166" fontId="4" fillId="0" borderId="2" xfId="1" applyNumberFormat="1" applyFont="1" applyFill="1" applyBorder="1" applyAlignment="1">
      <alignment vertical="center"/>
    </xf>
    <xf numFmtId="0" fontId="4" fillId="0" borderId="2" xfId="0" applyFont="1" applyBorder="1" applyAlignment="1">
      <alignment horizontal="center" vertical="center"/>
    </xf>
    <xf numFmtId="165"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vertical="center"/>
    </xf>
    <xf numFmtId="49" fontId="3" fillId="0" borderId="1" xfId="0" applyNumberFormat="1" applyFont="1" applyBorder="1" applyAlignment="1">
      <alignment vertical="center" wrapText="1"/>
    </xf>
    <xf numFmtId="0" fontId="3" fillId="0" borderId="1" xfId="2" applyNumberFormat="1" applyFont="1" applyBorder="1" applyAlignment="1">
      <alignment vertical="center"/>
    </xf>
    <xf numFmtId="167" fontId="3" fillId="0" borderId="1" xfId="0" applyNumberFormat="1" applyFont="1" applyBorder="1" applyAlignment="1">
      <alignment horizontal="right" vertical="center" wrapText="1"/>
    </xf>
    <xf numFmtId="167" fontId="4" fillId="0" borderId="1" xfId="0" applyNumberFormat="1" applyFont="1" applyBorder="1" applyAlignment="1">
      <alignment vertical="center" wrapText="1"/>
    </xf>
    <xf numFmtId="167" fontId="4" fillId="0" borderId="1" xfId="0" applyNumberFormat="1" applyFont="1" applyBorder="1" applyAlignment="1">
      <alignment vertical="center"/>
    </xf>
    <xf numFmtId="167" fontId="4" fillId="3" borderId="1" xfId="0" applyNumberFormat="1" applyFont="1" applyFill="1" applyBorder="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left" vertical="center"/>
    </xf>
    <xf numFmtId="3" fontId="3" fillId="4" borderId="1" xfId="0" applyNumberFormat="1" applyFont="1" applyFill="1" applyBorder="1" applyAlignment="1">
      <alignment vertical="center" wrapText="1"/>
    </xf>
    <xf numFmtId="3" fontId="3" fillId="4" borderId="1" xfId="0" applyNumberFormat="1" applyFont="1" applyFill="1" applyBorder="1" applyAlignment="1">
      <alignment vertical="center"/>
    </xf>
    <xf numFmtId="0" fontId="4" fillId="4" borderId="1" xfId="0" applyFont="1" applyFill="1" applyBorder="1" applyAlignment="1">
      <alignment vertical="center"/>
    </xf>
    <xf numFmtId="0" fontId="4" fillId="4" borderId="1" xfId="17" applyFont="1" applyFill="1" applyBorder="1" applyAlignment="1">
      <alignment horizontal="left" vertical="center" wrapText="1"/>
    </xf>
    <xf numFmtId="37" fontId="4" fillId="4" borderId="1" xfId="15" applyNumberFormat="1" applyFont="1" applyFill="1" applyBorder="1" applyAlignment="1">
      <alignment horizontal="right" vertical="center" wrapText="1"/>
    </xf>
    <xf numFmtId="3" fontId="4" fillId="4" borderId="1" xfId="0" applyNumberFormat="1" applyFont="1" applyFill="1" applyBorder="1" applyAlignment="1">
      <alignment vertical="center"/>
    </xf>
    <xf numFmtId="37" fontId="4" fillId="4" borderId="1" xfId="15" applyNumberFormat="1" applyFont="1" applyFill="1" applyBorder="1" applyAlignment="1">
      <alignment vertical="center" wrapText="1"/>
    </xf>
    <xf numFmtId="167" fontId="3" fillId="4" borderId="1" xfId="0" applyNumberFormat="1" applyFont="1" applyFill="1" applyBorder="1" applyAlignment="1">
      <alignment vertical="center"/>
    </xf>
    <xf numFmtId="167" fontId="4" fillId="4" borderId="1" xfId="0" applyNumberFormat="1" applyFont="1" applyFill="1" applyBorder="1" applyAlignment="1">
      <alignment vertical="center"/>
    </xf>
    <xf numFmtId="0" fontId="3" fillId="4" borderId="1" xfId="0" applyFont="1" applyFill="1" applyBorder="1" applyAlignment="1">
      <alignment horizontal="left" vertical="center" wrapText="1"/>
    </xf>
    <xf numFmtId="0" fontId="6" fillId="0" borderId="1" xfId="0" applyFont="1" applyBorder="1" applyAlignment="1">
      <alignment vertical="center"/>
    </xf>
    <xf numFmtId="0" fontId="3" fillId="0" borderId="1" xfId="4" applyFont="1" applyBorder="1" applyAlignment="1">
      <alignment vertical="center"/>
    </xf>
    <xf numFmtId="167" fontId="3" fillId="0" borderId="1" xfId="0" applyNumberFormat="1" applyFont="1" applyBorder="1" applyAlignment="1">
      <alignment vertical="center"/>
    </xf>
    <xf numFmtId="3" fontId="3" fillId="3" borderId="1" xfId="0" applyNumberFormat="1" applyFont="1" applyFill="1" applyBorder="1" applyAlignment="1">
      <alignment vertical="center" wrapText="1"/>
    </xf>
    <xf numFmtId="0" fontId="3" fillId="0" borderId="1" xfId="0" applyFont="1" applyBorder="1" applyAlignment="1">
      <alignment vertical="center"/>
    </xf>
    <xf numFmtId="0" fontId="8" fillId="0" borderId="1" xfId="0" applyFont="1" applyBorder="1" applyAlignment="1">
      <alignment vertical="center"/>
    </xf>
    <xf numFmtId="0" fontId="3" fillId="0" borderId="1" xfId="0" applyFont="1" applyBorder="1" applyAlignment="1">
      <alignment horizontal="left" vertical="center" wrapText="1"/>
    </xf>
    <xf numFmtId="165" fontId="3" fillId="0" borderId="1" xfId="3" applyNumberFormat="1" applyFont="1" applyBorder="1" applyAlignment="1">
      <alignment horizontal="right" vertical="center" wrapText="1"/>
    </xf>
    <xf numFmtId="0" fontId="4" fillId="0" borderId="1" xfId="3" applyFont="1" applyBorder="1" applyAlignment="1">
      <alignment horizontal="justify" vertical="center" wrapText="1"/>
    </xf>
    <xf numFmtId="3" fontId="4" fillId="2" borderId="1" xfId="3" applyNumberFormat="1" applyFont="1" applyFill="1" applyBorder="1" applyAlignment="1">
      <alignment horizontal="right" vertical="center" wrapText="1"/>
    </xf>
    <xf numFmtId="3" fontId="4" fillId="3" borderId="1" xfId="0" applyNumberFormat="1" applyFont="1" applyFill="1" applyBorder="1" applyAlignment="1">
      <alignment vertical="center" wrapText="1"/>
    </xf>
    <xf numFmtId="0" fontId="13" fillId="0" borderId="1" xfId="0" applyFont="1" applyBorder="1" applyAlignment="1">
      <alignment vertical="center"/>
    </xf>
    <xf numFmtId="167" fontId="13" fillId="0" borderId="1" xfId="0" applyNumberFormat="1" applyFont="1" applyBorder="1" applyAlignment="1">
      <alignment vertical="center"/>
    </xf>
    <xf numFmtId="167" fontId="14" fillId="0" borderId="1" xfId="0" applyNumberFormat="1" applyFont="1" applyBorder="1" applyAlignment="1">
      <alignment vertical="center"/>
    </xf>
    <xf numFmtId="3" fontId="14" fillId="3" borderId="1" xfId="0" applyNumberFormat="1" applyFont="1" applyFill="1" applyBorder="1" applyAlignment="1">
      <alignment vertical="center" wrapText="1"/>
    </xf>
    <xf numFmtId="0" fontId="14" fillId="0" borderId="1" xfId="0" applyFont="1" applyBorder="1" applyAlignment="1">
      <alignment vertical="center"/>
    </xf>
    <xf numFmtId="0" fontId="3" fillId="0" borderId="1" xfId="3" applyFont="1" applyBorder="1" applyAlignment="1">
      <alignment horizontal="justify" vertical="center" wrapText="1"/>
    </xf>
    <xf numFmtId="0" fontId="4" fillId="2" borderId="1" xfId="3" applyFont="1" applyFill="1" applyBorder="1" applyAlignment="1">
      <alignment horizontal="justify" vertical="center" wrapText="1"/>
    </xf>
    <xf numFmtId="165" fontId="4" fillId="0" borderId="1" xfId="3" applyNumberFormat="1" applyFont="1" applyBorder="1" applyAlignment="1">
      <alignment horizontal="right" vertical="center" wrapText="1"/>
    </xf>
    <xf numFmtId="165" fontId="4" fillId="0" borderId="1" xfId="5" applyNumberFormat="1" applyFont="1" applyBorder="1" applyAlignment="1">
      <alignment horizontal="right" vertical="center" wrapText="1"/>
    </xf>
    <xf numFmtId="0" fontId="4" fillId="0" borderId="1" xfId="0" applyFont="1" applyBorder="1" applyAlignment="1">
      <alignment vertical="center" wrapText="1"/>
    </xf>
    <xf numFmtId="0" fontId="13" fillId="0" borderId="1" xfId="0" applyFont="1" applyBorder="1" applyAlignment="1">
      <alignment horizontal="center" vertical="center"/>
    </xf>
    <xf numFmtId="0" fontId="14" fillId="2" borderId="1" xfId="3" applyFont="1" applyFill="1" applyBorder="1" applyAlignment="1">
      <alignment horizontal="justify" vertical="center" wrapText="1"/>
    </xf>
    <xf numFmtId="165" fontId="14" fillId="0" borderId="1" xfId="3" applyNumberFormat="1" applyFont="1" applyBorder="1" applyAlignment="1">
      <alignment horizontal="right" vertical="center" wrapText="1"/>
    </xf>
    <xf numFmtId="0" fontId="11" fillId="2" borderId="1" xfId="3" applyFont="1" applyFill="1" applyBorder="1" applyAlignment="1">
      <alignment horizontal="justify" vertical="center" wrapText="1"/>
    </xf>
    <xf numFmtId="167" fontId="4" fillId="2" borderId="1" xfId="0" applyNumberFormat="1" applyFont="1" applyFill="1" applyBorder="1" applyAlignment="1">
      <alignment vertical="center"/>
    </xf>
    <xf numFmtId="49" fontId="3" fillId="4" borderId="1" xfId="0" applyNumberFormat="1" applyFont="1" applyFill="1" applyBorder="1" applyAlignment="1">
      <alignment horizontal="center" vertical="center"/>
    </xf>
    <xf numFmtId="0" fontId="3" fillId="4" borderId="1" xfId="10" applyFont="1" applyFill="1" applyBorder="1" applyAlignment="1">
      <alignment vertical="center" wrapText="1"/>
    </xf>
    <xf numFmtId="165" fontId="4" fillId="4" borderId="1" xfId="3" applyNumberFormat="1" applyFont="1" applyFill="1" applyBorder="1" applyAlignment="1">
      <alignment horizontal="right" vertical="center" wrapText="1"/>
    </xf>
    <xf numFmtId="0" fontId="3" fillId="4" borderId="1" xfId="0" applyFont="1" applyFill="1" applyBorder="1" applyAlignment="1">
      <alignment horizontal="center" vertical="center"/>
    </xf>
    <xf numFmtId="0" fontId="3" fillId="4" borderId="1" xfId="3" applyFont="1" applyFill="1" applyBorder="1" applyAlignment="1">
      <alignment horizontal="justify" vertical="center" wrapText="1"/>
    </xf>
    <xf numFmtId="0" fontId="4" fillId="4" borderId="1" xfId="3" applyFont="1" applyFill="1" applyBorder="1" applyAlignment="1">
      <alignment horizontal="justify" vertical="center" wrapText="1"/>
    </xf>
    <xf numFmtId="165" fontId="4" fillId="4" borderId="1" xfId="5" applyNumberFormat="1" applyFont="1" applyFill="1" applyBorder="1" applyAlignment="1">
      <alignment horizontal="right" vertical="center" wrapText="1"/>
    </xf>
    <xf numFmtId="165" fontId="3" fillId="4" borderId="1" xfId="3" applyNumberFormat="1" applyFont="1" applyFill="1" applyBorder="1" applyAlignment="1">
      <alignment horizontal="right" vertical="center" wrapText="1"/>
    </xf>
    <xf numFmtId="0" fontId="3" fillId="0" borderId="1" xfId="10" applyFont="1" applyBorder="1" applyAlignment="1">
      <alignment vertical="center" wrapText="1"/>
    </xf>
    <xf numFmtId="0" fontId="3" fillId="2" borderId="1" xfId="3" applyFont="1" applyFill="1" applyBorder="1" applyAlignment="1">
      <alignment horizontal="justify" vertical="center" wrapText="1"/>
    </xf>
    <xf numFmtId="3" fontId="3" fillId="2" borderId="1" xfId="3" applyNumberFormat="1" applyFont="1" applyFill="1" applyBorder="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right" vertical="center"/>
    </xf>
    <xf numFmtId="0" fontId="3" fillId="2" borderId="1" xfId="0" applyFont="1" applyFill="1" applyBorder="1" applyAlignment="1">
      <alignment horizontal="right" vertical="center"/>
    </xf>
    <xf numFmtId="165" fontId="4" fillId="2" borderId="1" xfId="3" applyNumberFormat="1" applyFont="1" applyFill="1" applyBorder="1" applyAlignment="1">
      <alignment horizontal="right" vertical="center" wrapText="1"/>
    </xf>
    <xf numFmtId="0" fontId="4" fillId="2" borderId="1" xfId="0" applyFont="1" applyFill="1" applyBorder="1" applyAlignment="1">
      <alignment vertical="center"/>
    </xf>
    <xf numFmtId="0" fontId="3" fillId="0" borderId="1" xfId="1" applyNumberFormat="1" applyFont="1" applyFill="1" applyBorder="1" applyAlignment="1">
      <alignment vertical="center"/>
    </xf>
    <xf numFmtId="168" fontId="4" fillId="0" borderId="1" xfId="1" applyNumberFormat="1" applyFont="1" applyFill="1" applyBorder="1" applyAlignment="1">
      <alignment vertical="center"/>
    </xf>
    <xf numFmtId="165" fontId="4" fillId="0" borderId="1" xfId="3" applyNumberFormat="1" applyFont="1" applyBorder="1" applyAlignment="1">
      <alignment vertical="center" wrapText="1"/>
    </xf>
    <xf numFmtId="0" fontId="13" fillId="0" borderId="1" xfId="0" applyFont="1" applyBorder="1" applyAlignment="1">
      <alignment horizontal="right" vertical="center"/>
    </xf>
    <xf numFmtId="0" fontId="15" fillId="0" borderId="1" xfId="18" applyFont="1" applyBorder="1" applyAlignment="1">
      <alignment horizontal="left" vertical="center" wrapText="1"/>
    </xf>
    <xf numFmtId="3" fontId="3" fillId="0" borderId="1" xfId="0" applyNumberFormat="1" applyFont="1" applyBorder="1" applyAlignment="1">
      <alignment horizontal="right" vertical="center" wrapText="1"/>
    </xf>
    <xf numFmtId="0" fontId="13" fillId="0" borderId="1" xfId="0" quotePrefix="1" applyFont="1" applyBorder="1" applyAlignment="1">
      <alignment horizontal="center" vertical="center"/>
    </xf>
    <xf numFmtId="168" fontId="14" fillId="0" borderId="1" xfId="1" applyNumberFormat="1" applyFont="1" applyFill="1" applyBorder="1" applyAlignment="1">
      <alignment vertical="center"/>
    </xf>
    <xf numFmtId="0" fontId="16" fillId="0" borderId="1" xfId="18" applyFont="1" applyBorder="1" applyAlignment="1">
      <alignment horizontal="justify" vertical="center" wrapText="1"/>
    </xf>
    <xf numFmtId="167" fontId="13" fillId="0" borderId="1" xfId="0" applyNumberFormat="1" applyFont="1" applyBorder="1" applyAlignment="1">
      <alignment horizontal="right" vertical="center"/>
    </xf>
    <xf numFmtId="168" fontId="13" fillId="0" borderId="1" xfId="1" applyNumberFormat="1" applyFont="1" applyFill="1" applyBorder="1" applyAlignment="1">
      <alignment vertical="center"/>
    </xf>
    <xf numFmtId="168" fontId="13" fillId="0" borderId="1" xfId="1" applyNumberFormat="1" applyFont="1" applyFill="1" applyBorder="1" applyAlignment="1">
      <alignment horizontal="right" vertical="center"/>
    </xf>
    <xf numFmtId="49" fontId="13" fillId="0" borderId="1" xfId="0" applyNumberFormat="1" applyFont="1" applyBorder="1" applyAlignment="1">
      <alignment horizontal="center" vertical="center"/>
    </xf>
    <xf numFmtId="167" fontId="6" fillId="0" borderId="0" xfId="0" applyNumberFormat="1" applyFont="1"/>
    <xf numFmtId="3" fontId="3" fillId="2" borderId="1" xfId="0" applyNumberFormat="1" applyFont="1" applyFill="1" applyBorder="1" applyAlignment="1">
      <alignment vertical="center" wrapText="1"/>
    </xf>
    <xf numFmtId="3" fontId="4" fillId="2" borderId="1" xfId="0" applyNumberFormat="1" applyFont="1" applyFill="1" applyBorder="1" applyAlignment="1">
      <alignment vertical="center" wrapText="1"/>
    </xf>
    <xf numFmtId="0" fontId="4" fillId="2" borderId="0" xfId="0" applyFont="1" applyFill="1" applyAlignment="1">
      <alignment horizontal="center" vertical="center"/>
    </xf>
    <xf numFmtId="0" fontId="4" fillId="2" borderId="0" xfId="0" applyFont="1" applyFill="1" applyAlignment="1">
      <alignment vertical="center"/>
    </xf>
    <xf numFmtId="49" fontId="4" fillId="2" borderId="0" xfId="0" applyNumberFormat="1" applyFont="1" applyFill="1" applyAlignment="1">
      <alignment vertical="center"/>
    </xf>
    <xf numFmtId="0" fontId="4" fillId="2" borderId="0" xfId="0" quotePrefix="1" applyFont="1" applyFill="1" applyAlignment="1">
      <alignment horizontal="justify" vertical="center" wrapText="1"/>
    </xf>
    <xf numFmtId="0" fontId="3" fillId="0" borderId="1" xfId="0" applyFont="1" applyBorder="1" applyAlignment="1">
      <alignment horizontal="center" vertical="center"/>
    </xf>
    <xf numFmtId="0" fontId="4" fillId="0" borderId="0" xfId="0" applyFont="1" applyAlignment="1">
      <alignment horizontal="justify" vertical="center" wrapText="1"/>
    </xf>
    <xf numFmtId="0" fontId="4" fillId="0" borderId="0" xfId="0" quotePrefix="1" applyFont="1" applyAlignment="1">
      <alignment horizontal="justify" vertical="center" wrapText="1"/>
    </xf>
    <xf numFmtId="165" fontId="3" fillId="0" borderId="1" xfId="0" applyNumberFormat="1" applyFont="1" applyBorder="1" applyAlignment="1">
      <alignment horizontal="center" vertical="center"/>
    </xf>
    <xf numFmtId="0" fontId="4" fillId="0" borderId="0" xfId="0" applyFont="1" applyAlignment="1">
      <alignment horizontal="left" vertical="center" wrapText="1"/>
    </xf>
    <xf numFmtId="49"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5" fontId="6" fillId="0" borderId="0" xfId="0" applyNumberFormat="1" applyFont="1" applyAlignment="1">
      <alignment horizontal="right" vertical="center"/>
    </xf>
    <xf numFmtId="165" fontId="3" fillId="2" borderId="0" xfId="0" applyNumberFormat="1" applyFont="1" applyFill="1" applyAlignment="1">
      <alignment horizontal="center" vertical="center" wrapText="1"/>
    </xf>
    <xf numFmtId="166" fontId="3" fillId="2" borderId="0" xfId="1" applyNumberFormat="1" applyFont="1" applyFill="1" applyBorder="1" applyAlignment="1">
      <alignment vertical="center"/>
    </xf>
    <xf numFmtId="165" fontId="6" fillId="2" borderId="0" xfId="0" applyNumberFormat="1" applyFont="1" applyFill="1" applyAlignment="1">
      <alignment horizontal="right" vertical="center"/>
    </xf>
    <xf numFmtId="165" fontId="6" fillId="2" borderId="3"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49" fontId="3" fillId="2" borderId="1" xfId="0" applyNumberFormat="1" applyFont="1" applyFill="1" applyBorder="1" applyAlignment="1">
      <alignment horizontal="center" vertical="center" wrapText="1"/>
    </xf>
    <xf numFmtId="0" fontId="3" fillId="2" borderId="1" xfId="2" applyNumberFormat="1" applyFont="1" applyFill="1" applyBorder="1" applyAlignment="1">
      <alignment vertical="center"/>
    </xf>
    <xf numFmtId="167" fontId="3" fillId="2" borderId="1" xfId="0" applyNumberFormat="1" applyFont="1" applyFill="1" applyBorder="1" applyAlignment="1">
      <alignment horizontal="right" vertical="center" wrapText="1"/>
    </xf>
    <xf numFmtId="167" fontId="4" fillId="2" borderId="1" xfId="0" applyNumberFormat="1" applyFont="1" applyFill="1" applyBorder="1" applyAlignment="1">
      <alignment vertical="center" wrapText="1"/>
    </xf>
    <xf numFmtId="0" fontId="3" fillId="2" borderId="1" xfId="0" applyFont="1" applyFill="1" applyBorder="1" applyAlignment="1">
      <alignment vertical="center"/>
    </xf>
    <xf numFmtId="0" fontId="3" fillId="2" borderId="1" xfId="0" applyFont="1" applyFill="1" applyBorder="1" applyAlignment="1">
      <alignment horizontal="left" vertical="center"/>
    </xf>
    <xf numFmtId="3" fontId="3" fillId="2" borderId="1" xfId="0" applyNumberFormat="1" applyFont="1" applyFill="1" applyBorder="1" applyAlignment="1">
      <alignment vertical="center"/>
    </xf>
    <xf numFmtId="0" fontId="3" fillId="2" borderId="0" xfId="0" applyFont="1" applyFill="1"/>
    <xf numFmtId="0" fontId="4" fillId="2" borderId="1" xfId="17" applyFont="1" applyFill="1" applyBorder="1" applyAlignment="1">
      <alignment horizontal="left" vertical="center" wrapText="1"/>
    </xf>
    <xf numFmtId="37" fontId="4" fillId="2" borderId="1" xfId="15" applyNumberFormat="1" applyFont="1" applyFill="1" applyBorder="1" applyAlignment="1">
      <alignment horizontal="right" vertical="center" wrapText="1"/>
    </xf>
    <xf numFmtId="3" fontId="4" fillId="2" borderId="1" xfId="0" applyNumberFormat="1" applyFont="1" applyFill="1" applyBorder="1" applyAlignment="1">
      <alignment vertical="center"/>
    </xf>
    <xf numFmtId="37" fontId="4" fillId="2" borderId="1" xfId="15" applyNumberFormat="1" applyFont="1" applyFill="1" applyBorder="1" applyAlignment="1">
      <alignment vertical="center" wrapText="1"/>
    </xf>
    <xf numFmtId="167" fontId="3" fillId="2" borderId="1" xfId="0" applyNumberFormat="1" applyFont="1" applyFill="1" applyBorder="1" applyAlignment="1">
      <alignment vertical="center"/>
    </xf>
    <xf numFmtId="0" fontId="3" fillId="2" borderId="1" xfId="0" applyFont="1" applyFill="1" applyBorder="1" applyAlignment="1">
      <alignment horizontal="left" vertical="center" wrapText="1"/>
    </xf>
    <xf numFmtId="0" fontId="6" fillId="2" borderId="1" xfId="0" applyFont="1" applyFill="1" applyBorder="1" applyAlignment="1">
      <alignment vertical="center"/>
    </xf>
    <xf numFmtId="0" fontId="3" fillId="2" borderId="1" xfId="4" applyFont="1" applyFill="1" applyBorder="1" applyAlignment="1">
      <alignment vertical="center"/>
    </xf>
    <xf numFmtId="0" fontId="6" fillId="2" borderId="0" xfId="0" applyFont="1" applyFill="1"/>
    <xf numFmtId="167" fontId="6" fillId="2" borderId="0" xfId="0" applyNumberFormat="1" applyFont="1" applyFill="1"/>
    <xf numFmtId="0" fontId="3" fillId="2" borderId="1" xfId="0" applyFont="1" applyFill="1" applyBorder="1" applyAlignment="1">
      <alignment horizontal="center" vertical="center"/>
    </xf>
    <xf numFmtId="0" fontId="8" fillId="2" borderId="0" xfId="0" applyFont="1" applyFill="1"/>
    <xf numFmtId="165" fontId="3" fillId="2" borderId="1" xfId="3" applyNumberFormat="1" applyFont="1" applyFill="1" applyBorder="1" applyAlignment="1">
      <alignment horizontal="right" vertical="center" wrapText="1"/>
    </xf>
    <xf numFmtId="0" fontId="3" fillId="2" borderId="1" xfId="0" applyFont="1" applyFill="1" applyBorder="1" applyAlignment="1">
      <alignment vertical="center" wrapText="1"/>
    </xf>
    <xf numFmtId="165" fontId="4" fillId="2" borderId="1" xfId="5" applyNumberFormat="1" applyFont="1" applyFill="1" applyBorder="1" applyAlignment="1">
      <alignment horizontal="right" vertical="center" wrapText="1"/>
    </xf>
    <xf numFmtId="0" fontId="4" fillId="2" borderId="1" xfId="0" applyFont="1" applyFill="1" applyBorder="1" applyAlignment="1">
      <alignment vertical="center" wrapText="1"/>
    </xf>
    <xf numFmtId="0" fontId="13" fillId="2" borderId="1" xfId="0" applyFont="1" applyFill="1" applyBorder="1" applyAlignment="1">
      <alignment vertical="center"/>
    </xf>
    <xf numFmtId="167" fontId="14" fillId="2" borderId="1" xfId="0" applyNumberFormat="1" applyFont="1" applyFill="1" applyBorder="1" applyAlignment="1">
      <alignment vertical="center"/>
    </xf>
    <xf numFmtId="165" fontId="14" fillId="2" borderId="1" xfId="3" applyNumberFormat="1" applyFont="1" applyFill="1" applyBorder="1" applyAlignment="1">
      <alignment horizontal="right" vertical="center" wrapText="1"/>
    </xf>
    <xf numFmtId="3" fontId="14" fillId="2" borderId="1" xfId="0" applyNumberFormat="1" applyFont="1" applyFill="1" applyBorder="1" applyAlignment="1">
      <alignment vertical="center" wrapText="1"/>
    </xf>
    <xf numFmtId="167" fontId="13" fillId="2" borderId="1" xfId="0" applyNumberFormat="1" applyFont="1" applyFill="1" applyBorder="1" applyAlignment="1">
      <alignment vertical="center"/>
    </xf>
    <xf numFmtId="0" fontId="14" fillId="2" borderId="1" xfId="0" applyFont="1" applyFill="1" applyBorder="1" applyAlignment="1">
      <alignment vertical="center"/>
    </xf>
    <xf numFmtId="0" fontId="14" fillId="2" borderId="0" xfId="0" applyFont="1" applyFill="1"/>
    <xf numFmtId="49" fontId="3" fillId="2" borderId="1" xfId="0" applyNumberFormat="1" applyFont="1" applyFill="1" applyBorder="1" applyAlignment="1">
      <alignment horizontal="center" vertical="center"/>
    </xf>
    <xf numFmtId="0" fontId="3" fillId="2" borderId="1" xfId="10" applyFont="1" applyFill="1" applyBorder="1" applyAlignment="1">
      <alignment vertical="center" wrapText="1"/>
    </xf>
    <xf numFmtId="0" fontId="3" fillId="2" borderId="1" xfId="1" applyNumberFormat="1" applyFont="1" applyFill="1" applyBorder="1" applyAlignment="1">
      <alignment vertical="center"/>
    </xf>
    <xf numFmtId="168" fontId="4" fillId="2" borderId="1" xfId="1" applyNumberFormat="1" applyFont="1" applyFill="1" applyBorder="1" applyAlignment="1">
      <alignment vertical="center"/>
    </xf>
    <xf numFmtId="168" fontId="4" fillId="2" borderId="0" xfId="1" applyNumberFormat="1" applyFont="1" applyFill="1"/>
    <xf numFmtId="0" fontId="8" fillId="2" borderId="1" xfId="0" applyFont="1" applyFill="1" applyBorder="1" applyAlignment="1">
      <alignment vertical="center"/>
    </xf>
    <xf numFmtId="165" fontId="3" fillId="2" borderId="1" xfId="3" applyNumberFormat="1" applyFont="1" applyFill="1" applyBorder="1" applyAlignment="1">
      <alignment vertical="center" wrapText="1"/>
    </xf>
    <xf numFmtId="0" fontId="13" fillId="2" borderId="1" xfId="0" applyFont="1" applyFill="1" applyBorder="1" applyAlignment="1">
      <alignment horizontal="right" vertical="center"/>
    </xf>
    <xf numFmtId="0" fontId="15" fillId="2" borderId="1" xfId="18" applyFont="1" applyFill="1" applyBorder="1" applyAlignment="1">
      <alignment horizontal="left" vertical="center" wrapText="1"/>
    </xf>
    <xf numFmtId="3" fontId="3" fillId="2" borderId="1" xfId="0" applyNumberFormat="1" applyFont="1" applyFill="1" applyBorder="1" applyAlignment="1">
      <alignment horizontal="right" vertical="center" wrapText="1"/>
    </xf>
    <xf numFmtId="0" fontId="13" fillId="2" borderId="0" xfId="0" applyFont="1" applyFill="1"/>
    <xf numFmtId="165" fontId="4" fillId="2" borderId="1" xfId="3" applyNumberFormat="1" applyFont="1" applyFill="1" applyBorder="1" applyAlignment="1">
      <alignment vertical="center" wrapText="1"/>
    </xf>
    <xf numFmtId="0" fontId="13" fillId="2" borderId="1" xfId="0" quotePrefix="1" applyFont="1" applyFill="1" applyBorder="1" applyAlignment="1">
      <alignment horizontal="center" vertical="center"/>
    </xf>
    <xf numFmtId="0" fontId="13" fillId="2" borderId="1" xfId="0" applyFont="1" applyFill="1" applyBorder="1" applyAlignment="1">
      <alignment horizontal="center" vertical="center"/>
    </xf>
    <xf numFmtId="168" fontId="14" fillId="2" borderId="1" xfId="1" applyNumberFormat="1" applyFont="1" applyFill="1" applyBorder="1" applyAlignment="1">
      <alignment vertical="center"/>
    </xf>
    <xf numFmtId="168" fontId="14" fillId="2" borderId="0" xfId="1" applyNumberFormat="1" applyFont="1" applyFill="1"/>
    <xf numFmtId="0" fontId="16" fillId="2" borderId="1" xfId="18" applyFont="1" applyFill="1" applyBorder="1" applyAlignment="1">
      <alignment horizontal="justify" vertical="center" wrapText="1"/>
    </xf>
    <xf numFmtId="167" fontId="13" fillId="2" borderId="1" xfId="0" applyNumberFormat="1" applyFont="1" applyFill="1" applyBorder="1" applyAlignment="1">
      <alignment horizontal="right" vertical="center"/>
    </xf>
    <xf numFmtId="168" fontId="13" fillId="2" borderId="1" xfId="1" applyNumberFormat="1" applyFont="1" applyFill="1" applyBorder="1" applyAlignment="1">
      <alignment vertical="center"/>
    </xf>
    <xf numFmtId="168" fontId="13" fillId="2" borderId="0" xfId="1" applyNumberFormat="1" applyFont="1" applyFill="1"/>
    <xf numFmtId="168" fontId="13" fillId="2" borderId="1" xfId="1" applyNumberFormat="1" applyFont="1" applyFill="1" applyBorder="1" applyAlignment="1">
      <alignment horizontal="right" vertical="center"/>
    </xf>
    <xf numFmtId="49" fontId="13" fillId="2" borderId="1" xfId="0" applyNumberFormat="1" applyFont="1" applyFill="1" applyBorder="1" applyAlignment="1">
      <alignment horizontal="center" vertical="center"/>
    </xf>
    <xf numFmtId="0" fontId="4" fillId="2" borderId="2" xfId="0" applyFont="1" applyFill="1" applyBorder="1" applyAlignment="1">
      <alignment vertical="center"/>
    </xf>
    <xf numFmtId="166" fontId="4" fillId="2" borderId="2" xfId="1" applyNumberFormat="1" applyFont="1" applyFill="1" applyBorder="1" applyAlignment="1">
      <alignment vertical="center"/>
    </xf>
    <xf numFmtId="0" fontId="4" fillId="2" borderId="2" xfId="0" applyFont="1" applyFill="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justify" vertical="center" wrapText="1"/>
    </xf>
    <xf numFmtId="0" fontId="4" fillId="2" borderId="0" xfId="0" quotePrefix="1" applyFont="1" applyFill="1" applyAlignment="1">
      <alignment horizontal="justify" vertical="center" wrapText="1"/>
    </xf>
    <xf numFmtId="165" fontId="6" fillId="2" borderId="0" xfId="0" applyNumberFormat="1" applyFont="1" applyFill="1" applyAlignment="1">
      <alignment horizontal="right" vertical="center"/>
    </xf>
    <xf numFmtId="171" fontId="4" fillId="0" borderId="1" xfId="1" applyNumberFormat="1" applyFont="1" applyBorder="1" applyAlignment="1">
      <alignment vertical="center"/>
    </xf>
    <xf numFmtId="171" fontId="3" fillId="0" borderId="1" xfId="1" applyNumberFormat="1" applyFont="1" applyBorder="1" applyAlignment="1">
      <alignment horizontal="right" vertical="center" wrapText="1"/>
    </xf>
    <xf numFmtId="171" fontId="3" fillId="0" borderId="1" xfId="1" applyNumberFormat="1" applyFont="1" applyBorder="1" applyAlignment="1">
      <alignment vertical="center"/>
    </xf>
    <xf numFmtId="171" fontId="14" fillId="0" borderId="1" xfId="1" applyNumberFormat="1" applyFont="1" applyBorder="1" applyAlignment="1">
      <alignment vertical="center"/>
    </xf>
    <xf numFmtId="171" fontId="3" fillId="4" borderId="1" xfId="1" applyNumberFormat="1" applyFont="1" applyFill="1" applyBorder="1" applyAlignment="1">
      <alignment vertical="center"/>
    </xf>
    <xf numFmtId="171" fontId="4" fillId="4" borderId="1" xfId="1" applyNumberFormat="1" applyFont="1" applyFill="1" applyBorder="1" applyAlignment="1">
      <alignment vertical="center"/>
    </xf>
    <xf numFmtId="171" fontId="4" fillId="2" borderId="1" xfId="1" applyNumberFormat="1" applyFont="1" applyFill="1" applyBorder="1" applyAlignment="1">
      <alignment vertical="center"/>
    </xf>
    <xf numFmtId="171" fontId="4" fillId="0" borderId="1" xfId="1" applyNumberFormat="1" applyFont="1" applyFill="1" applyBorder="1" applyAlignment="1">
      <alignment vertical="center"/>
    </xf>
    <xf numFmtId="171" fontId="8" fillId="0" borderId="1" xfId="1" applyNumberFormat="1" applyFont="1" applyBorder="1" applyAlignment="1">
      <alignment vertical="center"/>
    </xf>
    <xf numFmtId="171" fontId="13" fillId="0" borderId="1" xfId="1" applyNumberFormat="1" applyFont="1" applyBorder="1" applyAlignment="1">
      <alignment vertical="center"/>
    </xf>
    <xf numFmtId="171" fontId="14" fillId="0" borderId="1" xfId="1" applyNumberFormat="1" applyFont="1" applyFill="1" applyBorder="1" applyAlignment="1">
      <alignment vertical="center"/>
    </xf>
    <xf numFmtId="171" fontId="13" fillId="0" borderId="1" xfId="1" applyNumberFormat="1" applyFont="1" applyFill="1" applyBorder="1" applyAlignment="1">
      <alignment vertical="center"/>
    </xf>
    <xf numFmtId="171" fontId="3" fillId="2" borderId="1" xfId="1" applyNumberFormat="1" applyFont="1" applyFill="1" applyBorder="1" applyAlignment="1">
      <alignment vertical="center" wrapText="1"/>
    </xf>
    <xf numFmtId="171" fontId="3" fillId="2" borderId="1" xfId="1" applyNumberFormat="1" applyFont="1" applyFill="1" applyBorder="1" applyAlignment="1">
      <alignment vertical="center"/>
    </xf>
    <xf numFmtId="171" fontId="4" fillId="2" borderId="1" xfId="1" applyNumberFormat="1" applyFont="1" applyFill="1" applyBorder="1" applyAlignment="1">
      <alignment vertical="center" wrapText="1"/>
    </xf>
    <xf numFmtId="171" fontId="4" fillId="2" borderId="1" xfId="1" applyNumberFormat="1" applyFont="1" applyFill="1" applyBorder="1" applyAlignment="1">
      <alignment horizontal="right" vertical="center" wrapText="1"/>
    </xf>
    <xf numFmtId="171" fontId="3" fillId="2" borderId="1" xfId="1" applyNumberFormat="1" applyFont="1" applyFill="1" applyBorder="1" applyAlignment="1">
      <alignment horizontal="right" vertical="center" wrapText="1"/>
    </xf>
    <xf numFmtId="171" fontId="13" fillId="2" borderId="1" xfId="1" applyNumberFormat="1" applyFont="1" applyFill="1" applyBorder="1" applyAlignment="1">
      <alignment vertical="center"/>
    </xf>
    <xf numFmtId="171" fontId="14" fillId="2" borderId="1" xfId="1" applyNumberFormat="1" applyFont="1" applyFill="1" applyBorder="1" applyAlignment="1">
      <alignment vertical="center"/>
    </xf>
    <xf numFmtId="171" fontId="8" fillId="2" borderId="1" xfId="1" applyNumberFormat="1" applyFont="1" applyFill="1" applyBorder="1" applyAlignment="1">
      <alignment vertical="center"/>
    </xf>
    <xf numFmtId="171" fontId="3" fillId="2" borderId="1" xfId="1" applyNumberFormat="1" applyFont="1" applyFill="1" applyBorder="1" applyAlignment="1">
      <alignment horizontal="center" vertical="center"/>
    </xf>
    <xf numFmtId="0" fontId="4" fillId="0" borderId="0" xfId="0" applyFont="1" applyAlignment="1">
      <alignment horizontal="left" vertical="center"/>
    </xf>
  </cellXfs>
  <cellStyles count="19">
    <cellStyle name="Comma" xfId="1" builtinId="3"/>
    <cellStyle name="Comma 13" xfId="9" xr:uid="{00000000-0005-0000-0000-000001000000}"/>
    <cellStyle name="Comma 30 2" xfId="15" xr:uid="{00000000-0005-0000-0000-000002000000}"/>
    <cellStyle name="Comma 36" xfId="16" xr:uid="{00000000-0005-0000-0000-000003000000}"/>
    <cellStyle name="Comma 38" xfId="2" xr:uid="{00000000-0005-0000-0000-000004000000}"/>
    <cellStyle name="Normal" xfId="0" builtinId="0"/>
    <cellStyle name="Normal 18 3" xfId="4" xr:uid="{00000000-0005-0000-0000-000006000000}"/>
    <cellStyle name="Normal 19 2 2" xfId="12" xr:uid="{00000000-0005-0000-0000-000007000000}"/>
    <cellStyle name="Normal 2 2" xfId="11" xr:uid="{00000000-0005-0000-0000-000008000000}"/>
    <cellStyle name="Normal 3 7" xfId="6" xr:uid="{00000000-0005-0000-0000-000009000000}"/>
    <cellStyle name="Normal 33 2" xfId="10" xr:uid="{00000000-0005-0000-0000-00000A000000}"/>
    <cellStyle name="Normal 39" xfId="5" xr:uid="{00000000-0005-0000-0000-00000B000000}"/>
    <cellStyle name="Normal 41 3" xfId="7" xr:uid="{00000000-0005-0000-0000-00000C000000}"/>
    <cellStyle name="Normal 44 2" xfId="14" xr:uid="{00000000-0005-0000-0000-00000D000000}"/>
    <cellStyle name="Normal 44 2 2" xfId="17" xr:uid="{00000000-0005-0000-0000-00000E000000}"/>
    <cellStyle name="Normal 47 4" xfId="18" xr:uid="{00000000-0005-0000-0000-00000F000000}"/>
    <cellStyle name="Normal 5 2" xfId="13" xr:uid="{00000000-0005-0000-0000-000010000000}"/>
    <cellStyle name="Normal_Biểu DT chi tiết (17.10.2014)" xfId="3" xr:uid="{00000000-0005-0000-0000-000011000000}"/>
    <cellStyle name="Style 1_DT 2016 - HCSN  5-10 2" xfId="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6"/>
  <sheetViews>
    <sheetView workbookViewId="0">
      <selection activeCell="C12" sqref="C12"/>
    </sheetView>
  </sheetViews>
  <sheetFormatPr defaultRowHeight="15.75"/>
  <cols>
    <col min="1" max="1" width="6" style="108" customWidth="1"/>
    <col min="2" max="2" width="7.140625" style="108" customWidth="1"/>
    <col min="3" max="3" width="56.140625" style="108" customWidth="1"/>
    <col min="4" max="4" width="8.85546875" style="108" hidden="1" customWidth="1"/>
    <col min="5" max="5" width="9" style="108" hidden="1" customWidth="1"/>
    <col min="6" max="7" width="9.7109375" style="108" hidden="1" customWidth="1"/>
    <col min="8" max="8" width="9.7109375" style="108" customWidth="1"/>
    <col min="9" max="9" width="11.85546875" style="14" bestFit="1" customWidth="1"/>
    <col min="10" max="10" width="10.42578125" style="14" bestFit="1" customWidth="1"/>
    <col min="11" max="11" width="0" style="14" hidden="1" customWidth="1"/>
    <col min="12" max="12" width="12.7109375" style="14" hidden="1" customWidth="1"/>
    <col min="13" max="17" width="0" style="14" hidden="1" customWidth="1"/>
    <col min="18" max="254" width="9.140625" style="14"/>
    <col min="255" max="255" width="6" style="14" customWidth="1"/>
    <col min="256" max="256" width="7.85546875" style="14" customWidth="1"/>
    <col min="257" max="257" width="57.7109375" style="14" customWidth="1"/>
    <col min="258" max="258" width="10.5703125" style="14" customWidth="1"/>
    <col min="259" max="259" width="9.85546875" style="14" customWidth="1"/>
    <col min="260" max="260" width="10.42578125" style="14" customWidth="1"/>
    <col min="261" max="261" width="6.7109375" style="14" customWidth="1"/>
    <col min="262" max="262" width="11.28515625" style="14" customWidth="1"/>
    <col min="263" max="263" width="24.7109375" style="14" customWidth="1"/>
    <col min="264" max="264" width="16.42578125" style="14" customWidth="1"/>
    <col min="265" max="510" width="9.140625" style="14"/>
    <col min="511" max="511" width="6" style="14" customWidth="1"/>
    <col min="512" max="512" width="7.85546875" style="14" customWidth="1"/>
    <col min="513" max="513" width="57.7109375" style="14" customWidth="1"/>
    <col min="514" max="514" width="10.5703125" style="14" customWidth="1"/>
    <col min="515" max="515" width="9.85546875" style="14" customWidth="1"/>
    <col min="516" max="516" width="10.42578125" style="14" customWidth="1"/>
    <col min="517" max="517" width="6.7109375" style="14" customWidth="1"/>
    <col min="518" max="518" width="11.28515625" style="14" customWidth="1"/>
    <col min="519" max="519" width="24.7109375" style="14" customWidth="1"/>
    <col min="520" max="520" width="16.42578125" style="14" customWidth="1"/>
    <col min="521" max="766" width="9.140625" style="14"/>
    <col min="767" max="767" width="6" style="14" customWidth="1"/>
    <col min="768" max="768" width="7.85546875" style="14" customWidth="1"/>
    <col min="769" max="769" width="57.7109375" style="14" customWidth="1"/>
    <col min="770" max="770" width="10.5703125" style="14" customWidth="1"/>
    <col min="771" max="771" width="9.85546875" style="14" customWidth="1"/>
    <col min="772" max="772" width="10.42578125" style="14" customWidth="1"/>
    <col min="773" max="773" width="6.7109375" style="14" customWidth="1"/>
    <col min="774" max="774" width="11.28515625" style="14" customWidth="1"/>
    <col min="775" max="775" width="24.7109375" style="14" customWidth="1"/>
    <col min="776" max="776" width="16.42578125" style="14" customWidth="1"/>
    <col min="777" max="1022" width="9.140625" style="14"/>
    <col min="1023" max="1023" width="6" style="14" customWidth="1"/>
    <col min="1024" max="1024" width="7.85546875" style="14" customWidth="1"/>
    <col min="1025" max="1025" width="57.7109375" style="14" customWidth="1"/>
    <col min="1026" max="1026" width="10.5703125" style="14" customWidth="1"/>
    <col min="1027" max="1027" width="9.85546875" style="14" customWidth="1"/>
    <col min="1028" max="1028" width="10.42578125" style="14" customWidth="1"/>
    <col min="1029" max="1029" width="6.7109375" style="14" customWidth="1"/>
    <col min="1030" max="1030" width="11.28515625" style="14" customWidth="1"/>
    <col min="1031" max="1031" width="24.7109375" style="14" customWidth="1"/>
    <col min="1032" max="1032" width="16.42578125" style="14" customWidth="1"/>
    <col min="1033" max="1278" width="9.140625" style="14"/>
    <col min="1279" max="1279" width="6" style="14" customWidth="1"/>
    <col min="1280" max="1280" width="7.85546875" style="14" customWidth="1"/>
    <col min="1281" max="1281" width="57.7109375" style="14" customWidth="1"/>
    <col min="1282" max="1282" width="10.5703125" style="14" customWidth="1"/>
    <col min="1283" max="1283" width="9.85546875" style="14" customWidth="1"/>
    <col min="1284" max="1284" width="10.42578125" style="14" customWidth="1"/>
    <col min="1285" max="1285" width="6.7109375" style="14" customWidth="1"/>
    <col min="1286" max="1286" width="11.28515625" style="14" customWidth="1"/>
    <col min="1287" max="1287" width="24.7109375" style="14" customWidth="1"/>
    <col min="1288" max="1288" width="16.42578125" style="14" customWidth="1"/>
    <col min="1289" max="1534" width="9.140625" style="14"/>
    <col min="1535" max="1535" width="6" style="14" customWidth="1"/>
    <col min="1536" max="1536" width="7.85546875" style="14" customWidth="1"/>
    <col min="1537" max="1537" width="57.7109375" style="14" customWidth="1"/>
    <col min="1538" max="1538" width="10.5703125" style="14" customWidth="1"/>
    <col min="1539" max="1539" width="9.85546875" style="14" customWidth="1"/>
    <col min="1540" max="1540" width="10.42578125" style="14" customWidth="1"/>
    <col min="1541" max="1541" width="6.7109375" style="14" customWidth="1"/>
    <col min="1542" max="1542" width="11.28515625" style="14" customWidth="1"/>
    <col min="1543" max="1543" width="24.7109375" style="14" customWidth="1"/>
    <col min="1544" max="1544" width="16.42578125" style="14" customWidth="1"/>
    <col min="1545" max="1790" width="9.140625" style="14"/>
    <col min="1791" max="1791" width="6" style="14" customWidth="1"/>
    <col min="1792" max="1792" width="7.85546875" style="14" customWidth="1"/>
    <col min="1793" max="1793" width="57.7109375" style="14" customWidth="1"/>
    <col min="1794" max="1794" width="10.5703125" style="14" customWidth="1"/>
    <col min="1795" max="1795" width="9.85546875" style="14" customWidth="1"/>
    <col min="1796" max="1796" width="10.42578125" style="14" customWidth="1"/>
    <col min="1797" max="1797" width="6.7109375" style="14" customWidth="1"/>
    <col min="1798" max="1798" width="11.28515625" style="14" customWidth="1"/>
    <col min="1799" max="1799" width="24.7109375" style="14" customWidth="1"/>
    <col min="1800" max="1800" width="16.42578125" style="14" customWidth="1"/>
    <col min="1801" max="2046" width="9.140625" style="14"/>
    <col min="2047" max="2047" width="6" style="14" customWidth="1"/>
    <col min="2048" max="2048" width="7.85546875" style="14" customWidth="1"/>
    <col min="2049" max="2049" width="57.7109375" style="14" customWidth="1"/>
    <col min="2050" max="2050" width="10.5703125" style="14" customWidth="1"/>
    <col min="2051" max="2051" width="9.85546875" style="14" customWidth="1"/>
    <col min="2052" max="2052" width="10.42578125" style="14" customWidth="1"/>
    <col min="2053" max="2053" width="6.7109375" style="14" customWidth="1"/>
    <col min="2054" max="2054" width="11.28515625" style="14" customWidth="1"/>
    <col min="2055" max="2055" width="24.7109375" style="14" customWidth="1"/>
    <col min="2056" max="2056" width="16.42578125" style="14" customWidth="1"/>
    <col min="2057" max="2302" width="9.140625" style="14"/>
    <col min="2303" max="2303" width="6" style="14" customWidth="1"/>
    <col min="2304" max="2304" width="7.85546875" style="14" customWidth="1"/>
    <col min="2305" max="2305" width="57.7109375" style="14" customWidth="1"/>
    <col min="2306" max="2306" width="10.5703125" style="14" customWidth="1"/>
    <col min="2307" max="2307" width="9.85546875" style="14" customWidth="1"/>
    <col min="2308" max="2308" width="10.42578125" style="14" customWidth="1"/>
    <col min="2309" max="2309" width="6.7109375" style="14" customWidth="1"/>
    <col min="2310" max="2310" width="11.28515625" style="14" customWidth="1"/>
    <col min="2311" max="2311" width="24.7109375" style="14" customWidth="1"/>
    <col min="2312" max="2312" width="16.42578125" style="14" customWidth="1"/>
    <col min="2313" max="2558" width="9.140625" style="14"/>
    <col min="2559" max="2559" width="6" style="14" customWidth="1"/>
    <col min="2560" max="2560" width="7.85546875" style="14" customWidth="1"/>
    <col min="2561" max="2561" width="57.7109375" style="14" customWidth="1"/>
    <col min="2562" max="2562" width="10.5703125" style="14" customWidth="1"/>
    <col min="2563" max="2563" width="9.85546875" style="14" customWidth="1"/>
    <col min="2564" max="2564" width="10.42578125" style="14" customWidth="1"/>
    <col min="2565" max="2565" width="6.7109375" style="14" customWidth="1"/>
    <col min="2566" max="2566" width="11.28515625" style="14" customWidth="1"/>
    <col min="2567" max="2567" width="24.7109375" style="14" customWidth="1"/>
    <col min="2568" max="2568" width="16.42578125" style="14" customWidth="1"/>
    <col min="2569" max="2814" width="9.140625" style="14"/>
    <col min="2815" max="2815" width="6" style="14" customWidth="1"/>
    <col min="2816" max="2816" width="7.85546875" style="14" customWidth="1"/>
    <col min="2817" max="2817" width="57.7109375" style="14" customWidth="1"/>
    <col min="2818" max="2818" width="10.5703125" style="14" customWidth="1"/>
    <col min="2819" max="2819" width="9.85546875" style="14" customWidth="1"/>
    <col min="2820" max="2820" width="10.42578125" style="14" customWidth="1"/>
    <col min="2821" max="2821" width="6.7109375" style="14" customWidth="1"/>
    <col min="2822" max="2822" width="11.28515625" style="14" customWidth="1"/>
    <col min="2823" max="2823" width="24.7109375" style="14" customWidth="1"/>
    <col min="2824" max="2824" width="16.42578125" style="14" customWidth="1"/>
    <col min="2825" max="3070" width="9.140625" style="14"/>
    <col min="3071" max="3071" width="6" style="14" customWidth="1"/>
    <col min="3072" max="3072" width="7.85546875" style="14" customWidth="1"/>
    <col min="3073" max="3073" width="57.7109375" style="14" customWidth="1"/>
    <col min="3074" max="3074" width="10.5703125" style="14" customWidth="1"/>
    <col min="3075" max="3075" width="9.85546875" style="14" customWidth="1"/>
    <col min="3076" max="3076" width="10.42578125" style="14" customWidth="1"/>
    <col min="3077" max="3077" width="6.7109375" style="14" customWidth="1"/>
    <col min="3078" max="3078" width="11.28515625" style="14" customWidth="1"/>
    <col min="3079" max="3079" width="24.7109375" style="14" customWidth="1"/>
    <col min="3080" max="3080" width="16.42578125" style="14" customWidth="1"/>
    <col min="3081" max="3326" width="9.140625" style="14"/>
    <col min="3327" max="3327" width="6" style="14" customWidth="1"/>
    <col min="3328" max="3328" width="7.85546875" style="14" customWidth="1"/>
    <col min="3329" max="3329" width="57.7109375" style="14" customWidth="1"/>
    <col min="3330" max="3330" width="10.5703125" style="14" customWidth="1"/>
    <col min="3331" max="3331" width="9.85546875" style="14" customWidth="1"/>
    <col min="3332" max="3332" width="10.42578125" style="14" customWidth="1"/>
    <col min="3333" max="3333" width="6.7109375" style="14" customWidth="1"/>
    <col min="3334" max="3334" width="11.28515625" style="14" customWidth="1"/>
    <col min="3335" max="3335" width="24.7109375" style="14" customWidth="1"/>
    <col min="3336" max="3336" width="16.42578125" style="14" customWidth="1"/>
    <col min="3337" max="3582" width="9.140625" style="14"/>
    <col min="3583" max="3583" width="6" style="14" customWidth="1"/>
    <col min="3584" max="3584" width="7.85546875" style="14" customWidth="1"/>
    <col min="3585" max="3585" width="57.7109375" style="14" customWidth="1"/>
    <col min="3586" max="3586" width="10.5703125" style="14" customWidth="1"/>
    <col min="3587" max="3587" width="9.85546875" style="14" customWidth="1"/>
    <col min="3588" max="3588" width="10.42578125" style="14" customWidth="1"/>
    <col min="3589" max="3589" width="6.7109375" style="14" customWidth="1"/>
    <col min="3590" max="3590" width="11.28515625" style="14" customWidth="1"/>
    <col min="3591" max="3591" width="24.7109375" style="14" customWidth="1"/>
    <col min="3592" max="3592" width="16.42578125" style="14" customWidth="1"/>
    <col min="3593" max="3838" width="9.140625" style="14"/>
    <col min="3839" max="3839" width="6" style="14" customWidth="1"/>
    <col min="3840" max="3840" width="7.85546875" style="14" customWidth="1"/>
    <col min="3841" max="3841" width="57.7109375" style="14" customWidth="1"/>
    <col min="3842" max="3842" width="10.5703125" style="14" customWidth="1"/>
    <col min="3843" max="3843" width="9.85546875" style="14" customWidth="1"/>
    <col min="3844" max="3844" width="10.42578125" style="14" customWidth="1"/>
    <col min="3845" max="3845" width="6.7109375" style="14" customWidth="1"/>
    <col min="3846" max="3846" width="11.28515625" style="14" customWidth="1"/>
    <col min="3847" max="3847" width="24.7109375" style="14" customWidth="1"/>
    <col min="3848" max="3848" width="16.42578125" style="14" customWidth="1"/>
    <col min="3849" max="4094" width="9.140625" style="14"/>
    <col min="4095" max="4095" width="6" style="14" customWidth="1"/>
    <col min="4096" max="4096" width="7.85546875" style="14" customWidth="1"/>
    <col min="4097" max="4097" width="57.7109375" style="14" customWidth="1"/>
    <col min="4098" max="4098" width="10.5703125" style="14" customWidth="1"/>
    <col min="4099" max="4099" width="9.85546875" style="14" customWidth="1"/>
    <col min="4100" max="4100" width="10.42578125" style="14" customWidth="1"/>
    <col min="4101" max="4101" width="6.7109375" style="14" customWidth="1"/>
    <col min="4102" max="4102" width="11.28515625" style="14" customWidth="1"/>
    <col min="4103" max="4103" width="24.7109375" style="14" customWidth="1"/>
    <col min="4104" max="4104" width="16.42578125" style="14" customWidth="1"/>
    <col min="4105" max="4350" width="9.140625" style="14"/>
    <col min="4351" max="4351" width="6" style="14" customWidth="1"/>
    <col min="4352" max="4352" width="7.85546875" style="14" customWidth="1"/>
    <col min="4353" max="4353" width="57.7109375" style="14" customWidth="1"/>
    <col min="4354" max="4354" width="10.5703125" style="14" customWidth="1"/>
    <col min="4355" max="4355" width="9.85546875" style="14" customWidth="1"/>
    <col min="4356" max="4356" width="10.42578125" style="14" customWidth="1"/>
    <col min="4357" max="4357" width="6.7109375" style="14" customWidth="1"/>
    <col min="4358" max="4358" width="11.28515625" style="14" customWidth="1"/>
    <col min="4359" max="4359" width="24.7109375" style="14" customWidth="1"/>
    <col min="4360" max="4360" width="16.42578125" style="14" customWidth="1"/>
    <col min="4361" max="4606" width="9.140625" style="14"/>
    <col min="4607" max="4607" width="6" style="14" customWidth="1"/>
    <col min="4608" max="4608" width="7.85546875" style="14" customWidth="1"/>
    <col min="4609" max="4609" width="57.7109375" style="14" customWidth="1"/>
    <col min="4610" max="4610" width="10.5703125" style="14" customWidth="1"/>
    <col min="4611" max="4611" width="9.85546875" style="14" customWidth="1"/>
    <col min="4612" max="4612" width="10.42578125" style="14" customWidth="1"/>
    <col min="4613" max="4613" width="6.7109375" style="14" customWidth="1"/>
    <col min="4614" max="4614" width="11.28515625" style="14" customWidth="1"/>
    <col min="4615" max="4615" width="24.7109375" style="14" customWidth="1"/>
    <col min="4616" max="4616" width="16.42578125" style="14" customWidth="1"/>
    <col min="4617" max="4862" width="9.140625" style="14"/>
    <col min="4863" max="4863" width="6" style="14" customWidth="1"/>
    <col min="4864" max="4864" width="7.85546875" style="14" customWidth="1"/>
    <col min="4865" max="4865" width="57.7109375" style="14" customWidth="1"/>
    <col min="4866" max="4866" width="10.5703125" style="14" customWidth="1"/>
    <col min="4867" max="4867" width="9.85546875" style="14" customWidth="1"/>
    <col min="4868" max="4868" width="10.42578125" style="14" customWidth="1"/>
    <col min="4869" max="4869" width="6.7109375" style="14" customWidth="1"/>
    <col min="4870" max="4870" width="11.28515625" style="14" customWidth="1"/>
    <col min="4871" max="4871" width="24.7109375" style="14" customWidth="1"/>
    <col min="4872" max="4872" width="16.42578125" style="14" customWidth="1"/>
    <col min="4873" max="5118" width="9.140625" style="14"/>
    <col min="5119" max="5119" width="6" style="14" customWidth="1"/>
    <col min="5120" max="5120" width="7.85546875" style="14" customWidth="1"/>
    <col min="5121" max="5121" width="57.7109375" style="14" customWidth="1"/>
    <col min="5122" max="5122" width="10.5703125" style="14" customWidth="1"/>
    <col min="5123" max="5123" width="9.85546875" style="14" customWidth="1"/>
    <col min="5124" max="5124" width="10.42578125" style="14" customWidth="1"/>
    <col min="5125" max="5125" width="6.7109375" style="14" customWidth="1"/>
    <col min="5126" max="5126" width="11.28515625" style="14" customWidth="1"/>
    <col min="5127" max="5127" width="24.7109375" style="14" customWidth="1"/>
    <col min="5128" max="5128" width="16.42578125" style="14" customWidth="1"/>
    <col min="5129" max="5374" width="9.140625" style="14"/>
    <col min="5375" max="5375" width="6" style="14" customWidth="1"/>
    <col min="5376" max="5376" width="7.85546875" style="14" customWidth="1"/>
    <col min="5377" max="5377" width="57.7109375" style="14" customWidth="1"/>
    <col min="5378" max="5378" width="10.5703125" style="14" customWidth="1"/>
    <col min="5379" max="5379" width="9.85546875" style="14" customWidth="1"/>
    <col min="5380" max="5380" width="10.42578125" style="14" customWidth="1"/>
    <col min="5381" max="5381" width="6.7109375" style="14" customWidth="1"/>
    <col min="5382" max="5382" width="11.28515625" style="14" customWidth="1"/>
    <col min="5383" max="5383" width="24.7109375" style="14" customWidth="1"/>
    <col min="5384" max="5384" width="16.42578125" style="14" customWidth="1"/>
    <col min="5385" max="5630" width="9.140625" style="14"/>
    <col min="5631" max="5631" width="6" style="14" customWidth="1"/>
    <col min="5632" max="5632" width="7.85546875" style="14" customWidth="1"/>
    <col min="5633" max="5633" width="57.7109375" style="14" customWidth="1"/>
    <col min="5634" max="5634" width="10.5703125" style="14" customWidth="1"/>
    <col min="5635" max="5635" width="9.85546875" style="14" customWidth="1"/>
    <col min="5636" max="5636" width="10.42578125" style="14" customWidth="1"/>
    <col min="5637" max="5637" width="6.7109375" style="14" customWidth="1"/>
    <col min="5638" max="5638" width="11.28515625" style="14" customWidth="1"/>
    <col min="5639" max="5639" width="24.7109375" style="14" customWidth="1"/>
    <col min="5640" max="5640" width="16.42578125" style="14" customWidth="1"/>
    <col min="5641" max="5886" width="9.140625" style="14"/>
    <col min="5887" max="5887" width="6" style="14" customWidth="1"/>
    <col min="5888" max="5888" width="7.85546875" style="14" customWidth="1"/>
    <col min="5889" max="5889" width="57.7109375" style="14" customWidth="1"/>
    <col min="5890" max="5890" width="10.5703125" style="14" customWidth="1"/>
    <col min="5891" max="5891" width="9.85546875" style="14" customWidth="1"/>
    <col min="5892" max="5892" width="10.42578125" style="14" customWidth="1"/>
    <col min="5893" max="5893" width="6.7109375" style="14" customWidth="1"/>
    <col min="5894" max="5894" width="11.28515625" style="14" customWidth="1"/>
    <col min="5895" max="5895" width="24.7109375" style="14" customWidth="1"/>
    <col min="5896" max="5896" width="16.42578125" style="14" customWidth="1"/>
    <col min="5897" max="6142" width="9.140625" style="14"/>
    <col min="6143" max="6143" width="6" style="14" customWidth="1"/>
    <col min="6144" max="6144" width="7.85546875" style="14" customWidth="1"/>
    <col min="6145" max="6145" width="57.7109375" style="14" customWidth="1"/>
    <col min="6146" max="6146" width="10.5703125" style="14" customWidth="1"/>
    <col min="6147" max="6147" width="9.85546875" style="14" customWidth="1"/>
    <col min="6148" max="6148" width="10.42578125" style="14" customWidth="1"/>
    <col min="6149" max="6149" width="6.7109375" style="14" customWidth="1"/>
    <col min="6150" max="6150" width="11.28515625" style="14" customWidth="1"/>
    <col min="6151" max="6151" width="24.7109375" style="14" customWidth="1"/>
    <col min="6152" max="6152" width="16.42578125" style="14" customWidth="1"/>
    <col min="6153" max="6398" width="9.140625" style="14"/>
    <col min="6399" max="6399" width="6" style="14" customWidth="1"/>
    <col min="6400" max="6400" width="7.85546875" style="14" customWidth="1"/>
    <col min="6401" max="6401" width="57.7109375" style="14" customWidth="1"/>
    <col min="6402" max="6402" width="10.5703125" style="14" customWidth="1"/>
    <col min="6403" max="6403" width="9.85546875" style="14" customWidth="1"/>
    <col min="6404" max="6404" width="10.42578125" style="14" customWidth="1"/>
    <col min="6405" max="6405" width="6.7109375" style="14" customWidth="1"/>
    <col min="6406" max="6406" width="11.28515625" style="14" customWidth="1"/>
    <col min="6407" max="6407" width="24.7109375" style="14" customWidth="1"/>
    <col min="6408" max="6408" width="16.42578125" style="14" customWidth="1"/>
    <col min="6409" max="6654" width="9.140625" style="14"/>
    <col min="6655" max="6655" width="6" style="14" customWidth="1"/>
    <col min="6656" max="6656" width="7.85546875" style="14" customWidth="1"/>
    <col min="6657" max="6657" width="57.7109375" style="14" customWidth="1"/>
    <col min="6658" max="6658" width="10.5703125" style="14" customWidth="1"/>
    <col min="6659" max="6659" width="9.85546875" style="14" customWidth="1"/>
    <col min="6660" max="6660" width="10.42578125" style="14" customWidth="1"/>
    <col min="6661" max="6661" width="6.7109375" style="14" customWidth="1"/>
    <col min="6662" max="6662" width="11.28515625" style="14" customWidth="1"/>
    <col min="6663" max="6663" width="24.7109375" style="14" customWidth="1"/>
    <col min="6664" max="6664" width="16.42578125" style="14" customWidth="1"/>
    <col min="6665" max="6910" width="9.140625" style="14"/>
    <col min="6911" max="6911" width="6" style="14" customWidth="1"/>
    <col min="6912" max="6912" width="7.85546875" style="14" customWidth="1"/>
    <col min="6913" max="6913" width="57.7109375" style="14" customWidth="1"/>
    <col min="6914" max="6914" width="10.5703125" style="14" customWidth="1"/>
    <col min="6915" max="6915" width="9.85546875" style="14" customWidth="1"/>
    <col min="6916" max="6916" width="10.42578125" style="14" customWidth="1"/>
    <col min="6917" max="6917" width="6.7109375" style="14" customWidth="1"/>
    <col min="6918" max="6918" width="11.28515625" style="14" customWidth="1"/>
    <col min="6919" max="6919" width="24.7109375" style="14" customWidth="1"/>
    <col min="6920" max="6920" width="16.42578125" style="14" customWidth="1"/>
    <col min="6921" max="7166" width="9.140625" style="14"/>
    <col min="7167" max="7167" width="6" style="14" customWidth="1"/>
    <col min="7168" max="7168" width="7.85546875" style="14" customWidth="1"/>
    <col min="7169" max="7169" width="57.7109375" style="14" customWidth="1"/>
    <col min="7170" max="7170" width="10.5703125" style="14" customWidth="1"/>
    <col min="7171" max="7171" width="9.85546875" style="14" customWidth="1"/>
    <col min="7172" max="7172" width="10.42578125" style="14" customWidth="1"/>
    <col min="7173" max="7173" width="6.7109375" style="14" customWidth="1"/>
    <col min="7174" max="7174" width="11.28515625" style="14" customWidth="1"/>
    <col min="7175" max="7175" width="24.7109375" style="14" customWidth="1"/>
    <col min="7176" max="7176" width="16.42578125" style="14" customWidth="1"/>
    <col min="7177" max="7422" width="9.140625" style="14"/>
    <col min="7423" max="7423" width="6" style="14" customWidth="1"/>
    <col min="7424" max="7424" width="7.85546875" style="14" customWidth="1"/>
    <col min="7425" max="7425" width="57.7109375" style="14" customWidth="1"/>
    <col min="7426" max="7426" width="10.5703125" style="14" customWidth="1"/>
    <col min="7427" max="7427" width="9.85546875" style="14" customWidth="1"/>
    <col min="7428" max="7428" width="10.42578125" style="14" customWidth="1"/>
    <col min="7429" max="7429" width="6.7109375" style="14" customWidth="1"/>
    <col min="7430" max="7430" width="11.28515625" style="14" customWidth="1"/>
    <col min="7431" max="7431" width="24.7109375" style="14" customWidth="1"/>
    <col min="7432" max="7432" width="16.42578125" style="14" customWidth="1"/>
    <col min="7433" max="7678" width="9.140625" style="14"/>
    <col min="7679" max="7679" width="6" style="14" customWidth="1"/>
    <col min="7680" max="7680" width="7.85546875" style="14" customWidth="1"/>
    <col min="7681" max="7681" width="57.7109375" style="14" customWidth="1"/>
    <col min="7682" max="7682" width="10.5703125" style="14" customWidth="1"/>
    <col min="7683" max="7683" width="9.85546875" style="14" customWidth="1"/>
    <col min="7684" max="7684" width="10.42578125" style="14" customWidth="1"/>
    <col min="7685" max="7685" width="6.7109375" style="14" customWidth="1"/>
    <col min="7686" max="7686" width="11.28515625" style="14" customWidth="1"/>
    <col min="7687" max="7687" width="24.7109375" style="14" customWidth="1"/>
    <col min="7688" max="7688" width="16.42578125" style="14" customWidth="1"/>
    <col min="7689" max="7934" width="9.140625" style="14"/>
    <col min="7935" max="7935" width="6" style="14" customWidth="1"/>
    <col min="7936" max="7936" width="7.85546875" style="14" customWidth="1"/>
    <col min="7937" max="7937" width="57.7109375" style="14" customWidth="1"/>
    <col min="7938" max="7938" width="10.5703125" style="14" customWidth="1"/>
    <col min="7939" max="7939" width="9.85546875" style="14" customWidth="1"/>
    <col min="7940" max="7940" width="10.42578125" style="14" customWidth="1"/>
    <col min="7941" max="7941" width="6.7109375" style="14" customWidth="1"/>
    <col min="7942" max="7942" width="11.28515625" style="14" customWidth="1"/>
    <col min="7943" max="7943" width="24.7109375" style="14" customWidth="1"/>
    <col min="7944" max="7944" width="16.42578125" style="14" customWidth="1"/>
    <col min="7945" max="8190" width="9.140625" style="14"/>
    <col min="8191" max="8191" width="6" style="14" customWidth="1"/>
    <col min="8192" max="8192" width="7.85546875" style="14" customWidth="1"/>
    <col min="8193" max="8193" width="57.7109375" style="14" customWidth="1"/>
    <col min="8194" max="8194" width="10.5703125" style="14" customWidth="1"/>
    <col min="8195" max="8195" width="9.85546875" style="14" customWidth="1"/>
    <col min="8196" max="8196" width="10.42578125" style="14" customWidth="1"/>
    <col min="8197" max="8197" width="6.7109375" style="14" customWidth="1"/>
    <col min="8198" max="8198" width="11.28515625" style="14" customWidth="1"/>
    <col min="8199" max="8199" width="24.7109375" style="14" customWidth="1"/>
    <col min="8200" max="8200" width="16.42578125" style="14" customWidth="1"/>
    <col min="8201" max="8446" width="9.140625" style="14"/>
    <col min="8447" max="8447" width="6" style="14" customWidth="1"/>
    <col min="8448" max="8448" width="7.85546875" style="14" customWidth="1"/>
    <col min="8449" max="8449" width="57.7109375" style="14" customWidth="1"/>
    <col min="8450" max="8450" width="10.5703125" style="14" customWidth="1"/>
    <col min="8451" max="8451" width="9.85546875" style="14" customWidth="1"/>
    <col min="8452" max="8452" width="10.42578125" style="14" customWidth="1"/>
    <col min="8453" max="8453" width="6.7109375" style="14" customWidth="1"/>
    <col min="8454" max="8454" width="11.28515625" style="14" customWidth="1"/>
    <col min="8455" max="8455" width="24.7109375" style="14" customWidth="1"/>
    <col min="8456" max="8456" width="16.42578125" style="14" customWidth="1"/>
    <col min="8457" max="8702" width="9.140625" style="14"/>
    <col min="8703" max="8703" width="6" style="14" customWidth="1"/>
    <col min="8704" max="8704" width="7.85546875" style="14" customWidth="1"/>
    <col min="8705" max="8705" width="57.7109375" style="14" customWidth="1"/>
    <col min="8706" max="8706" width="10.5703125" style="14" customWidth="1"/>
    <col min="8707" max="8707" width="9.85546875" style="14" customWidth="1"/>
    <col min="8708" max="8708" width="10.42578125" style="14" customWidth="1"/>
    <col min="8709" max="8709" width="6.7109375" style="14" customWidth="1"/>
    <col min="8710" max="8710" width="11.28515625" style="14" customWidth="1"/>
    <col min="8711" max="8711" width="24.7109375" style="14" customWidth="1"/>
    <col min="8712" max="8712" width="16.42578125" style="14" customWidth="1"/>
    <col min="8713" max="8958" width="9.140625" style="14"/>
    <col min="8959" max="8959" width="6" style="14" customWidth="1"/>
    <col min="8960" max="8960" width="7.85546875" style="14" customWidth="1"/>
    <col min="8961" max="8961" width="57.7109375" style="14" customWidth="1"/>
    <col min="8962" max="8962" width="10.5703125" style="14" customWidth="1"/>
    <col min="8963" max="8963" width="9.85546875" style="14" customWidth="1"/>
    <col min="8964" max="8964" width="10.42578125" style="14" customWidth="1"/>
    <col min="8965" max="8965" width="6.7109375" style="14" customWidth="1"/>
    <col min="8966" max="8966" width="11.28515625" style="14" customWidth="1"/>
    <col min="8967" max="8967" width="24.7109375" style="14" customWidth="1"/>
    <col min="8968" max="8968" width="16.42578125" style="14" customWidth="1"/>
    <col min="8969" max="9214" width="9.140625" style="14"/>
    <col min="9215" max="9215" width="6" style="14" customWidth="1"/>
    <col min="9216" max="9216" width="7.85546875" style="14" customWidth="1"/>
    <col min="9217" max="9217" width="57.7109375" style="14" customWidth="1"/>
    <col min="9218" max="9218" width="10.5703125" style="14" customWidth="1"/>
    <col min="9219" max="9219" width="9.85546875" style="14" customWidth="1"/>
    <col min="9220" max="9220" width="10.42578125" style="14" customWidth="1"/>
    <col min="9221" max="9221" width="6.7109375" style="14" customWidth="1"/>
    <col min="9222" max="9222" width="11.28515625" style="14" customWidth="1"/>
    <col min="9223" max="9223" width="24.7109375" style="14" customWidth="1"/>
    <col min="9224" max="9224" width="16.42578125" style="14" customWidth="1"/>
    <col min="9225" max="9470" width="9.140625" style="14"/>
    <col min="9471" max="9471" width="6" style="14" customWidth="1"/>
    <col min="9472" max="9472" width="7.85546875" style="14" customWidth="1"/>
    <col min="9473" max="9473" width="57.7109375" style="14" customWidth="1"/>
    <col min="9474" max="9474" width="10.5703125" style="14" customWidth="1"/>
    <col min="9475" max="9475" width="9.85546875" style="14" customWidth="1"/>
    <col min="9476" max="9476" width="10.42578125" style="14" customWidth="1"/>
    <col min="9477" max="9477" width="6.7109375" style="14" customWidth="1"/>
    <col min="9478" max="9478" width="11.28515625" style="14" customWidth="1"/>
    <col min="9479" max="9479" width="24.7109375" style="14" customWidth="1"/>
    <col min="9480" max="9480" width="16.42578125" style="14" customWidth="1"/>
    <col min="9481" max="9726" width="9.140625" style="14"/>
    <col min="9727" max="9727" width="6" style="14" customWidth="1"/>
    <col min="9728" max="9728" width="7.85546875" style="14" customWidth="1"/>
    <col min="9729" max="9729" width="57.7109375" style="14" customWidth="1"/>
    <col min="9730" max="9730" width="10.5703125" style="14" customWidth="1"/>
    <col min="9731" max="9731" width="9.85546875" style="14" customWidth="1"/>
    <col min="9732" max="9732" width="10.42578125" style="14" customWidth="1"/>
    <col min="9733" max="9733" width="6.7109375" style="14" customWidth="1"/>
    <col min="9734" max="9734" width="11.28515625" style="14" customWidth="1"/>
    <col min="9735" max="9735" width="24.7109375" style="14" customWidth="1"/>
    <col min="9736" max="9736" width="16.42578125" style="14" customWidth="1"/>
    <col min="9737" max="9982" width="9.140625" style="14"/>
    <col min="9983" max="9983" width="6" style="14" customWidth="1"/>
    <col min="9984" max="9984" width="7.85546875" style="14" customWidth="1"/>
    <col min="9985" max="9985" width="57.7109375" style="14" customWidth="1"/>
    <col min="9986" max="9986" width="10.5703125" style="14" customWidth="1"/>
    <col min="9987" max="9987" width="9.85546875" style="14" customWidth="1"/>
    <col min="9988" max="9988" width="10.42578125" style="14" customWidth="1"/>
    <col min="9989" max="9989" width="6.7109375" style="14" customWidth="1"/>
    <col min="9990" max="9990" width="11.28515625" style="14" customWidth="1"/>
    <col min="9991" max="9991" width="24.7109375" style="14" customWidth="1"/>
    <col min="9992" max="9992" width="16.42578125" style="14" customWidth="1"/>
    <col min="9993" max="10238" width="9.140625" style="14"/>
    <col min="10239" max="10239" width="6" style="14" customWidth="1"/>
    <col min="10240" max="10240" width="7.85546875" style="14" customWidth="1"/>
    <col min="10241" max="10241" width="57.7109375" style="14" customWidth="1"/>
    <col min="10242" max="10242" width="10.5703125" style="14" customWidth="1"/>
    <col min="10243" max="10243" width="9.85546875" style="14" customWidth="1"/>
    <col min="10244" max="10244" width="10.42578125" style="14" customWidth="1"/>
    <col min="10245" max="10245" width="6.7109375" style="14" customWidth="1"/>
    <col min="10246" max="10246" width="11.28515625" style="14" customWidth="1"/>
    <col min="10247" max="10247" width="24.7109375" style="14" customWidth="1"/>
    <col min="10248" max="10248" width="16.42578125" style="14" customWidth="1"/>
    <col min="10249" max="10494" width="9.140625" style="14"/>
    <col min="10495" max="10495" width="6" style="14" customWidth="1"/>
    <col min="10496" max="10496" width="7.85546875" style="14" customWidth="1"/>
    <col min="10497" max="10497" width="57.7109375" style="14" customWidth="1"/>
    <col min="10498" max="10498" width="10.5703125" style="14" customWidth="1"/>
    <col min="10499" max="10499" width="9.85546875" style="14" customWidth="1"/>
    <col min="10500" max="10500" width="10.42578125" style="14" customWidth="1"/>
    <col min="10501" max="10501" width="6.7109375" style="14" customWidth="1"/>
    <col min="10502" max="10502" width="11.28515625" style="14" customWidth="1"/>
    <col min="10503" max="10503" width="24.7109375" style="14" customWidth="1"/>
    <col min="10504" max="10504" width="16.42578125" style="14" customWidth="1"/>
    <col min="10505" max="10750" width="9.140625" style="14"/>
    <col min="10751" max="10751" width="6" style="14" customWidth="1"/>
    <col min="10752" max="10752" width="7.85546875" style="14" customWidth="1"/>
    <col min="10753" max="10753" width="57.7109375" style="14" customWidth="1"/>
    <col min="10754" max="10754" width="10.5703125" style="14" customWidth="1"/>
    <col min="10755" max="10755" width="9.85546875" style="14" customWidth="1"/>
    <col min="10756" max="10756" width="10.42578125" style="14" customWidth="1"/>
    <col min="10757" max="10757" width="6.7109375" style="14" customWidth="1"/>
    <col min="10758" max="10758" width="11.28515625" style="14" customWidth="1"/>
    <col min="10759" max="10759" width="24.7109375" style="14" customWidth="1"/>
    <col min="10760" max="10760" width="16.42578125" style="14" customWidth="1"/>
    <col min="10761" max="11006" width="9.140625" style="14"/>
    <col min="11007" max="11007" width="6" style="14" customWidth="1"/>
    <col min="11008" max="11008" width="7.85546875" style="14" customWidth="1"/>
    <col min="11009" max="11009" width="57.7109375" style="14" customWidth="1"/>
    <col min="11010" max="11010" width="10.5703125" style="14" customWidth="1"/>
    <col min="11011" max="11011" width="9.85546875" style="14" customWidth="1"/>
    <col min="11012" max="11012" width="10.42578125" style="14" customWidth="1"/>
    <col min="11013" max="11013" width="6.7109375" style="14" customWidth="1"/>
    <col min="11014" max="11014" width="11.28515625" style="14" customWidth="1"/>
    <col min="11015" max="11015" width="24.7109375" style="14" customWidth="1"/>
    <col min="11016" max="11016" width="16.42578125" style="14" customWidth="1"/>
    <col min="11017" max="11262" width="9.140625" style="14"/>
    <col min="11263" max="11263" width="6" style="14" customWidth="1"/>
    <col min="11264" max="11264" width="7.85546875" style="14" customWidth="1"/>
    <col min="11265" max="11265" width="57.7109375" style="14" customWidth="1"/>
    <col min="11266" max="11266" width="10.5703125" style="14" customWidth="1"/>
    <col min="11267" max="11267" width="9.85546875" style="14" customWidth="1"/>
    <col min="11268" max="11268" width="10.42578125" style="14" customWidth="1"/>
    <col min="11269" max="11269" width="6.7109375" style="14" customWidth="1"/>
    <col min="11270" max="11270" width="11.28515625" style="14" customWidth="1"/>
    <col min="11271" max="11271" width="24.7109375" style="14" customWidth="1"/>
    <col min="11272" max="11272" width="16.42578125" style="14" customWidth="1"/>
    <col min="11273" max="11518" width="9.140625" style="14"/>
    <col min="11519" max="11519" width="6" style="14" customWidth="1"/>
    <col min="11520" max="11520" width="7.85546875" style="14" customWidth="1"/>
    <col min="11521" max="11521" width="57.7109375" style="14" customWidth="1"/>
    <col min="11522" max="11522" width="10.5703125" style="14" customWidth="1"/>
    <col min="11523" max="11523" width="9.85546875" style="14" customWidth="1"/>
    <col min="11524" max="11524" width="10.42578125" style="14" customWidth="1"/>
    <col min="11525" max="11525" width="6.7109375" style="14" customWidth="1"/>
    <col min="11526" max="11526" width="11.28515625" style="14" customWidth="1"/>
    <col min="11527" max="11527" width="24.7109375" style="14" customWidth="1"/>
    <col min="11528" max="11528" width="16.42578125" style="14" customWidth="1"/>
    <col min="11529" max="11774" width="9.140625" style="14"/>
    <col min="11775" max="11775" width="6" style="14" customWidth="1"/>
    <col min="11776" max="11776" width="7.85546875" style="14" customWidth="1"/>
    <col min="11777" max="11777" width="57.7109375" style="14" customWidth="1"/>
    <col min="11778" max="11778" width="10.5703125" style="14" customWidth="1"/>
    <col min="11779" max="11779" width="9.85546875" style="14" customWidth="1"/>
    <col min="11780" max="11780" width="10.42578125" style="14" customWidth="1"/>
    <col min="11781" max="11781" width="6.7109375" style="14" customWidth="1"/>
    <col min="11782" max="11782" width="11.28515625" style="14" customWidth="1"/>
    <col min="11783" max="11783" width="24.7109375" style="14" customWidth="1"/>
    <col min="11784" max="11784" width="16.42578125" style="14" customWidth="1"/>
    <col min="11785" max="12030" width="9.140625" style="14"/>
    <col min="12031" max="12031" width="6" style="14" customWidth="1"/>
    <col min="12032" max="12032" width="7.85546875" style="14" customWidth="1"/>
    <col min="12033" max="12033" width="57.7109375" style="14" customWidth="1"/>
    <col min="12034" max="12034" width="10.5703125" style="14" customWidth="1"/>
    <col min="12035" max="12035" width="9.85546875" style="14" customWidth="1"/>
    <col min="12036" max="12036" width="10.42578125" style="14" customWidth="1"/>
    <col min="12037" max="12037" width="6.7109375" style="14" customWidth="1"/>
    <col min="12038" max="12038" width="11.28515625" style="14" customWidth="1"/>
    <col min="12039" max="12039" width="24.7109375" style="14" customWidth="1"/>
    <col min="12040" max="12040" width="16.42578125" style="14" customWidth="1"/>
    <col min="12041" max="12286" width="9.140625" style="14"/>
    <col min="12287" max="12287" width="6" style="14" customWidth="1"/>
    <col min="12288" max="12288" width="7.85546875" style="14" customWidth="1"/>
    <col min="12289" max="12289" width="57.7109375" style="14" customWidth="1"/>
    <col min="12290" max="12290" width="10.5703125" style="14" customWidth="1"/>
    <col min="12291" max="12291" width="9.85546875" style="14" customWidth="1"/>
    <col min="12292" max="12292" width="10.42578125" style="14" customWidth="1"/>
    <col min="12293" max="12293" width="6.7109375" style="14" customWidth="1"/>
    <col min="12294" max="12294" width="11.28515625" style="14" customWidth="1"/>
    <col min="12295" max="12295" width="24.7109375" style="14" customWidth="1"/>
    <col min="12296" max="12296" width="16.42578125" style="14" customWidth="1"/>
    <col min="12297" max="12542" width="9.140625" style="14"/>
    <col min="12543" max="12543" width="6" style="14" customWidth="1"/>
    <col min="12544" max="12544" width="7.85546875" style="14" customWidth="1"/>
    <col min="12545" max="12545" width="57.7109375" style="14" customWidth="1"/>
    <col min="12546" max="12546" width="10.5703125" style="14" customWidth="1"/>
    <col min="12547" max="12547" width="9.85546875" style="14" customWidth="1"/>
    <col min="12548" max="12548" width="10.42578125" style="14" customWidth="1"/>
    <col min="12549" max="12549" width="6.7109375" style="14" customWidth="1"/>
    <col min="12550" max="12550" width="11.28515625" style="14" customWidth="1"/>
    <col min="12551" max="12551" width="24.7109375" style="14" customWidth="1"/>
    <col min="12552" max="12552" width="16.42578125" style="14" customWidth="1"/>
    <col min="12553" max="12798" width="9.140625" style="14"/>
    <col min="12799" max="12799" width="6" style="14" customWidth="1"/>
    <col min="12800" max="12800" width="7.85546875" style="14" customWidth="1"/>
    <col min="12801" max="12801" width="57.7109375" style="14" customWidth="1"/>
    <col min="12802" max="12802" width="10.5703125" style="14" customWidth="1"/>
    <col min="12803" max="12803" width="9.85546875" style="14" customWidth="1"/>
    <col min="12804" max="12804" width="10.42578125" style="14" customWidth="1"/>
    <col min="12805" max="12805" width="6.7109375" style="14" customWidth="1"/>
    <col min="12806" max="12806" width="11.28515625" style="14" customWidth="1"/>
    <col min="12807" max="12807" width="24.7109375" style="14" customWidth="1"/>
    <col min="12808" max="12808" width="16.42578125" style="14" customWidth="1"/>
    <col min="12809" max="13054" width="9.140625" style="14"/>
    <col min="13055" max="13055" width="6" style="14" customWidth="1"/>
    <col min="13056" max="13056" width="7.85546875" style="14" customWidth="1"/>
    <col min="13057" max="13057" width="57.7109375" style="14" customWidth="1"/>
    <col min="13058" max="13058" width="10.5703125" style="14" customWidth="1"/>
    <col min="13059" max="13059" width="9.85546875" style="14" customWidth="1"/>
    <col min="13060" max="13060" width="10.42578125" style="14" customWidth="1"/>
    <col min="13061" max="13061" width="6.7109375" style="14" customWidth="1"/>
    <col min="13062" max="13062" width="11.28515625" style="14" customWidth="1"/>
    <col min="13063" max="13063" width="24.7109375" style="14" customWidth="1"/>
    <col min="13064" max="13064" width="16.42578125" style="14" customWidth="1"/>
    <col min="13065" max="13310" width="9.140625" style="14"/>
    <col min="13311" max="13311" width="6" style="14" customWidth="1"/>
    <col min="13312" max="13312" width="7.85546875" style="14" customWidth="1"/>
    <col min="13313" max="13313" width="57.7109375" style="14" customWidth="1"/>
    <col min="13314" max="13314" width="10.5703125" style="14" customWidth="1"/>
    <col min="13315" max="13315" width="9.85546875" style="14" customWidth="1"/>
    <col min="13316" max="13316" width="10.42578125" style="14" customWidth="1"/>
    <col min="13317" max="13317" width="6.7109375" style="14" customWidth="1"/>
    <col min="13318" max="13318" width="11.28515625" style="14" customWidth="1"/>
    <col min="13319" max="13319" width="24.7109375" style="14" customWidth="1"/>
    <col min="13320" max="13320" width="16.42578125" style="14" customWidth="1"/>
    <col min="13321" max="13566" width="9.140625" style="14"/>
    <col min="13567" max="13567" width="6" style="14" customWidth="1"/>
    <col min="13568" max="13568" width="7.85546875" style="14" customWidth="1"/>
    <col min="13569" max="13569" width="57.7109375" style="14" customWidth="1"/>
    <col min="13570" max="13570" width="10.5703125" style="14" customWidth="1"/>
    <col min="13571" max="13571" width="9.85546875" style="14" customWidth="1"/>
    <col min="13572" max="13572" width="10.42578125" style="14" customWidth="1"/>
    <col min="13573" max="13573" width="6.7109375" style="14" customWidth="1"/>
    <col min="13574" max="13574" width="11.28515625" style="14" customWidth="1"/>
    <col min="13575" max="13575" width="24.7109375" style="14" customWidth="1"/>
    <col min="13576" max="13576" width="16.42578125" style="14" customWidth="1"/>
    <col min="13577" max="13822" width="9.140625" style="14"/>
    <col min="13823" max="13823" width="6" style="14" customWidth="1"/>
    <col min="13824" max="13824" width="7.85546875" style="14" customWidth="1"/>
    <col min="13825" max="13825" width="57.7109375" style="14" customWidth="1"/>
    <col min="13826" max="13826" width="10.5703125" style="14" customWidth="1"/>
    <col min="13827" max="13827" width="9.85546875" style="14" customWidth="1"/>
    <col min="13828" max="13828" width="10.42578125" style="14" customWidth="1"/>
    <col min="13829" max="13829" width="6.7109375" style="14" customWidth="1"/>
    <col min="13830" max="13830" width="11.28515625" style="14" customWidth="1"/>
    <col min="13831" max="13831" width="24.7109375" style="14" customWidth="1"/>
    <col min="13832" max="13832" width="16.42578125" style="14" customWidth="1"/>
    <col min="13833" max="14078" width="9.140625" style="14"/>
    <col min="14079" max="14079" width="6" style="14" customWidth="1"/>
    <col min="14080" max="14080" width="7.85546875" style="14" customWidth="1"/>
    <col min="14081" max="14081" width="57.7109375" style="14" customWidth="1"/>
    <col min="14082" max="14082" width="10.5703125" style="14" customWidth="1"/>
    <col min="14083" max="14083" width="9.85546875" style="14" customWidth="1"/>
    <col min="14084" max="14084" width="10.42578125" style="14" customWidth="1"/>
    <col min="14085" max="14085" width="6.7109375" style="14" customWidth="1"/>
    <col min="14086" max="14086" width="11.28515625" style="14" customWidth="1"/>
    <col min="14087" max="14087" width="24.7109375" style="14" customWidth="1"/>
    <col min="14088" max="14088" width="16.42578125" style="14" customWidth="1"/>
    <col min="14089" max="14334" width="9.140625" style="14"/>
    <col min="14335" max="14335" width="6" style="14" customWidth="1"/>
    <col min="14336" max="14336" width="7.85546875" style="14" customWidth="1"/>
    <col min="14337" max="14337" width="57.7109375" style="14" customWidth="1"/>
    <col min="14338" max="14338" width="10.5703125" style="14" customWidth="1"/>
    <col min="14339" max="14339" width="9.85546875" style="14" customWidth="1"/>
    <col min="14340" max="14340" width="10.42578125" style="14" customWidth="1"/>
    <col min="14341" max="14341" width="6.7109375" style="14" customWidth="1"/>
    <col min="14342" max="14342" width="11.28515625" style="14" customWidth="1"/>
    <col min="14343" max="14343" width="24.7109375" style="14" customWidth="1"/>
    <col min="14344" max="14344" width="16.42578125" style="14" customWidth="1"/>
    <col min="14345" max="14590" width="9.140625" style="14"/>
    <col min="14591" max="14591" width="6" style="14" customWidth="1"/>
    <col min="14592" max="14592" width="7.85546875" style="14" customWidth="1"/>
    <col min="14593" max="14593" width="57.7109375" style="14" customWidth="1"/>
    <col min="14594" max="14594" width="10.5703125" style="14" customWidth="1"/>
    <col min="14595" max="14595" width="9.85546875" style="14" customWidth="1"/>
    <col min="14596" max="14596" width="10.42578125" style="14" customWidth="1"/>
    <col min="14597" max="14597" width="6.7109375" style="14" customWidth="1"/>
    <col min="14598" max="14598" width="11.28515625" style="14" customWidth="1"/>
    <col min="14599" max="14599" width="24.7109375" style="14" customWidth="1"/>
    <col min="14600" max="14600" width="16.42578125" style="14" customWidth="1"/>
    <col min="14601" max="14846" width="9.140625" style="14"/>
    <col min="14847" max="14847" width="6" style="14" customWidth="1"/>
    <col min="14848" max="14848" width="7.85546875" style="14" customWidth="1"/>
    <col min="14849" max="14849" width="57.7109375" style="14" customWidth="1"/>
    <col min="14850" max="14850" width="10.5703125" style="14" customWidth="1"/>
    <col min="14851" max="14851" width="9.85546875" style="14" customWidth="1"/>
    <col min="14852" max="14852" width="10.42578125" style="14" customWidth="1"/>
    <col min="14853" max="14853" width="6.7109375" style="14" customWidth="1"/>
    <col min="14854" max="14854" width="11.28515625" style="14" customWidth="1"/>
    <col min="14855" max="14855" width="24.7109375" style="14" customWidth="1"/>
    <col min="14856" max="14856" width="16.42578125" style="14" customWidth="1"/>
    <col min="14857" max="15102" width="9.140625" style="14"/>
    <col min="15103" max="15103" width="6" style="14" customWidth="1"/>
    <col min="15104" max="15104" width="7.85546875" style="14" customWidth="1"/>
    <col min="15105" max="15105" width="57.7109375" style="14" customWidth="1"/>
    <col min="15106" max="15106" width="10.5703125" style="14" customWidth="1"/>
    <col min="15107" max="15107" width="9.85546875" style="14" customWidth="1"/>
    <col min="15108" max="15108" width="10.42578125" style="14" customWidth="1"/>
    <col min="15109" max="15109" width="6.7109375" style="14" customWidth="1"/>
    <col min="15110" max="15110" width="11.28515625" style="14" customWidth="1"/>
    <col min="15111" max="15111" width="24.7109375" style="14" customWidth="1"/>
    <col min="15112" max="15112" width="16.42578125" style="14" customWidth="1"/>
    <col min="15113" max="15358" width="9.140625" style="14"/>
    <col min="15359" max="15359" width="6" style="14" customWidth="1"/>
    <col min="15360" max="15360" width="7.85546875" style="14" customWidth="1"/>
    <col min="15361" max="15361" width="57.7109375" style="14" customWidth="1"/>
    <col min="15362" max="15362" width="10.5703125" style="14" customWidth="1"/>
    <col min="15363" max="15363" width="9.85546875" style="14" customWidth="1"/>
    <col min="15364" max="15364" width="10.42578125" style="14" customWidth="1"/>
    <col min="15365" max="15365" width="6.7109375" style="14" customWidth="1"/>
    <col min="15366" max="15366" width="11.28515625" style="14" customWidth="1"/>
    <col min="15367" max="15367" width="24.7109375" style="14" customWidth="1"/>
    <col min="15368" max="15368" width="16.42578125" style="14" customWidth="1"/>
    <col min="15369" max="15614" width="9.140625" style="14"/>
    <col min="15615" max="15615" width="6" style="14" customWidth="1"/>
    <col min="15616" max="15616" width="7.85546875" style="14" customWidth="1"/>
    <col min="15617" max="15617" width="57.7109375" style="14" customWidth="1"/>
    <col min="15618" max="15618" width="10.5703125" style="14" customWidth="1"/>
    <col min="15619" max="15619" width="9.85546875" style="14" customWidth="1"/>
    <col min="15620" max="15620" width="10.42578125" style="14" customWidth="1"/>
    <col min="15621" max="15621" width="6.7109375" style="14" customWidth="1"/>
    <col min="15622" max="15622" width="11.28515625" style="14" customWidth="1"/>
    <col min="15623" max="15623" width="24.7109375" style="14" customWidth="1"/>
    <col min="15624" max="15624" width="16.42578125" style="14" customWidth="1"/>
    <col min="15625" max="15870" width="9.140625" style="14"/>
    <col min="15871" max="15871" width="6" style="14" customWidth="1"/>
    <col min="15872" max="15872" width="7.85546875" style="14" customWidth="1"/>
    <col min="15873" max="15873" width="57.7109375" style="14" customWidth="1"/>
    <col min="15874" max="15874" width="10.5703125" style="14" customWidth="1"/>
    <col min="15875" max="15875" width="9.85546875" style="14" customWidth="1"/>
    <col min="15876" max="15876" width="10.42578125" style="14" customWidth="1"/>
    <col min="15877" max="15877" width="6.7109375" style="14" customWidth="1"/>
    <col min="15878" max="15878" width="11.28515625" style="14" customWidth="1"/>
    <col min="15879" max="15879" width="24.7109375" style="14" customWidth="1"/>
    <col min="15880" max="15880" width="16.42578125" style="14" customWidth="1"/>
    <col min="15881" max="16126" width="9.140625" style="14"/>
    <col min="16127" max="16127" width="6" style="14" customWidth="1"/>
    <col min="16128" max="16128" width="7.85546875" style="14" customWidth="1"/>
    <col min="16129" max="16129" width="57.7109375" style="14" customWidth="1"/>
    <col min="16130" max="16130" width="10.5703125" style="14" customWidth="1"/>
    <col min="16131" max="16131" width="9.85546875" style="14" customWidth="1"/>
    <col min="16132" max="16132" width="10.42578125" style="14" customWidth="1"/>
    <col min="16133" max="16133" width="6.7109375" style="14" customWidth="1"/>
    <col min="16134" max="16134" width="11.28515625" style="14" customWidth="1"/>
    <col min="16135" max="16135" width="24.7109375" style="14" customWidth="1"/>
    <col min="16136" max="16136" width="16.42578125" style="14" customWidth="1"/>
    <col min="16137" max="16384" width="9.140625" style="14"/>
  </cols>
  <sheetData>
    <row r="1" spans="1:17" ht="68.25" customHeight="1">
      <c r="A1" s="119" t="s">
        <v>88</v>
      </c>
      <c r="B1" s="119"/>
      <c r="C1" s="119"/>
      <c r="D1" s="119"/>
      <c r="E1" s="119"/>
      <c r="F1" s="119"/>
      <c r="G1" s="119"/>
      <c r="H1" s="119"/>
      <c r="I1" s="119"/>
      <c r="J1" s="119"/>
    </row>
    <row r="2" spans="1:17">
      <c r="A2" s="120"/>
      <c r="C2" s="121"/>
      <c r="D2" s="122" t="s">
        <v>0</v>
      </c>
      <c r="E2" s="122"/>
      <c r="F2" s="122"/>
      <c r="G2" s="122"/>
      <c r="H2" s="122"/>
      <c r="I2" s="122"/>
      <c r="J2" s="122"/>
    </row>
    <row r="3" spans="1:17" ht="18" customHeight="1">
      <c r="A3" s="123" t="s">
        <v>1</v>
      </c>
      <c r="B3" s="123" t="s">
        <v>2</v>
      </c>
      <c r="C3" s="124" t="s">
        <v>3</v>
      </c>
      <c r="D3" s="124" t="s">
        <v>4</v>
      </c>
      <c r="E3" s="125"/>
      <c r="F3" s="125"/>
      <c r="G3" s="126"/>
      <c r="H3" s="124" t="s">
        <v>4</v>
      </c>
      <c r="I3" s="127" t="s">
        <v>5</v>
      </c>
      <c r="J3" s="127"/>
      <c r="K3" s="127" t="s">
        <v>85</v>
      </c>
      <c r="L3" s="127"/>
      <c r="M3" s="127" t="s">
        <v>86</v>
      </c>
      <c r="N3" s="127"/>
      <c r="O3" s="127" t="s">
        <v>87</v>
      </c>
      <c r="P3" s="127"/>
      <c r="Q3" s="90"/>
    </row>
    <row r="4" spans="1:17" ht="143.25" customHeight="1">
      <c r="A4" s="123"/>
      <c r="B4" s="123"/>
      <c r="C4" s="124"/>
      <c r="D4" s="124"/>
      <c r="E4" s="128" t="s">
        <v>38</v>
      </c>
      <c r="F4" s="128" t="s">
        <v>39</v>
      </c>
      <c r="G4" s="128"/>
      <c r="H4" s="124"/>
      <c r="I4" s="128" t="s">
        <v>38</v>
      </c>
      <c r="J4" s="128" t="s">
        <v>39</v>
      </c>
      <c r="K4" s="128" t="s">
        <v>38</v>
      </c>
      <c r="L4" s="128" t="s">
        <v>39</v>
      </c>
      <c r="M4" s="128" t="s">
        <v>38</v>
      </c>
      <c r="N4" s="128" t="s">
        <v>39</v>
      </c>
      <c r="O4" s="128" t="s">
        <v>38</v>
      </c>
      <c r="P4" s="128" t="s">
        <v>39</v>
      </c>
      <c r="Q4" s="90"/>
    </row>
    <row r="5" spans="1:17" ht="18" customHeight="1">
      <c r="A5" s="129"/>
      <c r="B5" s="130"/>
      <c r="C5" s="131" t="s">
        <v>22</v>
      </c>
      <c r="D5" s="132"/>
      <c r="E5" s="133"/>
      <c r="F5" s="74"/>
      <c r="G5" s="74"/>
      <c r="H5" s="196"/>
      <c r="I5" s="196"/>
      <c r="J5" s="196"/>
      <c r="K5" s="90"/>
      <c r="L5" s="90"/>
      <c r="M5" s="90"/>
      <c r="N5" s="90"/>
      <c r="O5" s="90"/>
      <c r="P5" s="90"/>
      <c r="Q5" s="90"/>
    </row>
    <row r="6" spans="1:17" s="137" customFormat="1" ht="17.25" customHeight="1">
      <c r="A6" s="134"/>
      <c r="B6" s="134"/>
      <c r="C6" s="135" t="s">
        <v>14</v>
      </c>
      <c r="D6" s="105">
        <f>E6+F6</f>
        <v>4141</v>
      </c>
      <c r="E6" s="105">
        <f>SUM(E7:E15)</f>
        <v>4141</v>
      </c>
      <c r="F6" s="105"/>
      <c r="G6" s="105">
        <f t="shared" ref="G6:G37" si="0">SUM(I6:P6)</f>
        <v>4141</v>
      </c>
      <c r="H6" s="202">
        <f>I6+J6</f>
        <v>4141</v>
      </c>
      <c r="I6" s="202">
        <f>SUM(I7:I15)</f>
        <v>4141</v>
      </c>
      <c r="J6" s="203"/>
      <c r="K6" s="134"/>
      <c r="L6" s="134"/>
      <c r="M6" s="134"/>
      <c r="N6" s="134"/>
      <c r="O6" s="134"/>
      <c r="P6" s="134"/>
      <c r="Q6" s="136">
        <f>D6-G6</f>
        <v>0</v>
      </c>
    </row>
    <row r="7" spans="1:17" ht="31.5">
      <c r="A7" s="90"/>
      <c r="B7" s="90"/>
      <c r="C7" s="138" t="s">
        <v>23</v>
      </c>
      <c r="D7" s="139">
        <v>200</v>
      </c>
      <c r="E7" s="139">
        <f>D7</f>
        <v>200</v>
      </c>
      <c r="F7" s="140"/>
      <c r="G7" s="106">
        <f t="shared" si="0"/>
        <v>200</v>
      </c>
      <c r="H7" s="204">
        <f t="shared" ref="H7:H25" si="1">I7+J7</f>
        <v>200</v>
      </c>
      <c r="I7" s="205">
        <v>200</v>
      </c>
      <c r="J7" s="196"/>
      <c r="K7" s="90"/>
      <c r="L7" s="90"/>
      <c r="M7" s="90"/>
      <c r="N7" s="90"/>
      <c r="O7" s="90"/>
      <c r="P7" s="90"/>
      <c r="Q7" s="136">
        <f t="shared" ref="Q7:Q70" si="2">D7-G7</f>
        <v>0</v>
      </c>
    </row>
    <row r="8" spans="1:17" s="137" customFormat="1" ht="17.25" customHeight="1">
      <c r="A8" s="134"/>
      <c r="B8" s="134"/>
      <c r="C8" s="138" t="s">
        <v>24</v>
      </c>
      <c r="D8" s="139">
        <v>150</v>
      </c>
      <c r="E8" s="139">
        <f t="shared" ref="E8:E15" si="3">D8</f>
        <v>150</v>
      </c>
      <c r="F8" s="136"/>
      <c r="G8" s="106">
        <f t="shared" si="0"/>
        <v>150</v>
      </c>
      <c r="H8" s="204">
        <f t="shared" si="1"/>
        <v>150</v>
      </c>
      <c r="I8" s="205">
        <v>150</v>
      </c>
      <c r="J8" s="203"/>
      <c r="K8" s="134"/>
      <c r="L8" s="134"/>
      <c r="M8" s="134"/>
      <c r="N8" s="134"/>
      <c r="O8" s="134"/>
      <c r="P8" s="134"/>
      <c r="Q8" s="136">
        <f t="shared" si="2"/>
        <v>0</v>
      </c>
    </row>
    <row r="9" spans="1:17" s="137" customFormat="1" ht="16.5" customHeight="1">
      <c r="A9" s="134"/>
      <c r="B9" s="134"/>
      <c r="C9" s="138" t="s">
        <v>25</v>
      </c>
      <c r="D9" s="141">
        <v>90</v>
      </c>
      <c r="E9" s="139">
        <f t="shared" si="3"/>
        <v>90</v>
      </c>
      <c r="F9" s="136"/>
      <c r="G9" s="106">
        <f t="shared" si="0"/>
        <v>90</v>
      </c>
      <c r="H9" s="204">
        <f t="shared" si="1"/>
        <v>90</v>
      </c>
      <c r="I9" s="204">
        <v>90</v>
      </c>
      <c r="J9" s="203"/>
      <c r="K9" s="134"/>
      <c r="L9" s="134"/>
      <c r="M9" s="134"/>
      <c r="N9" s="134"/>
      <c r="O9" s="134"/>
      <c r="P9" s="134"/>
      <c r="Q9" s="136">
        <f t="shared" si="2"/>
        <v>0</v>
      </c>
    </row>
    <row r="10" spans="1:17" s="137" customFormat="1" ht="18" customHeight="1">
      <c r="A10" s="134"/>
      <c r="B10" s="134"/>
      <c r="C10" s="138" t="s">
        <v>26</v>
      </c>
      <c r="D10" s="141">
        <v>120</v>
      </c>
      <c r="E10" s="139">
        <f t="shared" si="3"/>
        <v>120</v>
      </c>
      <c r="F10" s="136"/>
      <c r="G10" s="106">
        <f t="shared" si="0"/>
        <v>120</v>
      </c>
      <c r="H10" s="204">
        <f t="shared" si="1"/>
        <v>120</v>
      </c>
      <c r="I10" s="204">
        <v>120</v>
      </c>
      <c r="J10" s="203"/>
      <c r="K10" s="134"/>
      <c r="L10" s="134"/>
      <c r="M10" s="134"/>
      <c r="N10" s="134"/>
      <c r="O10" s="134"/>
      <c r="P10" s="134"/>
      <c r="Q10" s="136">
        <f t="shared" si="2"/>
        <v>0</v>
      </c>
    </row>
    <row r="11" spans="1:17" s="137" customFormat="1" ht="18" customHeight="1">
      <c r="A11" s="134"/>
      <c r="B11" s="134"/>
      <c r="C11" s="138" t="s">
        <v>27</v>
      </c>
      <c r="D11" s="141">
        <v>7</v>
      </c>
      <c r="E11" s="139">
        <f t="shared" si="3"/>
        <v>7</v>
      </c>
      <c r="F11" s="136"/>
      <c r="G11" s="106">
        <f t="shared" si="0"/>
        <v>7</v>
      </c>
      <c r="H11" s="204">
        <f t="shared" si="1"/>
        <v>7</v>
      </c>
      <c r="I11" s="204">
        <v>7</v>
      </c>
      <c r="J11" s="203"/>
      <c r="K11" s="134"/>
      <c r="L11" s="134"/>
      <c r="M11" s="134"/>
      <c r="N11" s="134"/>
      <c r="O11" s="134"/>
      <c r="P11" s="134"/>
      <c r="Q11" s="136">
        <f t="shared" si="2"/>
        <v>0</v>
      </c>
    </row>
    <row r="12" spans="1:17" s="137" customFormat="1" ht="33" customHeight="1">
      <c r="A12" s="134"/>
      <c r="B12" s="134"/>
      <c r="C12" s="138" t="s">
        <v>28</v>
      </c>
      <c r="D12" s="141">
        <v>4</v>
      </c>
      <c r="E12" s="139">
        <f t="shared" si="3"/>
        <v>4</v>
      </c>
      <c r="F12" s="136"/>
      <c r="G12" s="106">
        <f t="shared" si="0"/>
        <v>4</v>
      </c>
      <c r="H12" s="204">
        <f t="shared" si="1"/>
        <v>4</v>
      </c>
      <c r="I12" s="204">
        <v>4</v>
      </c>
      <c r="J12" s="203"/>
      <c r="K12" s="134"/>
      <c r="L12" s="134"/>
      <c r="M12" s="134"/>
      <c r="N12" s="134"/>
      <c r="O12" s="134"/>
      <c r="P12" s="134"/>
      <c r="Q12" s="136">
        <f t="shared" si="2"/>
        <v>0</v>
      </c>
    </row>
    <row r="13" spans="1:17" s="137" customFormat="1" ht="19.5" customHeight="1">
      <c r="A13" s="134"/>
      <c r="B13" s="134"/>
      <c r="C13" s="138" t="s">
        <v>29</v>
      </c>
      <c r="D13" s="141">
        <v>400</v>
      </c>
      <c r="E13" s="139">
        <f t="shared" si="3"/>
        <v>400</v>
      </c>
      <c r="F13" s="136"/>
      <c r="G13" s="106">
        <f t="shared" si="0"/>
        <v>400</v>
      </c>
      <c r="H13" s="204">
        <f t="shared" si="1"/>
        <v>400</v>
      </c>
      <c r="I13" s="204">
        <v>400</v>
      </c>
      <c r="J13" s="203"/>
      <c r="K13" s="134"/>
      <c r="L13" s="134"/>
      <c r="M13" s="134"/>
      <c r="N13" s="134"/>
      <c r="O13" s="134"/>
      <c r="P13" s="134"/>
      <c r="Q13" s="136">
        <f t="shared" si="2"/>
        <v>0</v>
      </c>
    </row>
    <row r="14" spans="1:17" s="137" customFormat="1" ht="47.25">
      <c r="A14" s="134"/>
      <c r="B14" s="134"/>
      <c r="C14" s="138" t="s">
        <v>30</v>
      </c>
      <c r="D14" s="141">
        <v>170</v>
      </c>
      <c r="E14" s="139">
        <f t="shared" si="3"/>
        <v>170</v>
      </c>
      <c r="F14" s="136"/>
      <c r="G14" s="106">
        <f t="shared" si="0"/>
        <v>170</v>
      </c>
      <c r="H14" s="204">
        <f t="shared" si="1"/>
        <v>170</v>
      </c>
      <c r="I14" s="204">
        <v>170</v>
      </c>
      <c r="J14" s="203"/>
      <c r="K14" s="134"/>
      <c r="L14" s="134"/>
      <c r="M14" s="134"/>
      <c r="N14" s="134"/>
      <c r="O14" s="134"/>
      <c r="P14" s="134"/>
      <c r="Q14" s="136">
        <f t="shared" si="2"/>
        <v>0</v>
      </c>
    </row>
    <row r="15" spans="1:17" s="137" customFormat="1">
      <c r="A15" s="134"/>
      <c r="B15" s="134"/>
      <c r="C15" s="138" t="s">
        <v>40</v>
      </c>
      <c r="D15" s="139">
        <v>3000</v>
      </c>
      <c r="E15" s="139">
        <f t="shared" si="3"/>
        <v>3000</v>
      </c>
      <c r="F15" s="136"/>
      <c r="G15" s="106">
        <f t="shared" si="0"/>
        <v>3000</v>
      </c>
      <c r="H15" s="204">
        <f t="shared" si="1"/>
        <v>3000</v>
      </c>
      <c r="I15" s="205">
        <v>3000</v>
      </c>
      <c r="J15" s="203"/>
      <c r="K15" s="134"/>
      <c r="L15" s="134"/>
      <c r="M15" s="134"/>
      <c r="N15" s="134"/>
      <c r="O15" s="134"/>
      <c r="P15" s="134"/>
      <c r="Q15" s="136">
        <f t="shared" si="2"/>
        <v>0</v>
      </c>
    </row>
    <row r="16" spans="1:17" s="137" customFormat="1" ht="17.25" customHeight="1">
      <c r="A16" s="134"/>
      <c r="B16" s="134"/>
      <c r="C16" s="135" t="s">
        <v>15</v>
      </c>
      <c r="D16" s="105">
        <f>SUM(D17:D25)</f>
        <v>4141</v>
      </c>
      <c r="E16" s="105">
        <f>SUM(E17:E25)</f>
        <v>4141</v>
      </c>
      <c r="F16" s="105"/>
      <c r="G16" s="105">
        <f t="shared" si="0"/>
        <v>4141</v>
      </c>
      <c r="H16" s="202">
        <f t="shared" si="1"/>
        <v>4141</v>
      </c>
      <c r="I16" s="202">
        <f>SUM(I17:I25)</f>
        <v>4141</v>
      </c>
      <c r="J16" s="203"/>
      <c r="K16" s="134"/>
      <c r="L16" s="134"/>
      <c r="M16" s="134"/>
      <c r="N16" s="134"/>
      <c r="O16" s="134"/>
      <c r="P16" s="134"/>
      <c r="Q16" s="136">
        <f t="shared" si="2"/>
        <v>0</v>
      </c>
    </row>
    <row r="17" spans="1:19" ht="31.5">
      <c r="A17" s="90"/>
      <c r="B17" s="90"/>
      <c r="C17" s="138" t="s">
        <v>23</v>
      </c>
      <c r="D17" s="139">
        <v>200</v>
      </c>
      <c r="E17" s="139">
        <f>D17</f>
        <v>200</v>
      </c>
      <c r="F17" s="140"/>
      <c r="G17" s="106">
        <f t="shared" si="0"/>
        <v>200</v>
      </c>
      <c r="H17" s="204">
        <f t="shared" si="1"/>
        <v>200</v>
      </c>
      <c r="I17" s="205">
        <v>200</v>
      </c>
      <c r="J17" s="196"/>
      <c r="K17" s="90"/>
      <c r="L17" s="90"/>
      <c r="M17" s="90"/>
      <c r="N17" s="90"/>
      <c r="O17" s="90"/>
      <c r="P17" s="90"/>
      <c r="Q17" s="136">
        <f t="shared" si="2"/>
        <v>0</v>
      </c>
    </row>
    <row r="18" spans="1:19" s="137" customFormat="1" ht="17.25" customHeight="1">
      <c r="A18" s="134"/>
      <c r="B18" s="134"/>
      <c r="C18" s="138" t="s">
        <v>24</v>
      </c>
      <c r="D18" s="139">
        <v>150</v>
      </c>
      <c r="E18" s="139">
        <f t="shared" ref="E18:E25" si="4">D18</f>
        <v>150</v>
      </c>
      <c r="F18" s="136"/>
      <c r="G18" s="106">
        <f t="shared" si="0"/>
        <v>150</v>
      </c>
      <c r="H18" s="204">
        <f t="shared" si="1"/>
        <v>150</v>
      </c>
      <c r="I18" s="205">
        <v>150</v>
      </c>
      <c r="J18" s="203"/>
      <c r="K18" s="134"/>
      <c r="L18" s="134"/>
      <c r="M18" s="134"/>
      <c r="N18" s="134"/>
      <c r="O18" s="134"/>
      <c r="P18" s="134"/>
      <c r="Q18" s="136">
        <f t="shared" si="2"/>
        <v>0</v>
      </c>
    </row>
    <row r="19" spans="1:19" s="137" customFormat="1" ht="16.5" customHeight="1">
      <c r="A19" s="134"/>
      <c r="B19" s="134"/>
      <c r="C19" s="138" t="s">
        <v>25</v>
      </c>
      <c r="D19" s="141">
        <v>90</v>
      </c>
      <c r="E19" s="139">
        <f t="shared" si="4"/>
        <v>90</v>
      </c>
      <c r="F19" s="136"/>
      <c r="G19" s="106">
        <f t="shared" si="0"/>
        <v>90</v>
      </c>
      <c r="H19" s="204">
        <f t="shared" si="1"/>
        <v>90</v>
      </c>
      <c r="I19" s="204">
        <v>90</v>
      </c>
      <c r="J19" s="203"/>
      <c r="K19" s="134"/>
      <c r="L19" s="134"/>
      <c r="M19" s="134"/>
      <c r="N19" s="134"/>
      <c r="O19" s="134"/>
      <c r="P19" s="134"/>
      <c r="Q19" s="136">
        <f t="shared" si="2"/>
        <v>0</v>
      </c>
    </row>
    <row r="20" spans="1:19" s="137" customFormat="1" ht="18" customHeight="1">
      <c r="A20" s="134"/>
      <c r="B20" s="134"/>
      <c r="C20" s="138" t="s">
        <v>26</v>
      </c>
      <c r="D20" s="141">
        <v>120</v>
      </c>
      <c r="E20" s="139">
        <f t="shared" si="4"/>
        <v>120</v>
      </c>
      <c r="F20" s="136"/>
      <c r="G20" s="106">
        <f t="shared" si="0"/>
        <v>120</v>
      </c>
      <c r="H20" s="204">
        <f t="shared" si="1"/>
        <v>120</v>
      </c>
      <c r="I20" s="204">
        <v>120</v>
      </c>
      <c r="J20" s="203"/>
      <c r="K20" s="134"/>
      <c r="L20" s="134"/>
      <c r="M20" s="134"/>
      <c r="N20" s="134"/>
      <c r="O20" s="134"/>
      <c r="P20" s="134"/>
      <c r="Q20" s="136">
        <f t="shared" si="2"/>
        <v>0</v>
      </c>
    </row>
    <row r="21" spans="1:19" s="137" customFormat="1" ht="18" customHeight="1">
      <c r="A21" s="134"/>
      <c r="B21" s="134"/>
      <c r="C21" s="138" t="s">
        <v>27</v>
      </c>
      <c r="D21" s="141">
        <v>7</v>
      </c>
      <c r="E21" s="139">
        <f t="shared" si="4"/>
        <v>7</v>
      </c>
      <c r="F21" s="136"/>
      <c r="G21" s="106">
        <f t="shared" si="0"/>
        <v>7</v>
      </c>
      <c r="H21" s="204">
        <f t="shared" si="1"/>
        <v>7</v>
      </c>
      <c r="I21" s="204">
        <v>7</v>
      </c>
      <c r="J21" s="203"/>
      <c r="K21" s="134"/>
      <c r="L21" s="134"/>
      <c r="M21" s="134"/>
      <c r="N21" s="134"/>
      <c r="O21" s="134"/>
      <c r="P21" s="134"/>
      <c r="Q21" s="136">
        <f t="shared" si="2"/>
        <v>0</v>
      </c>
    </row>
    <row r="22" spans="1:19" s="137" customFormat="1" ht="31.5">
      <c r="A22" s="134"/>
      <c r="B22" s="134"/>
      <c r="C22" s="138" t="s">
        <v>28</v>
      </c>
      <c r="D22" s="141">
        <v>4</v>
      </c>
      <c r="E22" s="139">
        <f t="shared" si="4"/>
        <v>4</v>
      </c>
      <c r="F22" s="136"/>
      <c r="G22" s="106">
        <f t="shared" si="0"/>
        <v>4</v>
      </c>
      <c r="H22" s="204">
        <f t="shared" si="1"/>
        <v>4</v>
      </c>
      <c r="I22" s="204">
        <v>4</v>
      </c>
      <c r="J22" s="203"/>
      <c r="K22" s="134"/>
      <c r="L22" s="134"/>
      <c r="M22" s="134"/>
      <c r="N22" s="134"/>
      <c r="O22" s="134"/>
      <c r="P22" s="134"/>
      <c r="Q22" s="136">
        <f t="shared" si="2"/>
        <v>0</v>
      </c>
    </row>
    <row r="23" spans="1:19" s="137" customFormat="1" ht="19.5" customHeight="1">
      <c r="A23" s="134"/>
      <c r="B23" s="134"/>
      <c r="C23" s="138" t="s">
        <v>29</v>
      </c>
      <c r="D23" s="141">
        <v>400</v>
      </c>
      <c r="E23" s="139">
        <f t="shared" si="4"/>
        <v>400</v>
      </c>
      <c r="F23" s="136"/>
      <c r="G23" s="106">
        <f t="shared" si="0"/>
        <v>400</v>
      </c>
      <c r="H23" s="204">
        <f t="shared" si="1"/>
        <v>400</v>
      </c>
      <c r="I23" s="204">
        <v>400</v>
      </c>
      <c r="J23" s="203"/>
      <c r="K23" s="134"/>
      <c r="L23" s="134"/>
      <c r="M23" s="134"/>
      <c r="N23" s="134"/>
      <c r="O23" s="134"/>
      <c r="P23" s="134"/>
      <c r="Q23" s="136">
        <f t="shared" si="2"/>
        <v>0</v>
      </c>
    </row>
    <row r="24" spans="1:19" s="137" customFormat="1" ht="47.25">
      <c r="A24" s="134"/>
      <c r="B24" s="134"/>
      <c r="C24" s="138" t="s">
        <v>30</v>
      </c>
      <c r="D24" s="141">
        <v>170</v>
      </c>
      <c r="E24" s="139">
        <f t="shared" si="4"/>
        <v>170</v>
      </c>
      <c r="F24" s="136"/>
      <c r="G24" s="106">
        <f t="shared" si="0"/>
        <v>170</v>
      </c>
      <c r="H24" s="204">
        <f t="shared" si="1"/>
        <v>170</v>
      </c>
      <c r="I24" s="204">
        <v>170</v>
      </c>
      <c r="J24" s="203"/>
      <c r="K24" s="134"/>
      <c r="L24" s="134"/>
      <c r="M24" s="134"/>
      <c r="N24" s="134"/>
      <c r="O24" s="134"/>
      <c r="P24" s="142"/>
      <c r="Q24" s="136">
        <f t="shared" si="2"/>
        <v>0</v>
      </c>
    </row>
    <row r="25" spans="1:19" s="137" customFormat="1">
      <c r="A25" s="134"/>
      <c r="B25" s="134"/>
      <c r="C25" s="138" t="s">
        <v>40</v>
      </c>
      <c r="D25" s="139">
        <v>3000</v>
      </c>
      <c r="E25" s="139">
        <f t="shared" si="4"/>
        <v>3000</v>
      </c>
      <c r="F25" s="136"/>
      <c r="G25" s="106">
        <f t="shared" si="0"/>
        <v>3000</v>
      </c>
      <c r="H25" s="204">
        <f t="shared" si="1"/>
        <v>3000</v>
      </c>
      <c r="I25" s="205">
        <v>3000</v>
      </c>
      <c r="J25" s="196"/>
      <c r="K25" s="134"/>
      <c r="L25" s="134"/>
      <c r="M25" s="134"/>
      <c r="N25" s="134"/>
      <c r="O25" s="134"/>
      <c r="P25" s="134"/>
      <c r="Q25" s="136">
        <f t="shared" si="2"/>
        <v>0</v>
      </c>
    </row>
    <row r="26" spans="1:19" s="137" customFormat="1" ht="18.75" customHeight="1">
      <c r="A26" s="134"/>
      <c r="B26" s="134"/>
      <c r="C26" s="143" t="s">
        <v>16</v>
      </c>
      <c r="D26" s="105">
        <v>0</v>
      </c>
      <c r="E26" s="105">
        <v>0</v>
      </c>
      <c r="F26" s="105"/>
      <c r="G26" s="106">
        <f t="shared" si="0"/>
        <v>0</v>
      </c>
      <c r="H26" s="204" t="s">
        <v>89</v>
      </c>
      <c r="I26" s="196" t="s">
        <v>89</v>
      </c>
      <c r="J26" s="196">
        <v>0</v>
      </c>
      <c r="K26" s="134"/>
      <c r="L26" s="134"/>
      <c r="M26" s="134"/>
      <c r="N26" s="134"/>
      <c r="O26" s="134"/>
      <c r="P26" s="134"/>
      <c r="Q26" s="136">
        <f t="shared" si="2"/>
        <v>0</v>
      </c>
    </row>
    <row r="27" spans="1:19" s="146" customFormat="1" ht="19.5" customHeight="1">
      <c r="A27" s="144"/>
      <c r="B27" s="144"/>
      <c r="C27" s="145" t="s">
        <v>90</v>
      </c>
      <c r="D27" s="142">
        <f>E27+F27</f>
        <v>98841</v>
      </c>
      <c r="E27" s="142">
        <f>E28+E76</f>
        <v>59464</v>
      </c>
      <c r="F27" s="142">
        <f>F28+F76</f>
        <v>39377</v>
      </c>
      <c r="G27" s="105">
        <f t="shared" si="0"/>
        <v>98841</v>
      </c>
      <c r="H27" s="202">
        <f>I27+J27</f>
        <v>21547</v>
      </c>
      <c r="I27" s="203">
        <f>I28+I57+I70</f>
        <v>14888</v>
      </c>
      <c r="J27" s="203">
        <f>J28+J76</f>
        <v>6659</v>
      </c>
      <c r="K27" s="142">
        <f>K28+K76</f>
        <v>31266</v>
      </c>
      <c r="L27" s="142">
        <f>L28</f>
        <v>16128</v>
      </c>
      <c r="M27" s="142">
        <f>M28+M76</f>
        <v>3108</v>
      </c>
      <c r="N27" s="142">
        <f>N28+N76</f>
        <v>6434</v>
      </c>
      <c r="O27" s="142">
        <f>O50</f>
        <v>10202</v>
      </c>
      <c r="P27" s="142">
        <f>P50</f>
        <v>10156</v>
      </c>
      <c r="Q27" s="136">
        <f t="shared" si="2"/>
        <v>0</v>
      </c>
    </row>
    <row r="28" spans="1:19" s="146" customFormat="1" ht="19.5" customHeight="1">
      <c r="A28" s="144"/>
      <c r="B28" s="144"/>
      <c r="C28" s="145" t="s">
        <v>91</v>
      </c>
      <c r="D28" s="142">
        <f>E28+F28</f>
        <v>93714</v>
      </c>
      <c r="E28" s="142">
        <f>E29+E50+E55+E71+E74</f>
        <v>59464</v>
      </c>
      <c r="F28" s="142">
        <f>F29+F50+F55+F71+F74</f>
        <v>34250</v>
      </c>
      <c r="G28" s="105">
        <f t="shared" si="0"/>
        <v>93714</v>
      </c>
      <c r="H28" s="202">
        <f t="shared" ref="H28:H88" si="5">I28+J28</f>
        <v>20853</v>
      </c>
      <c r="I28" s="203">
        <f>I29+I46+I48+I52+I55</f>
        <v>14888</v>
      </c>
      <c r="J28" s="203">
        <f t="shared" ref="J28:P28" si="6">J29+J50+J55+J71+J74</f>
        <v>5965</v>
      </c>
      <c r="K28" s="142">
        <f t="shared" si="6"/>
        <v>31266</v>
      </c>
      <c r="L28" s="142">
        <f t="shared" si="6"/>
        <v>16128</v>
      </c>
      <c r="M28" s="142">
        <f t="shared" si="6"/>
        <v>3108</v>
      </c>
      <c r="N28" s="142">
        <f t="shared" si="6"/>
        <v>2001</v>
      </c>
      <c r="O28" s="142">
        <f t="shared" si="6"/>
        <v>10202</v>
      </c>
      <c r="P28" s="142">
        <f t="shared" si="6"/>
        <v>10156</v>
      </c>
      <c r="Q28" s="136">
        <f t="shared" si="2"/>
        <v>0</v>
      </c>
      <c r="S28" s="147"/>
    </row>
    <row r="29" spans="1:19" s="149" customFormat="1" ht="17.25" customHeight="1">
      <c r="A29" s="148">
        <v>340</v>
      </c>
      <c r="B29" s="148">
        <v>341</v>
      </c>
      <c r="C29" s="134" t="s">
        <v>6</v>
      </c>
      <c r="D29" s="142">
        <f t="shared" ref="D29:D49" si="7">E29+F29</f>
        <v>53810</v>
      </c>
      <c r="E29" s="142">
        <f>E30+E33+E34+E37</f>
        <v>46154</v>
      </c>
      <c r="F29" s="142">
        <f>F30+F33+F34+F37</f>
        <v>7656</v>
      </c>
      <c r="G29" s="105">
        <f t="shared" si="0"/>
        <v>53810</v>
      </c>
      <c r="H29" s="202">
        <f t="shared" si="5"/>
        <v>18283</v>
      </c>
      <c r="I29" s="203">
        <f t="shared" ref="I29:P29" si="8">I30+I33+I34+I37</f>
        <v>14888</v>
      </c>
      <c r="J29" s="203">
        <f t="shared" si="8"/>
        <v>3395</v>
      </c>
      <c r="K29" s="142">
        <f t="shared" si="8"/>
        <v>31266</v>
      </c>
      <c r="L29" s="142">
        <f t="shared" si="8"/>
        <v>4261</v>
      </c>
      <c r="M29" s="142">
        <f t="shared" si="8"/>
        <v>0</v>
      </c>
      <c r="N29" s="74"/>
      <c r="O29" s="142">
        <f t="shared" si="8"/>
        <v>0</v>
      </c>
      <c r="P29" s="142">
        <f t="shared" si="8"/>
        <v>0</v>
      </c>
      <c r="Q29" s="136">
        <f t="shared" si="2"/>
        <v>0</v>
      </c>
    </row>
    <row r="30" spans="1:19" s="137" customFormat="1" ht="17.25" customHeight="1">
      <c r="A30" s="148"/>
      <c r="B30" s="148"/>
      <c r="C30" s="143" t="s">
        <v>7</v>
      </c>
      <c r="D30" s="142">
        <f t="shared" si="7"/>
        <v>38938</v>
      </c>
      <c r="E30" s="150">
        <f>E31+E32</f>
        <v>38938</v>
      </c>
      <c r="F30" s="142"/>
      <c r="G30" s="105">
        <f t="shared" si="0"/>
        <v>38938</v>
      </c>
      <c r="H30" s="202">
        <f t="shared" si="5"/>
        <v>10993</v>
      </c>
      <c r="I30" s="206">
        <f>I31+I32</f>
        <v>10993</v>
      </c>
      <c r="J30" s="203"/>
      <c r="K30" s="150">
        <f>K31+K32</f>
        <v>27945</v>
      </c>
      <c r="L30" s="134"/>
      <c r="M30" s="134"/>
      <c r="N30" s="134"/>
      <c r="O30" s="134"/>
      <c r="P30" s="134"/>
      <c r="Q30" s="136">
        <f t="shared" si="2"/>
        <v>0</v>
      </c>
    </row>
    <row r="31" spans="1:19" s="137" customFormat="1" ht="17.25" customHeight="1">
      <c r="A31" s="134"/>
      <c r="B31" s="134"/>
      <c r="C31" s="66" t="s">
        <v>8</v>
      </c>
      <c r="D31" s="74">
        <v>38333</v>
      </c>
      <c r="E31" s="58">
        <f>D31</f>
        <v>38333</v>
      </c>
      <c r="F31" s="142"/>
      <c r="G31" s="106">
        <f t="shared" si="0"/>
        <v>38333</v>
      </c>
      <c r="H31" s="204">
        <f t="shared" si="5"/>
        <v>10388</v>
      </c>
      <c r="I31" s="196">
        <v>10388</v>
      </c>
      <c r="J31" s="203"/>
      <c r="K31" s="90">
        <v>27945</v>
      </c>
      <c r="L31" s="134"/>
      <c r="M31" s="134"/>
      <c r="N31" s="134"/>
      <c r="O31" s="134"/>
      <c r="P31" s="134"/>
      <c r="Q31" s="136">
        <f t="shared" si="2"/>
        <v>0</v>
      </c>
    </row>
    <row r="32" spans="1:19" s="137" customFormat="1" ht="17.25" customHeight="1">
      <c r="A32" s="134"/>
      <c r="B32" s="134"/>
      <c r="C32" s="66" t="s">
        <v>9</v>
      </c>
      <c r="D32" s="74">
        <v>605</v>
      </c>
      <c r="E32" s="58">
        <f t="shared" ref="E32" si="9">D32</f>
        <v>605</v>
      </c>
      <c r="F32" s="142"/>
      <c r="G32" s="106">
        <f t="shared" si="0"/>
        <v>605</v>
      </c>
      <c r="H32" s="204">
        <f t="shared" si="5"/>
        <v>605</v>
      </c>
      <c r="I32" s="196">
        <v>605</v>
      </c>
      <c r="J32" s="203"/>
      <c r="K32" s="134"/>
      <c r="L32" s="134"/>
      <c r="M32" s="134"/>
      <c r="N32" s="134"/>
      <c r="O32" s="134"/>
      <c r="P32" s="134"/>
      <c r="Q32" s="136">
        <f t="shared" si="2"/>
        <v>0</v>
      </c>
    </row>
    <row r="33" spans="1:17" s="137" customFormat="1" ht="17.25" customHeight="1">
      <c r="A33" s="134"/>
      <c r="B33" s="134"/>
      <c r="C33" s="84" t="s">
        <v>21</v>
      </c>
      <c r="D33" s="142">
        <f>E33+F33</f>
        <v>2292</v>
      </c>
      <c r="E33" s="85"/>
      <c r="F33" s="142">
        <v>2292</v>
      </c>
      <c r="G33" s="105">
        <f t="shared" si="0"/>
        <v>2292</v>
      </c>
      <c r="H33" s="202">
        <f t="shared" si="5"/>
        <v>669</v>
      </c>
      <c r="I33" s="206"/>
      <c r="J33" s="203">
        <v>669</v>
      </c>
      <c r="K33" s="134"/>
      <c r="L33" s="134">
        <v>1623</v>
      </c>
      <c r="M33" s="134"/>
      <c r="N33" s="134"/>
      <c r="O33" s="134"/>
      <c r="P33" s="134"/>
      <c r="Q33" s="136">
        <f t="shared" si="2"/>
        <v>0</v>
      </c>
    </row>
    <row r="34" spans="1:17" s="137" customFormat="1" ht="17.25" customHeight="1">
      <c r="A34" s="134"/>
      <c r="B34" s="134"/>
      <c r="C34" s="151" t="s">
        <v>92</v>
      </c>
      <c r="D34" s="142">
        <f>E34+F34</f>
        <v>4996</v>
      </c>
      <c r="E34" s="150">
        <f>E35+E36</f>
        <v>4996</v>
      </c>
      <c r="F34" s="142"/>
      <c r="G34" s="105">
        <f t="shared" si="0"/>
        <v>4996</v>
      </c>
      <c r="H34" s="202">
        <f t="shared" si="5"/>
        <v>1675</v>
      </c>
      <c r="I34" s="206">
        <f>I35+I36</f>
        <v>1675</v>
      </c>
      <c r="J34" s="203"/>
      <c r="K34" s="134">
        <f>K35</f>
        <v>3321</v>
      </c>
      <c r="L34" s="134"/>
      <c r="M34" s="134"/>
      <c r="N34" s="134"/>
      <c r="O34" s="134"/>
      <c r="P34" s="134"/>
      <c r="Q34" s="136">
        <f t="shared" si="2"/>
        <v>0</v>
      </c>
    </row>
    <row r="35" spans="1:17" s="137" customFormat="1" ht="17.25" customHeight="1">
      <c r="A35" s="134"/>
      <c r="B35" s="134"/>
      <c r="C35" s="66" t="s">
        <v>8</v>
      </c>
      <c r="D35" s="74">
        <v>4937</v>
      </c>
      <c r="E35" s="58">
        <f>D35</f>
        <v>4937</v>
      </c>
      <c r="F35" s="142"/>
      <c r="G35" s="106">
        <f t="shared" si="0"/>
        <v>4937</v>
      </c>
      <c r="H35" s="204">
        <f t="shared" si="5"/>
        <v>1616</v>
      </c>
      <c r="I35" s="205">
        <v>1616</v>
      </c>
      <c r="J35" s="203"/>
      <c r="K35" s="90">
        <v>3321</v>
      </c>
      <c r="L35" s="134"/>
      <c r="M35" s="134"/>
      <c r="N35" s="134"/>
      <c r="O35" s="134"/>
      <c r="P35" s="134"/>
      <c r="Q35" s="136">
        <f t="shared" si="2"/>
        <v>0</v>
      </c>
    </row>
    <row r="36" spans="1:17" s="137" customFormat="1" ht="17.25" customHeight="1">
      <c r="A36" s="134"/>
      <c r="B36" s="134"/>
      <c r="C36" s="66" t="s">
        <v>9</v>
      </c>
      <c r="D36" s="74">
        <v>59</v>
      </c>
      <c r="E36" s="58">
        <f t="shared" ref="E36" si="10">D36</f>
        <v>59</v>
      </c>
      <c r="F36" s="142"/>
      <c r="G36" s="106">
        <f t="shared" si="0"/>
        <v>59</v>
      </c>
      <c r="H36" s="204">
        <f t="shared" si="5"/>
        <v>59</v>
      </c>
      <c r="I36" s="205">
        <v>59</v>
      </c>
      <c r="J36" s="203"/>
      <c r="K36" s="134"/>
      <c r="L36" s="134"/>
      <c r="M36" s="134"/>
      <c r="N36" s="134"/>
      <c r="O36" s="134"/>
      <c r="P36" s="134"/>
      <c r="Q36" s="136">
        <f t="shared" si="2"/>
        <v>0</v>
      </c>
    </row>
    <row r="37" spans="1:17" ht="17.25" customHeight="1">
      <c r="A37" s="134"/>
      <c r="B37" s="134"/>
      <c r="C37" s="84" t="s">
        <v>93</v>
      </c>
      <c r="D37" s="142">
        <f>E37+F37</f>
        <v>7584</v>
      </c>
      <c r="E37" s="150">
        <f>SUM(E38:E49)</f>
        <v>2220</v>
      </c>
      <c r="F37" s="150">
        <f>SUM(F38:F49)</f>
        <v>5364</v>
      </c>
      <c r="G37" s="105">
        <f t="shared" si="0"/>
        <v>7584</v>
      </c>
      <c r="H37" s="202">
        <f t="shared" si="5"/>
        <v>4946</v>
      </c>
      <c r="I37" s="206">
        <f>SUM(I38:I49)</f>
        <v>2220</v>
      </c>
      <c r="J37" s="206">
        <f>SUM(J38:J49)</f>
        <v>2726</v>
      </c>
      <c r="K37" s="90"/>
      <c r="L37" s="150">
        <f>SUM(L38:L49)</f>
        <v>2638</v>
      </c>
      <c r="M37" s="150">
        <f>SUM(M38:M49)</f>
        <v>0</v>
      </c>
      <c r="N37" s="150">
        <f>SUM(N38:N49)</f>
        <v>0</v>
      </c>
      <c r="O37" s="150">
        <f>SUM(O38:O49)</f>
        <v>0</v>
      </c>
      <c r="P37" s="150">
        <f>SUM(P38:P49)</f>
        <v>0</v>
      </c>
      <c r="Q37" s="136">
        <f t="shared" si="2"/>
        <v>0</v>
      </c>
    </row>
    <row r="38" spans="1:17" ht="33.75" customHeight="1">
      <c r="A38" s="134"/>
      <c r="B38" s="134"/>
      <c r="C38" s="66" t="s">
        <v>35</v>
      </c>
      <c r="D38" s="74">
        <f t="shared" si="7"/>
        <v>1040</v>
      </c>
      <c r="E38" s="89">
        <v>1040</v>
      </c>
      <c r="F38" s="74"/>
      <c r="G38" s="106">
        <f t="shared" ref="G38:G70" si="11">SUM(I38:P38)</f>
        <v>1040</v>
      </c>
      <c r="H38" s="204">
        <f t="shared" si="5"/>
        <v>1040</v>
      </c>
      <c r="I38" s="205">
        <v>1040</v>
      </c>
      <c r="J38" s="196"/>
      <c r="K38" s="90"/>
      <c r="L38" s="90"/>
      <c r="M38" s="90"/>
      <c r="N38" s="90"/>
      <c r="O38" s="90"/>
      <c r="P38" s="90"/>
      <c r="Q38" s="136">
        <f t="shared" si="2"/>
        <v>0</v>
      </c>
    </row>
    <row r="39" spans="1:17" ht="112.5" customHeight="1">
      <c r="A39" s="134"/>
      <c r="B39" s="134"/>
      <c r="C39" s="66" t="s">
        <v>42</v>
      </c>
      <c r="D39" s="74">
        <f t="shared" si="7"/>
        <v>780</v>
      </c>
      <c r="E39" s="89">
        <v>780</v>
      </c>
      <c r="F39" s="152"/>
      <c r="G39" s="106">
        <f t="shared" si="11"/>
        <v>780</v>
      </c>
      <c r="H39" s="204">
        <f t="shared" si="5"/>
        <v>780</v>
      </c>
      <c r="I39" s="205">
        <v>780</v>
      </c>
      <c r="J39" s="205"/>
      <c r="K39" s="90"/>
      <c r="L39" s="153"/>
      <c r="M39" s="90"/>
      <c r="N39" s="90"/>
      <c r="O39" s="90"/>
      <c r="P39" s="90"/>
      <c r="Q39" s="136">
        <f t="shared" si="2"/>
        <v>0</v>
      </c>
    </row>
    <row r="40" spans="1:17" ht="63">
      <c r="A40" s="134"/>
      <c r="B40" s="134"/>
      <c r="C40" s="66" t="s">
        <v>36</v>
      </c>
      <c r="D40" s="74">
        <f t="shared" si="7"/>
        <v>660</v>
      </c>
      <c r="E40" s="89"/>
      <c r="F40" s="152">
        <v>660</v>
      </c>
      <c r="G40" s="106">
        <f t="shared" si="11"/>
        <v>660</v>
      </c>
      <c r="H40" s="204">
        <f t="shared" si="5"/>
        <v>660</v>
      </c>
      <c r="I40" s="205"/>
      <c r="J40" s="205">
        <v>660</v>
      </c>
      <c r="K40" s="90"/>
      <c r="L40" s="90"/>
      <c r="M40" s="90"/>
      <c r="N40" s="90"/>
      <c r="O40" s="90"/>
      <c r="P40" s="90"/>
      <c r="Q40" s="136">
        <f t="shared" si="2"/>
        <v>0</v>
      </c>
    </row>
    <row r="41" spans="1:17" ht="87" customHeight="1">
      <c r="A41" s="134"/>
      <c r="B41" s="134"/>
      <c r="C41" s="66" t="s">
        <v>37</v>
      </c>
      <c r="D41" s="74">
        <f t="shared" si="7"/>
        <v>400</v>
      </c>
      <c r="E41" s="89">
        <v>400</v>
      </c>
      <c r="F41" s="152"/>
      <c r="G41" s="106">
        <f t="shared" si="11"/>
        <v>400</v>
      </c>
      <c r="H41" s="204">
        <f t="shared" si="5"/>
        <v>400</v>
      </c>
      <c r="I41" s="205">
        <v>400</v>
      </c>
      <c r="J41" s="205"/>
      <c r="K41" s="90"/>
      <c r="L41" s="90"/>
      <c r="M41" s="90"/>
      <c r="N41" s="90"/>
      <c r="O41" s="90"/>
      <c r="P41" s="90"/>
      <c r="Q41" s="136">
        <f t="shared" si="2"/>
        <v>0</v>
      </c>
    </row>
    <row r="42" spans="1:17" ht="64.5" customHeight="1">
      <c r="A42" s="134"/>
      <c r="B42" s="134"/>
      <c r="C42" s="66" t="s">
        <v>44</v>
      </c>
      <c r="D42" s="74">
        <f t="shared" si="7"/>
        <v>150</v>
      </c>
      <c r="E42" s="89"/>
      <c r="F42" s="74">
        <v>150</v>
      </c>
      <c r="G42" s="106">
        <f t="shared" si="11"/>
        <v>150</v>
      </c>
      <c r="H42" s="204">
        <f t="shared" si="5"/>
        <v>150</v>
      </c>
      <c r="I42" s="205"/>
      <c r="J42" s="196">
        <v>150</v>
      </c>
      <c r="K42" s="90"/>
      <c r="L42" s="90"/>
      <c r="M42" s="90"/>
      <c r="N42" s="90"/>
      <c r="O42" s="90"/>
      <c r="P42" s="90"/>
      <c r="Q42" s="136">
        <f t="shared" si="2"/>
        <v>0</v>
      </c>
    </row>
    <row r="43" spans="1:17" ht="51" customHeight="1">
      <c r="A43" s="134"/>
      <c r="B43" s="134"/>
      <c r="C43" s="66" t="s">
        <v>45</v>
      </c>
      <c r="D43" s="74">
        <f t="shared" si="7"/>
        <v>570</v>
      </c>
      <c r="E43" s="89"/>
      <c r="F43" s="74">
        <v>570</v>
      </c>
      <c r="G43" s="106">
        <f t="shared" si="11"/>
        <v>570</v>
      </c>
      <c r="H43" s="204">
        <f t="shared" si="5"/>
        <v>570</v>
      </c>
      <c r="I43" s="205"/>
      <c r="J43" s="196">
        <v>570</v>
      </c>
      <c r="K43" s="90"/>
      <c r="L43" s="90"/>
      <c r="M43" s="90"/>
      <c r="N43" s="90"/>
      <c r="O43" s="90"/>
      <c r="P43" s="90"/>
      <c r="Q43" s="136">
        <f t="shared" si="2"/>
        <v>0</v>
      </c>
    </row>
    <row r="44" spans="1:17" ht="36.75" customHeight="1">
      <c r="A44" s="148"/>
      <c r="B44" s="148"/>
      <c r="C44" s="66" t="s">
        <v>46</v>
      </c>
      <c r="D44" s="74">
        <f t="shared" si="7"/>
        <v>954</v>
      </c>
      <c r="E44" s="89"/>
      <c r="F44" s="74">
        <v>954</v>
      </c>
      <c r="G44" s="106">
        <f t="shared" si="11"/>
        <v>954</v>
      </c>
      <c r="H44" s="204">
        <f t="shared" si="5"/>
        <v>414</v>
      </c>
      <c r="I44" s="205"/>
      <c r="J44" s="196">
        <v>414</v>
      </c>
      <c r="K44" s="90"/>
      <c r="L44" s="90">
        <v>540</v>
      </c>
      <c r="M44" s="90"/>
      <c r="N44" s="90"/>
      <c r="O44" s="90"/>
      <c r="P44" s="90"/>
      <c r="Q44" s="136">
        <f t="shared" si="2"/>
        <v>0</v>
      </c>
    </row>
    <row r="45" spans="1:17" ht="33" customHeight="1">
      <c r="A45" s="134"/>
      <c r="B45" s="134"/>
      <c r="C45" s="66" t="s">
        <v>47</v>
      </c>
      <c r="D45" s="74">
        <f t="shared" si="7"/>
        <v>122</v>
      </c>
      <c r="E45" s="89"/>
      <c r="F45" s="74">
        <v>122</v>
      </c>
      <c r="G45" s="106">
        <f t="shared" si="11"/>
        <v>122</v>
      </c>
      <c r="H45" s="204">
        <f t="shared" si="5"/>
        <v>122</v>
      </c>
      <c r="I45" s="205"/>
      <c r="J45" s="196">
        <v>122</v>
      </c>
      <c r="K45" s="90"/>
      <c r="L45" s="90"/>
      <c r="M45" s="90"/>
      <c r="N45" s="90"/>
      <c r="O45" s="90"/>
      <c r="P45" s="90"/>
      <c r="Q45" s="136">
        <f t="shared" si="2"/>
        <v>0</v>
      </c>
    </row>
    <row r="46" spans="1:17" s="160" customFormat="1" ht="33" customHeight="1">
      <c r="A46" s="154"/>
      <c r="B46" s="154"/>
      <c r="C46" s="71" t="s">
        <v>48</v>
      </c>
      <c r="D46" s="155">
        <f t="shared" si="7"/>
        <v>810</v>
      </c>
      <c r="E46" s="156"/>
      <c r="F46" s="155">
        <v>810</v>
      </c>
      <c r="G46" s="157">
        <f t="shared" si="11"/>
        <v>810</v>
      </c>
      <c r="H46" s="204">
        <f t="shared" si="5"/>
        <v>810</v>
      </c>
      <c r="I46" s="207"/>
      <c r="J46" s="208">
        <v>810</v>
      </c>
      <c r="K46" s="159"/>
      <c r="L46" s="159"/>
      <c r="M46" s="159"/>
      <c r="N46" s="90"/>
      <c r="O46" s="159"/>
      <c r="P46" s="159"/>
      <c r="Q46" s="136">
        <f t="shared" si="2"/>
        <v>0</v>
      </c>
    </row>
    <row r="47" spans="1:17" ht="33" hidden="1" customHeight="1">
      <c r="A47" s="134"/>
      <c r="B47" s="134"/>
      <c r="C47" s="73" t="s">
        <v>49</v>
      </c>
      <c r="D47" s="74">
        <f t="shared" si="7"/>
        <v>540</v>
      </c>
      <c r="E47" s="89"/>
      <c r="F47" s="74">
        <v>540</v>
      </c>
      <c r="G47" s="106">
        <f t="shared" si="11"/>
        <v>540</v>
      </c>
      <c r="H47" s="202">
        <f t="shared" si="5"/>
        <v>0</v>
      </c>
      <c r="I47" s="196"/>
      <c r="J47" s="196"/>
      <c r="K47" s="90"/>
      <c r="L47" s="90">
        <v>540</v>
      </c>
      <c r="M47" s="90"/>
      <c r="N47" s="90"/>
      <c r="O47" s="90"/>
      <c r="P47" s="90"/>
      <c r="Q47" s="136">
        <f t="shared" si="2"/>
        <v>0</v>
      </c>
    </row>
    <row r="48" spans="1:17" ht="33" hidden="1" customHeight="1">
      <c r="A48" s="148"/>
      <c r="B48" s="148"/>
      <c r="C48" s="73" t="s">
        <v>50</v>
      </c>
      <c r="D48" s="74">
        <f t="shared" si="7"/>
        <v>1108</v>
      </c>
      <c r="E48" s="89"/>
      <c r="F48" s="74">
        <v>1108</v>
      </c>
      <c r="G48" s="106">
        <f t="shared" si="11"/>
        <v>1108</v>
      </c>
      <c r="H48" s="202">
        <f t="shared" si="5"/>
        <v>0</v>
      </c>
      <c r="I48" s="203"/>
      <c r="J48" s="203"/>
      <c r="K48" s="90"/>
      <c r="L48" s="90">
        <v>1108</v>
      </c>
      <c r="M48" s="90"/>
      <c r="N48" s="90"/>
      <c r="O48" s="90"/>
      <c r="P48" s="90"/>
      <c r="Q48" s="136">
        <f t="shared" si="2"/>
        <v>0</v>
      </c>
    </row>
    <row r="49" spans="1:17" ht="48" hidden="1" customHeight="1">
      <c r="A49" s="148"/>
      <c r="B49" s="148"/>
      <c r="C49" s="73" t="s">
        <v>52</v>
      </c>
      <c r="D49" s="74">
        <f t="shared" si="7"/>
        <v>450</v>
      </c>
      <c r="E49" s="89"/>
      <c r="F49" s="74">
        <v>450</v>
      </c>
      <c r="G49" s="106">
        <f t="shared" si="11"/>
        <v>450</v>
      </c>
      <c r="H49" s="202">
        <f t="shared" si="5"/>
        <v>0</v>
      </c>
      <c r="I49" s="205"/>
      <c r="J49" s="205"/>
      <c r="K49" s="90"/>
      <c r="L49" s="90">
        <v>450</v>
      </c>
      <c r="M49" s="90"/>
      <c r="N49" s="90"/>
      <c r="O49" s="90"/>
      <c r="P49" s="90"/>
      <c r="Q49" s="136">
        <f t="shared" si="2"/>
        <v>0</v>
      </c>
    </row>
    <row r="50" spans="1:17" s="137" customFormat="1" ht="20.25" hidden="1" customHeight="1">
      <c r="A50" s="161" t="s">
        <v>11</v>
      </c>
      <c r="B50" s="161" t="s">
        <v>61</v>
      </c>
      <c r="C50" s="162" t="s">
        <v>77</v>
      </c>
      <c r="D50" s="142">
        <f>D51+D52+D54</f>
        <v>20358</v>
      </c>
      <c r="E50" s="142">
        <f>E51+E52+E54</f>
        <v>10202</v>
      </c>
      <c r="F50" s="142">
        <f>F51+F52+F54</f>
        <v>10156</v>
      </c>
      <c r="G50" s="105">
        <f t="shared" si="11"/>
        <v>20358</v>
      </c>
      <c r="H50" s="202">
        <f t="shared" si="5"/>
        <v>0</v>
      </c>
      <c r="I50" s="205"/>
      <c r="J50" s="196"/>
      <c r="K50" s="134"/>
      <c r="L50" s="134"/>
      <c r="M50" s="134"/>
      <c r="N50" s="134"/>
      <c r="O50" s="142">
        <f>O51+O52+O54</f>
        <v>10202</v>
      </c>
      <c r="P50" s="142">
        <f>P51+P52+P54</f>
        <v>10156</v>
      </c>
      <c r="Q50" s="136">
        <f t="shared" si="2"/>
        <v>0</v>
      </c>
    </row>
    <row r="51" spans="1:17" s="137" customFormat="1" ht="17.25" hidden="1" customHeight="1">
      <c r="A51" s="148"/>
      <c r="B51" s="148"/>
      <c r="C51" s="143" t="s">
        <v>78</v>
      </c>
      <c r="D51" s="142">
        <f>E51+F51</f>
        <v>10202</v>
      </c>
      <c r="E51" s="142">
        <v>10202</v>
      </c>
      <c r="F51" s="142">
        <v>0</v>
      </c>
      <c r="G51" s="105">
        <f t="shared" si="11"/>
        <v>10202</v>
      </c>
      <c r="H51" s="202">
        <f t="shared" si="5"/>
        <v>0</v>
      </c>
      <c r="I51" s="205"/>
      <c r="J51" s="196"/>
      <c r="K51" s="134"/>
      <c r="L51" s="134"/>
      <c r="M51" s="134"/>
      <c r="N51" s="134"/>
      <c r="O51" s="134">
        <v>10202</v>
      </c>
      <c r="P51" s="134"/>
      <c r="Q51" s="136">
        <f t="shared" si="2"/>
        <v>0</v>
      </c>
    </row>
    <row r="52" spans="1:17" ht="17.25" hidden="1" customHeight="1">
      <c r="A52" s="134"/>
      <c r="B52" s="134"/>
      <c r="C52" s="84" t="s">
        <v>62</v>
      </c>
      <c r="D52" s="142">
        <f>D53</f>
        <v>490</v>
      </c>
      <c r="E52" s="142">
        <f t="shared" ref="E52:F52" si="12">E53</f>
        <v>0</v>
      </c>
      <c r="F52" s="142">
        <f t="shared" si="12"/>
        <v>490</v>
      </c>
      <c r="G52" s="105">
        <f t="shared" si="11"/>
        <v>490</v>
      </c>
      <c r="H52" s="202">
        <f t="shared" si="5"/>
        <v>0</v>
      </c>
      <c r="I52" s="203"/>
      <c r="J52" s="203"/>
      <c r="K52" s="90"/>
      <c r="L52" s="90"/>
      <c r="M52" s="90"/>
      <c r="N52" s="90"/>
      <c r="O52" s="90"/>
      <c r="P52" s="134">
        <f>P53</f>
        <v>490</v>
      </c>
      <c r="Q52" s="136">
        <f t="shared" si="2"/>
        <v>0</v>
      </c>
    </row>
    <row r="53" spans="1:17" ht="48.75" hidden="1" customHeight="1">
      <c r="A53" s="134"/>
      <c r="B53" s="134"/>
      <c r="C53" s="66" t="s">
        <v>51</v>
      </c>
      <c r="D53" s="74">
        <f>E53+F53</f>
        <v>490</v>
      </c>
      <c r="E53" s="89"/>
      <c r="F53" s="89">
        <v>490</v>
      </c>
      <c r="G53" s="106">
        <f t="shared" si="11"/>
        <v>490</v>
      </c>
      <c r="H53" s="202">
        <f t="shared" si="5"/>
        <v>0</v>
      </c>
      <c r="I53" s="205"/>
      <c r="J53" s="205"/>
      <c r="K53" s="90"/>
      <c r="L53" s="90"/>
      <c r="M53" s="90"/>
      <c r="N53" s="90"/>
      <c r="O53" s="90"/>
      <c r="P53" s="90">
        <v>490</v>
      </c>
      <c r="Q53" s="136">
        <f t="shared" si="2"/>
        <v>0</v>
      </c>
    </row>
    <row r="54" spans="1:17" ht="51" hidden="1" customHeight="1">
      <c r="A54" s="90"/>
      <c r="B54" s="90"/>
      <c r="C54" s="84" t="s">
        <v>80</v>
      </c>
      <c r="D54" s="142">
        <f>E54+F54</f>
        <v>9666</v>
      </c>
      <c r="E54" s="150"/>
      <c r="F54" s="150">
        <v>9666</v>
      </c>
      <c r="G54" s="105">
        <f t="shared" si="11"/>
        <v>9666</v>
      </c>
      <c r="H54" s="202">
        <f t="shared" si="5"/>
        <v>0</v>
      </c>
      <c r="I54" s="205"/>
      <c r="J54" s="196"/>
      <c r="K54" s="90"/>
      <c r="L54" s="161"/>
      <c r="M54" s="90"/>
      <c r="N54" s="90"/>
      <c r="O54" s="90"/>
      <c r="P54" s="134">
        <v>9666</v>
      </c>
      <c r="Q54" s="136">
        <f t="shared" si="2"/>
        <v>0</v>
      </c>
    </row>
    <row r="55" spans="1:17" s="137" customFormat="1" ht="20.25" customHeight="1">
      <c r="A55" s="148">
        <v>280</v>
      </c>
      <c r="B55" s="148">
        <v>338</v>
      </c>
      <c r="C55" s="162" t="s">
        <v>94</v>
      </c>
      <c r="D55" s="142">
        <f>D56+D58+D59+D61</f>
        <v>18586</v>
      </c>
      <c r="E55" s="142">
        <f t="shared" ref="E55:F55" si="13">E56+E58+E59+E61</f>
        <v>3108</v>
      </c>
      <c r="F55" s="142">
        <f t="shared" si="13"/>
        <v>15478</v>
      </c>
      <c r="G55" s="105">
        <f t="shared" si="11"/>
        <v>18586</v>
      </c>
      <c r="H55" s="202">
        <f t="shared" si="5"/>
        <v>1610</v>
      </c>
      <c r="I55" s="203">
        <f t="shared" ref="I55" si="14">I56</f>
        <v>0</v>
      </c>
      <c r="J55" s="203">
        <f t="shared" ref="J55" si="15">J56+J58+J59+J61</f>
        <v>1610</v>
      </c>
      <c r="K55" s="134"/>
      <c r="L55" s="142">
        <f t="shared" ref="L55:N55" si="16">L56+L58+L59+L61</f>
        <v>11867</v>
      </c>
      <c r="M55" s="142">
        <f t="shared" si="16"/>
        <v>3108</v>
      </c>
      <c r="N55" s="142">
        <f t="shared" si="16"/>
        <v>2001</v>
      </c>
      <c r="O55" s="134"/>
      <c r="P55" s="134"/>
      <c r="Q55" s="136">
        <f t="shared" si="2"/>
        <v>0</v>
      </c>
    </row>
    <row r="56" spans="1:17" s="137" customFormat="1" ht="17.25" hidden="1" customHeight="1">
      <c r="A56" s="148"/>
      <c r="B56" s="148"/>
      <c r="C56" s="143" t="s">
        <v>7</v>
      </c>
      <c r="D56" s="142">
        <f>D57</f>
        <v>2766</v>
      </c>
      <c r="E56" s="142">
        <f t="shared" ref="E56:F56" si="17">E57</f>
        <v>2766</v>
      </c>
      <c r="F56" s="142">
        <f t="shared" si="17"/>
        <v>0</v>
      </c>
      <c r="G56" s="105">
        <f t="shared" si="11"/>
        <v>2766</v>
      </c>
      <c r="H56" s="202">
        <f t="shared" si="5"/>
        <v>0</v>
      </c>
      <c r="I56" s="205"/>
      <c r="J56" s="196"/>
      <c r="K56" s="134"/>
      <c r="L56" s="134"/>
      <c r="M56" s="134">
        <v>2766</v>
      </c>
      <c r="N56" s="134"/>
      <c r="O56" s="134"/>
      <c r="P56" s="134"/>
      <c r="Q56" s="136">
        <f t="shared" si="2"/>
        <v>0</v>
      </c>
    </row>
    <row r="57" spans="1:17" s="137" customFormat="1" ht="17.25" hidden="1" customHeight="1">
      <c r="A57" s="134"/>
      <c r="B57" s="134"/>
      <c r="C57" s="66" t="s">
        <v>41</v>
      </c>
      <c r="D57" s="74">
        <f t="shared" ref="D57:D70" si="18">E57+F57</f>
        <v>2766</v>
      </c>
      <c r="E57" s="58">
        <v>2766</v>
      </c>
      <c r="F57" s="142"/>
      <c r="G57" s="106">
        <f t="shared" si="11"/>
        <v>2766</v>
      </c>
      <c r="H57" s="202">
        <f t="shared" si="5"/>
        <v>0</v>
      </c>
      <c r="I57" s="203"/>
      <c r="J57" s="203"/>
      <c r="K57" s="134"/>
      <c r="L57" s="134"/>
      <c r="M57" s="90">
        <v>2766</v>
      </c>
      <c r="N57" s="134"/>
      <c r="O57" s="134"/>
      <c r="P57" s="134"/>
      <c r="Q57" s="136">
        <f t="shared" si="2"/>
        <v>0</v>
      </c>
    </row>
    <row r="58" spans="1:17" s="137" customFormat="1" ht="17.25" hidden="1" customHeight="1">
      <c r="A58" s="134"/>
      <c r="B58" s="134"/>
      <c r="C58" s="84" t="s">
        <v>21</v>
      </c>
      <c r="D58" s="150">
        <f t="shared" si="18"/>
        <v>214</v>
      </c>
      <c r="E58" s="85"/>
      <c r="F58" s="142">
        <v>214</v>
      </c>
      <c r="G58" s="105">
        <f t="shared" si="11"/>
        <v>214</v>
      </c>
      <c r="H58" s="202">
        <f t="shared" si="5"/>
        <v>0</v>
      </c>
      <c r="I58" s="203"/>
      <c r="J58" s="203"/>
      <c r="K58" s="134"/>
      <c r="L58" s="134"/>
      <c r="M58" s="134"/>
      <c r="N58" s="134">
        <v>214</v>
      </c>
      <c r="O58" s="134"/>
      <c r="P58" s="134"/>
      <c r="Q58" s="136">
        <f t="shared" si="2"/>
        <v>0</v>
      </c>
    </row>
    <row r="59" spans="1:17" s="137" customFormat="1" ht="17.25" hidden="1" customHeight="1">
      <c r="A59" s="134"/>
      <c r="B59" s="134"/>
      <c r="C59" s="151" t="s">
        <v>31</v>
      </c>
      <c r="D59" s="150">
        <f t="shared" si="18"/>
        <v>342</v>
      </c>
      <c r="E59" s="150">
        <f>E60</f>
        <v>342</v>
      </c>
      <c r="F59" s="142"/>
      <c r="G59" s="105">
        <f t="shared" si="11"/>
        <v>342</v>
      </c>
      <c r="H59" s="202">
        <f t="shared" si="5"/>
        <v>0</v>
      </c>
      <c r="I59" s="203"/>
      <c r="J59" s="203"/>
      <c r="K59" s="134"/>
      <c r="L59" s="134"/>
      <c r="M59" s="134">
        <f>M60</f>
        <v>342</v>
      </c>
      <c r="N59" s="134"/>
      <c r="O59" s="134"/>
      <c r="P59" s="134"/>
      <c r="Q59" s="136">
        <f t="shared" si="2"/>
        <v>0</v>
      </c>
    </row>
    <row r="60" spans="1:17" s="137" customFormat="1" ht="17.25" hidden="1" customHeight="1">
      <c r="A60" s="134"/>
      <c r="B60" s="134"/>
      <c r="C60" s="66" t="s">
        <v>41</v>
      </c>
      <c r="D60" s="74">
        <f t="shared" si="18"/>
        <v>342</v>
      </c>
      <c r="E60" s="58">
        <v>342</v>
      </c>
      <c r="F60" s="142"/>
      <c r="G60" s="106">
        <f t="shared" si="11"/>
        <v>342</v>
      </c>
      <c r="H60" s="202">
        <f t="shared" si="5"/>
        <v>0</v>
      </c>
      <c r="I60" s="203"/>
      <c r="J60" s="203"/>
      <c r="K60" s="134"/>
      <c r="L60" s="134"/>
      <c r="M60" s="90">
        <v>342</v>
      </c>
      <c r="N60" s="134"/>
      <c r="O60" s="134"/>
      <c r="P60" s="134"/>
      <c r="Q60" s="136">
        <f t="shared" si="2"/>
        <v>0</v>
      </c>
    </row>
    <row r="61" spans="1:17" ht="17.25" customHeight="1">
      <c r="A61" s="134"/>
      <c r="B61" s="134"/>
      <c r="C61" s="84" t="s">
        <v>95</v>
      </c>
      <c r="D61" s="142">
        <f t="shared" si="18"/>
        <v>15264</v>
      </c>
      <c r="E61" s="150">
        <f>SUM(E62:E77)</f>
        <v>0</v>
      </c>
      <c r="F61" s="150">
        <f>SUM(F62:F70)</f>
        <v>15264</v>
      </c>
      <c r="G61" s="105">
        <f t="shared" si="11"/>
        <v>15264</v>
      </c>
      <c r="H61" s="202">
        <f t="shared" si="5"/>
        <v>1610</v>
      </c>
      <c r="I61" s="206">
        <f>SUM(I62:I70)</f>
        <v>0</v>
      </c>
      <c r="J61" s="206">
        <f>SUM(J62:J70)</f>
        <v>1610</v>
      </c>
      <c r="K61" s="90"/>
      <c r="L61" s="150">
        <f>SUM(L62:L70)</f>
        <v>11867</v>
      </c>
      <c r="M61" s="90"/>
      <c r="N61" s="150">
        <f>SUM(N62:N70)</f>
        <v>1787</v>
      </c>
      <c r="O61" s="90"/>
      <c r="P61" s="90"/>
      <c r="Q61" s="136">
        <f t="shared" si="2"/>
        <v>0</v>
      </c>
    </row>
    <row r="62" spans="1:17" ht="67.5" customHeight="1">
      <c r="A62" s="90"/>
      <c r="B62" s="90"/>
      <c r="C62" s="66" t="s">
        <v>19</v>
      </c>
      <c r="D62" s="74">
        <f t="shared" si="18"/>
        <v>780</v>
      </c>
      <c r="E62" s="89"/>
      <c r="F62" s="89">
        <v>780</v>
      </c>
      <c r="G62" s="106">
        <f t="shared" si="11"/>
        <v>780</v>
      </c>
      <c r="H62" s="202">
        <f t="shared" si="5"/>
        <v>780</v>
      </c>
      <c r="I62" s="196"/>
      <c r="J62" s="196">
        <v>780</v>
      </c>
      <c r="K62" s="90"/>
      <c r="L62" s="90"/>
      <c r="M62" s="90"/>
      <c r="N62" s="90"/>
      <c r="O62" s="90"/>
      <c r="P62" s="90"/>
      <c r="Q62" s="136">
        <f t="shared" si="2"/>
        <v>0</v>
      </c>
    </row>
    <row r="63" spans="1:17" ht="34.5" customHeight="1">
      <c r="A63" s="88"/>
      <c r="B63" s="88"/>
      <c r="C63" s="66" t="s">
        <v>34</v>
      </c>
      <c r="D63" s="74">
        <f t="shared" si="18"/>
        <v>830</v>
      </c>
      <c r="E63" s="89"/>
      <c r="F63" s="74">
        <v>830</v>
      </c>
      <c r="G63" s="106">
        <f t="shared" si="11"/>
        <v>830</v>
      </c>
      <c r="H63" s="202">
        <f t="shared" si="5"/>
        <v>830</v>
      </c>
      <c r="I63" s="196"/>
      <c r="J63" s="196">
        <v>830</v>
      </c>
      <c r="K63" s="90"/>
      <c r="L63" s="90"/>
      <c r="M63" s="90"/>
      <c r="N63" s="90"/>
      <c r="O63" s="90"/>
      <c r="P63" s="90"/>
      <c r="Q63" s="136">
        <f t="shared" si="2"/>
        <v>0</v>
      </c>
    </row>
    <row r="64" spans="1:17" ht="48" hidden="1" customHeight="1">
      <c r="A64" s="88"/>
      <c r="B64" s="88"/>
      <c r="C64" s="73" t="s">
        <v>54</v>
      </c>
      <c r="D64" s="74">
        <f t="shared" si="18"/>
        <v>5567</v>
      </c>
      <c r="E64" s="89"/>
      <c r="F64" s="74">
        <v>5567</v>
      </c>
      <c r="G64" s="106">
        <f t="shared" si="11"/>
        <v>5567</v>
      </c>
      <c r="H64" s="202">
        <f t="shared" si="5"/>
        <v>0</v>
      </c>
      <c r="I64" s="196"/>
      <c r="J64" s="196"/>
      <c r="K64" s="90"/>
      <c r="L64" s="90">
        <v>5567</v>
      </c>
      <c r="M64" s="90"/>
      <c r="N64" s="90"/>
      <c r="O64" s="90"/>
      <c r="P64" s="90"/>
      <c r="Q64" s="136">
        <f t="shared" si="2"/>
        <v>0</v>
      </c>
    </row>
    <row r="65" spans="1:17" ht="34.5" hidden="1" customHeight="1">
      <c r="A65" s="88"/>
      <c r="B65" s="88"/>
      <c r="C65" s="73" t="s">
        <v>55</v>
      </c>
      <c r="D65" s="74">
        <f t="shared" si="18"/>
        <v>6300</v>
      </c>
      <c r="E65" s="89"/>
      <c r="F65" s="74">
        <v>6300</v>
      </c>
      <c r="G65" s="106">
        <f t="shared" si="11"/>
        <v>6300</v>
      </c>
      <c r="H65" s="202">
        <f t="shared" si="5"/>
        <v>0</v>
      </c>
      <c r="I65" s="196"/>
      <c r="J65" s="196"/>
      <c r="K65" s="90"/>
      <c r="L65" s="90">
        <v>6300</v>
      </c>
      <c r="M65" s="90"/>
      <c r="N65" s="90"/>
      <c r="O65" s="90"/>
      <c r="P65" s="90"/>
      <c r="Q65" s="136">
        <f t="shared" si="2"/>
        <v>0</v>
      </c>
    </row>
    <row r="66" spans="1:17" ht="31.5" hidden="1" customHeight="1">
      <c r="A66" s="88"/>
      <c r="B66" s="88"/>
      <c r="C66" s="66" t="s">
        <v>56</v>
      </c>
      <c r="D66" s="74">
        <f t="shared" si="18"/>
        <v>655</v>
      </c>
      <c r="E66" s="89"/>
      <c r="F66" s="74">
        <v>655</v>
      </c>
      <c r="G66" s="106">
        <f t="shared" si="11"/>
        <v>655</v>
      </c>
      <c r="H66" s="202">
        <f t="shared" si="5"/>
        <v>0</v>
      </c>
      <c r="I66" s="196"/>
      <c r="J66" s="196"/>
      <c r="K66" s="90"/>
      <c r="L66" s="90"/>
      <c r="M66" s="90"/>
      <c r="N66" s="90">
        <v>655</v>
      </c>
      <c r="O66" s="90"/>
      <c r="P66" s="90"/>
      <c r="Q66" s="136">
        <f t="shared" si="2"/>
        <v>0</v>
      </c>
    </row>
    <row r="67" spans="1:17" ht="18.75" hidden="1" customHeight="1">
      <c r="A67" s="88"/>
      <c r="B67" s="88"/>
      <c r="C67" s="66" t="s">
        <v>57</v>
      </c>
      <c r="D67" s="74">
        <f t="shared" si="18"/>
        <v>221</v>
      </c>
      <c r="E67" s="89"/>
      <c r="F67" s="74">
        <v>221</v>
      </c>
      <c r="G67" s="106">
        <f t="shared" si="11"/>
        <v>221</v>
      </c>
      <c r="H67" s="202">
        <f t="shared" si="5"/>
        <v>0</v>
      </c>
      <c r="I67" s="196"/>
      <c r="J67" s="196"/>
      <c r="K67" s="90"/>
      <c r="L67" s="90"/>
      <c r="M67" s="90"/>
      <c r="N67" s="90">
        <v>221</v>
      </c>
      <c r="O67" s="90"/>
      <c r="P67" s="90"/>
      <c r="Q67" s="136">
        <f t="shared" si="2"/>
        <v>0</v>
      </c>
    </row>
    <row r="68" spans="1:17" ht="18.75" hidden="1" customHeight="1">
      <c r="A68" s="88"/>
      <c r="B68" s="88"/>
      <c r="C68" s="66" t="s">
        <v>58</v>
      </c>
      <c r="D68" s="74">
        <f t="shared" si="18"/>
        <v>730</v>
      </c>
      <c r="E68" s="89"/>
      <c r="F68" s="74">
        <v>730</v>
      </c>
      <c r="G68" s="106">
        <f t="shared" si="11"/>
        <v>730</v>
      </c>
      <c r="H68" s="202">
        <f t="shared" si="5"/>
        <v>0</v>
      </c>
      <c r="I68" s="196"/>
      <c r="J68" s="196"/>
      <c r="K68" s="90"/>
      <c r="L68" s="90"/>
      <c r="M68" s="90"/>
      <c r="N68" s="90">
        <v>730</v>
      </c>
      <c r="O68" s="90"/>
      <c r="P68" s="90"/>
      <c r="Q68" s="136">
        <f t="shared" si="2"/>
        <v>0</v>
      </c>
    </row>
    <row r="69" spans="1:17" ht="36" hidden="1" customHeight="1">
      <c r="A69" s="88"/>
      <c r="B69" s="88"/>
      <c r="C69" s="66" t="s">
        <v>59</v>
      </c>
      <c r="D69" s="74">
        <f t="shared" si="18"/>
        <v>120</v>
      </c>
      <c r="E69" s="89"/>
      <c r="F69" s="74">
        <v>120</v>
      </c>
      <c r="G69" s="106">
        <f t="shared" si="11"/>
        <v>120</v>
      </c>
      <c r="H69" s="202">
        <f t="shared" si="5"/>
        <v>0</v>
      </c>
      <c r="I69" s="196"/>
      <c r="J69" s="196"/>
      <c r="K69" s="90"/>
      <c r="L69" s="90"/>
      <c r="M69" s="90"/>
      <c r="N69" s="90">
        <v>120</v>
      </c>
      <c r="O69" s="90"/>
      <c r="P69" s="90"/>
      <c r="Q69" s="136">
        <f t="shared" si="2"/>
        <v>0</v>
      </c>
    </row>
    <row r="70" spans="1:17" ht="31.5" hidden="1" customHeight="1">
      <c r="A70" s="88"/>
      <c r="B70" s="88"/>
      <c r="C70" s="66" t="s">
        <v>60</v>
      </c>
      <c r="D70" s="74">
        <f t="shared" si="18"/>
        <v>61</v>
      </c>
      <c r="E70" s="89"/>
      <c r="F70" s="74">
        <v>61</v>
      </c>
      <c r="G70" s="106">
        <f t="shared" si="11"/>
        <v>61</v>
      </c>
      <c r="H70" s="202">
        <f t="shared" si="5"/>
        <v>0</v>
      </c>
      <c r="I70" s="196"/>
      <c r="J70" s="196"/>
      <c r="K70" s="90"/>
      <c r="L70" s="90"/>
      <c r="M70" s="90"/>
      <c r="N70" s="90">
        <v>61</v>
      </c>
      <c r="O70" s="90"/>
      <c r="P70" s="90"/>
      <c r="Q70" s="136">
        <f t="shared" si="2"/>
        <v>0</v>
      </c>
    </row>
    <row r="71" spans="1:17" s="137" customFormat="1" ht="22.5" customHeight="1">
      <c r="A71" s="148">
        <v>160</v>
      </c>
      <c r="B71" s="148">
        <v>171</v>
      </c>
      <c r="C71" s="143" t="s">
        <v>96</v>
      </c>
      <c r="D71" s="142">
        <f>D72+D73</f>
        <v>600</v>
      </c>
      <c r="E71" s="142">
        <f>E72+E73</f>
        <v>0</v>
      </c>
      <c r="F71" s="142">
        <f>F72+F73</f>
        <v>600</v>
      </c>
      <c r="G71" s="105">
        <f t="shared" ref="G71:G88" si="19">SUM(I71:P71)</f>
        <v>600</v>
      </c>
      <c r="H71" s="202">
        <f t="shared" si="5"/>
        <v>600</v>
      </c>
      <c r="I71" s="203"/>
      <c r="J71" s="203">
        <f>J72+J73</f>
        <v>600</v>
      </c>
      <c r="K71" s="134"/>
      <c r="L71" s="134"/>
      <c r="M71" s="134"/>
      <c r="N71" s="134"/>
      <c r="O71" s="134"/>
      <c r="P71" s="134"/>
      <c r="Q71" s="136">
        <f t="shared" ref="Q71:Q88" si="20">D71-G71</f>
        <v>0</v>
      </c>
    </row>
    <row r="72" spans="1:17" ht="21" customHeight="1">
      <c r="A72" s="90"/>
      <c r="B72" s="90"/>
      <c r="C72" s="66" t="s">
        <v>53</v>
      </c>
      <c r="D72" s="74">
        <f>E72+F72</f>
        <v>150</v>
      </c>
      <c r="E72" s="89"/>
      <c r="F72" s="152">
        <v>150</v>
      </c>
      <c r="G72" s="106">
        <f t="shared" si="19"/>
        <v>150</v>
      </c>
      <c r="H72" s="204">
        <f t="shared" si="5"/>
        <v>150</v>
      </c>
      <c r="I72" s="196"/>
      <c r="J72" s="196">
        <v>150</v>
      </c>
      <c r="K72" s="90"/>
      <c r="L72" s="90"/>
      <c r="M72" s="90"/>
      <c r="N72" s="90"/>
      <c r="O72" s="90"/>
      <c r="P72" s="90"/>
      <c r="Q72" s="136">
        <f t="shared" si="20"/>
        <v>0</v>
      </c>
    </row>
    <row r="73" spans="1:17" ht="50.25" customHeight="1">
      <c r="A73" s="90"/>
      <c r="B73" s="90"/>
      <c r="C73" s="66" t="s">
        <v>43</v>
      </c>
      <c r="D73" s="74">
        <f>E73+F73</f>
        <v>450</v>
      </c>
      <c r="E73" s="89"/>
      <c r="F73" s="74">
        <v>450</v>
      </c>
      <c r="G73" s="106">
        <f t="shared" si="19"/>
        <v>450</v>
      </c>
      <c r="H73" s="204">
        <f t="shared" si="5"/>
        <v>450</v>
      </c>
      <c r="I73" s="196"/>
      <c r="J73" s="196">
        <v>450</v>
      </c>
      <c r="K73" s="90"/>
      <c r="L73" s="90"/>
      <c r="M73" s="90"/>
      <c r="N73" s="90"/>
      <c r="O73" s="90"/>
      <c r="P73" s="90"/>
      <c r="Q73" s="136">
        <f t="shared" si="20"/>
        <v>0</v>
      </c>
    </row>
    <row r="74" spans="1:17" s="137" customFormat="1" ht="22.5" customHeight="1">
      <c r="A74" s="148">
        <v>100</v>
      </c>
      <c r="B74" s="148">
        <v>103</v>
      </c>
      <c r="C74" s="143" t="s">
        <v>97</v>
      </c>
      <c r="D74" s="142">
        <f>D75</f>
        <v>360</v>
      </c>
      <c r="E74" s="142">
        <f t="shared" ref="E74:F74" si="21">E75</f>
        <v>0</v>
      </c>
      <c r="F74" s="142">
        <f t="shared" si="21"/>
        <v>360</v>
      </c>
      <c r="G74" s="105">
        <f t="shared" si="19"/>
        <v>360</v>
      </c>
      <c r="H74" s="202">
        <f t="shared" si="5"/>
        <v>360</v>
      </c>
      <c r="I74" s="203"/>
      <c r="J74" s="203">
        <f t="shared" ref="J74" si="22">J75</f>
        <v>360</v>
      </c>
      <c r="K74" s="134"/>
      <c r="L74" s="134"/>
      <c r="M74" s="134"/>
      <c r="N74" s="134"/>
      <c r="O74" s="134"/>
      <c r="P74" s="134"/>
      <c r="Q74" s="136">
        <f t="shared" si="20"/>
        <v>0</v>
      </c>
    </row>
    <row r="75" spans="1:17" ht="65.25" customHeight="1">
      <c r="A75" s="90"/>
      <c r="B75" s="90"/>
      <c r="C75" s="66" t="s">
        <v>64</v>
      </c>
      <c r="D75" s="74">
        <f>E75+F75</f>
        <v>360</v>
      </c>
      <c r="E75" s="89"/>
      <c r="F75" s="74">
        <v>360</v>
      </c>
      <c r="G75" s="106">
        <f t="shared" si="19"/>
        <v>360</v>
      </c>
      <c r="H75" s="204">
        <f t="shared" si="5"/>
        <v>360</v>
      </c>
      <c r="I75" s="196"/>
      <c r="J75" s="196">
        <v>360</v>
      </c>
      <c r="K75" s="90"/>
      <c r="L75" s="90"/>
      <c r="M75" s="90"/>
      <c r="N75" s="90"/>
      <c r="O75" s="90"/>
      <c r="P75" s="90"/>
      <c r="Q75" s="136">
        <f t="shared" si="20"/>
        <v>0</v>
      </c>
    </row>
    <row r="76" spans="1:17" s="165" customFormat="1" ht="19.5" customHeight="1">
      <c r="A76" s="88"/>
      <c r="B76" s="88"/>
      <c r="C76" s="163" t="s">
        <v>98</v>
      </c>
      <c r="D76" s="142">
        <f>E76+F76</f>
        <v>5127</v>
      </c>
      <c r="E76" s="142">
        <f>E77+E83</f>
        <v>0</v>
      </c>
      <c r="F76" s="142">
        <f>F77</f>
        <v>5127</v>
      </c>
      <c r="G76" s="105">
        <f t="shared" si="19"/>
        <v>5127</v>
      </c>
      <c r="H76" s="202">
        <f t="shared" si="5"/>
        <v>694</v>
      </c>
      <c r="I76" s="196"/>
      <c r="J76" s="203">
        <f>J77</f>
        <v>694</v>
      </c>
      <c r="K76" s="164"/>
      <c r="L76" s="164"/>
      <c r="M76" s="164"/>
      <c r="N76" s="142">
        <f>N77</f>
        <v>4433</v>
      </c>
      <c r="O76" s="164"/>
      <c r="P76" s="164"/>
      <c r="Q76" s="136">
        <f t="shared" si="20"/>
        <v>0</v>
      </c>
    </row>
    <row r="77" spans="1:17" s="149" customFormat="1" ht="20.25" customHeight="1">
      <c r="A77" s="148">
        <v>280</v>
      </c>
      <c r="B77" s="148">
        <v>338</v>
      </c>
      <c r="C77" s="84" t="s">
        <v>99</v>
      </c>
      <c r="D77" s="142">
        <f>E77+F77</f>
        <v>5127</v>
      </c>
      <c r="E77" s="142">
        <f>E78</f>
        <v>0</v>
      </c>
      <c r="F77" s="142">
        <f>F78+F79+F83</f>
        <v>5127</v>
      </c>
      <c r="G77" s="105">
        <f t="shared" si="19"/>
        <v>5127</v>
      </c>
      <c r="H77" s="202">
        <f t="shared" si="5"/>
        <v>694</v>
      </c>
      <c r="I77" s="209"/>
      <c r="J77" s="203">
        <f>J78+J79+J83</f>
        <v>694</v>
      </c>
      <c r="K77" s="166"/>
      <c r="L77" s="166"/>
      <c r="M77" s="166"/>
      <c r="N77" s="142">
        <f>N78+N79+N83</f>
        <v>4433</v>
      </c>
      <c r="O77" s="166"/>
      <c r="P77" s="166"/>
      <c r="Q77" s="136">
        <f t="shared" si="20"/>
        <v>0</v>
      </c>
    </row>
    <row r="78" spans="1:17" s="137" customFormat="1" ht="19.5" customHeight="1">
      <c r="A78" s="88"/>
      <c r="B78" s="88"/>
      <c r="C78" s="151" t="s">
        <v>100</v>
      </c>
      <c r="D78" s="142">
        <f t="shared" ref="D78" si="23">F78</f>
        <v>694</v>
      </c>
      <c r="E78" s="167"/>
      <c r="F78" s="142">
        <v>694</v>
      </c>
      <c r="G78" s="105">
        <f t="shared" si="19"/>
        <v>694</v>
      </c>
      <c r="H78" s="202">
        <f t="shared" si="5"/>
        <v>694</v>
      </c>
      <c r="I78" s="203"/>
      <c r="J78" s="203">
        <v>694</v>
      </c>
      <c r="K78" s="134"/>
      <c r="L78" s="134"/>
      <c r="M78" s="134"/>
      <c r="N78" s="142"/>
      <c r="O78" s="134"/>
      <c r="P78" s="134"/>
      <c r="Q78" s="136">
        <f t="shared" si="20"/>
        <v>0</v>
      </c>
    </row>
    <row r="79" spans="1:17" s="171" customFormat="1" ht="19.5" hidden="1" customHeight="1">
      <c r="A79" s="168"/>
      <c r="B79" s="168"/>
      <c r="C79" s="169" t="s">
        <v>76</v>
      </c>
      <c r="D79" s="170">
        <f t="shared" ref="D79" si="24">SUM(D80:D82)</f>
        <v>2500</v>
      </c>
      <c r="E79" s="170"/>
      <c r="F79" s="170">
        <f>SUM(F80:F82)</f>
        <v>2500</v>
      </c>
      <c r="G79" s="105">
        <f t="shared" si="19"/>
        <v>2500</v>
      </c>
      <c r="H79" s="105">
        <f t="shared" si="5"/>
        <v>0</v>
      </c>
      <c r="I79" s="154"/>
      <c r="J79" s="154"/>
      <c r="K79" s="154"/>
      <c r="L79" s="154"/>
      <c r="M79" s="154"/>
      <c r="N79" s="170">
        <f>SUM(N80:N82)</f>
        <v>2500</v>
      </c>
      <c r="O79" s="154"/>
      <c r="P79" s="154"/>
      <c r="Q79" s="136">
        <f t="shared" si="20"/>
        <v>0</v>
      </c>
    </row>
    <row r="80" spans="1:17" s="171" customFormat="1" ht="32.25" hidden="1" customHeight="1">
      <c r="A80" s="168"/>
      <c r="B80" s="168"/>
      <c r="C80" s="66" t="s">
        <v>66</v>
      </c>
      <c r="D80" s="74">
        <f>F80</f>
        <v>1500</v>
      </c>
      <c r="E80" s="172"/>
      <c r="F80" s="74">
        <v>1500</v>
      </c>
      <c r="G80" s="106">
        <f t="shared" si="19"/>
        <v>1500</v>
      </c>
      <c r="H80" s="105">
        <f t="shared" si="5"/>
        <v>0</v>
      </c>
      <c r="I80" s="154"/>
      <c r="J80" s="154"/>
      <c r="K80" s="154"/>
      <c r="L80" s="154"/>
      <c r="M80" s="154"/>
      <c r="N80" s="90">
        <v>1500</v>
      </c>
      <c r="O80" s="154"/>
      <c r="P80" s="154"/>
      <c r="Q80" s="136">
        <f t="shared" si="20"/>
        <v>0</v>
      </c>
    </row>
    <row r="81" spans="1:17" s="171" customFormat="1" ht="19.5" hidden="1" customHeight="1">
      <c r="A81" s="168"/>
      <c r="B81" s="168"/>
      <c r="C81" s="66" t="s">
        <v>67</v>
      </c>
      <c r="D81" s="74">
        <f t="shared" ref="D81:D82" si="25">F81</f>
        <v>385</v>
      </c>
      <c r="E81" s="172"/>
      <c r="F81" s="74">
        <v>385</v>
      </c>
      <c r="G81" s="106">
        <f t="shared" si="19"/>
        <v>385</v>
      </c>
      <c r="H81" s="105">
        <f t="shared" si="5"/>
        <v>0</v>
      </c>
      <c r="I81" s="154"/>
      <c r="J81" s="154"/>
      <c r="K81" s="154"/>
      <c r="L81" s="154"/>
      <c r="M81" s="154"/>
      <c r="N81" s="90">
        <v>385</v>
      </c>
      <c r="O81" s="154"/>
      <c r="P81" s="154"/>
      <c r="Q81" s="136">
        <f t="shared" si="20"/>
        <v>0</v>
      </c>
    </row>
    <row r="82" spans="1:17" s="171" customFormat="1" ht="33.75" hidden="1" customHeight="1">
      <c r="A82" s="168"/>
      <c r="B82" s="168"/>
      <c r="C82" s="66" t="s">
        <v>68</v>
      </c>
      <c r="D82" s="74">
        <f t="shared" si="25"/>
        <v>615</v>
      </c>
      <c r="E82" s="172"/>
      <c r="F82" s="74">
        <v>615</v>
      </c>
      <c r="G82" s="106">
        <f t="shared" si="19"/>
        <v>615</v>
      </c>
      <c r="H82" s="105">
        <f t="shared" si="5"/>
        <v>0</v>
      </c>
      <c r="I82" s="154"/>
      <c r="J82" s="154"/>
      <c r="K82" s="154"/>
      <c r="L82" s="154"/>
      <c r="M82" s="154"/>
      <c r="N82" s="90">
        <v>615</v>
      </c>
      <c r="O82" s="154"/>
      <c r="P82" s="154"/>
      <c r="Q82" s="136">
        <f t="shared" si="20"/>
        <v>0</v>
      </c>
    </row>
    <row r="83" spans="1:17" s="176" customFormat="1" ht="31.5" hidden="1" customHeight="1">
      <c r="A83" s="173"/>
      <c r="B83" s="174"/>
      <c r="C83" s="169" t="s">
        <v>74</v>
      </c>
      <c r="D83" s="142">
        <f>SUM(D84:D88)</f>
        <v>1933</v>
      </c>
      <c r="E83" s="142">
        <f t="shared" ref="E83:F83" si="26">SUM(E84:E88)</f>
        <v>0</v>
      </c>
      <c r="F83" s="142">
        <f t="shared" si="26"/>
        <v>1933</v>
      </c>
      <c r="G83" s="105">
        <f t="shared" si="19"/>
        <v>1933</v>
      </c>
      <c r="H83" s="105">
        <f t="shared" si="5"/>
        <v>0</v>
      </c>
      <c r="I83" s="175"/>
      <c r="J83" s="175"/>
      <c r="K83" s="175"/>
      <c r="L83" s="175"/>
      <c r="M83" s="175"/>
      <c r="N83" s="142">
        <f t="shared" ref="N83" si="27">SUM(N84:N88)</f>
        <v>1933</v>
      </c>
      <c r="O83" s="175"/>
      <c r="P83" s="175"/>
      <c r="Q83" s="136">
        <f t="shared" si="20"/>
        <v>0</v>
      </c>
    </row>
    <row r="84" spans="1:17" s="180" customFormat="1" ht="21" hidden="1" customHeight="1">
      <c r="A84" s="168"/>
      <c r="B84" s="168"/>
      <c r="C84" s="177" t="s">
        <v>69</v>
      </c>
      <c r="D84" s="74">
        <f t="shared" ref="D84:D88" si="28">E84+F84</f>
        <v>200</v>
      </c>
      <c r="E84" s="178">
        <f>SUM(E85:E87)</f>
        <v>0</v>
      </c>
      <c r="F84" s="74">
        <v>200</v>
      </c>
      <c r="G84" s="106">
        <f t="shared" si="19"/>
        <v>200</v>
      </c>
      <c r="H84" s="105">
        <f t="shared" si="5"/>
        <v>0</v>
      </c>
      <c r="I84" s="179"/>
      <c r="J84" s="179"/>
      <c r="K84" s="179"/>
      <c r="L84" s="179"/>
      <c r="M84" s="179"/>
      <c r="N84" s="164">
        <v>200</v>
      </c>
      <c r="O84" s="179"/>
      <c r="P84" s="179"/>
      <c r="Q84" s="136">
        <f t="shared" si="20"/>
        <v>0</v>
      </c>
    </row>
    <row r="85" spans="1:17" s="176" customFormat="1" ht="46.5" hidden="1" customHeight="1">
      <c r="A85" s="168"/>
      <c r="B85" s="168"/>
      <c r="C85" s="177" t="s">
        <v>70</v>
      </c>
      <c r="D85" s="74">
        <f>F85</f>
        <v>700</v>
      </c>
      <c r="E85" s="181"/>
      <c r="F85" s="74">
        <v>700</v>
      </c>
      <c r="G85" s="106">
        <f t="shared" si="19"/>
        <v>700</v>
      </c>
      <c r="H85" s="105">
        <f t="shared" si="5"/>
        <v>0</v>
      </c>
      <c r="I85" s="175"/>
      <c r="J85" s="175"/>
      <c r="K85" s="175"/>
      <c r="L85" s="175"/>
      <c r="M85" s="175"/>
      <c r="N85" s="164">
        <v>700</v>
      </c>
      <c r="O85" s="175"/>
      <c r="P85" s="175"/>
      <c r="Q85" s="136">
        <f t="shared" si="20"/>
        <v>0</v>
      </c>
    </row>
    <row r="86" spans="1:17" s="176" customFormat="1" ht="46.5" hidden="1" customHeight="1">
      <c r="A86" s="168"/>
      <c r="B86" s="168"/>
      <c r="C86" s="177" t="s">
        <v>71</v>
      </c>
      <c r="D86" s="74">
        <f t="shared" si="28"/>
        <v>633</v>
      </c>
      <c r="E86" s="181"/>
      <c r="F86" s="74">
        <v>633</v>
      </c>
      <c r="G86" s="106">
        <f t="shared" si="19"/>
        <v>633</v>
      </c>
      <c r="H86" s="105">
        <f t="shared" si="5"/>
        <v>0</v>
      </c>
      <c r="I86" s="175"/>
      <c r="J86" s="175"/>
      <c r="K86" s="175"/>
      <c r="L86" s="175"/>
      <c r="M86" s="175"/>
      <c r="N86" s="164">
        <v>633</v>
      </c>
      <c r="O86" s="175"/>
      <c r="P86" s="175"/>
      <c r="Q86" s="136">
        <f t="shared" si="20"/>
        <v>0</v>
      </c>
    </row>
    <row r="87" spans="1:17" s="176" customFormat="1" ht="46.5" hidden="1" customHeight="1">
      <c r="A87" s="168"/>
      <c r="B87" s="168"/>
      <c r="C87" s="177" t="s">
        <v>72</v>
      </c>
      <c r="D87" s="74">
        <f t="shared" ref="D87" si="29">F87</f>
        <v>200</v>
      </c>
      <c r="E87" s="181"/>
      <c r="F87" s="74">
        <v>200</v>
      </c>
      <c r="G87" s="106">
        <f t="shared" si="19"/>
        <v>200</v>
      </c>
      <c r="H87" s="105">
        <f t="shared" si="5"/>
        <v>0</v>
      </c>
      <c r="I87" s="175"/>
      <c r="J87" s="175"/>
      <c r="K87" s="175"/>
      <c r="L87" s="175"/>
      <c r="M87" s="175"/>
      <c r="N87" s="164">
        <v>200</v>
      </c>
      <c r="O87" s="175"/>
      <c r="P87" s="175"/>
      <c r="Q87" s="136">
        <f t="shared" si="20"/>
        <v>0</v>
      </c>
    </row>
    <row r="88" spans="1:17" s="160" customFormat="1" ht="46.5" hidden="1" customHeight="1">
      <c r="A88" s="182"/>
      <c r="B88" s="182"/>
      <c r="C88" s="177" t="s">
        <v>73</v>
      </c>
      <c r="D88" s="74">
        <f t="shared" si="28"/>
        <v>200</v>
      </c>
      <c r="E88" s="158"/>
      <c r="F88" s="74">
        <v>200</v>
      </c>
      <c r="G88" s="106">
        <f t="shared" si="19"/>
        <v>200</v>
      </c>
      <c r="H88" s="105">
        <f t="shared" si="5"/>
        <v>0</v>
      </c>
      <c r="I88" s="159"/>
      <c r="J88" s="159"/>
      <c r="K88" s="159"/>
      <c r="L88" s="159"/>
      <c r="M88" s="159"/>
      <c r="N88" s="90">
        <v>200</v>
      </c>
      <c r="O88" s="159"/>
      <c r="P88" s="159"/>
      <c r="Q88" s="136">
        <f t="shared" si="20"/>
        <v>0</v>
      </c>
    </row>
    <row r="89" spans="1:17" ht="15" hidden="1" customHeight="1">
      <c r="A89" s="183"/>
      <c r="B89" s="183"/>
      <c r="C89" s="184"/>
      <c r="D89" s="185"/>
      <c r="E89" s="185"/>
      <c r="F89" s="185"/>
      <c r="G89" s="107"/>
      <c r="H89" s="107"/>
    </row>
    <row r="90" spans="1:17" ht="6" customHeight="1"/>
    <row r="91" spans="1:17">
      <c r="A91" s="108" t="s">
        <v>12</v>
      </c>
      <c r="C91" s="109"/>
      <c r="D91" s="109"/>
      <c r="E91" s="109"/>
      <c r="F91" s="109"/>
      <c r="G91" s="109"/>
      <c r="H91" s="109"/>
    </row>
    <row r="92" spans="1:17" s="108" customFormat="1" ht="24.75" customHeight="1">
      <c r="A92" s="186" t="s">
        <v>65</v>
      </c>
      <c r="B92" s="186"/>
      <c r="C92" s="186"/>
      <c r="D92" s="186"/>
      <c r="E92" s="186"/>
      <c r="F92" s="186"/>
      <c r="G92" s="186"/>
      <c r="H92" s="186"/>
      <c r="I92" s="186"/>
      <c r="J92" s="186"/>
    </row>
    <row r="93" spans="1:17" ht="21" hidden="1" customHeight="1">
      <c r="A93" s="108" t="s">
        <v>79</v>
      </c>
    </row>
    <row r="94" spans="1:17" ht="105" hidden="1" customHeight="1">
      <c r="A94" s="187" t="s">
        <v>81</v>
      </c>
      <c r="B94" s="188"/>
      <c r="C94" s="188"/>
      <c r="D94" s="188"/>
      <c r="E94" s="188"/>
      <c r="F94" s="188"/>
      <c r="G94" s="110"/>
      <c r="H94" s="110"/>
    </row>
    <row r="95" spans="1:17" ht="67.5" hidden="1" customHeight="1">
      <c r="A95" s="187" t="s">
        <v>83</v>
      </c>
      <c r="B95" s="188"/>
      <c r="C95" s="188"/>
      <c r="D95" s="188"/>
      <c r="E95" s="188"/>
      <c r="F95" s="188"/>
      <c r="G95" s="110"/>
      <c r="H95" s="110"/>
    </row>
    <row r="96" spans="1:17" hidden="1">
      <c r="A96" s="108" t="s">
        <v>82</v>
      </c>
    </row>
  </sheetData>
  <mergeCells count="15">
    <mergeCell ref="A3:A4"/>
    <mergeCell ref="B3:B4"/>
    <mergeCell ref="C3:C4"/>
    <mergeCell ref="D3:D4"/>
    <mergeCell ref="E3:F3"/>
    <mergeCell ref="D2:J2"/>
    <mergeCell ref="A1:J1"/>
    <mergeCell ref="I3:J3"/>
    <mergeCell ref="K3:L3"/>
    <mergeCell ref="M3:N3"/>
    <mergeCell ref="O3:P3"/>
    <mergeCell ref="A95:F95"/>
    <mergeCell ref="A94:F94"/>
    <mergeCell ref="H3:H4"/>
    <mergeCell ref="A92:J92"/>
  </mergeCells>
  <pageMargins left="0.62992125984251968" right="0.23622047244094491" top="0.78740157480314965" bottom="0.59055118110236227" header="0.31496062992125984" footer="0.19685039370078741"/>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D8C37-0701-4008-8757-54636486EAC5}">
  <dimension ref="A1:S96"/>
  <sheetViews>
    <sheetView workbookViewId="0">
      <selection activeCell="A2" sqref="A2"/>
    </sheetView>
  </sheetViews>
  <sheetFormatPr defaultRowHeight="15.75"/>
  <cols>
    <col min="1" max="1" width="6" style="108" customWidth="1"/>
    <col min="2" max="2" width="7.140625" style="108" customWidth="1"/>
    <col min="3" max="3" width="56.140625" style="108" customWidth="1"/>
    <col min="4" max="4" width="8.85546875" style="108" hidden="1" customWidth="1"/>
    <col min="5" max="5" width="9" style="108" hidden="1" customWidth="1"/>
    <col min="6" max="7" width="9.7109375" style="108" hidden="1" customWidth="1"/>
    <col min="8" max="8" width="11.28515625" style="14" hidden="1" customWidth="1"/>
    <col min="9" max="9" width="9" style="14" hidden="1" customWidth="1"/>
    <col min="10" max="10" width="9" style="14" customWidth="1"/>
    <col min="11" max="11" width="11.85546875" style="14" bestFit="1" customWidth="1"/>
    <col min="12" max="12" width="12.7109375" style="14" customWidth="1"/>
    <col min="13" max="17" width="0" style="14" hidden="1" customWidth="1"/>
    <col min="18" max="254" width="9.140625" style="14"/>
    <col min="255" max="255" width="6" style="14" customWidth="1"/>
    <col min="256" max="256" width="7.85546875" style="14" customWidth="1"/>
    <col min="257" max="257" width="57.7109375" style="14" customWidth="1"/>
    <col min="258" max="258" width="10.5703125" style="14" customWidth="1"/>
    <col min="259" max="259" width="9.85546875" style="14" customWidth="1"/>
    <col min="260" max="260" width="10.42578125" style="14" customWidth="1"/>
    <col min="261" max="261" width="6.7109375" style="14" customWidth="1"/>
    <col min="262" max="262" width="11.28515625" style="14" customWidth="1"/>
    <col min="263" max="263" width="24.7109375" style="14" customWidth="1"/>
    <col min="264" max="264" width="16.42578125" style="14" customWidth="1"/>
    <col min="265" max="510" width="9.140625" style="14"/>
    <col min="511" max="511" width="6" style="14" customWidth="1"/>
    <col min="512" max="512" width="7.85546875" style="14" customWidth="1"/>
    <col min="513" max="513" width="57.7109375" style="14" customWidth="1"/>
    <col min="514" max="514" width="10.5703125" style="14" customWidth="1"/>
    <col min="515" max="515" width="9.85546875" style="14" customWidth="1"/>
    <col min="516" max="516" width="10.42578125" style="14" customWidth="1"/>
    <col min="517" max="517" width="6.7109375" style="14" customWidth="1"/>
    <col min="518" max="518" width="11.28515625" style="14" customWidth="1"/>
    <col min="519" max="519" width="24.7109375" style="14" customWidth="1"/>
    <col min="520" max="520" width="16.42578125" style="14" customWidth="1"/>
    <col min="521" max="766" width="9.140625" style="14"/>
    <col min="767" max="767" width="6" style="14" customWidth="1"/>
    <col min="768" max="768" width="7.85546875" style="14" customWidth="1"/>
    <col min="769" max="769" width="57.7109375" style="14" customWidth="1"/>
    <col min="770" max="770" width="10.5703125" style="14" customWidth="1"/>
    <col min="771" max="771" width="9.85546875" style="14" customWidth="1"/>
    <col min="772" max="772" width="10.42578125" style="14" customWidth="1"/>
    <col min="773" max="773" width="6.7109375" style="14" customWidth="1"/>
    <col min="774" max="774" width="11.28515625" style="14" customWidth="1"/>
    <col min="775" max="775" width="24.7109375" style="14" customWidth="1"/>
    <col min="776" max="776" width="16.42578125" style="14" customWidth="1"/>
    <col min="777" max="1022" width="9.140625" style="14"/>
    <col min="1023" max="1023" width="6" style="14" customWidth="1"/>
    <col min="1024" max="1024" width="7.85546875" style="14" customWidth="1"/>
    <col min="1025" max="1025" width="57.7109375" style="14" customWidth="1"/>
    <col min="1026" max="1026" width="10.5703125" style="14" customWidth="1"/>
    <col min="1027" max="1027" width="9.85546875" style="14" customWidth="1"/>
    <col min="1028" max="1028" width="10.42578125" style="14" customWidth="1"/>
    <col min="1029" max="1029" width="6.7109375" style="14" customWidth="1"/>
    <col min="1030" max="1030" width="11.28515625" style="14" customWidth="1"/>
    <col min="1031" max="1031" width="24.7109375" style="14" customWidth="1"/>
    <col min="1032" max="1032" width="16.42578125" style="14" customWidth="1"/>
    <col min="1033" max="1278" width="9.140625" style="14"/>
    <col min="1279" max="1279" width="6" style="14" customWidth="1"/>
    <col min="1280" max="1280" width="7.85546875" style="14" customWidth="1"/>
    <col min="1281" max="1281" width="57.7109375" style="14" customWidth="1"/>
    <col min="1282" max="1282" width="10.5703125" style="14" customWidth="1"/>
    <col min="1283" max="1283" width="9.85546875" style="14" customWidth="1"/>
    <col min="1284" max="1284" width="10.42578125" style="14" customWidth="1"/>
    <col min="1285" max="1285" width="6.7109375" style="14" customWidth="1"/>
    <col min="1286" max="1286" width="11.28515625" style="14" customWidth="1"/>
    <col min="1287" max="1287" width="24.7109375" style="14" customWidth="1"/>
    <col min="1288" max="1288" width="16.42578125" style="14" customWidth="1"/>
    <col min="1289" max="1534" width="9.140625" style="14"/>
    <col min="1535" max="1535" width="6" style="14" customWidth="1"/>
    <col min="1536" max="1536" width="7.85546875" style="14" customWidth="1"/>
    <col min="1537" max="1537" width="57.7109375" style="14" customWidth="1"/>
    <col min="1538" max="1538" width="10.5703125" style="14" customWidth="1"/>
    <col min="1539" max="1539" width="9.85546875" style="14" customWidth="1"/>
    <col min="1540" max="1540" width="10.42578125" style="14" customWidth="1"/>
    <col min="1541" max="1541" width="6.7109375" style="14" customWidth="1"/>
    <col min="1542" max="1542" width="11.28515625" style="14" customWidth="1"/>
    <col min="1543" max="1543" width="24.7109375" style="14" customWidth="1"/>
    <col min="1544" max="1544" width="16.42578125" style="14" customWidth="1"/>
    <col min="1545" max="1790" width="9.140625" style="14"/>
    <col min="1791" max="1791" width="6" style="14" customWidth="1"/>
    <col min="1792" max="1792" width="7.85546875" style="14" customWidth="1"/>
    <col min="1793" max="1793" width="57.7109375" style="14" customWidth="1"/>
    <col min="1794" max="1794" width="10.5703125" style="14" customWidth="1"/>
    <col min="1795" max="1795" width="9.85546875" style="14" customWidth="1"/>
    <col min="1796" max="1796" width="10.42578125" style="14" customWidth="1"/>
    <col min="1797" max="1797" width="6.7109375" style="14" customWidth="1"/>
    <col min="1798" max="1798" width="11.28515625" style="14" customWidth="1"/>
    <col min="1799" max="1799" width="24.7109375" style="14" customWidth="1"/>
    <col min="1800" max="1800" width="16.42578125" style="14" customWidth="1"/>
    <col min="1801" max="2046" width="9.140625" style="14"/>
    <col min="2047" max="2047" width="6" style="14" customWidth="1"/>
    <col min="2048" max="2048" width="7.85546875" style="14" customWidth="1"/>
    <col min="2049" max="2049" width="57.7109375" style="14" customWidth="1"/>
    <col min="2050" max="2050" width="10.5703125" style="14" customWidth="1"/>
    <col min="2051" max="2051" width="9.85546875" style="14" customWidth="1"/>
    <col min="2052" max="2052" width="10.42578125" style="14" customWidth="1"/>
    <col min="2053" max="2053" width="6.7109375" style="14" customWidth="1"/>
    <col min="2054" max="2054" width="11.28515625" style="14" customWidth="1"/>
    <col min="2055" max="2055" width="24.7109375" style="14" customWidth="1"/>
    <col min="2056" max="2056" width="16.42578125" style="14" customWidth="1"/>
    <col min="2057" max="2302" width="9.140625" style="14"/>
    <col min="2303" max="2303" width="6" style="14" customWidth="1"/>
    <col min="2304" max="2304" width="7.85546875" style="14" customWidth="1"/>
    <col min="2305" max="2305" width="57.7109375" style="14" customWidth="1"/>
    <col min="2306" max="2306" width="10.5703125" style="14" customWidth="1"/>
    <col min="2307" max="2307" width="9.85546875" style="14" customWidth="1"/>
    <col min="2308" max="2308" width="10.42578125" style="14" customWidth="1"/>
    <col min="2309" max="2309" width="6.7109375" style="14" customWidth="1"/>
    <col min="2310" max="2310" width="11.28515625" style="14" customWidth="1"/>
    <col min="2311" max="2311" width="24.7109375" style="14" customWidth="1"/>
    <col min="2312" max="2312" width="16.42578125" style="14" customWidth="1"/>
    <col min="2313" max="2558" width="9.140625" style="14"/>
    <col min="2559" max="2559" width="6" style="14" customWidth="1"/>
    <col min="2560" max="2560" width="7.85546875" style="14" customWidth="1"/>
    <col min="2561" max="2561" width="57.7109375" style="14" customWidth="1"/>
    <col min="2562" max="2562" width="10.5703125" style="14" customWidth="1"/>
    <col min="2563" max="2563" width="9.85546875" style="14" customWidth="1"/>
    <col min="2564" max="2564" width="10.42578125" style="14" customWidth="1"/>
    <col min="2565" max="2565" width="6.7109375" style="14" customWidth="1"/>
    <col min="2566" max="2566" width="11.28515625" style="14" customWidth="1"/>
    <col min="2567" max="2567" width="24.7109375" style="14" customWidth="1"/>
    <col min="2568" max="2568" width="16.42578125" style="14" customWidth="1"/>
    <col min="2569" max="2814" width="9.140625" style="14"/>
    <col min="2815" max="2815" width="6" style="14" customWidth="1"/>
    <col min="2816" max="2816" width="7.85546875" style="14" customWidth="1"/>
    <col min="2817" max="2817" width="57.7109375" style="14" customWidth="1"/>
    <col min="2818" max="2818" width="10.5703125" style="14" customWidth="1"/>
    <col min="2819" max="2819" width="9.85546875" style="14" customWidth="1"/>
    <col min="2820" max="2820" width="10.42578125" style="14" customWidth="1"/>
    <col min="2821" max="2821" width="6.7109375" style="14" customWidth="1"/>
    <col min="2822" max="2822" width="11.28515625" style="14" customWidth="1"/>
    <col min="2823" max="2823" width="24.7109375" style="14" customWidth="1"/>
    <col min="2824" max="2824" width="16.42578125" style="14" customWidth="1"/>
    <col min="2825" max="3070" width="9.140625" style="14"/>
    <col min="3071" max="3071" width="6" style="14" customWidth="1"/>
    <col min="3072" max="3072" width="7.85546875" style="14" customWidth="1"/>
    <col min="3073" max="3073" width="57.7109375" style="14" customWidth="1"/>
    <col min="3074" max="3074" width="10.5703125" style="14" customWidth="1"/>
    <col min="3075" max="3075" width="9.85546875" style="14" customWidth="1"/>
    <col min="3076" max="3076" width="10.42578125" style="14" customWidth="1"/>
    <col min="3077" max="3077" width="6.7109375" style="14" customWidth="1"/>
    <col min="3078" max="3078" width="11.28515625" style="14" customWidth="1"/>
    <col min="3079" max="3079" width="24.7109375" style="14" customWidth="1"/>
    <col min="3080" max="3080" width="16.42578125" style="14" customWidth="1"/>
    <col min="3081" max="3326" width="9.140625" style="14"/>
    <col min="3327" max="3327" width="6" style="14" customWidth="1"/>
    <col min="3328" max="3328" width="7.85546875" style="14" customWidth="1"/>
    <col min="3329" max="3329" width="57.7109375" style="14" customWidth="1"/>
    <col min="3330" max="3330" width="10.5703125" style="14" customWidth="1"/>
    <col min="3331" max="3331" width="9.85546875" style="14" customWidth="1"/>
    <col min="3332" max="3332" width="10.42578125" style="14" customWidth="1"/>
    <col min="3333" max="3333" width="6.7109375" style="14" customWidth="1"/>
    <col min="3334" max="3334" width="11.28515625" style="14" customWidth="1"/>
    <col min="3335" max="3335" width="24.7109375" style="14" customWidth="1"/>
    <col min="3336" max="3336" width="16.42578125" style="14" customWidth="1"/>
    <col min="3337" max="3582" width="9.140625" style="14"/>
    <col min="3583" max="3583" width="6" style="14" customWidth="1"/>
    <col min="3584" max="3584" width="7.85546875" style="14" customWidth="1"/>
    <col min="3585" max="3585" width="57.7109375" style="14" customWidth="1"/>
    <col min="3586" max="3586" width="10.5703125" style="14" customWidth="1"/>
    <col min="3587" max="3587" width="9.85546875" style="14" customWidth="1"/>
    <col min="3588" max="3588" width="10.42578125" style="14" customWidth="1"/>
    <col min="3589" max="3589" width="6.7109375" style="14" customWidth="1"/>
    <col min="3590" max="3590" width="11.28515625" style="14" customWidth="1"/>
    <col min="3591" max="3591" width="24.7109375" style="14" customWidth="1"/>
    <col min="3592" max="3592" width="16.42578125" style="14" customWidth="1"/>
    <col min="3593" max="3838" width="9.140625" style="14"/>
    <col min="3839" max="3839" width="6" style="14" customWidth="1"/>
    <col min="3840" max="3840" width="7.85546875" style="14" customWidth="1"/>
    <col min="3841" max="3841" width="57.7109375" style="14" customWidth="1"/>
    <col min="3842" max="3842" width="10.5703125" style="14" customWidth="1"/>
    <col min="3843" max="3843" width="9.85546875" style="14" customWidth="1"/>
    <col min="3844" max="3844" width="10.42578125" style="14" customWidth="1"/>
    <col min="3845" max="3845" width="6.7109375" style="14" customWidth="1"/>
    <col min="3846" max="3846" width="11.28515625" style="14" customWidth="1"/>
    <col min="3847" max="3847" width="24.7109375" style="14" customWidth="1"/>
    <col min="3848" max="3848" width="16.42578125" style="14" customWidth="1"/>
    <col min="3849" max="4094" width="9.140625" style="14"/>
    <col min="4095" max="4095" width="6" style="14" customWidth="1"/>
    <col min="4096" max="4096" width="7.85546875" style="14" customWidth="1"/>
    <col min="4097" max="4097" width="57.7109375" style="14" customWidth="1"/>
    <col min="4098" max="4098" width="10.5703125" style="14" customWidth="1"/>
    <col min="4099" max="4099" width="9.85546875" style="14" customWidth="1"/>
    <col min="4100" max="4100" width="10.42578125" style="14" customWidth="1"/>
    <col min="4101" max="4101" width="6.7109375" style="14" customWidth="1"/>
    <col min="4102" max="4102" width="11.28515625" style="14" customWidth="1"/>
    <col min="4103" max="4103" width="24.7109375" style="14" customWidth="1"/>
    <col min="4104" max="4104" width="16.42578125" style="14" customWidth="1"/>
    <col min="4105" max="4350" width="9.140625" style="14"/>
    <col min="4351" max="4351" width="6" style="14" customWidth="1"/>
    <col min="4352" max="4352" width="7.85546875" style="14" customWidth="1"/>
    <col min="4353" max="4353" width="57.7109375" style="14" customWidth="1"/>
    <col min="4354" max="4354" width="10.5703125" style="14" customWidth="1"/>
    <col min="4355" max="4355" width="9.85546875" style="14" customWidth="1"/>
    <col min="4356" max="4356" width="10.42578125" style="14" customWidth="1"/>
    <col min="4357" max="4357" width="6.7109375" style="14" customWidth="1"/>
    <col min="4358" max="4358" width="11.28515625" style="14" customWidth="1"/>
    <col min="4359" max="4359" width="24.7109375" style="14" customWidth="1"/>
    <col min="4360" max="4360" width="16.42578125" style="14" customWidth="1"/>
    <col min="4361" max="4606" width="9.140625" style="14"/>
    <col min="4607" max="4607" width="6" style="14" customWidth="1"/>
    <col min="4608" max="4608" width="7.85546875" style="14" customWidth="1"/>
    <col min="4609" max="4609" width="57.7109375" style="14" customWidth="1"/>
    <col min="4610" max="4610" width="10.5703125" style="14" customWidth="1"/>
    <col min="4611" max="4611" width="9.85546875" style="14" customWidth="1"/>
    <col min="4612" max="4612" width="10.42578125" style="14" customWidth="1"/>
    <col min="4613" max="4613" width="6.7109375" style="14" customWidth="1"/>
    <col min="4614" max="4614" width="11.28515625" style="14" customWidth="1"/>
    <col min="4615" max="4615" width="24.7109375" style="14" customWidth="1"/>
    <col min="4616" max="4616" width="16.42578125" style="14" customWidth="1"/>
    <col min="4617" max="4862" width="9.140625" style="14"/>
    <col min="4863" max="4863" width="6" style="14" customWidth="1"/>
    <col min="4864" max="4864" width="7.85546875" style="14" customWidth="1"/>
    <col min="4865" max="4865" width="57.7109375" style="14" customWidth="1"/>
    <col min="4866" max="4866" width="10.5703125" style="14" customWidth="1"/>
    <col min="4867" max="4867" width="9.85546875" style="14" customWidth="1"/>
    <col min="4868" max="4868" width="10.42578125" style="14" customWidth="1"/>
    <col min="4869" max="4869" width="6.7109375" style="14" customWidth="1"/>
    <col min="4870" max="4870" width="11.28515625" style="14" customWidth="1"/>
    <col min="4871" max="4871" width="24.7109375" style="14" customWidth="1"/>
    <col min="4872" max="4872" width="16.42578125" style="14" customWidth="1"/>
    <col min="4873" max="5118" width="9.140625" style="14"/>
    <col min="5119" max="5119" width="6" style="14" customWidth="1"/>
    <col min="5120" max="5120" width="7.85546875" style="14" customWidth="1"/>
    <col min="5121" max="5121" width="57.7109375" style="14" customWidth="1"/>
    <col min="5122" max="5122" width="10.5703125" style="14" customWidth="1"/>
    <col min="5123" max="5123" width="9.85546875" style="14" customWidth="1"/>
    <col min="5124" max="5124" width="10.42578125" style="14" customWidth="1"/>
    <col min="5125" max="5125" width="6.7109375" style="14" customWidth="1"/>
    <col min="5126" max="5126" width="11.28515625" style="14" customWidth="1"/>
    <col min="5127" max="5127" width="24.7109375" style="14" customWidth="1"/>
    <col min="5128" max="5128" width="16.42578125" style="14" customWidth="1"/>
    <col min="5129" max="5374" width="9.140625" style="14"/>
    <col min="5375" max="5375" width="6" style="14" customWidth="1"/>
    <col min="5376" max="5376" width="7.85546875" style="14" customWidth="1"/>
    <col min="5377" max="5377" width="57.7109375" style="14" customWidth="1"/>
    <col min="5378" max="5378" width="10.5703125" style="14" customWidth="1"/>
    <col min="5379" max="5379" width="9.85546875" style="14" customWidth="1"/>
    <col min="5380" max="5380" width="10.42578125" style="14" customWidth="1"/>
    <col min="5381" max="5381" width="6.7109375" style="14" customWidth="1"/>
    <col min="5382" max="5382" width="11.28515625" style="14" customWidth="1"/>
    <col min="5383" max="5383" width="24.7109375" style="14" customWidth="1"/>
    <col min="5384" max="5384" width="16.42578125" style="14" customWidth="1"/>
    <col min="5385" max="5630" width="9.140625" style="14"/>
    <col min="5631" max="5631" width="6" style="14" customWidth="1"/>
    <col min="5632" max="5632" width="7.85546875" style="14" customWidth="1"/>
    <col min="5633" max="5633" width="57.7109375" style="14" customWidth="1"/>
    <col min="5634" max="5634" width="10.5703125" style="14" customWidth="1"/>
    <col min="5635" max="5635" width="9.85546875" style="14" customWidth="1"/>
    <col min="5636" max="5636" width="10.42578125" style="14" customWidth="1"/>
    <col min="5637" max="5637" width="6.7109375" style="14" customWidth="1"/>
    <col min="5638" max="5638" width="11.28515625" style="14" customWidth="1"/>
    <col min="5639" max="5639" width="24.7109375" style="14" customWidth="1"/>
    <col min="5640" max="5640" width="16.42578125" style="14" customWidth="1"/>
    <col min="5641" max="5886" width="9.140625" style="14"/>
    <col min="5887" max="5887" width="6" style="14" customWidth="1"/>
    <col min="5888" max="5888" width="7.85546875" style="14" customWidth="1"/>
    <col min="5889" max="5889" width="57.7109375" style="14" customWidth="1"/>
    <col min="5890" max="5890" width="10.5703125" style="14" customWidth="1"/>
    <col min="5891" max="5891" width="9.85546875" style="14" customWidth="1"/>
    <col min="5892" max="5892" width="10.42578125" style="14" customWidth="1"/>
    <col min="5893" max="5893" width="6.7109375" style="14" customWidth="1"/>
    <col min="5894" max="5894" width="11.28515625" style="14" customWidth="1"/>
    <col min="5895" max="5895" width="24.7109375" style="14" customWidth="1"/>
    <col min="5896" max="5896" width="16.42578125" style="14" customWidth="1"/>
    <col min="5897" max="6142" width="9.140625" style="14"/>
    <col min="6143" max="6143" width="6" style="14" customWidth="1"/>
    <col min="6144" max="6144" width="7.85546875" style="14" customWidth="1"/>
    <col min="6145" max="6145" width="57.7109375" style="14" customWidth="1"/>
    <col min="6146" max="6146" width="10.5703125" style="14" customWidth="1"/>
    <col min="6147" max="6147" width="9.85546875" style="14" customWidth="1"/>
    <col min="6148" max="6148" width="10.42578125" style="14" customWidth="1"/>
    <col min="6149" max="6149" width="6.7109375" style="14" customWidth="1"/>
    <col min="6150" max="6150" width="11.28515625" style="14" customWidth="1"/>
    <col min="6151" max="6151" width="24.7109375" style="14" customWidth="1"/>
    <col min="6152" max="6152" width="16.42578125" style="14" customWidth="1"/>
    <col min="6153" max="6398" width="9.140625" style="14"/>
    <col min="6399" max="6399" width="6" style="14" customWidth="1"/>
    <col min="6400" max="6400" width="7.85546875" style="14" customWidth="1"/>
    <col min="6401" max="6401" width="57.7109375" style="14" customWidth="1"/>
    <col min="6402" max="6402" width="10.5703125" style="14" customWidth="1"/>
    <col min="6403" max="6403" width="9.85546875" style="14" customWidth="1"/>
    <col min="6404" max="6404" width="10.42578125" style="14" customWidth="1"/>
    <col min="6405" max="6405" width="6.7109375" style="14" customWidth="1"/>
    <col min="6406" max="6406" width="11.28515625" style="14" customWidth="1"/>
    <col min="6407" max="6407" width="24.7109375" style="14" customWidth="1"/>
    <col min="6408" max="6408" width="16.42578125" style="14" customWidth="1"/>
    <col min="6409" max="6654" width="9.140625" style="14"/>
    <col min="6655" max="6655" width="6" style="14" customWidth="1"/>
    <col min="6656" max="6656" width="7.85546875" style="14" customWidth="1"/>
    <col min="6657" max="6657" width="57.7109375" style="14" customWidth="1"/>
    <col min="6658" max="6658" width="10.5703125" style="14" customWidth="1"/>
    <col min="6659" max="6659" width="9.85546875" style="14" customWidth="1"/>
    <col min="6660" max="6660" width="10.42578125" style="14" customWidth="1"/>
    <col min="6661" max="6661" width="6.7109375" style="14" customWidth="1"/>
    <col min="6662" max="6662" width="11.28515625" style="14" customWidth="1"/>
    <col min="6663" max="6663" width="24.7109375" style="14" customWidth="1"/>
    <col min="6664" max="6664" width="16.42578125" style="14" customWidth="1"/>
    <col min="6665" max="6910" width="9.140625" style="14"/>
    <col min="6911" max="6911" width="6" style="14" customWidth="1"/>
    <col min="6912" max="6912" width="7.85546875" style="14" customWidth="1"/>
    <col min="6913" max="6913" width="57.7109375" style="14" customWidth="1"/>
    <col min="6914" max="6914" width="10.5703125" style="14" customWidth="1"/>
    <col min="6915" max="6915" width="9.85546875" style="14" customWidth="1"/>
    <col min="6916" max="6916" width="10.42578125" style="14" customWidth="1"/>
    <col min="6917" max="6917" width="6.7109375" style="14" customWidth="1"/>
    <col min="6918" max="6918" width="11.28515625" style="14" customWidth="1"/>
    <col min="6919" max="6919" width="24.7109375" style="14" customWidth="1"/>
    <col min="6920" max="6920" width="16.42578125" style="14" customWidth="1"/>
    <col min="6921" max="7166" width="9.140625" style="14"/>
    <col min="7167" max="7167" width="6" style="14" customWidth="1"/>
    <col min="7168" max="7168" width="7.85546875" style="14" customWidth="1"/>
    <col min="7169" max="7169" width="57.7109375" style="14" customWidth="1"/>
    <col min="7170" max="7170" width="10.5703125" style="14" customWidth="1"/>
    <col min="7171" max="7171" width="9.85546875" style="14" customWidth="1"/>
    <col min="7172" max="7172" width="10.42578125" style="14" customWidth="1"/>
    <col min="7173" max="7173" width="6.7109375" style="14" customWidth="1"/>
    <col min="7174" max="7174" width="11.28515625" style="14" customWidth="1"/>
    <col min="7175" max="7175" width="24.7109375" style="14" customWidth="1"/>
    <col min="7176" max="7176" width="16.42578125" style="14" customWidth="1"/>
    <col min="7177" max="7422" width="9.140625" style="14"/>
    <col min="7423" max="7423" width="6" style="14" customWidth="1"/>
    <col min="7424" max="7424" width="7.85546875" style="14" customWidth="1"/>
    <col min="7425" max="7425" width="57.7109375" style="14" customWidth="1"/>
    <col min="7426" max="7426" width="10.5703125" style="14" customWidth="1"/>
    <col min="7427" max="7427" width="9.85546875" style="14" customWidth="1"/>
    <col min="7428" max="7428" width="10.42578125" style="14" customWidth="1"/>
    <col min="7429" max="7429" width="6.7109375" style="14" customWidth="1"/>
    <col min="7430" max="7430" width="11.28515625" style="14" customWidth="1"/>
    <col min="7431" max="7431" width="24.7109375" style="14" customWidth="1"/>
    <col min="7432" max="7432" width="16.42578125" style="14" customWidth="1"/>
    <col min="7433" max="7678" width="9.140625" style="14"/>
    <col min="7679" max="7679" width="6" style="14" customWidth="1"/>
    <col min="7680" max="7680" width="7.85546875" style="14" customWidth="1"/>
    <col min="7681" max="7681" width="57.7109375" style="14" customWidth="1"/>
    <col min="7682" max="7682" width="10.5703125" style="14" customWidth="1"/>
    <col min="7683" max="7683" width="9.85546875" style="14" customWidth="1"/>
    <col min="7684" max="7684" width="10.42578125" style="14" customWidth="1"/>
    <col min="7685" max="7685" width="6.7109375" style="14" customWidth="1"/>
    <col min="7686" max="7686" width="11.28515625" style="14" customWidth="1"/>
    <col min="7687" max="7687" width="24.7109375" style="14" customWidth="1"/>
    <col min="7688" max="7688" width="16.42578125" style="14" customWidth="1"/>
    <col min="7689" max="7934" width="9.140625" style="14"/>
    <col min="7935" max="7935" width="6" style="14" customWidth="1"/>
    <col min="7936" max="7936" width="7.85546875" style="14" customWidth="1"/>
    <col min="7937" max="7937" width="57.7109375" style="14" customWidth="1"/>
    <col min="7938" max="7938" width="10.5703125" style="14" customWidth="1"/>
    <col min="7939" max="7939" width="9.85546875" style="14" customWidth="1"/>
    <col min="7940" max="7940" width="10.42578125" style="14" customWidth="1"/>
    <col min="7941" max="7941" width="6.7109375" style="14" customWidth="1"/>
    <col min="7942" max="7942" width="11.28515625" style="14" customWidth="1"/>
    <col min="7943" max="7943" width="24.7109375" style="14" customWidth="1"/>
    <col min="7944" max="7944" width="16.42578125" style="14" customWidth="1"/>
    <col min="7945" max="8190" width="9.140625" style="14"/>
    <col min="8191" max="8191" width="6" style="14" customWidth="1"/>
    <col min="8192" max="8192" width="7.85546875" style="14" customWidth="1"/>
    <col min="8193" max="8193" width="57.7109375" style="14" customWidth="1"/>
    <col min="8194" max="8194" width="10.5703125" style="14" customWidth="1"/>
    <col min="8195" max="8195" width="9.85546875" style="14" customWidth="1"/>
    <col min="8196" max="8196" width="10.42578125" style="14" customWidth="1"/>
    <col min="8197" max="8197" width="6.7109375" style="14" customWidth="1"/>
    <col min="8198" max="8198" width="11.28515625" style="14" customWidth="1"/>
    <col min="8199" max="8199" width="24.7109375" style="14" customWidth="1"/>
    <col min="8200" max="8200" width="16.42578125" style="14" customWidth="1"/>
    <col min="8201" max="8446" width="9.140625" style="14"/>
    <col min="8447" max="8447" width="6" style="14" customWidth="1"/>
    <col min="8448" max="8448" width="7.85546875" style="14" customWidth="1"/>
    <col min="8449" max="8449" width="57.7109375" style="14" customWidth="1"/>
    <col min="8450" max="8450" width="10.5703125" style="14" customWidth="1"/>
    <col min="8451" max="8451" width="9.85546875" style="14" customWidth="1"/>
    <col min="8452" max="8452" width="10.42578125" style="14" customWidth="1"/>
    <col min="8453" max="8453" width="6.7109375" style="14" customWidth="1"/>
    <col min="8454" max="8454" width="11.28515625" style="14" customWidth="1"/>
    <col min="8455" max="8455" width="24.7109375" style="14" customWidth="1"/>
    <col min="8456" max="8456" width="16.42578125" style="14" customWidth="1"/>
    <col min="8457" max="8702" width="9.140625" style="14"/>
    <col min="8703" max="8703" width="6" style="14" customWidth="1"/>
    <col min="8704" max="8704" width="7.85546875" style="14" customWidth="1"/>
    <col min="8705" max="8705" width="57.7109375" style="14" customWidth="1"/>
    <col min="8706" max="8706" width="10.5703125" style="14" customWidth="1"/>
    <col min="8707" max="8707" width="9.85546875" style="14" customWidth="1"/>
    <col min="8708" max="8708" width="10.42578125" style="14" customWidth="1"/>
    <col min="8709" max="8709" width="6.7109375" style="14" customWidth="1"/>
    <col min="8710" max="8710" width="11.28515625" style="14" customWidth="1"/>
    <col min="8711" max="8711" width="24.7109375" style="14" customWidth="1"/>
    <col min="8712" max="8712" width="16.42578125" style="14" customWidth="1"/>
    <col min="8713" max="8958" width="9.140625" style="14"/>
    <col min="8959" max="8959" width="6" style="14" customWidth="1"/>
    <col min="8960" max="8960" width="7.85546875" style="14" customWidth="1"/>
    <col min="8961" max="8961" width="57.7109375" style="14" customWidth="1"/>
    <col min="8962" max="8962" width="10.5703125" style="14" customWidth="1"/>
    <col min="8963" max="8963" width="9.85546875" style="14" customWidth="1"/>
    <col min="8964" max="8964" width="10.42578125" style="14" customWidth="1"/>
    <col min="8965" max="8965" width="6.7109375" style="14" customWidth="1"/>
    <col min="8966" max="8966" width="11.28515625" style="14" customWidth="1"/>
    <col min="8967" max="8967" width="24.7109375" style="14" customWidth="1"/>
    <col min="8968" max="8968" width="16.42578125" style="14" customWidth="1"/>
    <col min="8969" max="9214" width="9.140625" style="14"/>
    <col min="9215" max="9215" width="6" style="14" customWidth="1"/>
    <col min="9216" max="9216" width="7.85546875" style="14" customWidth="1"/>
    <col min="9217" max="9217" width="57.7109375" style="14" customWidth="1"/>
    <col min="9218" max="9218" width="10.5703125" style="14" customWidth="1"/>
    <col min="9219" max="9219" width="9.85546875" style="14" customWidth="1"/>
    <col min="9220" max="9220" width="10.42578125" style="14" customWidth="1"/>
    <col min="9221" max="9221" width="6.7109375" style="14" customWidth="1"/>
    <col min="9222" max="9222" width="11.28515625" style="14" customWidth="1"/>
    <col min="9223" max="9223" width="24.7109375" style="14" customWidth="1"/>
    <col min="9224" max="9224" width="16.42578125" style="14" customWidth="1"/>
    <col min="9225" max="9470" width="9.140625" style="14"/>
    <col min="9471" max="9471" width="6" style="14" customWidth="1"/>
    <col min="9472" max="9472" width="7.85546875" style="14" customWidth="1"/>
    <col min="9473" max="9473" width="57.7109375" style="14" customWidth="1"/>
    <col min="9474" max="9474" width="10.5703125" style="14" customWidth="1"/>
    <col min="9475" max="9475" width="9.85546875" style="14" customWidth="1"/>
    <col min="9476" max="9476" width="10.42578125" style="14" customWidth="1"/>
    <col min="9477" max="9477" width="6.7109375" style="14" customWidth="1"/>
    <col min="9478" max="9478" width="11.28515625" style="14" customWidth="1"/>
    <col min="9479" max="9479" width="24.7109375" style="14" customWidth="1"/>
    <col min="9480" max="9480" width="16.42578125" style="14" customWidth="1"/>
    <col min="9481" max="9726" width="9.140625" style="14"/>
    <col min="9727" max="9727" width="6" style="14" customWidth="1"/>
    <col min="9728" max="9728" width="7.85546875" style="14" customWidth="1"/>
    <col min="9729" max="9729" width="57.7109375" style="14" customWidth="1"/>
    <col min="9730" max="9730" width="10.5703125" style="14" customWidth="1"/>
    <col min="9731" max="9731" width="9.85546875" style="14" customWidth="1"/>
    <col min="9732" max="9732" width="10.42578125" style="14" customWidth="1"/>
    <col min="9733" max="9733" width="6.7109375" style="14" customWidth="1"/>
    <col min="9734" max="9734" width="11.28515625" style="14" customWidth="1"/>
    <col min="9735" max="9735" width="24.7109375" style="14" customWidth="1"/>
    <col min="9736" max="9736" width="16.42578125" style="14" customWidth="1"/>
    <col min="9737" max="9982" width="9.140625" style="14"/>
    <col min="9983" max="9983" width="6" style="14" customWidth="1"/>
    <col min="9984" max="9984" width="7.85546875" style="14" customWidth="1"/>
    <col min="9985" max="9985" width="57.7109375" style="14" customWidth="1"/>
    <col min="9986" max="9986" width="10.5703125" style="14" customWidth="1"/>
    <col min="9987" max="9987" width="9.85546875" style="14" customWidth="1"/>
    <col min="9988" max="9988" width="10.42578125" style="14" customWidth="1"/>
    <col min="9989" max="9989" width="6.7109375" style="14" customWidth="1"/>
    <col min="9990" max="9990" width="11.28515625" style="14" customWidth="1"/>
    <col min="9991" max="9991" width="24.7109375" style="14" customWidth="1"/>
    <col min="9992" max="9992" width="16.42578125" style="14" customWidth="1"/>
    <col min="9993" max="10238" width="9.140625" style="14"/>
    <col min="10239" max="10239" width="6" style="14" customWidth="1"/>
    <col min="10240" max="10240" width="7.85546875" style="14" customWidth="1"/>
    <col min="10241" max="10241" width="57.7109375" style="14" customWidth="1"/>
    <col min="10242" max="10242" width="10.5703125" style="14" customWidth="1"/>
    <col min="10243" max="10243" width="9.85546875" style="14" customWidth="1"/>
    <col min="10244" max="10244" width="10.42578125" style="14" customWidth="1"/>
    <col min="10245" max="10245" width="6.7109375" style="14" customWidth="1"/>
    <col min="10246" max="10246" width="11.28515625" style="14" customWidth="1"/>
    <col min="10247" max="10247" width="24.7109375" style="14" customWidth="1"/>
    <col min="10248" max="10248" width="16.42578125" style="14" customWidth="1"/>
    <col min="10249" max="10494" width="9.140625" style="14"/>
    <col min="10495" max="10495" width="6" style="14" customWidth="1"/>
    <col min="10496" max="10496" width="7.85546875" style="14" customWidth="1"/>
    <col min="10497" max="10497" width="57.7109375" style="14" customWidth="1"/>
    <col min="10498" max="10498" width="10.5703125" style="14" customWidth="1"/>
    <col min="10499" max="10499" width="9.85546875" style="14" customWidth="1"/>
    <col min="10500" max="10500" width="10.42578125" style="14" customWidth="1"/>
    <col min="10501" max="10501" width="6.7109375" style="14" customWidth="1"/>
    <col min="10502" max="10502" width="11.28515625" style="14" customWidth="1"/>
    <col min="10503" max="10503" width="24.7109375" style="14" customWidth="1"/>
    <col min="10504" max="10504" width="16.42578125" style="14" customWidth="1"/>
    <col min="10505" max="10750" width="9.140625" style="14"/>
    <col min="10751" max="10751" width="6" style="14" customWidth="1"/>
    <col min="10752" max="10752" width="7.85546875" style="14" customWidth="1"/>
    <col min="10753" max="10753" width="57.7109375" style="14" customWidth="1"/>
    <col min="10754" max="10754" width="10.5703125" style="14" customWidth="1"/>
    <col min="10755" max="10755" width="9.85546875" style="14" customWidth="1"/>
    <col min="10756" max="10756" width="10.42578125" style="14" customWidth="1"/>
    <col min="10757" max="10757" width="6.7109375" style="14" customWidth="1"/>
    <col min="10758" max="10758" width="11.28515625" style="14" customWidth="1"/>
    <col min="10759" max="10759" width="24.7109375" style="14" customWidth="1"/>
    <col min="10760" max="10760" width="16.42578125" style="14" customWidth="1"/>
    <col min="10761" max="11006" width="9.140625" style="14"/>
    <col min="11007" max="11007" width="6" style="14" customWidth="1"/>
    <col min="11008" max="11008" width="7.85546875" style="14" customWidth="1"/>
    <col min="11009" max="11009" width="57.7109375" style="14" customWidth="1"/>
    <col min="11010" max="11010" width="10.5703125" style="14" customWidth="1"/>
    <col min="11011" max="11011" width="9.85546875" style="14" customWidth="1"/>
    <col min="11012" max="11012" width="10.42578125" style="14" customWidth="1"/>
    <col min="11013" max="11013" width="6.7109375" style="14" customWidth="1"/>
    <col min="11014" max="11014" width="11.28515625" style="14" customWidth="1"/>
    <col min="11015" max="11015" width="24.7109375" style="14" customWidth="1"/>
    <col min="11016" max="11016" width="16.42578125" style="14" customWidth="1"/>
    <col min="11017" max="11262" width="9.140625" style="14"/>
    <col min="11263" max="11263" width="6" style="14" customWidth="1"/>
    <col min="11264" max="11264" width="7.85546875" style="14" customWidth="1"/>
    <col min="11265" max="11265" width="57.7109375" style="14" customWidth="1"/>
    <col min="11266" max="11266" width="10.5703125" style="14" customWidth="1"/>
    <col min="11267" max="11267" width="9.85546875" style="14" customWidth="1"/>
    <col min="11268" max="11268" width="10.42578125" style="14" customWidth="1"/>
    <col min="11269" max="11269" width="6.7109375" style="14" customWidth="1"/>
    <col min="11270" max="11270" width="11.28515625" style="14" customWidth="1"/>
    <col min="11271" max="11271" width="24.7109375" style="14" customWidth="1"/>
    <col min="11272" max="11272" width="16.42578125" style="14" customWidth="1"/>
    <col min="11273" max="11518" width="9.140625" style="14"/>
    <col min="11519" max="11519" width="6" style="14" customWidth="1"/>
    <col min="11520" max="11520" width="7.85546875" style="14" customWidth="1"/>
    <col min="11521" max="11521" width="57.7109375" style="14" customWidth="1"/>
    <col min="11522" max="11522" width="10.5703125" style="14" customWidth="1"/>
    <col min="11523" max="11523" width="9.85546875" style="14" customWidth="1"/>
    <col min="11524" max="11524" width="10.42578125" style="14" customWidth="1"/>
    <col min="11525" max="11525" width="6.7109375" style="14" customWidth="1"/>
    <col min="11526" max="11526" width="11.28515625" style="14" customWidth="1"/>
    <col min="11527" max="11527" width="24.7109375" style="14" customWidth="1"/>
    <col min="11528" max="11528" width="16.42578125" style="14" customWidth="1"/>
    <col min="11529" max="11774" width="9.140625" style="14"/>
    <col min="11775" max="11775" width="6" style="14" customWidth="1"/>
    <col min="11776" max="11776" width="7.85546875" style="14" customWidth="1"/>
    <col min="11777" max="11777" width="57.7109375" style="14" customWidth="1"/>
    <col min="11778" max="11778" width="10.5703125" style="14" customWidth="1"/>
    <col min="11779" max="11779" width="9.85546875" style="14" customWidth="1"/>
    <col min="11780" max="11780" width="10.42578125" style="14" customWidth="1"/>
    <col min="11781" max="11781" width="6.7109375" style="14" customWidth="1"/>
    <col min="11782" max="11782" width="11.28515625" style="14" customWidth="1"/>
    <col min="11783" max="11783" width="24.7109375" style="14" customWidth="1"/>
    <col min="11784" max="11784" width="16.42578125" style="14" customWidth="1"/>
    <col min="11785" max="12030" width="9.140625" style="14"/>
    <col min="12031" max="12031" width="6" style="14" customWidth="1"/>
    <col min="12032" max="12032" width="7.85546875" style="14" customWidth="1"/>
    <col min="12033" max="12033" width="57.7109375" style="14" customWidth="1"/>
    <col min="12034" max="12034" width="10.5703125" style="14" customWidth="1"/>
    <col min="12035" max="12035" width="9.85546875" style="14" customWidth="1"/>
    <col min="12036" max="12036" width="10.42578125" style="14" customWidth="1"/>
    <col min="12037" max="12037" width="6.7109375" style="14" customWidth="1"/>
    <col min="12038" max="12038" width="11.28515625" style="14" customWidth="1"/>
    <col min="12039" max="12039" width="24.7109375" style="14" customWidth="1"/>
    <col min="12040" max="12040" width="16.42578125" style="14" customWidth="1"/>
    <col min="12041" max="12286" width="9.140625" style="14"/>
    <col min="12287" max="12287" width="6" style="14" customWidth="1"/>
    <col min="12288" max="12288" width="7.85546875" style="14" customWidth="1"/>
    <col min="12289" max="12289" width="57.7109375" style="14" customWidth="1"/>
    <col min="12290" max="12290" width="10.5703125" style="14" customWidth="1"/>
    <col min="12291" max="12291" width="9.85546875" style="14" customWidth="1"/>
    <col min="12292" max="12292" width="10.42578125" style="14" customWidth="1"/>
    <col min="12293" max="12293" width="6.7109375" style="14" customWidth="1"/>
    <col min="12294" max="12294" width="11.28515625" style="14" customWidth="1"/>
    <col min="12295" max="12295" width="24.7109375" style="14" customWidth="1"/>
    <col min="12296" max="12296" width="16.42578125" style="14" customWidth="1"/>
    <col min="12297" max="12542" width="9.140625" style="14"/>
    <col min="12543" max="12543" width="6" style="14" customWidth="1"/>
    <col min="12544" max="12544" width="7.85546875" style="14" customWidth="1"/>
    <col min="12545" max="12545" width="57.7109375" style="14" customWidth="1"/>
    <col min="12546" max="12546" width="10.5703125" style="14" customWidth="1"/>
    <col min="12547" max="12547" width="9.85546875" style="14" customWidth="1"/>
    <col min="12548" max="12548" width="10.42578125" style="14" customWidth="1"/>
    <col min="12549" max="12549" width="6.7109375" style="14" customWidth="1"/>
    <col min="12550" max="12550" width="11.28515625" style="14" customWidth="1"/>
    <col min="12551" max="12551" width="24.7109375" style="14" customWidth="1"/>
    <col min="12552" max="12552" width="16.42578125" style="14" customWidth="1"/>
    <col min="12553" max="12798" width="9.140625" style="14"/>
    <col min="12799" max="12799" width="6" style="14" customWidth="1"/>
    <col min="12800" max="12800" width="7.85546875" style="14" customWidth="1"/>
    <col min="12801" max="12801" width="57.7109375" style="14" customWidth="1"/>
    <col min="12802" max="12802" width="10.5703125" style="14" customWidth="1"/>
    <col min="12803" max="12803" width="9.85546875" style="14" customWidth="1"/>
    <col min="12804" max="12804" width="10.42578125" style="14" customWidth="1"/>
    <col min="12805" max="12805" width="6.7109375" style="14" customWidth="1"/>
    <col min="12806" max="12806" width="11.28515625" style="14" customWidth="1"/>
    <col min="12807" max="12807" width="24.7109375" style="14" customWidth="1"/>
    <col min="12808" max="12808" width="16.42578125" style="14" customWidth="1"/>
    <col min="12809" max="13054" width="9.140625" style="14"/>
    <col min="13055" max="13055" width="6" style="14" customWidth="1"/>
    <col min="13056" max="13056" width="7.85546875" style="14" customWidth="1"/>
    <col min="13057" max="13057" width="57.7109375" style="14" customWidth="1"/>
    <col min="13058" max="13058" width="10.5703125" style="14" customWidth="1"/>
    <col min="13059" max="13059" width="9.85546875" style="14" customWidth="1"/>
    <col min="13060" max="13060" width="10.42578125" style="14" customWidth="1"/>
    <col min="13061" max="13061" width="6.7109375" style="14" customWidth="1"/>
    <col min="13062" max="13062" width="11.28515625" style="14" customWidth="1"/>
    <col min="13063" max="13063" width="24.7109375" style="14" customWidth="1"/>
    <col min="13064" max="13064" width="16.42578125" style="14" customWidth="1"/>
    <col min="13065" max="13310" width="9.140625" style="14"/>
    <col min="13311" max="13311" width="6" style="14" customWidth="1"/>
    <col min="13312" max="13312" width="7.85546875" style="14" customWidth="1"/>
    <col min="13313" max="13313" width="57.7109375" style="14" customWidth="1"/>
    <col min="13314" max="13314" width="10.5703125" style="14" customWidth="1"/>
    <col min="13315" max="13315" width="9.85546875" style="14" customWidth="1"/>
    <col min="13316" max="13316" width="10.42578125" style="14" customWidth="1"/>
    <col min="13317" max="13317" width="6.7109375" style="14" customWidth="1"/>
    <col min="13318" max="13318" width="11.28515625" style="14" customWidth="1"/>
    <col min="13319" max="13319" width="24.7109375" style="14" customWidth="1"/>
    <col min="13320" max="13320" width="16.42578125" style="14" customWidth="1"/>
    <col min="13321" max="13566" width="9.140625" style="14"/>
    <col min="13567" max="13567" width="6" style="14" customWidth="1"/>
    <col min="13568" max="13568" width="7.85546875" style="14" customWidth="1"/>
    <col min="13569" max="13569" width="57.7109375" style="14" customWidth="1"/>
    <col min="13570" max="13570" width="10.5703125" style="14" customWidth="1"/>
    <col min="13571" max="13571" width="9.85546875" style="14" customWidth="1"/>
    <col min="13572" max="13572" width="10.42578125" style="14" customWidth="1"/>
    <col min="13573" max="13573" width="6.7109375" style="14" customWidth="1"/>
    <col min="13574" max="13574" width="11.28515625" style="14" customWidth="1"/>
    <col min="13575" max="13575" width="24.7109375" style="14" customWidth="1"/>
    <col min="13576" max="13576" width="16.42578125" style="14" customWidth="1"/>
    <col min="13577" max="13822" width="9.140625" style="14"/>
    <col min="13823" max="13823" width="6" style="14" customWidth="1"/>
    <col min="13824" max="13824" width="7.85546875" style="14" customWidth="1"/>
    <col min="13825" max="13825" width="57.7109375" style="14" customWidth="1"/>
    <col min="13826" max="13826" width="10.5703125" style="14" customWidth="1"/>
    <col min="13827" max="13827" width="9.85546875" style="14" customWidth="1"/>
    <col min="13828" max="13828" width="10.42578125" style="14" customWidth="1"/>
    <col min="13829" max="13829" width="6.7109375" style="14" customWidth="1"/>
    <col min="13830" max="13830" width="11.28515625" style="14" customWidth="1"/>
    <col min="13831" max="13831" width="24.7109375" style="14" customWidth="1"/>
    <col min="13832" max="13832" width="16.42578125" style="14" customWidth="1"/>
    <col min="13833" max="14078" width="9.140625" style="14"/>
    <col min="14079" max="14079" width="6" style="14" customWidth="1"/>
    <col min="14080" max="14080" width="7.85546875" style="14" customWidth="1"/>
    <col min="14081" max="14081" width="57.7109375" style="14" customWidth="1"/>
    <col min="14082" max="14082" width="10.5703125" style="14" customWidth="1"/>
    <col min="14083" max="14083" width="9.85546875" style="14" customWidth="1"/>
    <col min="14084" max="14084" width="10.42578125" style="14" customWidth="1"/>
    <col min="14085" max="14085" width="6.7109375" style="14" customWidth="1"/>
    <col min="14086" max="14086" width="11.28515625" style="14" customWidth="1"/>
    <col min="14087" max="14087" width="24.7109375" style="14" customWidth="1"/>
    <col min="14088" max="14088" width="16.42578125" style="14" customWidth="1"/>
    <col min="14089" max="14334" width="9.140625" style="14"/>
    <col min="14335" max="14335" width="6" style="14" customWidth="1"/>
    <col min="14336" max="14336" width="7.85546875" style="14" customWidth="1"/>
    <col min="14337" max="14337" width="57.7109375" style="14" customWidth="1"/>
    <col min="14338" max="14338" width="10.5703125" style="14" customWidth="1"/>
    <col min="14339" max="14339" width="9.85546875" style="14" customWidth="1"/>
    <col min="14340" max="14340" width="10.42578125" style="14" customWidth="1"/>
    <col min="14341" max="14341" width="6.7109375" style="14" customWidth="1"/>
    <col min="14342" max="14342" width="11.28515625" style="14" customWidth="1"/>
    <col min="14343" max="14343" width="24.7109375" style="14" customWidth="1"/>
    <col min="14344" max="14344" width="16.42578125" style="14" customWidth="1"/>
    <col min="14345" max="14590" width="9.140625" style="14"/>
    <col min="14591" max="14591" width="6" style="14" customWidth="1"/>
    <col min="14592" max="14592" width="7.85546875" style="14" customWidth="1"/>
    <col min="14593" max="14593" width="57.7109375" style="14" customWidth="1"/>
    <col min="14594" max="14594" width="10.5703125" style="14" customWidth="1"/>
    <col min="14595" max="14595" width="9.85546875" style="14" customWidth="1"/>
    <col min="14596" max="14596" width="10.42578125" style="14" customWidth="1"/>
    <col min="14597" max="14597" width="6.7109375" style="14" customWidth="1"/>
    <col min="14598" max="14598" width="11.28515625" style="14" customWidth="1"/>
    <col min="14599" max="14599" width="24.7109375" style="14" customWidth="1"/>
    <col min="14600" max="14600" width="16.42578125" style="14" customWidth="1"/>
    <col min="14601" max="14846" width="9.140625" style="14"/>
    <col min="14847" max="14847" width="6" style="14" customWidth="1"/>
    <col min="14848" max="14848" width="7.85546875" style="14" customWidth="1"/>
    <col min="14849" max="14849" width="57.7109375" style="14" customWidth="1"/>
    <col min="14850" max="14850" width="10.5703125" style="14" customWidth="1"/>
    <col min="14851" max="14851" width="9.85546875" style="14" customWidth="1"/>
    <col min="14852" max="14852" width="10.42578125" style="14" customWidth="1"/>
    <col min="14853" max="14853" width="6.7109375" style="14" customWidth="1"/>
    <col min="14854" max="14854" width="11.28515625" style="14" customWidth="1"/>
    <col min="14855" max="14855" width="24.7109375" style="14" customWidth="1"/>
    <col min="14856" max="14856" width="16.42578125" style="14" customWidth="1"/>
    <col min="14857" max="15102" width="9.140625" style="14"/>
    <col min="15103" max="15103" width="6" style="14" customWidth="1"/>
    <col min="15104" max="15104" width="7.85546875" style="14" customWidth="1"/>
    <col min="15105" max="15105" width="57.7109375" style="14" customWidth="1"/>
    <col min="15106" max="15106" width="10.5703125" style="14" customWidth="1"/>
    <col min="15107" max="15107" width="9.85546875" style="14" customWidth="1"/>
    <col min="15108" max="15108" width="10.42578125" style="14" customWidth="1"/>
    <col min="15109" max="15109" width="6.7109375" style="14" customWidth="1"/>
    <col min="15110" max="15110" width="11.28515625" style="14" customWidth="1"/>
    <col min="15111" max="15111" width="24.7109375" style="14" customWidth="1"/>
    <col min="15112" max="15112" width="16.42578125" style="14" customWidth="1"/>
    <col min="15113" max="15358" width="9.140625" style="14"/>
    <col min="15359" max="15359" width="6" style="14" customWidth="1"/>
    <col min="15360" max="15360" width="7.85546875" style="14" customWidth="1"/>
    <col min="15361" max="15361" width="57.7109375" style="14" customWidth="1"/>
    <col min="15362" max="15362" width="10.5703125" style="14" customWidth="1"/>
    <col min="15363" max="15363" width="9.85546875" style="14" customWidth="1"/>
    <col min="15364" max="15364" width="10.42578125" style="14" customWidth="1"/>
    <col min="15365" max="15365" width="6.7109375" style="14" customWidth="1"/>
    <col min="15366" max="15366" width="11.28515625" style="14" customWidth="1"/>
    <col min="15367" max="15367" width="24.7109375" style="14" customWidth="1"/>
    <col min="15368" max="15368" width="16.42578125" style="14" customWidth="1"/>
    <col min="15369" max="15614" width="9.140625" style="14"/>
    <col min="15615" max="15615" width="6" style="14" customWidth="1"/>
    <col min="15616" max="15616" width="7.85546875" style="14" customWidth="1"/>
    <col min="15617" max="15617" width="57.7109375" style="14" customWidth="1"/>
    <col min="15618" max="15618" width="10.5703125" style="14" customWidth="1"/>
    <col min="15619" max="15619" width="9.85546875" style="14" customWidth="1"/>
    <col min="15620" max="15620" width="10.42578125" style="14" customWidth="1"/>
    <col min="15621" max="15621" width="6.7109375" style="14" customWidth="1"/>
    <col min="15622" max="15622" width="11.28515625" style="14" customWidth="1"/>
    <col min="15623" max="15623" width="24.7109375" style="14" customWidth="1"/>
    <col min="15624" max="15624" width="16.42578125" style="14" customWidth="1"/>
    <col min="15625" max="15870" width="9.140625" style="14"/>
    <col min="15871" max="15871" width="6" style="14" customWidth="1"/>
    <col min="15872" max="15872" width="7.85546875" style="14" customWidth="1"/>
    <col min="15873" max="15873" width="57.7109375" style="14" customWidth="1"/>
    <col min="15874" max="15874" width="10.5703125" style="14" customWidth="1"/>
    <col min="15875" max="15875" width="9.85546875" style="14" customWidth="1"/>
    <col min="15876" max="15876" width="10.42578125" style="14" customWidth="1"/>
    <col min="15877" max="15877" width="6.7109375" style="14" customWidth="1"/>
    <col min="15878" max="15878" width="11.28515625" style="14" customWidth="1"/>
    <col min="15879" max="15879" width="24.7109375" style="14" customWidth="1"/>
    <col min="15880" max="15880" width="16.42578125" style="14" customWidth="1"/>
    <col min="15881" max="16126" width="9.140625" style="14"/>
    <col min="16127" max="16127" width="6" style="14" customWidth="1"/>
    <col min="16128" max="16128" width="7.85546875" style="14" customWidth="1"/>
    <col min="16129" max="16129" width="57.7109375" style="14" customWidth="1"/>
    <col min="16130" max="16130" width="10.5703125" style="14" customWidth="1"/>
    <col min="16131" max="16131" width="9.85546875" style="14" customWidth="1"/>
    <col min="16132" max="16132" width="10.42578125" style="14" customWidth="1"/>
    <col min="16133" max="16133" width="6.7109375" style="14" customWidth="1"/>
    <col min="16134" max="16134" width="11.28515625" style="14" customWidth="1"/>
    <col min="16135" max="16135" width="24.7109375" style="14" customWidth="1"/>
    <col min="16136" max="16136" width="16.42578125" style="14" customWidth="1"/>
    <col min="16137" max="16384" width="9.140625" style="14"/>
  </cols>
  <sheetData>
    <row r="1" spans="1:17" ht="63" customHeight="1">
      <c r="A1" s="119" t="s">
        <v>106</v>
      </c>
      <c r="B1" s="119"/>
      <c r="C1" s="119"/>
      <c r="D1" s="119"/>
      <c r="E1" s="119"/>
      <c r="F1" s="119"/>
      <c r="G1" s="119"/>
      <c r="H1" s="119"/>
      <c r="I1" s="119"/>
      <c r="J1" s="119"/>
      <c r="K1" s="119"/>
      <c r="L1" s="119"/>
    </row>
    <row r="2" spans="1:17">
      <c r="A2" s="120"/>
      <c r="C2" s="121"/>
      <c r="D2" s="189" t="s">
        <v>0</v>
      </c>
      <c r="E2" s="189"/>
      <c r="F2" s="189"/>
      <c r="G2" s="121"/>
      <c r="J2" s="189" t="s">
        <v>0</v>
      </c>
      <c r="K2" s="189"/>
      <c r="L2" s="189"/>
    </row>
    <row r="3" spans="1:17" ht="18" customHeight="1">
      <c r="A3" s="123" t="s">
        <v>1</v>
      </c>
      <c r="B3" s="123" t="s">
        <v>2</v>
      </c>
      <c r="C3" s="124" t="s">
        <v>3</v>
      </c>
      <c r="D3" s="124" t="s">
        <v>4</v>
      </c>
      <c r="E3" s="125" t="s">
        <v>5</v>
      </c>
      <c r="F3" s="125"/>
      <c r="G3" s="126"/>
      <c r="H3" s="127" t="s">
        <v>84</v>
      </c>
      <c r="I3" s="127"/>
      <c r="J3" s="124" t="s">
        <v>4</v>
      </c>
      <c r="K3" s="127" t="s">
        <v>5</v>
      </c>
      <c r="L3" s="127"/>
      <c r="M3" s="127" t="s">
        <v>86</v>
      </c>
      <c r="N3" s="127"/>
      <c r="O3" s="127" t="s">
        <v>87</v>
      </c>
      <c r="P3" s="127"/>
      <c r="Q3" s="90"/>
    </row>
    <row r="4" spans="1:17" ht="143.25" customHeight="1">
      <c r="A4" s="123"/>
      <c r="B4" s="123"/>
      <c r="C4" s="124"/>
      <c r="D4" s="124"/>
      <c r="E4" s="128" t="s">
        <v>38</v>
      </c>
      <c r="F4" s="128" t="s">
        <v>39</v>
      </c>
      <c r="G4" s="128"/>
      <c r="H4" s="128" t="s">
        <v>38</v>
      </c>
      <c r="I4" s="128" t="s">
        <v>39</v>
      </c>
      <c r="J4" s="124"/>
      <c r="K4" s="128" t="s">
        <v>38</v>
      </c>
      <c r="L4" s="128" t="s">
        <v>39</v>
      </c>
      <c r="M4" s="128" t="s">
        <v>38</v>
      </c>
      <c r="N4" s="128" t="s">
        <v>39</v>
      </c>
      <c r="O4" s="128" t="s">
        <v>38</v>
      </c>
      <c r="P4" s="128" t="s">
        <v>39</v>
      </c>
      <c r="Q4" s="90"/>
    </row>
    <row r="5" spans="1:17" ht="18" hidden="1" customHeight="1">
      <c r="A5" s="129"/>
      <c r="B5" s="130"/>
      <c r="C5" s="131" t="s">
        <v>22</v>
      </c>
      <c r="D5" s="132"/>
      <c r="E5" s="133"/>
      <c r="F5" s="74"/>
      <c r="G5" s="74"/>
      <c r="H5" s="90"/>
      <c r="I5" s="90"/>
      <c r="J5" s="90"/>
      <c r="K5" s="90"/>
      <c r="L5" s="90"/>
      <c r="M5" s="90"/>
      <c r="N5" s="90"/>
      <c r="O5" s="90"/>
      <c r="P5" s="90"/>
      <c r="Q5" s="90"/>
    </row>
    <row r="6" spans="1:17" s="137" customFormat="1" ht="17.25" hidden="1" customHeight="1">
      <c r="A6" s="134"/>
      <c r="B6" s="134"/>
      <c r="C6" s="135" t="s">
        <v>14</v>
      </c>
      <c r="D6" s="105">
        <f>E6+F6</f>
        <v>4141</v>
      </c>
      <c r="E6" s="105">
        <f>SUM(E7:E15)</f>
        <v>4141</v>
      </c>
      <c r="F6" s="105"/>
      <c r="G6" s="105">
        <f>SUM(H6:P6)</f>
        <v>4141</v>
      </c>
      <c r="H6" s="105">
        <f>SUM(H7:H15)</f>
        <v>4141</v>
      </c>
      <c r="I6" s="134"/>
      <c r="J6" s="134"/>
      <c r="K6" s="134"/>
      <c r="L6" s="134"/>
      <c r="M6" s="134"/>
      <c r="N6" s="134"/>
      <c r="O6" s="134"/>
      <c r="P6" s="134"/>
      <c r="Q6" s="136">
        <f>D6-G6</f>
        <v>0</v>
      </c>
    </row>
    <row r="7" spans="1:17" ht="31.5" hidden="1">
      <c r="A7" s="90"/>
      <c r="B7" s="90"/>
      <c r="C7" s="138" t="s">
        <v>23</v>
      </c>
      <c r="D7" s="139">
        <v>200</v>
      </c>
      <c r="E7" s="139">
        <f>D7</f>
        <v>200</v>
      </c>
      <c r="F7" s="140"/>
      <c r="G7" s="106">
        <f t="shared" ref="G7:G70" si="0">SUM(H7:P7)</f>
        <v>200</v>
      </c>
      <c r="H7" s="139">
        <v>200</v>
      </c>
      <c r="I7" s="90"/>
      <c r="J7" s="90"/>
      <c r="K7" s="90"/>
      <c r="L7" s="90"/>
      <c r="M7" s="90"/>
      <c r="N7" s="90"/>
      <c r="O7" s="90"/>
      <c r="P7" s="90"/>
      <c r="Q7" s="136">
        <f t="shared" ref="Q7:Q70" si="1">D7-G7</f>
        <v>0</v>
      </c>
    </row>
    <row r="8" spans="1:17" s="137" customFormat="1" ht="17.25" hidden="1" customHeight="1">
      <c r="A8" s="134"/>
      <c r="B8" s="134"/>
      <c r="C8" s="138" t="s">
        <v>24</v>
      </c>
      <c r="D8" s="139">
        <v>150</v>
      </c>
      <c r="E8" s="139">
        <f t="shared" ref="E8:E15" si="2">D8</f>
        <v>150</v>
      </c>
      <c r="F8" s="136"/>
      <c r="G8" s="106">
        <f t="shared" si="0"/>
        <v>150</v>
      </c>
      <c r="H8" s="139">
        <v>150</v>
      </c>
      <c r="I8" s="134"/>
      <c r="J8" s="134"/>
      <c r="K8" s="134"/>
      <c r="L8" s="134"/>
      <c r="M8" s="134"/>
      <c r="N8" s="134"/>
      <c r="O8" s="134"/>
      <c r="P8" s="134"/>
      <c r="Q8" s="136">
        <f t="shared" si="1"/>
        <v>0</v>
      </c>
    </row>
    <row r="9" spans="1:17" s="137" customFormat="1" ht="16.5" hidden="1" customHeight="1">
      <c r="A9" s="134"/>
      <c r="B9" s="134"/>
      <c r="C9" s="138" t="s">
        <v>25</v>
      </c>
      <c r="D9" s="141">
        <v>90</v>
      </c>
      <c r="E9" s="139">
        <f t="shared" si="2"/>
        <v>90</v>
      </c>
      <c r="F9" s="136"/>
      <c r="G9" s="106">
        <f t="shared" si="0"/>
        <v>90</v>
      </c>
      <c r="H9" s="141">
        <v>90</v>
      </c>
      <c r="I9" s="134"/>
      <c r="J9" s="134"/>
      <c r="K9" s="134"/>
      <c r="L9" s="134"/>
      <c r="M9" s="134"/>
      <c r="N9" s="134"/>
      <c r="O9" s="134"/>
      <c r="P9" s="134"/>
      <c r="Q9" s="136">
        <f t="shared" si="1"/>
        <v>0</v>
      </c>
    </row>
    <row r="10" spans="1:17" s="137" customFormat="1" ht="18" hidden="1" customHeight="1">
      <c r="A10" s="134"/>
      <c r="B10" s="134"/>
      <c r="C10" s="138" t="s">
        <v>26</v>
      </c>
      <c r="D10" s="141">
        <v>120</v>
      </c>
      <c r="E10" s="139">
        <f t="shared" si="2"/>
        <v>120</v>
      </c>
      <c r="F10" s="136"/>
      <c r="G10" s="106">
        <f t="shared" si="0"/>
        <v>120</v>
      </c>
      <c r="H10" s="141">
        <v>120</v>
      </c>
      <c r="I10" s="134"/>
      <c r="J10" s="134"/>
      <c r="K10" s="134"/>
      <c r="L10" s="134"/>
      <c r="M10" s="134"/>
      <c r="N10" s="134"/>
      <c r="O10" s="134"/>
      <c r="P10" s="134"/>
      <c r="Q10" s="136">
        <f t="shared" si="1"/>
        <v>0</v>
      </c>
    </row>
    <row r="11" spans="1:17" s="137" customFormat="1" ht="18" hidden="1" customHeight="1">
      <c r="A11" s="134"/>
      <c r="B11" s="134"/>
      <c r="C11" s="138" t="s">
        <v>27</v>
      </c>
      <c r="D11" s="141">
        <v>7</v>
      </c>
      <c r="E11" s="139">
        <f t="shared" si="2"/>
        <v>7</v>
      </c>
      <c r="F11" s="136"/>
      <c r="G11" s="106">
        <f t="shared" si="0"/>
        <v>7</v>
      </c>
      <c r="H11" s="141">
        <v>7</v>
      </c>
      <c r="I11" s="134"/>
      <c r="J11" s="134"/>
      <c r="K11" s="134"/>
      <c r="L11" s="134"/>
      <c r="M11" s="134"/>
      <c r="N11" s="134"/>
      <c r="O11" s="134"/>
      <c r="P11" s="134"/>
      <c r="Q11" s="136">
        <f t="shared" si="1"/>
        <v>0</v>
      </c>
    </row>
    <row r="12" spans="1:17" s="137" customFormat="1" ht="33" hidden="1" customHeight="1">
      <c r="A12" s="134"/>
      <c r="B12" s="134"/>
      <c r="C12" s="138" t="s">
        <v>28</v>
      </c>
      <c r="D12" s="141">
        <v>4</v>
      </c>
      <c r="E12" s="139">
        <f t="shared" si="2"/>
        <v>4</v>
      </c>
      <c r="F12" s="136"/>
      <c r="G12" s="106">
        <f t="shared" si="0"/>
        <v>4</v>
      </c>
      <c r="H12" s="141">
        <v>4</v>
      </c>
      <c r="I12" s="134"/>
      <c r="J12" s="134"/>
      <c r="K12" s="134"/>
      <c r="L12" s="134"/>
      <c r="M12" s="134"/>
      <c r="N12" s="134"/>
      <c r="O12" s="134"/>
      <c r="P12" s="134"/>
      <c r="Q12" s="136">
        <f t="shared" si="1"/>
        <v>0</v>
      </c>
    </row>
    <row r="13" spans="1:17" s="137" customFormat="1" ht="19.5" hidden="1" customHeight="1">
      <c r="A13" s="134"/>
      <c r="B13" s="134"/>
      <c r="C13" s="138" t="s">
        <v>29</v>
      </c>
      <c r="D13" s="141">
        <v>400</v>
      </c>
      <c r="E13" s="139">
        <f t="shared" si="2"/>
        <v>400</v>
      </c>
      <c r="F13" s="136"/>
      <c r="G13" s="106">
        <f t="shared" si="0"/>
        <v>400</v>
      </c>
      <c r="H13" s="141">
        <v>400</v>
      </c>
      <c r="I13" s="134"/>
      <c r="J13" s="134"/>
      <c r="K13" s="134"/>
      <c r="L13" s="134"/>
      <c r="M13" s="134"/>
      <c r="N13" s="134"/>
      <c r="O13" s="134"/>
      <c r="P13" s="134"/>
      <c r="Q13" s="136">
        <f t="shared" si="1"/>
        <v>0</v>
      </c>
    </row>
    <row r="14" spans="1:17" s="137" customFormat="1" ht="47.25" hidden="1">
      <c r="A14" s="134"/>
      <c r="B14" s="134"/>
      <c r="C14" s="138" t="s">
        <v>30</v>
      </c>
      <c r="D14" s="141">
        <v>170</v>
      </c>
      <c r="E14" s="139">
        <f t="shared" si="2"/>
        <v>170</v>
      </c>
      <c r="F14" s="136"/>
      <c r="G14" s="106">
        <f t="shared" si="0"/>
        <v>170</v>
      </c>
      <c r="H14" s="141">
        <v>170</v>
      </c>
      <c r="I14" s="134"/>
      <c r="J14" s="134"/>
      <c r="K14" s="134"/>
      <c r="L14" s="134"/>
      <c r="M14" s="134"/>
      <c r="N14" s="134"/>
      <c r="O14" s="134"/>
      <c r="P14" s="134"/>
      <c r="Q14" s="136">
        <f t="shared" si="1"/>
        <v>0</v>
      </c>
    </row>
    <row r="15" spans="1:17" s="137" customFormat="1" hidden="1">
      <c r="A15" s="134"/>
      <c r="B15" s="134"/>
      <c r="C15" s="138" t="s">
        <v>40</v>
      </c>
      <c r="D15" s="139">
        <v>3000</v>
      </c>
      <c r="E15" s="139">
        <f t="shared" si="2"/>
        <v>3000</v>
      </c>
      <c r="F15" s="136"/>
      <c r="G15" s="106">
        <f t="shared" si="0"/>
        <v>3000</v>
      </c>
      <c r="H15" s="139">
        <v>3000</v>
      </c>
      <c r="I15" s="134"/>
      <c r="J15" s="134"/>
      <c r="K15" s="134"/>
      <c r="L15" s="134"/>
      <c r="M15" s="134"/>
      <c r="N15" s="134"/>
      <c r="O15" s="134"/>
      <c r="P15" s="134"/>
      <c r="Q15" s="136">
        <f t="shared" si="1"/>
        <v>0</v>
      </c>
    </row>
    <row r="16" spans="1:17" s="137" customFormat="1" ht="17.25" hidden="1" customHeight="1">
      <c r="A16" s="134"/>
      <c r="B16" s="134"/>
      <c r="C16" s="135" t="s">
        <v>15</v>
      </c>
      <c r="D16" s="105">
        <f>SUM(D17:D25)</f>
        <v>4141</v>
      </c>
      <c r="E16" s="105">
        <f>SUM(E17:E25)</f>
        <v>4141</v>
      </c>
      <c r="F16" s="105"/>
      <c r="G16" s="105">
        <f t="shared" si="0"/>
        <v>4141</v>
      </c>
      <c r="H16" s="105">
        <f>SUM(H17:H25)</f>
        <v>4141</v>
      </c>
      <c r="I16" s="134"/>
      <c r="J16" s="134"/>
      <c r="K16" s="134"/>
      <c r="L16" s="134"/>
      <c r="M16" s="134"/>
      <c r="N16" s="134"/>
      <c r="O16" s="134"/>
      <c r="P16" s="134"/>
      <c r="Q16" s="136">
        <f t="shared" si="1"/>
        <v>0</v>
      </c>
    </row>
    <row r="17" spans="1:19" ht="31.5" hidden="1">
      <c r="A17" s="90"/>
      <c r="B17" s="90"/>
      <c r="C17" s="138" t="s">
        <v>23</v>
      </c>
      <c r="D17" s="139">
        <v>200</v>
      </c>
      <c r="E17" s="139">
        <f>D17</f>
        <v>200</v>
      </c>
      <c r="F17" s="140"/>
      <c r="G17" s="106">
        <f t="shared" si="0"/>
        <v>200</v>
      </c>
      <c r="H17" s="139">
        <v>200</v>
      </c>
      <c r="I17" s="90"/>
      <c r="J17" s="90"/>
      <c r="K17" s="90"/>
      <c r="L17" s="90"/>
      <c r="M17" s="90"/>
      <c r="N17" s="90"/>
      <c r="O17" s="90"/>
      <c r="P17" s="90"/>
      <c r="Q17" s="136">
        <f t="shared" si="1"/>
        <v>0</v>
      </c>
    </row>
    <row r="18" spans="1:19" s="137" customFormat="1" ht="17.25" hidden="1" customHeight="1">
      <c r="A18" s="134"/>
      <c r="B18" s="134"/>
      <c r="C18" s="138" t="s">
        <v>24</v>
      </c>
      <c r="D18" s="139">
        <v>150</v>
      </c>
      <c r="E18" s="139">
        <f t="shared" ref="E18:E25" si="3">D18</f>
        <v>150</v>
      </c>
      <c r="F18" s="136"/>
      <c r="G18" s="106">
        <f t="shared" si="0"/>
        <v>150</v>
      </c>
      <c r="H18" s="139">
        <v>150</v>
      </c>
      <c r="I18" s="134"/>
      <c r="J18" s="134"/>
      <c r="K18" s="134"/>
      <c r="L18" s="134"/>
      <c r="M18" s="134"/>
      <c r="N18" s="134"/>
      <c r="O18" s="134"/>
      <c r="P18" s="134"/>
      <c r="Q18" s="136">
        <f t="shared" si="1"/>
        <v>0</v>
      </c>
    </row>
    <row r="19" spans="1:19" s="137" customFormat="1" ht="16.5" hidden="1" customHeight="1">
      <c r="A19" s="134"/>
      <c r="B19" s="134"/>
      <c r="C19" s="138" t="s">
        <v>25</v>
      </c>
      <c r="D19" s="141">
        <v>90</v>
      </c>
      <c r="E19" s="139">
        <f t="shared" si="3"/>
        <v>90</v>
      </c>
      <c r="F19" s="136"/>
      <c r="G19" s="106">
        <f t="shared" si="0"/>
        <v>90</v>
      </c>
      <c r="H19" s="141">
        <v>90</v>
      </c>
      <c r="I19" s="134"/>
      <c r="J19" s="134"/>
      <c r="K19" s="134"/>
      <c r="L19" s="134"/>
      <c r="M19" s="134"/>
      <c r="N19" s="134"/>
      <c r="O19" s="134"/>
      <c r="P19" s="134"/>
      <c r="Q19" s="136">
        <f t="shared" si="1"/>
        <v>0</v>
      </c>
    </row>
    <row r="20" spans="1:19" s="137" customFormat="1" ht="18" hidden="1" customHeight="1">
      <c r="A20" s="134"/>
      <c r="B20" s="134"/>
      <c r="C20" s="138" t="s">
        <v>26</v>
      </c>
      <c r="D20" s="141">
        <v>120</v>
      </c>
      <c r="E20" s="139">
        <f t="shared" si="3"/>
        <v>120</v>
      </c>
      <c r="F20" s="136"/>
      <c r="G20" s="106">
        <f t="shared" si="0"/>
        <v>120</v>
      </c>
      <c r="H20" s="141">
        <v>120</v>
      </c>
      <c r="I20" s="134"/>
      <c r="J20" s="134"/>
      <c r="K20" s="134"/>
      <c r="L20" s="134"/>
      <c r="M20" s="134"/>
      <c r="N20" s="134"/>
      <c r="O20" s="134"/>
      <c r="P20" s="134"/>
      <c r="Q20" s="136">
        <f t="shared" si="1"/>
        <v>0</v>
      </c>
    </row>
    <row r="21" spans="1:19" s="137" customFormat="1" ht="18" hidden="1" customHeight="1">
      <c r="A21" s="134"/>
      <c r="B21" s="134"/>
      <c r="C21" s="138" t="s">
        <v>27</v>
      </c>
      <c r="D21" s="141">
        <v>7</v>
      </c>
      <c r="E21" s="139">
        <f t="shared" si="3"/>
        <v>7</v>
      </c>
      <c r="F21" s="136"/>
      <c r="G21" s="106">
        <f t="shared" si="0"/>
        <v>7</v>
      </c>
      <c r="H21" s="141">
        <v>7</v>
      </c>
      <c r="I21" s="134"/>
      <c r="J21" s="134"/>
      <c r="K21" s="134"/>
      <c r="L21" s="134"/>
      <c r="M21" s="134"/>
      <c r="N21" s="134"/>
      <c r="O21" s="134"/>
      <c r="P21" s="134"/>
      <c r="Q21" s="136">
        <f t="shared" si="1"/>
        <v>0</v>
      </c>
    </row>
    <row r="22" spans="1:19" s="137" customFormat="1" ht="31.5" hidden="1">
      <c r="A22" s="134"/>
      <c r="B22" s="134"/>
      <c r="C22" s="138" t="s">
        <v>28</v>
      </c>
      <c r="D22" s="141">
        <v>4</v>
      </c>
      <c r="E22" s="139">
        <f t="shared" si="3"/>
        <v>4</v>
      </c>
      <c r="F22" s="136"/>
      <c r="G22" s="106">
        <f t="shared" si="0"/>
        <v>4</v>
      </c>
      <c r="H22" s="141">
        <v>4</v>
      </c>
      <c r="I22" s="134"/>
      <c r="J22" s="134"/>
      <c r="K22" s="134"/>
      <c r="L22" s="134"/>
      <c r="M22" s="134"/>
      <c r="N22" s="134"/>
      <c r="O22" s="134"/>
      <c r="P22" s="134"/>
      <c r="Q22" s="136">
        <f t="shared" si="1"/>
        <v>0</v>
      </c>
    </row>
    <row r="23" spans="1:19" s="137" customFormat="1" ht="19.5" hidden="1" customHeight="1">
      <c r="A23" s="134"/>
      <c r="B23" s="134"/>
      <c r="C23" s="138" t="s">
        <v>29</v>
      </c>
      <c r="D23" s="141">
        <v>400</v>
      </c>
      <c r="E23" s="139">
        <f t="shared" si="3"/>
        <v>400</v>
      </c>
      <c r="F23" s="136"/>
      <c r="G23" s="106">
        <f t="shared" si="0"/>
        <v>400</v>
      </c>
      <c r="H23" s="141">
        <v>400</v>
      </c>
      <c r="I23" s="134"/>
      <c r="J23" s="134"/>
      <c r="K23" s="134"/>
      <c r="L23" s="134"/>
      <c r="M23" s="134"/>
      <c r="N23" s="134"/>
      <c r="O23" s="134"/>
      <c r="P23" s="134"/>
      <c r="Q23" s="136">
        <f t="shared" si="1"/>
        <v>0</v>
      </c>
    </row>
    <row r="24" spans="1:19" s="137" customFormat="1" ht="47.25" hidden="1">
      <c r="A24" s="134"/>
      <c r="B24" s="134"/>
      <c r="C24" s="138" t="s">
        <v>30</v>
      </c>
      <c r="D24" s="141">
        <v>170</v>
      </c>
      <c r="E24" s="139">
        <f t="shared" si="3"/>
        <v>170</v>
      </c>
      <c r="F24" s="136"/>
      <c r="G24" s="106">
        <f t="shared" si="0"/>
        <v>170</v>
      </c>
      <c r="H24" s="141">
        <v>170</v>
      </c>
      <c r="I24" s="134"/>
      <c r="J24" s="134"/>
      <c r="K24" s="134"/>
      <c r="L24" s="134"/>
      <c r="M24" s="134"/>
      <c r="N24" s="134"/>
      <c r="O24" s="134"/>
      <c r="P24" s="142"/>
      <c r="Q24" s="136">
        <f t="shared" si="1"/>
        <v>0</v>
      </c>
    </row>
    <row r="25" spans="1:19" s="137" customFormat="1" hidden="1">
      <c r="A25" s="134"/>
      <c r="B25" s="134"/>
      <c r="C25" s="138" t="s">
        <v>40</v>
      </c>
      <c r="D25" s="139">
        <v>3000</v>
      </c>
      <c r="E25" s="139">
        <f t="shared" si="3"/>
        <v>3000</v>
      </c>
      <c r="F25" s="136"/>
      <c r="G25" s="106">
        <f t="shared" si="0"/>
        <v>3000</v>
      </c>
      <c r="H25" s="139">
        <v>3000</v>
      </c>
      <c r="I25" s="74"/>
      <c r="J25" s="74"/>
      <c r="K25" s="134"/>
      <c r="L25" s="134"/>
      <c r="M25" s="134"/>
      <c r="N25" s="134"/>
      <c r="O25" s="134"/>
      <c r="P25" s="134"/>
      <c r="Q25" s="136">
        <f t="shared" si="1"/>
        <v>0</v>
      </c>
    </row>
    <row r="26" spans="1:19" s="137" customFormat="1" ht="18.75" hidden="1" customHeight="1">
      <c r="A26" s="134"/>
      <c r="B26" s="134"/>
      <c r="C26" s="143" t="s">
        <v>16</v>
      </c>
      <c r="D26" s="105">
        <v>0</v>
      </c>
      <c r="E26" s="105">
        <v>0</v>
      </c>
      <c r="F26" s="105"/>
      <c r="G26" s="106">
        <f t="shared" si="0"/>
        <v>0</v>
      </c>
      <c r="H26" s="74">
        <v>0</v>
      </c>
      <c r="I26" s="74">
        <v>0</v>
      </c>
      <c r="J26" s="74"/>
      <c r="K26" s="134"/>
      <c r="L26" s="134"/>
      <c r="M26" s="134"/>
      <c r="N26" s="134"/>
      <c r="O26" s="134"/>
      <c r="P26" s="134"/>
      <c r="Q26" s="136">
        <f t="shared" si="1"/>
        <v>0</v>
      </c>
    </row>
    <row r="27" spans="1:19" s="146" customFormat="1" ht="19.5" hidden="1" customHeight="1">
      <c r="A27" s="144"/>
      <c r="B27" s="144"/>
      <c r="C27" s="145" t="s">
        <v>101</v>
      </c>
      <c r="D27" s="142">
        <f>E27+F27</f>
        <v>98841</v>
      </c>
      <c r="E27" s="142">
        <f>E28+E76</f>
        <v>59464</v>
      </c>
      <c r="F27" s="142">
        <f>F28+F76</f>
        <v>39377</v>
      </c>
      <c r="G27" s="105">
        <f t="shared" si="0"/>
        <v>98841</v>
      </c>
      <c r="H27" s="142">
        <f>H28+H57+H70</f>
        <v>14888</v>
      </c>
      <c r="I27" s="142">
        <f>I28+I76</f>
        <v>6659</v>
      </c>
      <c r="J27" s="142"/>
      <c r="K27" s="142">
        <f>K28+K76</f>
        <v>31266</v>
      </c>
      <c r="L27" s="142">
        <f>L28</f>
        <v>16128</v>
      </c>
      <c r="M27" s="142">
        <f>M28+M76</f>
        <v>3108</v>
      </c>
      <c r="N27" s="142">
        <f>N28+N76</f>
        <v>6434</v>
      </c>
      <c r="O27" s="142">
        <f>O50</f>
        <v>10202</v>
      </c>
      <c r="P27" s="142">
        <f>P50</f>
        <v>10156</v>
      </c>
      <c r="Q27" s="136">
        <f t="shared" si="1"/>
        <v>0</v>
      </c>
    </row>
    <row r="28" spans="1:19" s="146" customFormat="1" ht="19.5" customHeight="1">
      <c r="A28" s="144"/>
      <c r="B28" s="144"/>
      <c r="C28" s="145" t="s">
        <v>102</v>
      </c>
      <c r="D28" s="142">
        <f>E28+F28</f>
        <v>93714</v>
      </c>
      <c r="E28" s="142">
        <f>E29+E50+E55+E71+E74</f>
        <v>59464</v>
      </c>
      <c r="F28" s="142">
        <f>F29+F50+F55+F71+F74</f>
        <v>34250</v>
      </c>
      <c r="G28" s="105">
        <f t="shared" si="0"/>
        <v>141108</v>
      </c>
      <c r="H28" s="142">
        <f>H29+H46+H48+H52+H55</f>
        <v>14888</v>
      </c>
      <c r="I28" s="142">
        <f t="shared" ref="I28:P28" si="4">I29+I50+I55+I71+I74</f>
        <v>5965</v>
      </c>
      <c r="J28" s="203">
        <f>K28+L28</f>
        <v>47394</v>
      </c>
      <c r="K28" s="203">
        <f t="shared" si="4"/>
        <v>31266</v>
      </c>
      <c r="L28" s="203">
        <f t="shared" si="4"/>
        <v>16128</v>
      </c>
      <c r="M28" s="142">
        <f t="shared" si="4"/>
        <v>3108</v>
      </c>
      <c r="N28" s="142">
        <f t="shared" si="4"/>
        <v>2001</v>
      </c>
      <c r="O28" s="142">
        <f t="shared" si="4"/>
        <v>10202</v>
      </c>
      <c r="P28" s="142">
        <f t="shared" si="4"/>
        <v>10156</v>
      </c>
      <c r="Q28" s="136">
        <f t="shared" si="1"/>
        <v>-47394</v>
      </c>
      <c r="S28" s="147"/>
    </row>
    <row r="29" spans="1:19" s="149" customFormat="1" ht="17.25" customHeight="1">
      <c r="A29" s="148">
        <v>340</v>
      </c>
      <c r="B29" s="148">
        <v>341</v>
      </c>
      <c r="C29" s="134" t="s">
        <v>6</v>
      </c>
      <c r="D29" s="142">
        <f t="shared" ref="D29:D49" si="5">E29+F29</f>
        <v>53810</v>
      </c>
      <c r="E29" s="142">
        <f>E30+E33+E34+E37</f>
        <v>46154</v>
      </c>
      <c r="F29" s="142">
        <f>F30+F33+F34+F37</f>
        <v>7656</v>
      </c>
      <c r="G29" s="105">
        <f t="shared" si="0"/>
        <v>89337</v>
      </c>
      <c r="H29" s="142">
        <f t="shared" ref="H29:P29" si="6">H30+H33+H34+H37</f>
        <v>14888</v>
      </c>
      <c r="I29" s="142">
        <f t="shared" si="6"/>
        <v>3395</v>
      </c>
      <c r="J29" s="203">
        <f t="shared" ref="J29:J88" si="7">K29+L29</f>
        <v>35527</v>
      </c>
      <c r="K29" s="203">
        <f t="shared" si="6"/>
        <v>31266</v>
      </c>
      <c r="L29" s="203">
        <f t="shared" si="6"/>
        <v>4261</v>
      </c>
      <c r="M29" s="142">
        <f t="shared" si="6"/>
        <v>0</v>
      </c>
      <c r="N29" s="74"/>
      <c r="O29" s="142">
        <f t="shared" si="6"/>
        <v>0</v>
      </c>
      <c r="P29" s="142">
        <f t="shared" si="6"/>
        <v>0</v>
      </c>
      <c r="Q29" s="136">
        <f t="shared" si="1"/>
        <v>-35527</v>
      </c>
    </row>
    <row r="30" spans="1:19" s="137" customFormat="1" ht="17.25" customHeight="1">
      <c r="A30" s="148"/>
      <c r="B30" s="148"/>
      <c r="C30" s="143" t="s">
        <v>7</v>
      </c>
      <c r="D30" s="142">
        <f t="shared" si="5"/>
        <v>38938</v>
      </c>
      <c r="E30" s="150">
        <f>E31+E32</f>
        <v>38938</v>
      </c>
      <c r="F30" s="142"/>
      <c r="G30" s="105">
        <f t="shared" si="0"/>
        <v>66883</v>
      </c>
      <c r="H30" s="150">
        <f>H31+H32</f>
        <v>10993</v>
      </c>
      <c r="I30" s="142"/>
      <c r="J30" s="203">
        <f t="shared" si="7"/>
        <v>27945</v>
      </c>
      <c r="K30" s="206">
        <f>K31+K32</f>
        <v>27945</v>
      </c>
      <c r="L30" s="203"/>
      <c r="M30" s="134"/>
      <c r="N30" s="134"/>
      <c r="O30" s="134"/>
      <c r="P30" s="134"/>
      <c r="Q30" s="136">
        <f t="shared" si="1"/>
        <v>-27945</v>
      </c>
    </row>
    <row r="31" spans="1:19" s="137" customFormat="1" ht="17.25" customHeight="1">
      <c r="A31" s="134"/>
      <c r="B31" s="134"/>
      <c r="C31" s="66" t="s">
        <v>8</v>
      </c>
      <c r="D31" s="74">
        <v>38333</v>
      </c>
      <c r="E31" s="58">
        <f>D31</f>
        <v>38333</v>
      </c>
      <c r="F31" s="142"/>
      <c r="G31" s="106">
        <f t="shared" si="0"/>
        <v>66278</v>
      </c>
      <c r="H31" s="74">
        <v>10388</v>
      </c>
      <c r="I31" s="142"/>
      <c r="J31" s="196">
        <f t="shared" si="7"/>
        <v>27945</v>
      </c>
      <c r="K31" s="196">
        <v>27945</v>
      </c>
      <c r="L31" s="203"/>
      <c r="M31" s="134"/>
      <c r="N31" s="134"/>
      <c r="O31" s="134"/>
      <c r="P31" s="134"/>
      <c r="Q31" s="136">
        <f t="shared" si="1"/>
        <v>-27945</v>
      </c>
    </row>
    <row r="32" spans="1:19" s="137" customFormat="1" ht="17.25" hidden="1" customHeight="1">
      <c r="A32" s="134"/>
      <c r="B32" s="134"/>
      <c r="C32" s="66" t="s">
        <v>9</v>
      </c>
      <c r="D32" s="74">
        <v>605</v>
      </c>
      <c r="E32" s="58">
        <f t="shared" ref="E32" si="8">D32</f>
        <v>605</v>
      </c>
      <c r="F32" s="142"/>
      <c r="G32" s="106">
        <f t="shared" si="0"/>
        <v>605</v>
      </c>
      <c r="H32" s="74">
        <v>605</v>
      </c>
      <c r="I32" s="142"/>
      <c r="J32" s="203">
        <f t="shared" si="7"/>
        <v>0</v>
      </c>
      <c r="K32" s="203"/>
      <c r="L32" s="203"/>
      <c r="M32" s="134"/>
      <c r="N32" s="134"/>
      <c r="O32" s="134"/>
      <c r="P32" s="134"/>
      <c r="Q32" s="136">
        <f t="shared" si="1"/>
        <v>0</v>
      </c>
    </row>
    <row r="33" spans="1:17" s="137" customFormat="1" ht="17.25" customHeight="1">
      <c r="A33" s="134"/>
      <c r="B33" s="134"/>
      <c r="C33" s="84" t="s">
        <v>21</v>
      </c>
      <c r="D33" s="142">
        <f>E33+F33</f>
        <v>2292</v>
      </c>
      <c r="E33" s="85"/>
      <c r="F33" s="142">
        <v>2292</v>
      </c>
      <c r="G33" s="105">
        <f t="shared" si="0"/>
        <v>3915</v>
      </c>
      <c r="H33" s="85"/>
      <c r="I33" s="142">
        <v>669</v>
      </c>
      <c r="J33" s="203">
        <f t="shared" si="7"/>
        <v>1623</v>
      </c>
      <c r="K33" s="203"/>
      <c r="L33" s="203">
        <v>1623</v>
      </c>
      <c r="M33" s="134"/>
      <c r="N33" s="134"/>
      <c r="O33" s="134"/>
      <c r="P33" s="134"/>
      <c r="Q33" s="136">
        <f t="shared" si="1"/>
        <v>-1623</v>
      </c>
    </row>
    <row r="34" spans="1:17" s="137" customFormat="1" ht="17.25" customHeight="1">
      <c r="A34" s="134"/>
      <c r="B34" s="134"/>
      <c r="C34" s="151" t="s">
        <v>92</v>
      </c>
      <c r="D34" s="142">
        <f>E34+F34</f>
        <v>4996</v>
      </c>
      <c r="E34" s="150">
        <f>E35+E36</f>
        <v>4996</v>
      </c>
      <c r="F34" s="142"/>
      <c r="G34" s="105">
        <f t="shared" si="0"/>
        <v>8317</v>
      </c>
      <c r="H34" s="150">
        <f>H35+H36</f>
        <v>1675</v>
      </c>
      <c r="I34" s="142"/>
      <c r="J34" s="203">
        <f t="shared" si="7"/>
        <v>3321</v>
      </c>
      <c r="K34" s="203">
        <f>K35</f>
        <v>3321</v>
      </c>
      <c r="L34" s="203"/>
      <c r="M34" s="134"/>
      <c r="N34" s="134"/>
      <c r="O34" s="134"/>
      <c r="P34" s="134"/>
      <c r="Q34" s="136">
        <f t="shared" si="1"/>
        <v>-3321</v>
      </c>
    </row>
    <row r="35" spans="1:17" s="137" customFormat="1" ht="17.25" customHeight="1">
      <c r="A35" s="134"/>
      <c r="B35" s="134"/>
      <c r="C35" s="66" t="s">
        <v>8</v>
      </c>
      <c r="D35" s="74">
        <v>4937</v>
      </c>
      <c r="E35" s="58">
        <f>D35</f>
        <v>4937</v>
      </c>
      <c r="F35" s="142"/>
      <c r="G35" s="106">
        <f t="shared" si="0"/>
        <v>8258</v>
      </c>
      <c r="H35" s="58">
        <v>1616</v>
      </c>
      <c r="I35" s="142"/>
      <c r="J35" s="196">
        <f t="shared" si="7"/>
        <v>3321</v>
      </c>
      <c r="K35" s="196">
        <v>3321</v>
      </c>
      <c r="L35" s="203"/>
      <c r="M35" s="134"/>
      <c r="N35" s="134"/>
      <c r="O35" s="134"/>
      <c r="P35" s="134"/>
      <c r="Q35" s="136">
        <f t="shared" si="1"/>
        <v>-3321</v>
      </c>
    </row>
    <row r="36" spans="1:17" s="137" customFormat="1" ht="17.25" hidden="1" customHeight="1">
      <c r="A36" s="134"/>
      <c r="B36" s="134"/>
      <c r="C36" s="66" t="s">
        <v>9</v>
      </c>
      <c r="D36" s="74">
        <v>59</v>
      </c>
      <c r="E36" s="58">
        <f t="shared" ref="E36" si="9">D36</f>
        <v>59</v>
      </c>
      <c r="F36" s="142"/>
      <c r="G36" s="106">
        <f t="shared" si="0"/>
        <v>59</v>
      </c>
      <c r="H36" s="58">
        <v>59</v>
      </c>
      <c r="I36" s="142"/>
      <c r="J36" s="203">
        <f t="shared" si="7"/>
        <v>0</v>
      </c>
      <c r="K36" s="203"/>
      <c r="L36" s="203"/>
      <c r="M36" s="134"/>
      <c r="N36" s="134"/>
      <c r="O36" s="134"/>
      <c r="P36" s="134"/>
      <c r="Q36" s="136">
        <f t="shared" si="1"/>
        <v>0</v>
      </c>
    </row>
    <row r="37" spans="1:17" ht="17.25" customHeight="1">
      <c r="A37" s="134"/>
      <c r="B37" s="134"/>
      <c r="C37" s="84" t="s">
        <v>93</v>
      </c>
      <c r="D37" s="142">
        <f>E37+F37</f>
        <v>7584</v>
      </c>
      <c r="E37" s="150">
        <f>SUM(E38:E49)</f>
        <v>2220</v>
      </c>
      <c r="F37" s="150">
        <f>SUM(F38:F49)</f>
        <v>5364</v>
      </c>
      <c r="G37" s="105">
        <f t="shared" si="0"/>
        <v>10222</v>
      </c>
      <c r="H37" s="150">
        <f>SUM(H38:H49)</f>
        <v>2220</v>
      </c>
      <c r="I37" s="150">
        <f>SUM(I38:I49)</f>
        <v>2726</v>
      </c>
      <c r="J37" s="203">
        <f t="shared" si="7"/>
        <v>2638</v>
      </c>
      <c r="K37" s="196"/>
      <c r="L37" s="206">
        <f>SUM(L38:L49)</f>
        <v>2638</v>
      </c>
      <c r="M37" s="150">
        <f>SUM(M38:M49)</f>
        <v>0</v>
      </c>
      <c r="N37" s="150">
        <f>SUM(N38:N49)</f>
        <v>0</v>
      </c>
      <c r="O37" s="150">
        <f>SUM(O38:O49)</f>
        <v>0</v>
      </c>
      <c r="P37" s="150">
        <f>SUM(P38:P49)</f>
        <v>0</v>
      </c>
      <c r="Q37" s="136">
        <f t="shared" si="1"/>
        <v>-2638</v>
      </c>
    </row>
    <row r="38" spans="1:17" ht="33.75" hidden="1" customHeight="1">
      <c r="A38" s="134"/>
      <c r="B38" s="134"/>
      <c r="C38" s="66" t="s">
        <v>35</v>
      </c>
      <c r="D38" s="74">
        <f t="shared" si="5"/>
        <v>1040</v>
      </c>
      <c r="E38" s="89">
        <v>1040</v>
      </c>
      <c r="F38" s="74"/>
      <c r="G38" s="106">
        <f t="shared" si="0"/>
        <v>1040</v>
      </c>
      <c r="H38" s="89">
        <v>1040</v>
      </c>
      <c r="I38" s="74"/>
      <c r="J38" s="203">
        <f t="shared" si="7"/>
        <v>0</v>
      </c>
      <c r="K38" s="196"/>
      <c r="L38" s="196"/>
      <c r="M38" s="90"/>
      <c r="N38" s="90"/>
      <c r="O38" s="90"/>
      <c r="P38" s="90"/>
      <c r="Q38" s="136">
        <f t="shared" si="1"/>
        <v>0</v>
      </c>
    </row>
    <row r="39" spans="1:17" ht="112.5" hidden="1" customHeight="1">
      <c r="A39" s="134"/>
      <c r="B39" s="134"/>
      <c r="C39" s="66" t="s">
        <v>42</v>
      </c>
      <c r="D39" s="74">
        <f t="shared" si="5"/>
        <v>780</v>
      </c>
      <c r="E39" s="89">
        <v>780</v>
      </c>
      <c r="F39" s="152"/>
      <c r="G39" s="106">
        <f t="shared" si="0"/>
        <v>780</v>
      </c>
      <c r="H39" s="89">
        <v>780</v>
      </c>
      <c r="I39" s="152"/>
      <c r="J39" s="203">
        <f t="shared" si="7"/>
        <v>0</v>
      </c>
      <c r="K39" s="196"/>
      <c r="L39" s="204"/>
      <c r="M39" s="90"/>
      <c r="N39" s="90"/>
      <c r="O39" s="90"/>
      <c r="P39" s="90"/>
      <c r="Q39" s="136">
        <f t="shared" si="1"/>
        <v>0</v>
      </c>
    </row>
    <row r="40" spans="1:17" ht="63" hidden="1">
      <c r="A40" s="134"/>
      <c r="B40" s="134"/>
      <c r="C40" s="66" t="s">
        <v>36</v>
      </c>
      <c r="D40" s="74">
        <f t="shared" si="5"/>
        <v>660</v>
      </c>
      <c r="E40" s="89"/>
      <c r="F40" s="152">
        <v>660</v>
      </c>
      <c r="G40" s="106">
        <f t="shared" si="0"/>
        <v>660</v>
      </c>
      <c r="H40" s="89"/>
      <c r="I40" s="152">
        <v>660</v>
      </c>
      <c r="J40" s="203">
        <f t="shared" si="7"/>
        <v>0</v>
      </c>
      <c r="K40" s="196"/>
      <c r="L40" s="196"/>
      <c r="M40" s="90"/>
      <c r="N40" s="90"/>
      <c r="O40" s="90"/>
      <c r="P40" s="90"/>
      <c r="Q40" s="136">
        <f t="shared" si="1"/>
        <v>0</v>
      </c>
    </row>
    <row r="41" spans="1:17" ht="87" hidden="1" customHeight="1">
      <c r="A41" s="134"/>
      <c r="B41" s="134"/>
      <c r="C41" s="66" t="s">
        <v>37</v>
      </c>
      <c r="D41" s="74">
        <f t="shared" si="5"/>
        <v>400</v>
      </c>
      <c r="E41" s="89">
        <v>400</v>
      </c>
      <c r="F41" s="152"/>
      <c r="G41" s="106">
        <f t="shared" si="0"/>
        <v>400</v>
      </c>
      <c r="H41" s="89">
        <v>400</v>
      </c>
      <c r="I41" s="152"/>
      <c r="J41" s="203">
        <f t="shared" si="7"/>
        <v>0</v>
      </c>
      <c r="K41" s="196"/>
      <c r="L41" s="196"/>
      <c r="M41" s="90"/>
      <c r="N41" s="90"/>
      <c r="O41" s="90"/>
      <c r="P41" s="90"/>
      <c r="Q41" s="136">
        <f t="shared" si="1"/>
        <v>0</v>
      </c>
    </row>
    <row r="42" spans="1:17" ht="64.5" hidden="1" customHeight="1">
      <c r="A42" s="134"/>
      <c r="B42" s="134"/>
      <c r="C42" s="66" t="s">
        <v>44</v>
      </c>
      <c r="D42" s="74">
        <f t="shared" si="5"/>
        <v>150</v>
      </c>
      <c r="E42" s="89"/>
      <c r="F42" s="74">
        <v>150</v>
      </c>
      <c r="G42" s="106">
        <f t="shared" si="0"/>
        <v>150</v>
      </c>
      <c r="H42" s="89"/>
      <c r="I42" s="74">
        <v>150</v>
      </c>
      <c r="J42" s="203">
        <f t="shared" si="7"/>
        <v>0</v>
      </c>
      <c r="K42" s="196"/>
      <c r="L42" s="196"/>
      <c r="M42" s="90"/>
      <c r="N42" s="90"/>
      <c r="O42" s="90"/>
      <c r="P42" s="90"/>
      <c r="Q42" s="136">
        <f t="shared" si="1"/>
        <v>0</v>
      </c>
    </row>
    <row r="43" spans="1:17" ht="51" hidden="1" customHeight="1">
      <c r="A43" s="134"/>
      <c r="B43" s="134"/>
      <c r="C43" s="66" t="s">
        <v>45</v>
      </c>
      <c r="D43" s="74">
        <f t="shared" si="5"/>
        <v>570</v>
      </c>
      <c r="E43" s="89"/>
      <c r="F43" s="74">
        <v>570</v>
      </c>
      <c r="G43" s="106">
        <f t="shared" si="0"/>
        <v>570</v>
      </c>
      <c r="H43" s="89"/>
      <c r="I43" s="74">
        <v>570</v>
      </c>
      <c r="J43" s="203">
        <f t="shared" si="7"/>
        <v>0</v>
      </c>
      <c r="K43" s="196"/>
      <c r="L43" s="196"/>
      <c r="M43" s="90"/>
      <c r="N43" s="90"/>
      <c r="O43" s="90"/>
      <c r="P43" s="90"/>
      <c r="Q43" s="136">
        <f t="shared" si="1"/>
        <v>0</v>
      </c>
    </row>
    <row r="44" spans="1:17" s="160" customFormat="1" ht="36.75" customHeight="1">
      <c r="A44" s="174"/>
      <c r="B44" s="174"/>
      <c r="C44" s="71" t="s">
        <v>46</v>
      </c>
      <c r="D44" s="155">
        <f t="shared" si="5"/>
        <v>954</v>
      </c>
      <c r="E44" s="156"/>
      <c r="F44" s="155">
        <v>954</v>
      </c>
      <c r="G44" s="157">
        <f t="shared" si="0"/>
        <v>1494</v>
      </c>
      <c r="H44" s="156"/>
      <c r="I44" s="155">
        <v>414</v>
      </c>
      <c r="J44" s="196">
        <f t="shared" si="7"/>
        <v>540</v>
      </c>
      <c r="K44" s="208"/>
      <c r="L44" s="196">
        <v>540</v>
      </c>
      <c r="M44" s="159"/>
      <c r="N44" s="90"/>
      <c r="O44" s="159"/>
      <c r="P44" s="159"/>
      <c r="Q44" s="136">
        <f t="shared" si="1"/>
        <v>-540</v>
      </c>
    </row>
    <row r="45" spans="1:17" ht="33" hidden="1" customHeight="1">
      <c r="A45" s="134"/>
      <c r="B45" s="134"/>
      <c r="C45" s="66" t="s">
        <v>47</v>
      </c>
      <c r="D45" s="74">
        <f t="shared" si="5"/>
        <v>122</v>
      </c>
      <c r="E45" s="89"/>
      <c r="F45" s="74">
        <v>122</v>
      </c>
      <c r="G45" s="106">
        <f t="shared" si="0"/>
        <v>122</v>
      </c>
      <c r="H45" s="89"/>
      <c r="I45" s="74">
        <v>122</v>
      </c>
      <c r="J45" s="196">
        <f t="shared" si="7"/>
        <v>0</v>
      </c>
      <c r="K45" s="196"/>
      <c r="L45" s="196"/>
      <c r="M45" s="90"/>
      <c r="N45" s="90"/>
      <c r="O45" s="90"/>
      <c r="P45" s="90"/>
      <c r="Q45" s="136">
        <f t="shared" si="1"/>
        <v>0</v>
      </c>
    </row>
    <row r="46" spans="1:17" s="160" customFormat="1" ht="33" customHeight="1">
      <c r="A46" s="154"/>
      <c r="B46" s="154"/>
      <c r="C46" s="71" t="s">
        <v>48</v>
      </c>
      <c r="D46" s="155">
        <f t="shared" si="5"/>
        <v>810</v>
      </c>
      <c r="E46" s="156"/>
      <c r="F46" s="155">
        <v>810</v>
      </c>
      <c r="G46" s="157">
        <f t="shared" si="0"/>
        <v>810</v>
      </c>
      <c r="H46" s="158"/>
      <c r="I46" s="155">
        <v>810</v>
      </c>
      <c r="J46" s="196">
        <f t="shared" si="7"/>
        <v>0</v>
      </c>
      <c r="K46" s="208"/>
      <c r="L46" s="208"/>
      <c r="M46" s="159"/>
      <c r="N46" s="90"/>
      <c r="O46" s="159"/>
      <c r="P46" s="159"/>
      <c r="Q46" s="136">
        <f t="shared" si="1"/>
        <v>0</v>
      </c>
    </row>
    <row r="47" spans="1:17" ht="33" customHeight="1">
      <c r="A47" s="134"/>
      <c r="B47" s="134"/>
      <c r="C47" s="73" t="s">
        <v>49</v>
      </c>
      <c r="D47" s="74">
        <f t="shared" si="5"/>
        <v>540</v>
      </c>
      <c r="E47" s="89"/>
      <c r="F47" s="74">
        <v>540</v>
      </c>
      <c r="G47" s="106">
        <f t="shared" si="0"/>
        <v>1080</v>
      </c>
      <c r="H47" s="74"/>
      <c r="I47" s="74"/>
      <c r="J47" s="196">
        <f t="shared" si="7"/>
        <v>540</v>
      </c>
      <c r="K47" s="196"/>
      <c r="L47" s="196">
        <v>540</v>
      </c>
      <c r="M47" s="90"/>
      <c r="N47" s="90"/>
      <c r="O47" s="90"/>
      <c r="P47" s="90"/>
      <c r="Q47" s="136">
        <f t="shared" si="1"/>
        <v>-540</v>
      </c>
    </row>
    <row r="48" spans="1:17" ht="33" customHeight="1">
      <c r="A48" s="148"/>
      <c r="B48" s="148"/>
      <c r="C48" s="73" t="s">
        <v>50</v>
      </c>
      <c r="D48" s="74">
        <f t="shared" si="5"/>
        <v>1108</v>
      </c>
      <c r="E48" s="89"/>
      <c r="F48" s="74">
        <v>1108</v>
      </c>
      <c r="G48" s="106">
        <f t="shared" si="0"/>
        <v>2216</v>
      </c>
      <c r="H48" s="142"/>
      <c r="I48" s="142"/>
      <c r="J48" s="196">
        <f t="shared" si="7"/>
        <v>1108</v>
      </c>
      <c r="K48" s="196"/>
      <c r="L48" s="196">
        <v>1108</v>
      </c>
      <c r="M48" s="90"/>
      <c r="N48" s="90"/>
      <c r="O48" s="90"/>
      <c r="P48" s="90"/>
      <c r="Q48" s="136">
        <f t="shared" si="1"/>
        <v>-1108</v>
      </c>
    </row>
    <row r="49" spans="1:17" ht="48" customHeight="1">
      <c r="A49" s="148"/>
      <c r="B49" s="148"/>
      <c r="C49" s="73" t="s">
        <v>52</v>
      </c>
      <c r="D49" s="74">
        <f t="shared" si="5"/>
        <v>450</v>
      </c>
      <c r="E49" s="89"/>
      <c r="F49" s="74">
        <v>450</v>
      </c>
      <c r="G49" s="106">
        <f t="shared" si="0"/>
        <v>900</v>
      </c>
      <c r="H49" s="89"/>
      <c r="I49" s="89"/>
      <c r="J49" s="196">
        <f t="shared" si="7"/>
        <v>450</v>
      </c>
      <c r="K49" s="196"/>
      <c r="L49" s="196">
        <v>450</v>
      </c>
      <c r="M49" s="90"/>
      <c r="N49" s="90"/>
      <c r="O49" s="90"/>
      <c r="P49" s="90"/>
      <c r="Q49" s="136">
        <f t="shared" si="1"/>
        <v>-450</v>
      </c>
    </row>
    <row r="50" spans="1:17" s="137" customFormat="1" ht="20.25" hidden="1" customHeight="1">
      <c r="A50" s="161" t="s">
        <v>11</v>
      </c>
      <c r="B50" s="161" t="s">
        <v>61</v>
      </c>
      <c r="C50" s="162" t="s">
        <v>77</v>
      </c>
      <c r="D50" s="142">
        <f>D51+D52+D54</f>
        <v>20358</v>
      </c>
      <c r="E50" s="142">
        <f>E51+E52+E54</f>
        <v>10202</v>
      </c>
      <c r="F50" s="142">
        <f>F51+F52+F54</f>
        <v>10156</v>
      </c>
      <c r="G50" s="105">
        <f t="shared" si="0"/>
        <v>20358</v>
      </c>
      <c r="H50" s="89"/>
      <c r="I50" s="74"/>
      <c r="J50" s="203">
        <f t="shared" si="7"/>
        <v>0</v>
      </c>
      <c r="K50" s="203"/>
      <c r="L50" s="203"/>
      <c r="M50" s="134"/>
      <c r="N50" s="134"/>
      <c r="O50" s="142">
        <f>O51+O52+O54</f>
        <v>10202</v>
      </c>
      <c r="P50" s="142">
        <f>P51+P52+P54</f>
        <v>10156</v>
      </c>
      <c r="Q50" s="136">
        <f t="shared" si="1"/>
        <v>0</v>
      </c>
    </row>
    <row r="51" spans="1:17" s="137" customFormat="1" ht="17.25" hidden="1" customHeight="1">
      <c r="A51" s="148"/>
      <c r="B51" s="148"/>
      <c r="C51" s="143" t="s">
        <v>78</v>
      </c>
      <c r="D51" s="142">
        <f>E51+F51</f>
        <v>10202</v>
      </c>
      <c r="E51" s="142">
        <v>10202</v>
      </c>
      <c r="F51" s="142">
        <v>0</v>
      </c>
      <c r="G51" s="105">
        <f t="shared" si="0"/>
        <v>10202</v>
      </c>
      <c r="H51" s="89"/>
      <c r="I51" s="74"/>
      <c r="J51" s="203">
        <f t="shared" si="7"/>
        <v>0</v>
      </c>
      <c r="K51" s="203"/>
      <c r="L51" s="203"/>
      <c r="M51" s="134"/>
      <c r="N51" s="134"/>
      <c r="O51" s="134">
        <v>10202</v>
      </c>
      <c r="P51" s="134"/>
      <c r="Q51" s="136">
        <f t="shared" si="1"/>
        <v>0</v>
      </c>
    </row>
    <row r="52" spans="1:17" ht="17.25" hidden="1" customHeight="1">
      <c r="A52" s="134"/>
      <c r="B52" s="134"/>
      <c r="C52" s="84" t="s">
        <v>62</v>
      </c>
      <c r="D52" s="142">
        <f>D53</f>
        <v>490</v>
      </c>
      <c r="E52" s="142">
        <f t="shared" ref="E52:F52" si="10">E53</f>
        <v>0</v>
      </c>
      <c r="F52" s="142">
        <f t="shared" si="10"/>
        <v>490</v>
      </c>
      <c r="G52" s="105">
        <f t="shared" si="0"/>
        <v>490</v>
      </c>
      <c r="H52" s="142"/>
      <c r="I52" s="142"/>
      <c r="J52" s="203">
        <f t="shared" si="7"/>
        <v>0</v>
      </c>
      <c r="K52" s="196"/>
      <c r="L52" s="196"/>
      <c r="M52" s="90"/>
      <c r="N52" s="90"/>
      <c r="O52" s="90"/>
      <c r="P52" s="134">
        <f>P53</f>
        <v>490</v>
      </c>
      <c r="Q52" s="136">
        <f t="shared" si="1"/>
        <v>0</v>
      </c>
    </row>
    <row r="53" spans="1:17" ht="48.75" hidden="1" customHeight="1">
      <c r="A53" s="134"/>
      <c r="B53" s="134"/>
      <c r="C53" s="66" t="s">
        <v>51</v>
      </c>
      <c r="D53" s="74">
        <f>E53+F53</f>
        <v>490</v>
      </c>
      <c r="E53" s="89"/>
      <c r="F53" s="89">
        <v>490</v>
      </c>
      <c r="G53" s="106">
        <f t="shared" si="0"/>
        <v>490</v>
      </c>
      <c r="H53" s="89"/>
      <c r="I53" s="152"/>
      <c r="J53" s="203">
        <f t="shared" si="7"/>
        <v>0</v>
      </c>
      <c r="K53" s="196"/>
      <c r="L53" s="196"/>
      <c r="M53" s="90"/>
      <c r="N53" s="90"/>
      <c r="O53" s="90"/>
      <c r="P53" s="90">
        <v>490</v>
      </c>
      <c r="Q53" s="136">
        <f t="shared" si="1"/>
        <v>0</v>
      </c>
    </row>
    <row r="54" spans="1:17" ht="51" hidden="1" customHeight="1">
      <c r="A54" s="90"/>
      <c r="B54" s="90"/>
      <c r="C54" s="84" t="s">
        <v>80</v>
      </c>
      <c r="D54" s="142">
        <f>E54+F54</f>
        <v>9666</v>
      </c>
      <c r="E54" s="150"/>
      <c r="F54" s="150">
        <v>9666</v>
      </c>
      <c r="G54" s="105">
        <f t="shared" si="0"/>
        <v>9666</v>
      </c>
      <c r="H54" s="89"/>
      <c r="I54" s="74"/>
      <c r="J54" s="203">
        <f t="shared" si="7"/>
        <v>0</v>
      </c>
      <c r="K54" s="196"/>
      <c r="L54" s="210"/>
      <c r="M54" s="90"/>
      <c r="N54" s="90"/>
      <c r="O54" s="90"/>
      <c r="P54" s="134">
        <v>9666</v>
      </c>
      <c r="Q54" s="136">
        <f t="shared" si="1"/>
        <v>0</v>
      </c>
    </row>
    <row r="55" spans="1:17" s="137" customFormat="1" ht="20.25" customHeight="1">
      <c r="A55" s="148">
        <v>280</v>
      </c>
      <c r="B55" s="148">
        <v>338</v>
      </c>
      <c r="C55" s="162" t="s">
        <v>94</v>
      </c>
      <c r="D55" s="142">
        <f>D56+D58+D59+D61</f>
        <v>18586</v>
      </c>
      <c r="E55" s="142">
        <f t="shared" ref="E55:F55" si="11">E56+E58+E59+E61</f>
        <v>3108</v>
      </c>
      <c r="F55" s="142">
        <f t="shared" si="11"/>
        <v>15478</v>
      </c>
      <c r="G55" s="105">
        <f t="shared" si="0"/>
        <v>30453</v>
      </c>
      <c r="H55" s="142">
        <f t="shared" ref="H55" si="12">H56</f>
        <v>0</v>
      </c>
      <c r="I55" s="142">
        <f t="shared" ref="I55" si="13">I56+I58+I59+I61</f>
        <v>1610</v>
      </c>
      <c r="J55" s="203">
        <f t="shared" si="7"/>
        <v>11867</v>
      </c>
      <c r="K55" s="203"/>
      <c r="L55" s="203">
        <f t="shared" ref="L55:N55" si="14">L56+L58+L59+L61</f>
        <v>11867</v>
      </c>
      <c r="M55" s="142">
        <f t="shared" si="14"/>
        <v>3108</v>
      </c>
      <c r="N55" s="142">
        <f t="shared" si="14"/>
        <v>2001</v>
      </c>
      <c r="O55" s="134"/>
      <c r="P55" s="134"/>
      <c r="Q55" s="136">
        <f t="shared" si="1"/>
        <v>-11867</v>
      </c>
    </row>
    <row r="56" spans="1:17" s="137" customFormat="1" ht="17.25" hidden="1" customHeight="1">
      <c r="A56" s="148"/>
      <c r="B56" s="148"/>
      <c r="C56" s="143" t="s">
        <v>7</v>
      </c>
      <c r="D56" s="142">
        <f>D57</f>
        <v>2766</v>
      </c>
      <c r="E56" s="142">
        <f t="shared" ref="E56:F56" si="15">E57</f>
        <v>2766</v>
      </c>
      <c r="F56" s="142">
        <f t="shared" si="15"/>
        <v>0</v>
      </c>
      <c r="G56" s="105">
        <f t="shared" si="0"/>
        <v>2766</v>
      </c>
      <c r="H56" s="89"/>
      <c r="I56" s="74"/>
      <c r="J56" s="203">
        <f t="shared" si="7"/>
        <v>0</v>
      </c>
      <c r="K56" s="203"/>
      <c r="L56" s="203"/>
      <c r="M56" s="134">
        <v>2766</v>
      </c>
      <c r="N56" s="134"/>
      <c r="O56" s="134"/>
      <c r="P56" s="134"/>
      <c r="Q56" s="136">
        <f t="shared" si="1"/>
        <v>0</v>
      </c>
    </row>
    <row r="57" spans="1:17" s="137" customFormat="1" ht="17.25" hidden="1" customHeight="1">
      <c r="A57" s="134"/>
      <c r="B57" s="134"/>
      <c r="C57" s="66" t="s">
        <v>41</v>
      </c>
      <c r="D57" s="74">
        <f t="shared" ref="D57:D70" si="16">E57+F57</f>
        <v>2766</v>
      </c>
      <c r="E57" s="58">
        <v>2766</v>
      </c>
      <c r="F57" s="142"/>
      <c r="G57" s="106">
        <f t="shared" si="0"/>
        <v>2766</v>
      </c>
      <c r="H57" s="134"/>
      <c r="I57" s="134"/>
      <c r="J57" s="203">
        <f t="shared" si="7"/>
        <v>0</v>
      </c>
      <c r="K57" s="203"/>
      <c r="L57" s="203"/>
      <c r="M57" s="90">
        <v>2766</v>
      </c>
      <c r="N57" s="134"/>
      <c r="O57" s="134"/>
      <c r="P57" s="134"/>
      <c r="Q57" s="136">
        <f t="shared" si="1"/>
        <v>0</v>
      </c>
    </row>
    <row r="58" spans="1:17" s="137" customFormat="1" ht="17.25" hidden="1" customHeight="1">
      <c r="A58" s="134"/>
      <c r="B58" s="134"/>
      <c r="C58" s="84" t="s">
        <v>21</v>
      </c>
      <c r="D58" s="150">
        <f t="shared" si="16"/>
        <v>214</v>
      </c>
      <c r="E58" s="85"/>
      <c r="F58" s="142">
        <v>214</v>
      </c>
      <c r="G58" s="105">
        <f t="shared" si="0"/>
        <v>214</v>
      </c>
      <c r="H58" s="134"/>
      <c r="I58" s="134"/>
      <c r="J58" s="203">
        <f t="shared" si="7"/>
        <v>0</v>
      </c>
      <c r="K58" s="203"/>
      <c r="L58" s="203"/>
      <c r="M58" s="134"/>
      <c r="N58" s="134">
        <v>214</v>
      </c>
      <c r="O58" s="134"/>
      <c r="P58" s="134"/>
      <c r="Q58" s="136">
        <f t="shared" si="1"/>
        <v>0</v>
      </c>
    </row>
    <row r="59" spans="1:17" s="137" customFormat="1" ht="17.25" hidden="1" customHeight="1">
      <c r="A59" s="134"/>
      <c r="B59" s="134"/>
      <c r="C59" s="151" t="s">
        <v>31</v>
      </c>
      <c r="D59" s="150">
        <f t="shared" si="16"/>
        <v>342</v>
      </c>
      <c r="E59" s="150">
        <f>E60</f>
        <v>342</v>
      </c>
      <c r="F59" s="142"/>
      <c r="G59" s="105">
        <f t="shared" si="0"/>
        <v>342</v>
      </c>
      <c r="H59" s="142"/>
      <c r="I59" s="134"/>
      <c r="J59" s="203">
        <f t="shared" si="7"/>
        <v>0</v>
      </c>
      <c r="K59" s="203"/>
      <c r="L59" s="203"/>
      <c r="M59" s="134">
        <f>M60</f>
        <v>342</v>
      </c>
      <c r="N59" s="134"/>
      <c r="O59" s="134"/>
      <c r="P59" s="134"/>
      <c r="Q59" s="136">
        <f t="shared" si="1"/>
        <v>0</v>
      </c>
    </row>
    <row r="60" spans="1:17" s="137" customFormat="1" ht="17.25" hidden="1" customHeight="1">
      <c r="A60" s="134"/>
      <c r="B60" s="134"/>
      <c r="C60" s="66" t="s">
        <v>41</v>
      </c>
      <c r="D60" s="74">
        <f t="shared" si="16"/>
        <v>342</v>
      </c>
      <c r="E60" s="58">
        <v>342</v>
      </c>
      <c r="F60" s="142"/>
      <c r="G60" s="106">
        <f t="shared" si="0"/>
        <v>342</v>
      </c>
      <c r="H60" s="142"/>
      <c r="I60" s="134"/>
      <c r="J60" s="203">
        <f t="shared" si="7"/>
        <v>0</v>
      </c>
      <c r="K60" s="203"/>
      <c r="L60" s="203"/>
      <c r="M60" s="90">
        <v>342</v>
      </c>
      <c r="N60" s="134"/>
      <c r="O60" s="134"/>
      <c r="P60" s="134"/>
      <c r="Q60" s="136">
        <f t="shared" si="1"/>
        <v>0</v>
      </c>
    </row>
    <row r="61" spans="1:17" ht="17.25" customHeight="1">
      <c r="A61" s="134"/>
      <c r="B61" s="134"/>
      <c r="C61" s="84" t="s">
        <v>103</v>
      </c>
      <c r="D61" s="142">
        <f t="shared" si="16"/>
        <v>15264</v>
      </c>
      <c r="E61" s="150">
        <f>SUM(E62:E77)</f>
        <v>0</v>
      </c>
      <c r="F61" s="150">
        <f>SUM(F62:F70)</f>
        <v>15264</v>
      </c>
      <c r="G61" s="105">
        <f t="shared" si="0"/>
        <v>27131</v>
      </c>
      <c r="H61" s="150">
        <f>SUM(H62:H70)</f>
        <v>0</v>
      </c>
      <c r="I61" s="150">
        <f>SUM(I62:I70)</f>
        <v>1610</v>
      </c>
      <c r="J61" s="203">
        <f t="shared" si="7"/>
        <v>11867</v>
      </c>
      <c r="K61" s="196"/>
      <c r="L61" s="206">
        <f>SUM(L62:L70)</f>
        <v>11867</v>
      </c>
      <c r="M61" s="90"/>
      <c r="N61" s="150">
        <f>SUM(N62:N70)</f>
        <v>1787</v>
      </c>
      <c r="O61" s="90"/>
      <c r="P61" s="90"/>
      <c r="Q61" s="136">
        <f t="shared" si="1"/>
        <v>-11867</v>
      </c>
    </row>
    <row r="62" spans="1:17" ht="67.5" hidden="1" customHeight="1">
      <c r="A62" s="90"/>
      <c r="B62" s="90"/>
      <c r="C62" s="66" t="s">
        <v>19</v>
      </c>
      <c r="D62" s="74">
        <f t="shared" si="16"/>
        <v>780</v>
      </c>
      <c r="E62" s="89"/>
      <c r="F62" s="89">
        <v>780</v>
      </c>
      <c r="G62" s="106">
        <f t="shared" si="0"/>
        <v>780</v>
      </c>
      <c r="H62" s="90"/>
      <c r="I62" s="90">
        <v>780</v>
      </c>
      <c r="J62" s="203">
        <f t="shared" si="7"/>
        <v>0</v>
      </c>
      <c r="K62" s="196"/>
      <c r="L62" s="196"/>
      <c r="M62" s="90"/>
      <c r="N62" s="90"/>
      <c r="O62" s="90"/>
      <c r="P62" s="90"/>
      <c r="Q62" s="136">
        <f t="shared" si="1"/>
        <v>0</v>
      </c>
    </row>
    <row r="63" spans="1:17" ht="34.5" hidden="1" customHeight="1">
      <c r="A63" s="88"/>
      <c r="B63" s="88"/>
      <c r="C63" s="66" t="s">
        <v>34</v>
      </c>
      <c r="D63" s="74">
        <f t="shared" si="16"/>
        <v>830</v>
      </c>
      <c r="E63" s="89"/>
      <c r="F63" s="74">
        <v>830</v>
      </c>
      <c r="G63" s="106">
        <f t="shared" si="0"/>
        <v>830</v>
      </c>
      <c r="H63" s="90"/>
      <c r="I63" s="90">
        <v>830</v>
      </c>
      <c r="J63" s="203">
        <f t="shared" si="7"/>
        <v>0</v>
      </c>
      <c r="K63" s="196"/>
      <c r="L63" s="196"/>
      <c r="M63" s="90"/>
      <c r="N63" s="90"/>
      <c r="O63" s="90"/>
      <c r="P63" s="90"/>
      <c r="Q63" s="136">
        <f t="shared" si="1"/>
        <v>0</v>
      </c>
    </row>
    <row r="64" spans="1:17" ht="48" customHeight="1">
      <c r="A64" s="88"/>
      <c r="B64" s="88"/>
      <c r="C64" s="73" t="s">
        <v>54</v>
      </c>
      <c r="D64" s="74">
        <f t="shared" si="16"/>
        <v>5567</v>
      </c>
      <c r="E64" s="89"/>
      <c r="F64" s="74">
        <v>5567</v>
      </c>
      <c r="G64" s="106">
        <f t="shared" si="0"/>
        <v>11134</v>
      </c>
      <c r="H64" s="90"/>
      <c r="I64" s="90"/>
      <c r="J64" s="196">
        <f t="shared" si="7"/>
        <v>5567</v>
      </c>
      <c r="K64" s="196"/>
      <c r="L64" s="196">
        <v>5567</v>
      </c>
      <c r="M64" s="90"/>
      <c r="N64" s="90"/>
      <c r="O64" s="90"/>
      <c r="P64" s="90"/>
      <c r="Q64" s="136">
        <f t="shared" si="1"/>
        <v>-5567</v>
      </c>
    </row>
    <row r="65" spans="1:17" ht="34.5" customHeight="1">
      <c r="A65" s="88"/>
      <c r="B65" s="88"/>
      <c r="C65" s="73" t="s">
        <v>55</v>
      </c>
      <c r="D65" s="74">
        <f t="shared" si="16"/>
        <v>6300</v>
      </c>
      <c r="E65" s="89"/>
      <c r="F65" s="74">
        <v>6300</v>
      </c>
      <c r="G65" s="106">
        <f t="shared" si="0"/>
        <v>12600</v>
      </c>
      <c r="H65" s="90"/>
      <c r="I65" s="90"/>
      <c r="J65" s="196">
        <f t="shared" si="7"/>
        <v>6300</v>
      </c>
      <c r="K65" s="196"/>
      <c r="L65" s="196">
        <v>6300</v>
      </c>
      <c r="M65" s="90"/>
      <c r="N65" s="90"/>
      <c r="O65" s="90"/>
      <c r="P65" s="90"/>
      <c r="Q65" s="136">
        <f t="shared" si="1"/>
        <v>-6300</v>
      </c>
    </row>
    <row r="66" spans="1:17" ht="31.5" hidden="1" customHeight="1">
      <c r="A66" s="88"/>
      <c r="B66" s="88"/>
      <c r="C66" s="66" t="s">
        <v>56</v>
      </c>
      <c r="D66" s="74">
        <f t="shared" si="16"/>
        <v>655</v>
      </c>
      <c r="E66" s="89"/>
      <c r="F66" s="74">
        <v>655</v>
      </c>
      <c r="G66" s="106">
        <f t="shared" si="0"/>
        <v>655</v>
      </c>
      <c r="H66" s="90"/>
      <c r="I66" s="90"/>
      <c r="J66" s="142">
        <f t="shared" si="7"/>
        <v>0</v>
      </c>
      <c r="K66" s="90"/>
      <c r="L66" s="90"/>
      <c r="M66" s="90"/>
      <c r="N66" s="90">
        <v>655</v>
      </c>
      <c r="O66" s="90"/>
      <c r="P66" s="90"/>
      <c r="Q66" s="136">
        <f t="shared" si="1"/>
        <v>0</v>
      </c>
    </row>
    <row r="67" spans="1:17" ht="18.75" hidden="1" customHeight="1">
      <c r="A67" s="88"/>
      <c r="B67" s="88"/>
      <c r="C67" s="66" t="s">
        <v>57</v>
      </c>
      <c r="D67" s="74">
        <f t="shared" si="16"/>
        <v>221</v>
      </c>
      <c r="E67" s="89"/>
      <c r="F67" s="74">
        <v>221</v>
      </c>
      <c r="G67" s="106">
        <f t="shared" si="0"/>
        <v>221</v>
      </c>
      <c r="H67" s="90"/>
      <c r="I67" s="90"/>
      <c r="J67" s="142">
        <f t="shared" si="7"/>
        <v>0</v>
      </c>
      <c r="K67" s="90"/>
      <c r="L67" s="90"/>
      <c r="M67" s="90"/>
      <c r="N67" s="90">
        <v>221</v>
      </c>
      <c r="O67" s="90"/>
      <c r="P67" s="90"/>
      <c r="Q67" s="136">
        <f t="shared" si="1"/>
        <v>0</v>
      </c>
    </row>
    <row r="68" spans="1:17" ht="18.75" hidden="1" customHeight="1">
      <c r="A68" s="88"/>
      <c r="B68" s="88"/>
      <c r="C68" s="66" t="s">
        <v>58</v>
      </c>
      <c r="D68" s="74">
        <f t="shared" si="16"/>
        <v>730</v>
      </c>
      <c r="E68" s="89"/>
      <c r="F68" s="74">
        <v>730</v>
      </c>
      <c r="G68" s="106">
        <f t="shared" si="0"/>
        <v>730</v>
      </c>
      <c r="H68" s="90"/>
      <c r="I68" s="90"/>
      <c r="J68" s="142">
        <f t="shared" si="7"/>
        <v>0</v>
      </c>
      <c r="K68" s="90"/>
      <c r="L68" s="90"/>
      <c r="M68" s="90"/>
      <c r="N68" s="90">
        <v>730</v>
      </c>
      <c r="O68" s="90"/>
      <c r="P68" s="90"/>
      <c r="Q68" s="136">
        <f t="shared" si="1"/>
        <v>0</v>
      </c>
    </row>
    <row r="69" spans="1:17" ht="36" hidden="1" customHeight="1">
      <c r="A69" s="88"/>
      <c r="B69" s="88"/>
      <c r="C69" s="66" t="s">
        <v>59</v>
      </c>
      <c r="D69" s="74">
        <f t="shared" si="16"/>
        <v>120</v>
      </c>
      <c r="E69" s="89"/>
      <c r="F69" s="74">
        <v>120</v>
      </c>
      <c r="G69" s="106">
        <f t="shared" si="0"/>
        <v>120</v>
      </c>
      <c r="H69" s="90"/>
      <c r="I69" s="90"/>
      <c r="J69" s="142">
        <f t="shared" si="7"/>
        <v>0</v>
      </c>
      <c r="K69" s="90"/>
      <c r="L69" s="90"/>
      <c r="M69" s="90"/>
      <c r="N69" s="90">
        <v>120</v>
      </c>
      <c r="O69" s="90"/>
      <c r="P69" s="90"/>
      <c r="Q69" s="136">
        <f t="shared" si="1"/>
        <v>0</v>
      </c>
    </row>
    <row r="70" spans="1:17" ht="31.5" hidden="1" customHeight="1">
      <c r="A70" s="88"/>
      <c r="B70" s="88"/>
      <c r="C70" s="66" t="s">
        <v>60</v>
      </c>
      <c r="D70" s="74">
        <f t="shared" si="16"/>
        <v>61</v>
      </c>
      <c r="E70" s="89"/>
      <c r="F70" s="74">
        <v>61</v>
      </c>
      <c r="G70" s="106">
        <f t="shared" si="0"/>
        <v>61</v>
      </c>
      <c r="H70" s="90"/>
      <c r="I70" s="90"/>
      <c r="J70" s="142">
        <f t="shared" si="7"/>
        <v>0</v>
      </c>
      <c r="K70" s="90"/>
      <c r="L70" s="90"/>
      <c r="M70" s="90"/>
      <c r="N70" s="90">
        <v>61</v>
      </c>
      <c r="O70" s="90"/>
      <c r="P70" s="90"/>
      <c r="Q70" s="136">
        <f t="shared" si="1"/>
        <v>0</v>
      </c>
    </row>
    <row r="71" spans="1:17" s="137" customFormat="1" ht="22.5" hidden="1" customHeight="1">
      <c r="A71" s="148">
        <v>160</v>
      </c>
      <c r="B71" s="148">
        <v>171</v>
      </c>
      <c r="C71" s="143" t="s">
        <v>10</v>
      </c>
      <c r="D71" s="142">
        <f>D72+D73</f>
        <v>600</v>
      </c>
      <c r="E71" s="142">
        <f>E72+E73</f>
        <v>0</v>
      </c>
      <c r="F71" s="142">
        <f>F72+F73</f>
        <v>600</v>
      </c>
      <c r="G71" s="105">
        <f t="shared" ref="G71:G88" si="17">SUM(H71:P71)</f>
        <v>600</v>
      </c>
      <c r="H71" s="134"/>
      <c r="I71" s="142">
        <f>I72+I73</f>
        <v>600</v>
      </c>
      <c r="J71" s="142">
        <f t="shared" si="7"/>
        <v>0</v>
      </c>
      <c r="K71" s="134"/>
      <c r="L71" s="134"/>
      <c r="M71" s="134"/>
      <c r="N71" s="134"/>
      <c r="O71" s="134"/>
      <c r="P71" s="134"/>
      <c r="Q71" s="136">
        <f t="shared" ref="Q71:Q88" si="18">D71-G71</f>
        <v>0</v>
      </c>
    </row>
    <row r="72" spans="1:17" ht="21" hidden="1" customHeight="1">
      <c r="A72" s="90"/>
      <c r="B72" s="90"/>
      <c r="C72" s="66" t="s">
        <v>53</v>
      </c>
      <c r="D72" s="74">
        <f>E72+F72</f>
        <v>150</v>
      </c>
      <c r="E72" s="89"/>
      <c r="F72" s="152">
        <v>150</v>
      </c>
      <c r="G72" s="106">
        <f t="shared" si="17"/>
        <v>150</v>
      </c>
      <c r="H72" s="90"/>
      <c r="I72" s="90">
        <v>150</v>
      </c>
      <c r="J72" s="142">
        <f t="shared" si="7"/>
        <v>0</v>
      </c>
      <c r="K72" s="90"/>
      <c r="L72" s="90"/>
      <c r="M72" s="90"/>
      <c r="N72" s="90"/>
      <c r="O72" s="90"/>
      <c r="P72" s="90"/>
      <c r="Q72" s="136">
        <f t="shared" si="18"/>
        <v>0</v>
      </c>
    </row>
    <row r="73" spans="1:17" ht="50.25" hidden="1" customHeight="1">
      <c r="A73" s="90"/>
      <c r="B73" s="90"/>
      <c r="C73" s="66" t="s">
        <v>43</v>
      </c>
      <c r="D73" s="74">
        <f>E73+F73</f>
        <v>450</v>
      </c>
      <c r="E73" s="89"/>
      <c r="F73" s="74">
        <v>450</v>
      </c>
      <c r="G73" s="106">
        <f t="shared" si="17"/>
        <v>450</v>
      </c>
      <c r="H73" s="90"/>
      <c r="I73" s="90">
        <v>450</v>
      </c>
      <c r="J73" s="142">
        <f t="shared" si="7"/>
        <v>0</v>
      </c>
      <c r="K73" s="90"/>
      <c r="L73" s="90"/>
      <c r="M73" s="90"/>
      <c r="N73" s="90"/>
      <c r="O73" s="90"/>
      <c r="P73" s="90"/>
      <c r="Q73" s="136">
        <f t="shared" si="18"/>
        <v>0</v>
      </c>
    </row>
    <row r="74" spans="1:17" s="137" customFormat="1" ht="22.5" hidden="1" customHeight="1">
      <c r="A74" s="148">
        <v>100</v>
      </c>
      <c r="B74" s="148">
        <v>103</v>
      </c>
      <c r="C74" s="143" t="s">
        <v>63</v>
      </c>
      <c r="D74" s="142">
        <f>D75</f>
        <v>360</v>
      </c>
      <c r="E74" s="142">
        <f t="shared" ref="E74:F74" si="19">E75</f>
        <v>0</v>
      </c>
      <c r="F74" s="142">
        <f t="shared" si="19"/>
        <v>360</v>
      </c>
      <c r="G74" s="105">
        <f t="shared" si="17"/>
        <v>360</v>
      </c>
      <c r="H74" s="134"/>
      <c r="I74" s="142">
        <f t="shared" ref="I74" si="20">I75</f>
        <v>360</v>
      </c>
      <c r="J74" s="142">
        <f t="shared" si="7"/>
        <v>0</v>
      </c>
      <c r="K74" s="134"/>
      <c r="L74" s="134"/>
      <c r="M74" s="134"/>
      <c r="N74" s="134"/>
      <c r="O74" s="134"/>
      <c r="P74" s="134"/>
      <c r="Q74" s="136">
        <f t="shared" si="18"/>
        <v>0</v>
      </c>
    </row>
    <row r="75" spans="1:17" ht="65.25" hidden="1" customHeight="1">
      <c r="A75" s="90"/>
      <c r="B75" s="90"/>
      <c r="C75" s="66" t="s">
        <v>64</v>
      </c>
      <c r="D75" s="74">
        <f>E75+F75</f>
        <v>360</v>
      </c>
      <c r="E75" s="89"/>
      <c r="F75" s="74">
        <v>360</v>
      </c>
      <c r="G75" s="106">
        <f t="shared" si="17"/>
        <v>360</v>
      </c>
      <c r="H75" s="90"/>
      <c r="I75" s="90">
        <v>360</v>
      </c>
      <c r="J75" s="142">
        <f t="shared" si="7"/>
        <v>0</v>
      </c>
      <c r="K75" s="90"/>
      <c r="L75" s="90"/>
      <c r="M75" s="90"/>
      <c r="N75" s="90"/>
      <c r="O75" s="90"/>
      <c r="P75" s="90"/>
      <c r="Q75" s="136">
        <f t="shared" si="18"/>
        <v>0</v>
      </c>
    </row>
    <row r="76" spans="1:17" s="165" customFormat="1" ht="19.5" hidden="1" customHeight="1">
      <c r="A76" s="88"/>
      <c r="B76" s="88"/>
      <c r="C76" s="163" t="s">
        <v>20</v>
      </c>
      <c r="D76" s="142">
        <f>E76+F76</f>
        <v>5127</v>
      </c>
      <c r="E76" s="142">
        <f>E77+E83</f>
        <v>0</v>
      </c>
      <c r="F76" s="142">
        <f>F77</f>
        <v>5127</v>
      </c>
      <c r="G76" s="105">
        <f t="shared" si="17"/>
        <v>5127</v>
      </c>
      <c r="H76" s="164"/>
      <c r="I76" s="142">
        <f>I77</f>
        <v>694</v>
      </c>
      <c r="J76" s="142">
        <f t="shared" si="7"/>
        <v>0</v>
      </c>
      <c r="K76" s="164"/>
      <c r="L76" s="164"/>
      <c r="M76" s="164"/>
      <c r="N76" s="142">
        <f>N77</f>
        <v>4433</v>
      </c>
      <c r="O76" s="164"/>
      <c r="P76" s="164"/>
      <c r="Q76" s="136">
        <f t="shared" si="18"/>
        <v>0</v>
      </c>
    </row>
    <row r="77" spans="1:17" s="149" customFormat="1" ht="20.25" hidden="1" customHeight="1">
      <c r="A77" s="148">
        <v>280</v>
      </c>
      <c r="B77" s="148">
        <v>338</v>
      </c>
      <c r="C77" s="84" t="s">
        <v>13</v>
      </c>
      <c r="D77" s="142">
        <f>E77+F77</f>
        <v>5127</v>
      </c>
      <c r="E77" s="142">
        <f>E78</f>
        <v>0</v>
      </c>
      <c r="F77" s="142">
        <f>F78+F79+F83</f>
        <v>5127</v>
      </c>
      <c r="G77" s="105">
        <f t="shared" si="17"/>
        <v>5127</v>
      </c>
      <c r="H77" s="166"/>
      <c r="I77" s="142">
        <f>I78+I79+I83</f>
        <v>694</v>
      </c>
      <c r="J77" s="142">
        <f t="shared" si="7"/>
        <v>0</v>
      </c>
      <c r="K77" s="166"/>
      <c r="L77" s="166"/>
      <c r="M77" s="166"/>
      <c r="N77" s="142">
        <f>N78+N79+N83</f>
        <v>4433</v>
      </c>
      <c r="O77" s="166"/>
      <c r="P77" s="166"/>
      <c r="Q77" s="136">
        <f t="shared" si="18"/>
        <v>0</v>
      </c>
    </row>
    <row r="78" spans="1:17" s="137" customFormat="1" ht="19.5" hidden="1" customHeight="1">
      <c r="A78" s="88"/>
      <c r="B78" s="88"/>
      <c r="C78" s="151" t="s">
        <v>75</v>
      </c>
      <c r="D78" s="74">
        <f t="shared" ref="D78" si="21">F78</f>
        <v>694</v>
      </c>
      <c r="E78" s="172"/>
      <c r="F78" s="74">
        <v>694</v>
      </c>
      <c r="G78" s="105">
        <f t="shared" si="17"/>
        <v>694</v>
      </c>
      <c r="H78" s="134"/>
      <c r="I78" s="90">
        <v>694</v>
      </c>
      <c r="J78" s="142">
        <f t="shared" si="7"/>
        <v>0</v>
      </c>
      <c r="K78" s="134"/>
      <c r="L78" s="134"/>
      <c r="M78" s="134"/>
      <c r="N78" s="74"/>
      <c r="O78" s="134"/>
      <c r="P78" s="134"/>
      <c r="Q78" s="136">
        <f t="shared" si="18"/>
        <v>0</v>
      </c>
    </row>
    <row r="79" spans="1:17" s="171" customFormat="1" ht="19.5" hidden="1" customHeight="1">
      <c r="A79" s="168"/>
      <c r="B79" s="168"/>
      <c r="C79" s="169" t="s">
        <v>76</v>
      </c>
      <c r="D79" s="170">
        <f t="shared" ref="D79" si="22">SUM(D80:D82)</f>
        <v>2500</v>
      </c>
      <c r="E79" s="170"/>
      <c r="F79" s="170">
        <f>SUM(F80:F82)</f>
        <v>2500</v>
      </c>
      <c r="G79" s="105">
        <f t="shared" si="17"/>
        <v>2500</v>
      </c>
      <c r="H79" s="154"/>
      <c r="I79" s="154"/>
      <c r="J79" s="142">
        <f t="shared" si="7"/>
        <v>0</v>
      </c>
      <c r="K79" s="154"/>
      <c r="L79" s="154"/>
      <c r="M79" s="154"/>
      <c r="N79" s="170">
        <f>SUM(N80:N82)</f>
        <v>2500</v>
      </c>
      <c r="O79" s="154"/>
      <c r="P79" s="154"/>
      <c r="Q79" s="136">
        <f t="shared" si="18"/>
        <v>0</v>
      </c>
    </row>
    <row r="80" spans="1:17" s="171" customFormat="1" ht="32.25" hidden="1" customHeight="1">
      <c r="A80" s="168"/>
      <c r="B80" s="168"/>
      <c r="C80" s="66" t="s">
        <v>66</v>
      </c>
      <c r="D80" s="74">
        <f>F80</f>
        <v>1500</v>
      </c>
      <c r="E80" s="172"/>
      <c r="F80" s="74">
        <v>1500</v>
      </c>
      <c r="G80" s="106">
        <f t="shared" si="17"/>
        <v>1500</v>
      </c>
      <c r="H80" s="154"/>
      <c r="I80" s="154"/>
      <c r="J80" s="142">
        <f t="shared" si="7"/>
        <v>0</v>
      </c>
      <c r="K80" s="154"/>
      <c r="L80" s="154"/>
      <c r="M80" s="154"/>
      <c r="N80" s="90">
        <v>1500</v>
      </c>
      <c r="O80" s="154"/>
      <c r="P80" s="154"/>
      <c r="Q80" s="136">
        <f t="shared" si="18"/>
        <v>0</v>
      </c>
    </row>
    <row r="81" spans="1:17" s="171" customFormat="1" ht="19.5" hidden="1" customHeight="1">
      <c r="A81" s="168"/>
      <c r="B81" s="168"/>
      <c r="C81" s="66" t="s">
        <v>67</v>
      </c>
      <c r="D81" s="74">
        <f t="shared" ref="D81:D82" si="23">F81</f>
        <v>385</v>
      </c>
      <c r="E81" s="172"/>
      <c r="F81" s="74">
        <v>385</v>
      </c>
      <c r="G81" s="106">
        <f t="shared" si="17"/>
        <v>385</v>
      </c>
      <c r="H81" s="154"/>
      <c r="I81" s="154"/>
      <c r="J81" s="142">
        <f t="shared" si="7"/>
        <v>0</v>
      </c>
      <c r="K81" s="154"/>
      <c r="L81" s="154"/>
      <c r="M81" s="154"/>
      <c r="N81" s="90">
        <v>385</v>
      </c>
      <c r="O81" s="154"/>
      <c r="P81" s="154"/>
      <c r="Q81" s="136">
        <f t="shared" si="18"/>
        <v>0</v>
      </c>
    </row>
    <row r="82" spans="1:17" s="171" customFormat="1" ht="33.75" hidden="1" customHeight="1">
      <c r="A82" s="168"/>
      <c r="B82" s="168"/>
      <c r="C82" s="66" t="s">
        <v>68</v>
      </c>
      <c r="D82" s="74">
        <f t="shared" si="23"/>
        <v>615</v>
      </c>
      <c r="E82" s="172"/>
      <c r="F82" s="74">
        <v>615</v>
      </c>
      <c r="G82" s="106">
        <f t="shared" si="17"/>
        <v>615</v>
      </c>
      <c r="H82" s="154"/>
      <c r="I82" s="154"/>
      <c r="J82" s="142">
        <f t="shared" si="7"/>
        <v>0</v>
      </c>
      <c r="K82" s="154"/>
      <c r="L82" s="154"/>
      <c r="M82" s="154"/>
      <c r="N82" s="90">
        <v>615</v>
      </c>
      <c r="O82" s="154"/>
      <c r="P82" s="154"/>
      <c r="Q82" s="136">
        <f t="shared" si="18"/>
        <v>0</v>
      </c>
    </row>
    <row r="83" spans="1:17" s="176" customFormat="1" ht="31.5" hidden="1" customHeight="1">
      <c r="A83" s="173"/>
      <c r="B83" s="174"/>
      <c r="C83" s="169" t="s">
        <v>74</v>
      </c>
      <c r="D83" s="142">
        <f>SUM(D84:D88)</f>
        <v>1933</v>
      </c>
      <c r="E83" s="142">
        <f t="shared" ref="E83:F83" si="24">SUM(E84:E88)</f>
        <v>0</v>
      </c>
      <c r="F83" s="142">
        <f t="shared" si="24"/>
        <v>1933</v>
      </c>
      <c r="G83" s="105">
        <f t="shared" si="17"/>
        <v>1933</v>
      </c>
      <c r="H83" s="175"/>
      <c r="I83" s="175"/>
      <c r="J83" s="142">
        <f t="shared" si="7"/>
        <v>0</v>
      </c>
      <c r="K83" s="175"/>
      <c r="L83" s="175"/>
      <c r="M83" s="175"/>
      <c r="N83" s="142">
        <f t="shared" ref="N83" si="25">SUM(N84:N88)</f>
        <v>1933</v>
      </c>
      <c r="O83" s="175"/>
      <c r="P83" s="175"/>
      <c r="Q83" s="136">
        <f t="shared" si="18"/>
        <v>0</v>
      </c>
    </row>
    <row r="84" spans="1:17" s="180" customFormat="1" ht="21" hidden="1" customHeight="1">
      <c r="A84" s="168"/>
      <c r="B84" s="168"/>
      <c r="C84" s="177" t="s">
        <v>69</v>
      </c>
      <c r="D84" s="74">
        <f t="shared" ref="D84:D88" si="26">E84+F84</f>
        <v>200</v>
      </c>
      <c r="E84" s="178">
        <f>SUM(E85:E87)</f>
        <v>0</v>
      </c>
      <c r="F84" s="74">
        <v>200</v>
      </c>
      <c r="G84" s="106">
        <f t="shared" si="17"/>
        <v>200</v>
      </c>
      <c r="H84" s="179"/>
      <c r="I84" s="179"/>
      <c r="J84" s="142">
        <f t="shared" si="7"/>
        <v>0</v>
      </c>
      <c r="K84" s="179"/>
      <c r="L84" s="179"/>
      <c r="M84" s="179"/>
      <c r="N84" s="164">
        <v>200</v>
      </c>
      <c r="O84" s="179"/>
      <c r="P84" s="179"/>
      <c r="Q84" s="136">
        <f t="shared" si="18"/>
        <v>0</v>
      </c>
    </row>
    <row r="85" spans="1:17" s="176" customFormat="1" ht="46.5" hidden="1" customHeight="1">
      <c r="A85" s="168"/>
      <c r="B85" s="168"/>
      <c r="C85" s="177" t="s">
        <v>70</v>
      </c>
      <c r="D85" s="74">
        <f>F85</f>
        <v>700</v>
      </c>
      <c r="E85" s="181"/>
      <c r="F85" s="74">
        <v>700</v>
      </c>
      <c r="G85" s="106">
        <f t="shared" si="17"/>
        <v>700</v>
      </c>
      <c r="H85" s="175"/>
      <c r="I85" s="175"/>
      <c r="J85" s="142">
        <f t="shared" si="7"/>
        <v>0</v>
      </c>
      <c r="K85" s="175"/>
      <c r="L85" s="175"/>
      <c r="M85" s="175"/>
      <c r="N85" s="164">
        <v>700</v>
      </c>
      <c r="O85" s="175"/>
      <c r="P85" s="175"/>
      <c r="Q85" s="136">
        <f t="shared" si="18"/>
        <v>0</v>
      </c>
    </row>
    <row r="86" spans="1:17" s="176" customFormat="1" ht="46.5" hidden="1" customHeight="1">
      <c r="A86" s="168"/>
      <c r="B86" s="168"/>
      <c r="C86" s="177" t="s">
        <v>71</v>
      </c>
      <c r="D86" s="74">
        <f t="shared" si="26"/>
        <v>633</v>
      </c>
      <c r="E86" s="181"/>
      <c r="F86" s="74">
        <v>633</v>
      </c>
      <c r="G86" s="106">
        <f t="shared" si="17"/>
        <v>633</v>
      </c>
      <c r="H86" s="175"/>
      <c r="I86" s="175"/>
      <c r="J86" s="142">
        <f t="shared" si="7"/>
        <v>0</v>
      </c>
      <c r="K86" s="175"/>
      <c r="L86" s="175"/>
      <c r="M86" s="175"/>
      <c r="N86" s="164">
        <v>633</v>
      </c>
      <c r="O86" s="175"/>
      <c r="P86" s="175"/>
      <c r="Q86" s="136">
        <f t="shared" si="18"/>
        <v>0</v>
      </c>
    </row>
    <row r="87" spans="1:17" s="176" customFormat="1" ht="46.5" hidden="1" customHeight="1">
      <c r="A87" s="168"/>
      <c r="B87" s="168"/>
      <c r="C87" s="177" t="s">
        <v>72</v>
      </c>
      <c r="D87" s="74">
        <f t="shared" ref="D87" si="27">F87</f>
        <v>200</v>
      </c>
      <c r="E87" s="181"/>
      <c r="F87" s="74">
        <v>200</v>
      </c>
      <c r="G87" s="106">
        <f t="shared" si="17"/>
        <v>200</v>
      </c>
      <c r="H87" s="175"/>
      <c r="I87" s="175"/>
      <c r="J87" s="142">
        <f t="shared" si="7"/>
        <v>0</v>
      </c>
      <c r="K87" s="175"/>
      <c r="L87" s="175"/>
      <c r="M87" s="175"/>
      <c r="N87" s="164">
        <v>200</v>
      </c>
      <c r="O87" s="175"/>
      <c r="P87" s="175"/>
      <c r="Q87" s="136">
        <f t="shared" si="18"/>
        <v>0</v>
      </c>
    </row>
    <row r="88" spans="1:17" s="160" customFormat="1" ht="46.5" hidden="1" customHeight="1">
      <c r="A88" s="182"/>
      <c r="B88" s="182"/>
      <c r="C88" s="177" t="s">
        <v>73</v>
      </c>
      <c r="D88" s="74">
        <f t="shared" si="26"/>
        <v>200</v>
      </c>
      <c r="E88" s="158"/>
      <c r="F88" s="74">
        <v>200</v>
      </c>
      <c r="G88" s="106">
        <f t="shared" si="17"/>
        <v>200</v>
      </c>
      <c r="H88" s="159"/>
      <c r="I88" s="159"/>
      <c r="J88" s="142">
        <f t="shared" si="7"/>
        <v>0</v>
      </c>
      <c r="K88" s="159"/>
      <c r="L88" s="159"/>
      <c r="M88" s="159"/>
      <c r="N88" s="90">
        <v>200</v>
      </c>
      <c r="O88" s="159"/>
      <c r="P88" s="159"/>
      <c r="Q88" s="136">
        <f t="shared" si="18"/>
        <v>0</v>
      </c>
    </row>
    <row r="89" spans="1:17" ht="15" hidden="1" customHeight="1">
      <c r="A89" s="183"/>
      <c r="B89" s="183"/>
      <c r="C89" s="184"/>
      <c r="D89" s="185"/>
      <c r="E89" s="185"/>
      <c r="F89" s="185"/>
      <c r="G89" s="107"/>
    </row>
    <row r="90" spans="1:17" ht="6" customHeight="1"/>
    <row r="91" spans="1:17">
      <c r="A91" s="108" t="s">
        <v>12</v>
      </c>
      <c r="C91" s="109"/>
      <c r="D91" s="109"/>
      <c r="E91" s="109"/>
      <c r="F91" s="109"/>
      <c r="G91" s="109"/>
    </row>
    <row r="92" spans="1:17" s="108" customFormat="1" ht="20.25" customHeight="1">
      <c r="A92" s="186" t="s">
        <v>65</v>
      </c>
      <c r="B92" s="186"/>
      <c r="C92" s="186"/>
      <c r="D92" s="186"/>
      <c r="E92" s="186"/>
      <c r="F92" s="186"/>
      <c r="G92" s="186"/>
      <c r="H92" s="186"/>
      <c r="I92" s="186"/>
      <c r="J92" s="186"/>
      <c r="K92" s="186"/>
      <c r="L92" s="186"/>
    </row>
    <row r="93" spans="1:17" hidden="1">
      <c r="A93" s="108" t="s">
        <v>79</v>
      </c>
    </row>
    <row r="94" spans="1:17" ht="66.75" hidden="1" customHeight="1">
      <c r="A94" s="187" t="s">
        <v>81</v>
      </c>
      <c r="B94" s="188"/>
      <c r="C94" s="188"/>
      <c r="D94" s="188"/>
      <c r="E94" s="188"/>
      <c r="F94" s="188"/>
      <c r="G94" s="110"/>
    </row>
    <row r="95" spans="1:17" ht="49.5" hidden="1" customHeight="1">
      <c r="A95" s="187" t="s">
        <v>83</v>
      </c>
      <c r="B95" s="188"/>
      <c r="C95" s="188"/>
      <c r="D95" s="188"/>
      <c r="E95" s="188"/>
      <c r="F95" s="188"/>
      <c r="G95" s="110"/>
    </row>
    <row r="96" spans="1:17" hidden="1">
      <c r="A96" s="108" t="s">
        <v>82</v>
      </c>
    </row>
  </sheetData>
  <mergeCells count="16">
    <mergeCell ref="J2:L2"/>
    <mergeCell ref="A1:L1"/>
    <mergeCell ref="A92:L92"/>
    <mergeCell ref="D2:F2"/>
    <mergeCell ref="A3:A4"/>
    <mergeCell ref="B3:B4"/>
    <mergeCell ref="C3:C4"/>
    <mergeCell ref="D3:D4"/>
    <mergeCell ref="E3:F3"/>
    <mergeCell ref="A95:F95"/>
    <mergeCell ref="H3:I3"/>
    <mergeCell ref="K3:L3"/>
    <mergeCell ref="M3:N3"/>
    <mergeCell ref="O3:P3"/>
    <mergeCell ref="A94:F94"/>
    <mergeCell ref="J3: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DE6D-6754-4E0E-A7CE-24AE735F55D6}">
  <dimension ref="A1:S96"/>
  <sheetViews>
    <sheetView workbookViewId="0">
      <selection activeCell="M4" sqref="M4"/>
    </sheetView>
  </sheetViews>
  <sheetFormatPr defaultRowHeight="15.75"/>
  <cols>
    <col min="1" max="1" width="6" style="1" customWidth="1"/>
    <col min="2" max="2" width="7.140625" style="1" customWidth="1"/>
    <col min="3" max="3" width="52.5703125" style="1" customWidth="1"/>
    <col min="4" max="4" width="8.85546875" style="1" hidden="1" customWidth="1"/>
    <col min="5" max="5" width="9" style="1" hidden="1" customWidth="1"/>
    <col min="6" max="6" width="9.7109375" style="1" hidden="1" customWidth="1"/>
    <col min="7" max="7" width="9.7109375" style="17" hidden="1" customWidth="1"/>
    <col min="8" max="8" width="11.28515625" style="2" hidden="1" customWidth="1"/>
    <col min="9" max="9" width="9" style="2" hidden="1" customWidth="1"/>
    <col min="10" max="10" width="0" style="2" hidden="1" customWidth="1"/>
    <col min="11" max="11" width="12.7109375" style="2" hidden="1" customWidth="1"/>
    <col min="12" max="12" width="9.7109375" style="2" customWidth="1"/>
    <col min="13" max="13" width="9.140625" style="2" customWidth="1"/>
    <col min="14" max="14" width="10.140625" style="2" customWidth="1"/>
    <col min="15" max="17" width="0" style="2" hidden="1" customWidth="1"/>
    <col min="18" max="254" width="9.140625" style="2"/>
    <col min="255" max="255" width="6" style="2" customWidth="1"/>
    <col min="256" max="256" width="7.85546875" style="2" customWidth="1"/>
    <col min="257" max="257" width="57.7109375" style="2" customWidth="1"/>
    <col min="258" max="258" width="10.5703125" style="2" customWidth="1"/>
    <col min="259" max="259" width="9.85546875" style="2" customWidth="1"/>
    <col min="260" max="260" width="10.42578125" style="2" customWidth="1"/>
    <col min="261" max="261" width="6.7109375" style="2" customWidth="1"/>
    <col min="262" max="262" width="11.28515625" style="2" customWidth="1"/>
    <col min="263" max="263" width="24.7109375" style="2" customWidth="1"/>
    <col min="264" max="264" width="16.42578125" style="2" customWidth="1"/>
    <col min="265" max="510" width="9.140625" style="2"/>
    <col min="511" max="511" width="6" style="2" customWidth="1"/>
    <col min="512" max="512" width="7.85546875" style="2" customWidth="1"/>
    <col min="513" max="513" width="57.7109375" style="2" customWidth="1"/>
    <col min="514" max="514" width="10.5703125" style="2" customWidth="1"/>
    <col min="515" max="515" width="9.85546875" style="2" customWidth="1"/>
    <col min="516" max="516" width="10.42578125" style="2" customWidth="1"/>
    <col min="517" max="517" width="6.7109375" style="2" customWidth="1"/>
    <col min="518" max="518" width="11.28515625" style="2" customWidth="1"/>
    <col min="519" max="519" width="24.7109375" style="2" customWidth="1"/>
    <col min="520" max="520" width="16.42578125" style="2" customWidth="1"/>
    <col min="521" max="766" width="9.140625" style="2"/>
    <col min="767" max="767" width="6" style="2" customWidth="1"/>
    <col min="768" max="768" width="7.85546875" style="2" customWidth="1"/>
    <col min="769" max="769" width="57.7109375" style="2" customWidth="1"/>
    <col min="770" max="770" width="10.5703125" style="2" customWidth="1"/>
    <col min="771" max="771" width="9.85546875" style="2" customWidth="1"/>
    <col min="772" max="772" width="10.42578125" style="2" customWidth="1"/>
    <col min="773" max="773" width="6.7109375" style="2" customWidth="1"/>
    <col min="774" max="774" width="11.28515625" style="2" customWidth="1"/>
    <col min="775" max="775" width="24.7109375" style="2" customWidth="1"/>
    <col min="776" max="776" width="16.42578125" style="2" customWidth="1"/>
    <col min="777" max="1022" width="9.140625" style="2"/>
    <col min="1023" max="1023" width="6" style="2" customWidth="1"/>
    <col min="1024" max="1024" width="7.85546875" style="2" customWidth="1"/>
    <col min="1025" max="1025" width="57.7109375" style="2" customWidth="1"/>
    <col min="1026" max="1026" width="10.5703125" style="2" customWidth="1"/>
    <col min="1027" max="1027" width="9.85546875" style="2" customWidth="1"/>
    <col min="1028" max="1028" width="10.42578125" style="2" customWidth="1"/>
    <col min="1029" max="1029" width="6.7109375" style="2" customWidth="1"/>
    <col min="1030" max="1030" width="11.28515625" style="2" customWidth="1"/>
    <col min="1031" max="1031" width="24.7109375" style="2" customWidth="1"/>
    <col min="1032" max="1032" width="16.42578125" style="2" customWidth="1"/>
    <col min="1033" max="1278" width="9.140625" style="2"/>
    <col min="1279" max="1279" width="6" style="2" customWidth="1"/>
    <col min="1280" max="1280" width="7.85546875" style="2" customWidth="1"/>
    <col min="1281" max="1281" width="57.7109375" style="2" customWidth="1"/>
    <col min="1282" max="1282" width="10.5703125" style="2" customWidth="1"/>
    <col min="1283" max="1283" width="9.85546875" style="2" customWidth="1"/>
    <col min="1284" max="1284" width="10.42578125" style="2" customWidth="1"/>
    <col min="1285" max="1285" width="6.7109375" style="2" customWidth="1"/>
    <col min="1286" max="1286" width="11.28515625" style="2" customWidth="1"/>
    <col min="1287" max="1287" width="24.7109375" style="2" customWidth="1"/>
    <col min="1288" max="1288" width="16.42578125" style="2" customWidth="1"/>
    <col min="1289" max="1534" width="9.140625" style="2"/>
    <col min="1535" max="1535" width="6" style="2" customWidth="1"/>
    <col min="1536" max="1536" width="7.85546875" style="2" customWidth="1"/>
    <col min="1537" max="1537" width="57.7109375" style="2" customWidth="1"/>
    <col min="1538" max="1538" width="10.5703125" style="2" customWidth="1"/>
    <col min="1539" max="1539" width="9.85546875" style="2" customWidth="1"/>
    <col min="1540" max="1540" width="10.42578125" style="2" customWidth="1"/>
    <col min="1541" max="1541" width="6.7109375" style="2" customWidth="1"/>
    <col min="1542" max="1542" width="11.28515625" style="2" customWidth="1"/>
    <col min="1543" max="1543" width="24.7109375" style="2" customWidth="1"/>
    <col min="1544" max="1544" width="16.42578125" style="2" customWidth="1"/>
    <col min="1545" max="1790" width="9.140625" style="2"/>
    <col min="1791" max="1791" width="6" style="2" customWidth="1"/>
    <col min="1792" max="1792" width="7.85546875" style="2" customWidth="1"/>
    <col min="1793" max="1793" width="57.7109375" style="2" customWidth="1"/>
    <col min="1794" max="1794" width="10.5703125" style="2" customWidth="1"/>
    <col min="1795" max="1795" width="9.85546875" style="2" customWidth="1"/>
    <col min="1796" max="1796" width="10.42578125" style="2" customWidth="1"/>
    <col min="1797" max="1797" width="6.7109375" style="2" customWidth="1"/>
    <col min="1798" max="1798" width="11.28515625" style="2" customWidth="1"/>
    <col min="1799" max="1799" width="24.7109375" style="2" customWidth="1"/>
    <col min="1800" max="1800" width="16.42578125" style="2" customWidth="1"/>
    <col min="1801" max="2046" width="9.140625" style="2"/>
    <col min="2047" max="2047" width="6" style="2" customWidth="1"/>
    <col min="2048" max="2048" width="7.85546875" style="2" customWidth="1"/>
    <col min="2049" max="2049" width="57.7109375" style="2" customWidth="1"/>
    <col min="2050" max="2050" width="10.5703125" style="2" customWidth="1"/>
    <col min="2051" max="2051" width="9.85546875" style="2" customWidth="1"/>
    <col min="2052" max="2052" width="10.42578125" style="2" customWidth="1"/>
    <col min="2053" max="2053" width="6.7109375" style="2" customWidth="1"/>
    <col min="2054" max="2054" width="11.28515625" style="2" customWidth="1"/>
    <col min="2055" max="2055" width="24.7109375" style="2" customWidth="1"/>
    <col min="2056" max="2056" width="16.42578125" style="2" customWidth="1"/>
    <col min="2057" max="2302" width="9.140625" style="2"/>
    <col min="2303" max="2303" width="6" style="2" customWidth="1"/>
    <col min="2304" max="2304" width="7.85546875" style="2" customWidth="1"/>
    <col min="2305" max="2305" width="57.7109375" style="2" customWidth="1"/>
    <col min="2306" max="2306" width="10.5703125" style="2" customWidth="1"/>
    <col min="2307" max="2307" width="9.85546875" style="2" customWidth="1"/>
    <col min="2308" max="2308" width="10.42578125" style="2" customWidth="1"/>
    <col min="2309" max="2309" width="6.7109375" style="2" customWidth="1"/>
    <col min="2310" max="2310" width="11.28515625" style="2" customWidth="1"/>
    <col min="2311" max="2311" width="24.7109375" style="2" customWidth="1"/>
    <col min="2312" max="2312" width="16.42578125" style="2" customWidth="1"/>
    <col min="2313" max="2558" width="9.140625" style="2"/>
    <col min="2559" max="2559" width="6" style="2" customWidth="1"/>
    <col min="2560" max="2560" width="7.85546875" style="2" customWidth="1"/>
    <col min="2561" max="2561" width="57.7109375" style="2" customWidth="1"/>
    <col min="2562" max="2562" width="10.5703125" style="2" customWidth="1"/>
    <col min="2563" max="2563" width="9.85546875" style="2" customWidth="1"/>
    <col min="2564" max="2564" width="10.42578125" style="2" customWidth="1"/>
    <col min="2565" max="2565" width="6.7109375" style="2" customWidth="1"/>
    <col min="2566" max="2566" width="11.28515625" style="2" customWidth="1"/>
    <col min="2567" max="2567" width="24.7109375" style="2" customWidth="1"/>
    <col min="2568" max="2568" width="16.42578125" style="2" customWidth="1"/>
    <col min="2569" max="2814" width="9.140625" style="2"/>
    <col min="2815" max="2815" width="6" style="2" customWidth="1"/>
    <col min="2816" max="2816" width="7.85546875" style="2" customWidth="1"/>
    <col min="2817" max="2817" width="57.7109375" style="2" customWidth="1"/>
    <col min="2818" max="2818" width="10.5703125" style="2" customWidth="1"/>
    <col min="2819" max="2819" width="9.85546875" style="2" customWidth="1"/>
    <col min="2820" max="2820" width="10.42578125" style="2" customWidth="1"/>
    <col min="2821" max="2821" width="6.7109375" style="2" customWidth="1"/>
    <col min="2822" max="2822" width="11.28515625" style="2" customWidth="1"/>
    <col min="2823" max="2823" width="24.7109375" style="2" customWidth="1"/>
    <col min="2824" max="2824" width="16.42578125" style="2" customWidth="1"/>
    <col min="2825" max="3070" width="9.140625" style="2"/>
    <col min="3071" max="3071" width="6" style="2" customWidth="1"/>
    <col min="3072" max="3072" width="7.85546875" style="2" customWidth="1"/>
    <col min="3073" max="3073" width="57.7109375" style="2" customWidth="1"/>
    <col min="3074" max="3074" width="10.5703125" style="2" customWidth="1"/>
    <col min="3075" max="3075" width="9.85546875" style="2" customWidth="1"/>
    <col min="3076" max="3076" width="10.42578125" style="2" customWidth="1"/>
    <col min="3077" max="3077" width="6.7109375" style="2" customWidth="1"/>
    <col min="3078" max="3078" width="11.28515625" style="2" customWidth="1"/>
    <col min="3079" max="3079" width="24.7109375" style="2" customWidth="1"/>
    <col min="3080" max="3080" width="16.42578125" style="2" customWidth="1"/>
    <col min="3081" max="3326" width="9.140625" style="2"/>
    <col min="3327" max="3327" width="6" style="2" customWidth="1"/>
    <col min="3328" max="3328" width="7.85546875" style="2" customWidth="1"/>
    <col min="3329" max="3329" width="57.7109375" style="2" customWidth="1"/>
    <col min="3330" max="3330" width="10.5703125" style="2" customWidth="1"/>
    <col min="3331" max="3331" width="9.85546875" style="2" customWidth="1"/>
    <col min="3332" max="3332" width="10.42578125" style="2" customWidth="1"/>
    <col min="3333" max="3333" width="6.7109375" style="2" customWidth="1"/>
    <col min="3334" max="3334" width="11.28515625" style="2" customWidth="1"/>
    <col min="3335" max="3335" width="24.7109375" style="2" customWidth="1"/>
    <col min="3336" max="3336" width="16.42578125" style="2" customWidth="1"/>
    <col min="3337" max="3582" width="9.140625" style="2"/>
    <col min="3583" max="3583" width="6" style="2" customWidth="1"/>
    <col min="3584" max="3584" width="7.85546875" style="2" customWidth="1"/>
    <col min="3585" max="3585" width="57.7109375" style="2" customWidth="1"/>
    <col min="3586" max="3586" width="10.5703125" style="2" customWidth="1"/>
    <col min="3587" max="3587" width="9.85546875" style="2" customWidth="1"/>
    <col min="3588" max="3588" width="10.42578125" style="2" customWidth="1"/>
    <col min="3589" max="3589" width="6.7109375" style="2" customWidth="1"/>
    <col min="3590" max="3590" width="11.28515625" style="2" customWidth="1"/>
    <col min="3591" max="3591" width="24.7109375" style="2" customWidth="1"/>
    <col min="3592" max="3592" width="16.42578125" style="2" customWidth="1"/>
    <col min="3593" max="3838" width="9.140625" style="2"/>
    <col min="3839" max="3839" width="6" style="2" customWidth="1"/>
    <col min="3840" max="3840" width="7.85546875" style="2" customWidth="1"/>
    <col min="3841" max="3841" width="57.7109375" style="2" customWidth="1"/>
    <col min="3842" max="3842" width="10.5703125" style="2" customWidth="1"/>
    <col min="3843" max="3843" width="9.85546875" style="2" customWidth="1"/>
    <col min="3844" max="3844" width="10.42578125" style="2" customWidth="1"/>
    <col min="3845" max="3845" width="6.7109375" style="2" customWidth="1"/>
    <col min="3846" max="3846" width="11.28515625" style="2" customWidth="1"/>
    <col min="3847" max="3847" width="24.7109375" style="2" customWidth="1"/>
    <col min="3848" max="3848" width="16.42578125" style="2" customWidth="1"/>
    <col min="3849" max="4094" width="9.140625" style="2"/>
    <col min="4095" max="4095" width="6" style="2" customWidth="1"/>
    <col min="4096" max="4096" width="7.85546875" style="2" customWidth="1"/>
    <col min="4097" max="4097" width="57.7109375" style="2" customWidth="1"/>
    <col min="4098" max="4098" width="10.5703125" style="2" customWidth="1"/>
    <col min="4099" max="4099" width="9.85546875" style="2" customWidth="1"/>
    <col min="4100" max="4100" width="10.42578125" style="2" customWidth="1"/>
    <col min="4101" max="4101" width="6.7109375" style="2" customWidth="1"/>
    <col min="4102" max="4102" width="11.28515625" style="2" customWidth="1"/>
    <col min="4103" max="4103" width="24.7109375" style="2" customWidth="1"/>
    <col min="4104" max="4104" width="16.42578125" style="2" customWidth="1"/>
    <col min="4105" max="4350" width="9.140625" style="2"/>
    <col min="4351" max="4351" width="6" style="2" customWidth="1"/>
    <col min="4352" max="4352" width="7.85546875" style="2" customWidth="1"/>
    <col min="4353" max="4353" width="57.7109375" style="2" customWidth="1"/>
    <col min="4354" max="4354" width="10.5703125" style="2" customWidth="1"/>
    <col min="4355" max="4355" width="9.85546875" style="2" customWidth="1"/>
    <col min="4356" max="4356" width="10.42578125" style="2" customWidth="1"/>
    <col min="4357" max="4357" width="6.7109375" style="2" customWidth="1"/>
    <col min="4358" max="4358" width="11.28515625" style="2" customWidth="1"/>
    <col min="4359" max="4359" width="24.7109375" style="2" customWidth="1"/>
    <col min="4360" max="4360" width="16.42578125" style="2" customWidth="1"/>
    <col min="4361" max="4606" width="9.140625" style="2"/>
    <col min="4607" max="4607" width="6" style="2" customWidth="1"/>
    <col min="4608" max="4608" width="7.85546875" style="2" customWidth="1"/>
    <col min="4609" max="4609" width="57.7109375" style="2" customWidth="1"/>
    <col min="4610" max="4610" width="10.5703125" style="2" customWidth="1"/>
    <col min="4611" max="4611" width="9.85546875" style="2" customWidth="1"/>
    <col min="4612" max="4612" width="10.42578125" style="2" customWidth="1"/>
    <col min="4613" max="4613" width="6.7109375" style="2" customWidth="1"/>
    <col min="4614" max="4614" width="11.28515625" style="2" customWidth="1"/>
    <col min="4615" max="4615" width="24.7109375" style="2" customWidth="1"/>
    <col min="4616" max="4616" width="16.42578125" style="2" customWidth="1"/>
    <col min="4617" max="4862" width="9.140625" style="2"/>
    <col min="4863" max="4863" width="6" style="2" customWidth="1"/>
    <col min="4864" max="4864" width="7.85546875" style="2" customWidth="1"/>
    <col min="4865" max="4865" width="57.7109375" style="2" customWidth="1"/>
    <col min="4866" max="4866" width="10.5703125" style="2" customWidth="1"/>
    <col min="4867" max="4867" width="9.85546875" style="2" customWidth="1"/>
    <col min="4868" max="4868" width="10.42578125" style="2" customWidth="1"/>
    <col min="4869" max="4869" width="6.7109375" style="2" customWidth="1"/>
    <col min="4870" max="4870" width="11.28515625" style="2" customWidth="1"/>
    <col min="4871" max="4871" width="24.7109375" style="2" customWidth="1"/>
    <col min="4872" max="4872" width="16.42578125" style="2" customWidth="1"/>
    <col min="4873" max="5118" width="9.140625" style="2"/>
    <col min="5119" max="5119" width="6" style="2" customWidth="1"/>
    <col min="5120" max="5120" width="7.85546875" style="2" customWidth="1"/>
    <col min="5121" max="5121" width="57.7109375" style="2" customWidth="1"/>
    <col min="5122" max="5122" width="10.5703125" style="2" customWidth="1"/>
    <col min="5123" max="5123" width="9.85546875" style="2" customWidth="1"/>
    <col min="5124" max="5124" width="10.42578125" style="2" customWidth="1"/>
    <col min="5125" max="5125" width="6.7109375" style="2" customWidth="1"/>
    <col min="5126" max="5126" width="11.28515625" style="2" customWidth="1"/>
    <col min="5127" max="5127" width="24.7109375" style="2" customWidth="1"/>
    <col min="5128" max="5128" width="16.42578125" style="2" customWidth="1"/>
    <col min="5129" max="5374" width="9.140625" style="2"/>
    <col min="5375" max="5375" width="6" style="2" customWidth="1"/>
    <col min="5376" max="5376" width="7.85546875" style="2" customWidth="1"/>
    <col min="5377" max="5377" width="57.7109375" style="2" customWidth="1"/>
    <col min="5378" max="5378" width="10.5703125" style="2" customWidth="1"/>
    <col min="5379" max="5379" width="9.85546875" style="2" customWidth="1"/>
    <col min="5380" max="5380" width="10.42578125" style="2" customWidth="1"/>
    <col min="5381" max="5381" width="6.7109375" style="2" customWidth="1"/>
    <col min="5382" max="5382" width="11.28515625" style="2" customWidth="1"/>
    <col min="5383" max="5383" width="24.7109375" style="2" customWidth="1"/>
    <col min="5384" max="5384" width="16.42578125" style="2" customWidth="1"/>
    <col min="5385" max="5630" width="9.140625" style="2"/>
    <col min="5631" max="5631" width="6" style="2" customWidth="1"/>
    <col min="5632" max="5632" width="7.85546875" style="2" customWidth="1"/>
    <col min="5633" max="5633" width="57.7109375" style="2" customWidth="1"/>
    <col min="5634" max="5634" width="10.5703125" style="2" customWidth="1"/>
    <col min="5635" max="5635" width="9.85546875" style="2" customWidth="1"/>
    <col min="5636" max="5636" width="10.42578125" style="2" customWidth="1"/>
    <col min="5637" max="5637" width="6.7109375" style="2" customWidth="1"/>
    <col min="5638" max="5638" width="11.28515625" style="2" customWidth="1"/>
    <col min="5639" max="5639" width="24.7109375" style="2" customWidth="1"/>
    <col min="5640" max="5640" width="16.42578125" style="2" customWidth="1"/>
    <col min="5641" max="5886" width="9.140625" style="2"/>
    <col min="5887" max="5887" width="6" style="2" customWidth="1"/>
    <col min="5888" max="5888" width="7.85546875" style="2" customWidth="1"/>
    <col min="5889" max="5889" width="57.7109375" style="2" customWidth="1"/>
    <col min="5890" max="5890" width="10.5703125" style="2" customWidth="1"/>
    <col min="5891" max="5891" width="9.85546875" style="2" customWidth="1"/>
    <col min="5892" max="5892" width="10.42578125" style="2" customWidth="1"/>
    <col min="5893" max="5893" width="6.7109375" style="2" customWidth="1"/>
    <col min="5894" max="5894" width="11.28515625" style="2" customWidth="1"/>
    <col min="5895" max="5895" width="24.7109375" style="2" customWidth="1"/>
    <col min="5896" max="5896" width="16.42578125" style="2" customWidth="1"/>
    <col min="5897" max="6142" width="9.140625" style="2"/>
    <col min="6143" max="6143" width="6" style="2" customWidth="1"/>
    <col min="6144" max="6144" width="7.85546875" style="2" customWidth="1"/>
    <col min="6145" max="6145" width="57.7109375" style="2" customWidth="1"/>
    <col min="6146" max="6146" width="10.5703125" style="2" customWidth="1"/>
    <col min="6147" max="6147" width="9.85546875" style="2" customWidth="1"/>
    <col min="6148" max="6148" width="10.42578125" style="2" customWidth="1"/>
    <col min="6149" max="6149" width="6.7109375" style="2" customWidth="1"/>
    <col min="6150" max="6150" width="11.28515625" style="2" customWidth="1"/>
    <col min="6151" max="6151" width="24.7109375" style="2" customWidth="1"/>
    <col min="6152" max="6152" width="16.42578125" style="2" customWidth="1"/>
    <col min="6153" max="6398" width="9.140625" style="2"/>
    <col min="6399" max="6399" width="6" style="2" customWidth="1"/>
    <col min="6400" max="6400" width="7.85546875" style="2" customWidth="1"/>
    <col min="6401" max="6401" width="57.7109375" style="2" customWidth="1"/>
    <col min="6402" max="6402" width="10.5703125" style="2" customWidth="1"/>
    <col min="6403" max="6403" width="9.85546875" style="2" customWidth="1"/>
    <col min="6404" max="6404" width="10.42578125" style="2" customWidth="1"/>
    <col min="6405" max="6405" width="6.7109375" style="2" customWidth="1"/>
    <col min="6406" max="6406" width="11.28515625" style="2" customWidth="1"/>
    <col min="6407" max="6407" width="24.7109375" style="2" customWidth="1"/>
    <col min="6408" max="6408" width="16.42578125" style="2" customWidth="1"/>
    <col min="6409" max="6654" width="9.140625" style="2"/>
    <col min="6655" max="6655" width="6" style="2" customWidth="1"/>
    <col min="6656" max="6656" width="7.85546875" style="2" customWidth="1"/>
    <col min="6657" max="6657" width="57.7109375" style="2" customWidth="1"/>
    <col min="6658" max="6658" width="10.5703125" style="2" customWidth="1"/>
    <col min="6659" max="6659" width="9.85546875" style="2" customWidth="1"/>
    <col min="6660" max="6660" width="10.42578125" style="2" customWidth="1"/>
    <col min="6661" max="6661" width="6.7109375" style="2" customWidth="1"/>
    <col min="6662" max="6662" width="11.28515625" style="2" customWidth="1"/>
    <col min="6663" max="6663" width="24.7109375" style="2" customWidth="1"/>
    <col min="6664" max="6664" width="16.42578125" style="2" customWidth="1"/>
    <col min="6665" max="6910" width="9.140625" style="2"/>
    <col min="6911" max="6911" width="6" style="2" customWidth="1"/>
    <col min="6912" max="6912" width="7.85546875" style="2" customWidth="1"/>
    <col min="6913" max="6913" width="57.7109375" style="2" customWidth="1"/>
    <col min="6914" max="6914" width="10.5703125" style="2" customWidth="1"/>
    <col min="6915" max="6915" width="9.85546875" style="2" customWidth="1"/>
    <col min="6916" max="6916" width="10.42578125" style="2" customWidth="1"/>
    <col min="6917" max="6917" width="6.7109375" style="2" customWidth="1"/>
    <col min="6918" max="6918" width="11.28515625" style="2" customWidth="1"/>
    <col min="6919" max="6919" width="24.7109375" style="2" customWidth="1"/>
    <col min="6920" max="6920" width="16.42578125" style="2" customWidth="1"/>
    <col min="6921" max="7166" width="9.140625" style="2"/>
    <col min="7167" max="7167" width="6" style="2" customWidth="1"/>
    <col min="7168" max="7168" width="7.85546875" style="2" customWidth="1"/>
    <col min="7169" max="7169" width="57.7109375" style="2" customWidth="1"/>
    <col min="7170" max="7170" width="10.5703125" style="2" customWidth="1"/>
    <col min="7171" max="7171" width="9.85546875" style="2" customWidth="1"/>
    <col min="7172" max="7172" width="10.42578125" style="2" customWidth="1"/>
    <col min="7173" max="7173" width="6.7109375" style="2" customWidth="1"/>
    <col min="7174" max="7174" width="11.28515625" style="2" customWidth="1"/>
    <col min="7175" max="7175" width="24.7109375" style="2" customWidth="1"/>
    <col min="7176" max="7176" width="16.42578125" style="2" customWidth="1"/>
    <col min="7177" max="7422" width="9.140625" style="2"/>
    <col min="7423" max="7423" width="6" style="2" customWidth="1"/>
    <col min="7424" max="7424" width="7.85546875" style="2" customWidth="1"/>
    <col min="7425" max="7425" width="57.7109375" style="2" customWidth="1"/>
    <col min="7426" max="7426" width="10.5703125" style="2" customWidth="1"/>
    <col min="7427" max="7427" width="9.85546875" style="2" customWidth="1"/>
    <col min="7428" max="7428" width="10.42578125" style="2" customWidth="1"/>
    <col min="7429" max="7429" width="6.7109375" style="2" customWidth="1"/>
    <col min="7430" max="7430" width="11.28515625" style="2" customWidth="1"/>
    <col min="7431" max="7431" width="24.7109375" style="2" customWidth="1"/>
    <col min="7432" max="7432" width="16.42578125" style="2" customWidth="1"/>
    <col min="7433" max="7678" width="9.140625" style="2"/>
    <col min="7679" max="7679" width="6" style="2" customWidth="1"/>
    <col min="7680" max="7680" width="7.85546875" style="2" customWidth="1"/>
    <col min="7681" max="7681" width="57.7109375" style="2" customWidth="1"/>
    <col min="7682" max="7682" width="10.5703125" style="2" customWidth="1"/>
    <col min="7683" max="7683" width="9.85546875" style="2" customWidth="1"/>
    <col min="7684" max="7684" width="10.42578125" style="2" customWidth="1"/>
    <col min="7685" max="7685" width="6.7109375" style="2" customWidth="1"/>
    <col min="7686" max="7686" width="11.28515625" style="2" customWidth="1"/>
    <col min="7687" max="7687" width="24.7109375" style="2" customWidth="1"/>
    <col min="7688" max="7688" width="16.42578125" style="2" customWidth="1"/>
    <col min="7689" max="7934" width="9.140625" style="2"/>
    <col min="7935" max="7935" width="6" style="2" customWidth="1"/>
    <col min="7936" max="7936" width="7.85546875" style="2" customWidth="1"/>
    <col min="7937" max="7937" width="57.7109375" style="2" customWidth="1"/>
    <col min="7938" max="7938" width="10.5703125" style="2" customWidth="1"/>
    <col min="7939" max="7939" width="9.85546875" style="2" customWidth="1"/>
    <col min="7940" max="7940" width="10.42578125" style="2" customWidth="1"/>
    <col min="7941" max="7941" width="6.7109375" style="2" customWidth="1"/>
    <col min="7942" max="7942" width="11.28515625" style="2" customWidth="1"/>
    <col min="7943" max="7943" width="24.7109375" style="2" customWidth="1"/>
    <col min="7944" max="7944" width="16.42578125" style="2" customWidth="1"/>
    <col min="7945" max="8190" width="9.140625" style="2"/>
    <col min="8191" max="8191" width="6" style="2" customWidth="1"/>
    <col min="8192" max="8192" width="7.85546875" style="2" customWidth="1"/>
    <col min="8193" max="8193" width="57.7109375" style="2" customWidth="1"/>
    <col min="8194" max="8194" width="10.5703125" style="2" customWidth="1"/>
    <col min="8195" max="8195" width="9.85546875" style="2" customWidth="1"/>
    <col min="8196" max="8196" width="10.42578125" style="2" customWidth="1"/>
    <col min="8197" max="8197" width="6.7109375" style="2" customWidth="1"/>
    <col min="8198" max="8198" width="11.28515625" style="2" customWidth="1"/>
    <col min="8199" max="8199" width="24.7109375" style="2" customWidth="1"/>
    <col min="8200" max="8200" width="16.42578125" style="2" customWidth="1"/>
    <col min="8201" max="8446" width="9.140625" style="2"/>
    <col min="8447" max="8447" width="6" style="2" customWidth="1"/>
    <col min="8448" max="8448" width="7.85546875" style="2" customWidth="1"/>
    <col min="8449" max="8449" width="57.7109375" style="2" customWidth="1"/>
    <col min="8450" max="8450" width="10.5703125" style="2" customWidth="1"/>
    <col min="8451" max="8451" width="9.85546875" style="2" customWidth="1"/>
    <col min="8452" max="8452" width="10.42578125" style="2" customWidth="1"/>
    <col min="8453" max="8453" width="6.7109375" style="2" customWidth="1"/>
    <col min="8454" max="8454" width="11.28515625" style="2" customWidth="1"/>
    <col min="8455" max="8455" width="24.7109375" style="2" customWidth="1"/>
    <col min="8456" max="8456" width="16.42578125" style="2" customWidth="1"/>
    <col min="8457" max="8702" width="9.140625" style="2"/>
    <col min="8703" max="8703" width="6" style="2" customWidth="1"/>
    <col min="8704" max="8704" width="7.85546875" style="2" customWidth="1"/>
    <col min="8705" max="8705" width="57.7109375" style="2" customWidth="1"/>
    <col min="8706" max="8706" width="10.5703125" style="2" customWidth="1"/>
    <col min="8707" max="8707" width="9.85546875" style="2" customWidth="1"/>
    <col min="8708" max="8708" width="10.42578125" style="2" customWidth="1"/>
    <col min="8709" max="8709" width="6.7109375" style="2" customWidth="1"/>
    <col min="8710" max="8710" width="11.28515625" style="2" customWidth="1"/>
    <col min="8711" max="8711" width="24.7109375" style="2" customWidth="1"/>
    <col min="8712" max="8712" width="16.42578125" style="2" customWidth="1"/>
    <col min="8713" max="8958" width="9.140625" style="2"/>
    <col min="8959" max="8959" width="6" style="2" customWidth="1"/>
    <col min="8960" max="8960" width="7.85546875" style="2" customWidth="1"/>
    <col min="8961" max="8961" width="57.7109375" style="2" customWidth="1"/>
    <col min="8962" max="8962" width="10.5703125" style="2" customWidth="1"/>
    <col min="8963" max="8963" width="9.85546875" style="2" customWidth="1"/>
    <col min="8964" max="8964" width="10.42578125" style="2" customWidth="1"/>
    <col min="8965" max="8965" width="6.7109375" style="2" customWidth="1"/>
    <col min="8966" max="8966" width="11.28515625" style="2" customWidth="1"/>
    <col min="8967" max="8967" width="24.7109375" style="2" customWidth="1"/>
    <col min="8968" max="8968" width="16.42578125" style="2" customWidth="1"/>
    <col min="8969" max="9214" width="9.140625" style="2"/>
    <col min="9215" max="9215" width="6" style="2" customWidth="1"/>
    <col min="9216" max="9216" width="7.85546875" style="2" customWidth="1"/>
    <col min="9217" max="9217" width="57.7109375" style="2" customWidth="1"/>
    <col min="9218" max="9218" width="10.5703125" style="2" customWidth="1"/>
    <col min="9219" max="9219" width="9.85546875" style="2" customWidth="1"/>
    <col min="9220" max="9220" width="10.42578125" style="2" customWidth="1"/>
    <col min="9221" max="9221" width="6.7109375" style="2" customWidth="1"/>
    <col min="9222" max="9222" width="11.28515625" style="2" customWidth="1"/>
    <col min="9223" max="9223" width="24.7109375" style="2" customWidth="1"/>
    <col min="9224" max="9224" width="16.42578125" style="2" customWidth="1"/>
    <col min="9225" max="9470" width="9.140625" style="2"/>
    <col min="9471" max="9471" width="6" style="2" customWidth="1"/>
    <col min="9472" max="9472" width="7.85546875" style="2" customWidth="1"/>
    <col min="9473" max="9473" width="57.7109375" style="2" customWidth="1"/>
    <col min="9474" max="9474" width="10.5703125" style="2" customWidth="1"/>
    <col min="9475" max="9475" width="9.85546875" style="2" customWidth="1"/>
    <col min="9476" max="9476" width="10.42578125" style="2" customWidth="1"/>
    <col min="9477" max="9477" width="6.7109375" style="2" customWidth="1"/>
    <col min="9478" max="9478" width="11.28515625" style="2" customWidth="1"/>
    <col min="9479" max="9479" width="24.7109375" style="2" customWidth="1"/>
    <col min="9480" max="9480" width="16.42578125" style="2" customWidth="1"/>
    <col min="9481" max="9726" width="9.140625" style="2"/>
    <col min="9727" max="9727" width="6" style="2" customWidth="1"/>
    <col min="9728" max="9728" width="7.85546875" style="2" customWidth="1"/>
    <col min="9729" max="9729" width="57.7109375" style="2" customWidth="1"/>
    <col min="9730" max="9730" width="10.5703125" style="2" customWidth="1"/>
    <col min="9731" max="9731" width="9.85546875" style="2" customWidth="1"/>
    <col min="9732" max="9732" width="10.42578125" style="2" customWidth="1"/>
    <col min="9733" max="9733" width="6.7109375" style="2" customWidth="1"/>
    <col min="9734" max="9734" width="11.28515625" style="2" customWidth="1"/>
    <col min="9735" max="9735" width="24.7109375" style="2" customWidth="1"/>
    <col min="9736" max="9736" width="16.42578125" style="2" customWidth="1"/>
    <col min="9737" max="9982" width="9.140625" style="2"/>
    <col min="9983" max="9983" width="6" style="2" customWidth="1"/>
    <col min="9984" max="9984" width="7.85546875" style="2" customWidth="1"/>
    <col min="9985" max="9985" width="57.7109375" style="2" customWidth="1"/>
    <col min="9986" max="9986" width="10.5703125" style="2" customWidth="1"/>
    <col min="9987" max="9987" width="9.85546875" style="2" customWidth="1"/>
    <col min="9988" max="9988" width="10.42578125" style="2" customWidth="1"/>
    <col min="9989" max="9989" width="6.7109375" style="2" customWidth="1"/>
    <col min="9990" max="9990" width="11.28515625" style="2" customWidth="1"/>
    <col min="9991" max="9991" width="24.7109375" style="2" customWidth="1"/>
    <col min="9992" max="9992" width="16.42578125" style="2" customWidth="1"/>
    <col min="9993" max="10238" width="9.140625" style="2"/>
    <col min="10239" max="10239" width="6" style="2" customWidth="1"/>
    <col min="10240" max="10240" width="7.85546875" style="2" customWidth="1"/>
    <col min="10241" max="10241" width="57.7109375" style="2" customWidth="1"/>
    <col min="10242" max="10242" width="10.5703125" style="2" customWidth="1"/>
    <col min="10243" max="10243" width="9.85546875" style="2" customWidth="1"/>
    <col min="10244" max="10244" width="10.42578125" style="2" customWidth="1"/>
    <col min="10245" max="10245" width="6.7109375" style="2" customWidth="1"/>
    <col min="10246" max="10246" width="11.28515625" style="2" customWidth="1"/>
    <col min="10247" max="10247" width="24.7109375" style="2" customWidth="1"/>
    <col min="10248" max="10248" width="16.42578125" style="2" customWidth="1"/>
    <col min="10249" max="10494" width="9.140625" style="2"/>
    <col min="10495" max="10495" width="6" style="2" customWidth="1"/>
    <col min="10496" max="10496" width="7.85546875" style="2" customWidth="1"/>
    <col min="10497" max="10497" width="57.7109375" style="2" customWidth="1"/>
    <col min="10498" max="10498" width="10.5703125" style="2" customWidth="1"/>
    <col min="10499" max="10499" width="9.85546875" style="2" customWidth="1"/>
    <col min="10500" max="10500" width="10.42578125" style="2" customWidth="1"/>
    <col min="10501" max="10501" width="6.7109375" style="2" customWidth="1"/>
    <col min="10502" max="10502" width="11.28515625" style="2" customWidth="1"/>
    <col min="10503" max="10503" width="24.7109375" style="2" customWidth="1"/>
    <col min="10504" max="10504" width="16.42578125" style="2" customWidth="1"/>
    <col min="10505" max="10750" width="9.140625" style="2"/>
    <col min="10751" max="10751" width="6" style="2" customWidth="1"/>
    <col min="10752" max="10752" width="7.85546875" style="2" customWidth="1"/>
    <col min="10753" max="10753" width="57.7109375" style="2" customWidth="1"/>
    <col min="10754" max="10754" width="10.5703125" style="2" customWidth="1"/>
    <col min="10755" max="10755" width="9.85546875" style="2" customWidth="1"/>
    <col min="10756" max="10756" width="10.42578125" style="2" customWidth="1"/>
    <col min="10757" max="10757" width="6.7109375" style="2" customWidth="1"/>
    <col min="10758" max="10758" width="11.28515625" style="2" customWidth="1"/>
    <col min="10759" max="10759" width="24.7109375" style="2" customWidth="1"/>
    <col min="10760" max="10760" width="16.42578125" style="2" customWidth="1"/>
    <col min="10761" max="11006" width="9.140625" style="2"/>
    <col min="11007" max="11007" width="6" style="2" customWidth="1"/>
    <col min="11008" max="11008" width="7.85546875" style="2" customWidth="1"/>
    <col min="11009" max="11009" width="57.7109375" style="2" customWidth="1"/>
    <col min="11010" max="11010" width="10.5703125" style="2" customWidth="1"/>
    <col min="11011" max="11011" width="9.85546875" style="2" customWidth="1"/>
    <col min="11012" max="11012" width="10.42578125" style="2" customWidth="1"/>
    <col min="11013" max="11013" width="6.7109375" style="2" customWidth="1"/>
    <col min="11014" max="11014" width="11.28515625" style="2" customWidth="1"/>
    <col min="11015" max="11015" width="24.7109375" style="2" customWidth="1"/>
    <col min="11016" max="11016" width="16.42578125" style="2" customWidth="1"/>
    <col min="11017" max="11262" width="9.140625" style="2"/>
    <col min="11263" max="11263" width="6" style="2" customWidth="1"/>
    <col min="11264" max="11264" width="7.85546875" style="2" customWidth="1"/>
    <col min="11265" max="11265" width="57.7109375" style="2" customWidth="1"/>
    <col min="11266" max="11266" width="10.5703125" style="2" customWidth="1"/>
    <col min="11267" max="11267" width="9.85546875" style="2" customWidth="1"/>
    <col min="11268" max="11268" width="10.42578125" style="2" customWidth="1"/>
    <col min="11269" max="11269" width="6.7109375" style="2" customWidth="1"/>
    <col min="11270" max="11270" width="11.28515625" style="2" customWidth="1"/>
    <col min="11271" max="11271" width="24.7109375" style="2" customWidth="1"/>
    <col min="11272" max="11272" width="16.42578125" style="2" customWidth="1"/>
    <col min="11273" max="11518" width="9.140625" style="2"/>
    <col min="11519" max="11519" width="6" style="2" customWidth="1"/>
    <col min="11520" max="11520" width="7.85546875" style="2" customWidth="1"/>
    <col min="11521" max="11521" width="57.7109375" style="2" customWidth="1"/>
    <col min="11522" max="11522" width="10.5703125" style="2" customWidth="1"/>
    <col min="11523" max="11523" width="9.85546875" style="2" customWidth="1"/>
    <col min="11524" max="11524" width="10.42578125" style="2" customWidth="1"/>
    <col min="11525" max="11525" width="6.7109375" style="2" customWidth="1"/>
    <col min="11526" max="11526" width="11.28515625" style="2" customWidth="1"/>
    <col min="11527" max="11527" width="24.7109375" style="2" customWidth="1"/>
    <col min="11528" max="11528" width="16.42578125" style="2" customWidth="1"/>
    <col min="11529" max="11774" width="9.140625" style="2"/>
    <col min="11775" max="11775" width="6" style="2" customWidth="1"/>
    <col min="11776" max="11776" width="7.85546875" style="2" customWidth="1"/>
    <col min="11777" max="11777" width="57.7109375" style="2" customWidth="1"/>
    <col min="11778" max="11778" width="10.5703125" style="2" customWidth="1"/>
    <col min="11779" max="11779" width="9.85546875" style="2" customWidth="1"/>
    <col min="11780" max="11780" width="10.42578125" style="2" customWidth="1"/>
    <col min="11781" max="11781" width="6.7109375" style="2" customWidth="1"/>
    <col min="11782" max="11782" width="11.28515625" style="2" customWidth="1"/>
    <col min="11783" max="11783" width="24.7109375" style="2" customWidth="1"/>
    <col min="11784" max="11784" width="16.42578125" style="2" customWidth="1"/>
    <col min="11785" max="12030" width="9.140625" style="2"/>
    <col min="12031" max="12031" width="6" style="2" customWidth="1"/>
    <col min="12032" max="12032" width="7.85546875" style="2" customWidth="1"/>
    <col min="12033" max="12033" width="57.7109375" style="2" customWidth="1"/>
    <col min="12034" max="12034" width="10.5703125" style="2" customWidth="1"/>
    <col min="12035" max="12035" width="9.85546875" style="2" customWidth="1"/>
    <col min="12036" max="12036" width="10.42578125" style="2" customWidth="1"/>
    <col min="12037" max="12037" width="6.7109375" style="2" customWidth="1"/>
    <col min="12038" max="12038" width="11.28515625" style="2" customWidth="1"/>
    <col min="12039" max="12039" width="24.7109375" style="2" customWidth="1"/>
    <col min="12040" max="12040" width="16.42578125" style="2" customWidth="1"/>
    <col min="12041" max="12286" width="9.140625" style="2"/>
    <col min="12287" max="12287" width="6" style="2" customWidth="1"/>
    <col min="12288" max="12288" width="7.85546875" style="2" customWidth="1"/>
    <col min="12289" max="12289" width="57.7109375" style="2" customWidth="1"/>
    <col min="12290" max="12290" width="10.5703125" style="2" customWidth="1"/>
    <col min="12291" max="12291" width="9.85546875" style="2" customWidth="1"/>
    <col min="12292" max="12292" width="10.42578125" style="2" customWidth="1"/>
    <col min="12293" max="12293" width="6.7109375" style="2" customWidth="1"/>
    <col min="12294" max="12294" width="11.28515625" style="2" customWidth="1"/>
    <col min="12295" max="12295" width="24.7109375" style="2" customWidth="1"/>
    <col min="12296" max="12296" width="16.42578125" style="2" customWidth="1"/>
    <col min="12297" max="12542" width="9.140625" style="2"/>
    <col min="12543" max="12543" width="6" style="2" customWidth="1"/>
    <col min="12544" max="12544" width="7.85546875" style="2" customWidth="1"/>
    <col min="12545" max="12545" width="57.7109375" style="2" customWidth="1"/>
    <col min="12546" max="12546" width="10.5703125" style="2" customWidth="1"/>
    <col min="12547" max="12547" width="9.85546875" style="2" customWidth="1"/>
    <col min="12548" max="12548" width="10.42578125" style="2" customWidth="1"/>
    <col min="12549" max="12549" width="6.7109375" style="2" customWidth="1"/>
    <col min="12550" max="12550" width="11.28515625" style="2" customWidth="1"/>
    <col min="12551" max="12551" width="24.7109375" style="2" customWidth="1"/>
    <col min="12552" max="12552" width="16.42578125" style="2" customWidth="1"/>
    <col min="12553" max="12798" width="9.140625" style="2"/>
    <col min="12799" max="12799" width="6" style="2" customWidth="1"/>
    <col min="12800" max="12800" width="7.85546875" style="2" customWidth="1"/>
    <col min="12801" max="12801" width="57.7109375" style="2" customWidth="1"/>
    <col min="12802" max="12802" width="10.5703125" style="2" customWidth="1"/>
    <col min="12803" max="12803" width="9.85546875" style="2" customWidth="1"/>
    <col min="12804" max="12804" width="10.42578125" style="2" customWidth="1"/>
    <col min="12805" max="12805" width="6.7109375" style="2" customWidth="1"/>
    <col min="12806" max="12806" width="11.28515625" style="2" customWidth="1"/>
    <col min="12807" max="12807" width="24.7109375" style="2" customWidth="1"/>
    <col min="12808" max="12808" width="16.42578125" style="2" customWidth="1"/>
    <col min="12809" max="13054" width="9.140625" style="2"/>
    <col min="13055" max="13055" width="6" style="2" customWidth="1"/>
    <col min="13056" max="13056" width="7.85546875" style="2" customWidth="1"/>
    <col min="13057" max="13057" width="57.7109375" style="2" customWidth="1"/>
    <col min="13058" max="13058" width="10.5703125" style="2" customWidth="1"/>
    <col min="13059" max="13059" width="9.85546875" style="2" customWidth="1"/>
    <col min="13060" max="13060" width="10.42578125" style="2" customWidth="1"/>
    <col min="13061" max="13061" width="6.7109375" style="2" customWidth="1"/>
    <col min="13062" max="13062" width="11.28515625" style="2" customWidth="1"/>
    <col min="13063" max="13063" width="24.7109375" style="2" customWidth="1"/>
    <col min="13064" max="13064" width="16.42578125" style="2" customWidth="1"/>
    <col min="13065" max="13310" width="9.140625" style="2"/>
    <col min="13311" max="13311" width="6" style="2" customWidth="1"/>
    <col min="13312" max="13312" width="7.85546875" style="2" customWidth="1"/>
    <col min="13313" max="13313" width="57.7109375" style="2" customWidth="1"/>
    <col min="13314" max="13314" width="10.5703125" style="2" customWidth="1"/>
    <col min="13315" max="13315" width="9.85546875" style="2" customWidth="1"/>
    <col min="13316" max="13316" width="10.42578125" style="2" customWidth="1"/>
    <col min="13317" max="13317" width="6.7109375" style="2" customWidth="1"/>
    <col min="13318" max="13318" width="11.28515625" style="2" customWidth="1"/>
    <col min="13319" max="13319" width="24.7109375" style="2" customWidth="1"/>
    <col min="13320" max="13320" width="16.42578125" style="2" customWidth="1"/>
    <col min="13321" max="13566" width="9.140625" style="2"/>
    <col min="13567" max="13567" width="6" style="2" customWidth="1"/>
    <col min="13568" max="13568" width="7.85546875" style="2" customWidth="1"/>
    <col min="13569" max="13569" width="57.7109375" style="2" customWidth="1"/>
    <col min="13570" max="13570" width="10.5703125" style="2" customWidth="1"/>
    <col min="13571" max="13571" width="9.85546875" style="2" customWidth="1"/>
    <col min="13572" max="13572" width="10.42578125" style="2" customWidth="1"/>
    <col min="13573" max="13573" width="6.7109375" style="2" customWidth="1"/>
    <col min="13574" max="13574" width="11.28515625" style="2" customWidth="1"/>
    <col min="13575" max="13575" width="24.7109375" style="2" customWidth="1"/>
    <col min="13576" max="13576" width="16.42578125" style="2" customWidth="1"/>
    <col min="13577" max="13822" width="9.140625" style="2"/>
    <col min="13823" max="13823" width="6" style="2" customWidth="1"/>
    <col min="13824" max="13824" width="7.85546875" style="2" customWidth="1"/>
    <col min="13825" max="13825" width="57.7109375" style="2" customWidth="1"/>
    <col min="13826" max="13826" width="10.5703125" style="2" customWidth="1"/>
    <col min="13827" max="13827" width="9.85546875" style="2" customWidth="1"/>
    <col min="13828" max="13828" width="10.42578125" style="2" customWidth="1"/>
    <col min="13829" max="13829" width="6.7109375" style="2" customWidth="1"/>
    <col min="13830" max="13830" width="11.28515625" style="2" customWidth="1"/>
    <col min="13831" max="13831" width="24.7109375" style="2" customWidth="1"/>
    <col min="13832" max="13832" width="16.42578125" style="2" customWidth="1"/>
    <col min="13833" max="14078" width="9.140625" style="2"/>
    <col min="14079" max="14079" width="6" style="2" customWidth="1"/>
    <col min="14080" max="14080" width="7.85546875" style="2" customWidth="1"/>
    <col min="14081" max="14081" width="57.7109375" style="2" customWidth="1"/>
    <col min="14082" max="14082" width="10.5703125" style="2" customWidth="1"/>
    <col min="14083" max="14083" width="9.85546875" style="2" customWidth="1"/>
    <col min="14084" max="14084" width="10.42578125" style="2" customWidth="1"/>
    <col min="14085" max="14085" width="6.7109375" style="2" customWidth="1"/>
    <col min="14086" max="14086" width="11.28515625" style="2" customWidth="1"/>
    <col min="14087" max="14087" width="24.7109375" style="2" customWidth="1"/>
    <col min="14088" max="14088" width="16.42578125" style="2" customWidth="1"/>
    <col min="14089" max="14334" width="9.140625" style="2"/>
    <col min="14335" max="14335" width="6" style="2" customWidth="1"/>
    <col min="14336" max="14336" width="7.85546875" style="2" customWidth="1"/>
    <col min="14337" max="14337" width="57.7109375" style="2" customWidth="1"/>
    <col min="14338" max="14338" width="10.5703125" style="2" customWidth="1"/>
    <col min="14339" max="14339" width="9.85546875" style="2" customWidth="1"/>
    <col min="14340" max="14340" width="10.42578125" style="2" customWidth="1"/>
    <col min="14341" max="14341" width="6.7109375" style="2" customWidth="1"/>
    <col min="14342" max="14342" width="11.28515625" style="2" customWidth="1"/>
    <col min="14343" max="14343" width="24.7109375" style="2" customWidth="1"/>
    <col min="14344" max="14344" width="16.42578125" style="2" customWidth="1"/>
    <col min="14345" max="14590" width="9.140625" style="2"/>
    <col min="14591" max="14591" width="6" style="2" customWidth="1"/>
    <col min="14592" max="14592" width="7.85546875" style="2" customWidth="1"/>
    <col min="14593" max="14593" width="57.7109375" style="2" customWidth="1"/>
    <col min="14594" max="14594" width="10.5703125" style="2" customWidth="1"/>
    <col min="14595" max="14595" width="9.85546875" style="2" customWidth="1"/>
    <col min="14596" max="14596" width="10.42578125" style="2" customWidth="1"/>
    <col min="14597" max="14597" width="6.7109375" style="2" customWidth="1"/>
    <col min="14598" max="14598" width="11.28515625" style="2" customWidth="1"/>
    <col min="14599" max="14599" width="24.7109375" style="2" customWidth="1"/>
    <col min="14600" max="14600" width="16.42578125" style="2" customWidth="1"/>
    <col min="14601" max="14846" width="9.140625" style="2"/>
    <col min="14847" max="14847" width="6" style="2" customWidth="1"/>
    <col min="14848" max="14848" width="7.85546875" style="2" customWidth="1"/>
    <col min="14849" max="14849" width="57.7109375" style="2" customWidth="1"/>
    <col min="14850" max="14850" width="10.5703125" style="2" customWidth="1"/>
    <col min="14851" max="14851" width="9.85546875" style="2" customWidth="1"/>
    <col min="14852" max="14852" width="10.42578125" style="2" customWidth="1"/>
    <col min="14853" max="14853" width="6.7109375" style="2" customWidth="1"/>
    <col min="14854" max="14854" width="11.28515625" style="2" customWidth="1"/>
    <col min="14855" max="14855" width="24.7109375" style="2" customWidth="1"/>
    <col min="14856" max="14856" width="16.42578125" style="2" customWidth="1"/>
    <col min="14857" max="15102" width="9.140625" style="2"/>
    <col min="15103" max="15103" width="6" style="2" customWidth="1"/>
    <col min="15104" max="15104" width="7.85546875" style="2" customWidth="1"/>
    <col min="15105" max="15105" width="57.7109375" style="2" customWidth="1"/>
    <col min="15106" max="15106" width="10.5703125" style="2" customWidth="1"/>
    <col min="15107" max="15107" width="9.85546875" style="2" customWidth="1"/>
    <col min="15108" max="15108" width="10.42578125" style="2" customWidth="1"/>
    <col min="15109" max="15109" width="6.7109375" style="2" customWidth="1"/>
    <col min="15110" max="15110" width="11.28515625" style="2" customWidth="1"/>
    <col min="15111" max="15111" width="24.7109375" style="2" customWidth="1"/>
    <col min="15112" max="15112" width="16.42578125" style="2" customWidth="1"/>
    <col min="15113" max="15358" width="9.140625" style="2"/>
    <col min="15359" max="15359" width="6" style="2" customWidth="1"/>
    <col min="15360" max="15360" width="7.85546875" style="2" customWidth="1"/>
    <col min="15361" max="15361" width="57.7109375" style="2" customWidth="1"/>
    <col min="15362" max="15362" width="10.5703125" style="2" customWidth="1"/>
    <col min="15363" max="15363" width="9.85546875" style="2" customWidth="1"/>
    <col min="15364" max="15364" width="10.42578125" style="2" customWidth="1"/>
    <col min="15365" max="15365" width="6.7109375" style="2" customWidth="1"/>
    <col min="15366" max="15366" width="11.28515625" style="2" customWidth="1"/>
    <col min="15367" max="15367" width="24.7109375" style="2" customWidth="1"/>
    <col min="15368" max="15368" width="16.42578125" style="2" customWidth="1"/>
    <col min="15369" max="15614" width="9.140625" style="2"/>
    <col min="15615" max="15615" width="6" style="2" customWidth="1"/>
    <col min="15616" max="15616" width="7.85546875" style="2" customWidth="1"/>
    <col min="15617" max="15617" width="57.7109375" style="2" customWidth="1"/>
    <col min="15618" max="15618" width="10.5703125" style="2" customWidth="1"/>
    <col min="15619" max="15619" width="9.85546875" style="2" customWidth="1"/>
    <col min="15620" max="15620" width="10.42578125" style="2" customWidth="1"/>
    <col min="15621" max="15621" width="6.7109375" style="2" customWidth="1"/>
    <col min="15622" max="15622" width="11.28515625" style="2" customWidth="1"/>
    <col min="15623" max="15623" width="24.7109375" style="2" customWidth="1"/>
    <col min="15624" max="15624" width="16.42578125" style="2" customWidth="1"/>
    <col min="15625" max="15870" width="9.140625" style="2"/>
    <col min="15871" max="15871" width="6" style="2" customWidth="1"/>
    <col min="15872" max="15872" width="7.85546875" style="2" customWidth="1"/>
    <col min="15873" max="15873" width="57.7109375" style="2" customWidth="1"/>
    <col min="15874" max="15874" width="10.5703125" style="2" customWidth="1"/>
    <col min="15875" max="15875" width="9.85546875" style="2" customWidth="1"/>
    <col min="15876" max="15876" width="10.42578125" style="2" customWidth="1"/>
    <col min="15877" max="15877" width="6.7109375" style="2" customWidth="1"/>
    <col min="15878" max="15878" width="11.28515625" style="2" customWidth="1"/>
    <col min="15879" max="15879" width="24.7109375" style="2" customWidth="1"/>
    <col min="15880" max="15880" width="16.42578125" style="2" customWidth="1"/>
    <col min="15881" max="16126" width="9.140625" style="2"/>
    <col min="16127" max="16127" width="6" style="2" customWidth="1"/>
    <col min="16128" max="16128" width="7.85546875" style="2" customWidth="1"/>
    <col min="16129" max="16129" width="57.7109375" style="2" customWidth="1"/>
    <col min="16130" max="16130" width="10.5703125" style="2" customWidth="1"/>
    <col min="16131" max="16131" width="9.85546875" style="2" customWidth="1"/>
    <col min="16132" max="16132" width="10.42578125" style="2" customWidth="1"/>
    <col min="16133" max="16133" width="6.7109375" style="2" customWidth="1"/>
    <col min="16134" max="16134" width="11.28515625" style="2" customWidth="1"/>
    <col min="16135" max="16135" width="24.7109375" style="2" customWidth="1"/>
    <col min="16136" max="16136" width="16.42578125" style="2" customWidth="1"/>
    <col min="16137" max="16384" width="9.140625" style="2"/>
  </cols>
  <sheetData>
    <row r="1" spans="1:17" ht="69" customHeight="1">
      <c r="A1" s="119" t="s">
        <v>105</v>
      </c>
      <c r="B1" s="119"/>
      <c r="C1" s="119"/>
      <c r="D1" s="119"/>
      <c r="E1" s="119"/>
      <c r="F1" s="119"/>
      <c r="G1" s="119"/>
      <c r="H1" s="119"/>
      <c r="I1" s="119"/>
      <c r="J1" s="119"/>
      <c r="K1" s="119"/>
      <c r="L1" s="119"/>
      <c r="M1" s="119"/>
      <c r="N1" s="119"/>
    </row>
    <row r="2" spans="1:17">
      <c r="A2" s="3"/>
      <c r="C2" s="4"/>
      <c r="D2" s="118" t="s">
        <v>0</v>
      </c>
      <c r="E2" s="118"/>
      <c r="F2" s="118"/>
      <c r="G2" s="18"/>
      <c r="L2" s="118" t="s">
        <v>0</v>
      </c>
      <c r="M2" s="118"/>
      <c r="N2" s="118"/>
    </row>
    <row r="3" spans="1:17" ht="18" customHeight="1">
      <c r="A3" s="116" t="s">
        <v>1</v>
      </c>
      <c r="B3" s="116" t="s">
        <v>2</v>
      </c>
      <c r="C3" s="114" t="s">
        <v>3</v>
      </c>
      <c r="D3" s="114" t="s">
        <v>4</v>
      </c>
      <c r="E3" s="117" t="s">
        <v>5</v>
      </c>
      <c r="F3" s="117"/>
      <c r="G3" s="28"/>
      <c r="H3" s="111" t="s">
        <v>84</v>
      </c>
      <c r="I3" s="111"/>
      <c r="J3" s="111" t="s">
        <v>85</v>
      </c>
      <c r="K3" s="111"/>
      <c r="L3" s="114" t="s">
        <v>4</v>
      </c>
      <c r="M3" s="111" t="s">
        <v>5</v>
      </c>
      <c r="N3" s="111"/>
      <c r="O3" s="111" t="s">
        <v>87</v>
      </c>
      <c r="P3" s="111"/>
      <c r="Q3" s="30"/>
    </row>
    <row r="4" spans="1:17" ht="143.25" customHeight="1">
      <c r="A4" s="116"/>
      <c r="B4" s="116"/>
      <c r="C4" s="114"/>
      <c r="D4" s="114"/>
      <c r="E4" s="5" t="s">
        <v>38</v>
      </c>
      <c r="F4" s="5" t="s">
        <v>39</v>
      </c>
      <c r="G4" s="19"/>
      <c r="H4" s="5" t="s">
        <v>38</v>
      </c>
      <c r="I4" s="5" t="s">
        <v>39</v>
      </c>
      <c r="J4" s="5" t="s">
        <v>38</v>
      </c>
      <c r="K4" s="5" t="s">
        <v>39</v>
      </c>
      <c r="L4" s="114"/>
      <c r="M4" s="5" t="s">
        <v>38</v>
      </c>
      <c r="N4" s="5" t="s">
        <v>39</v>
      </c>
      <c r="O4" s="5" t="s">
        <v>38</v>
      </c>
      <c r="P4" s="5" t="s">
        <v>39</v>
      </c>
      <c r="Q4" s="30"/>
    </row>
    <row r="5" spans="1:17" ht="18" hidden="1" customHeight="1">
      <c r="A5" s="31"/>
      <c r="B5" s="16"/>
      <c r="C5" s="32" t="s">
        <v>22</v>
      </c>
      <c r="D5" s="33"/>
      <c r="E5" s="34"/>
      <c r="F5" s="35"/>
      <c r="G5" s="36"/>
      <c r="H5" s="30"/>
      <c r="I5" s="30"/>
      <c r="J5" s="30"/>
      <c r="K5" s="30"/>
      <c r="L5" s="30"/>
      <c r="M5" s="30"/>
      <c r="N5" s="30"/>
      <c r="O5" s="30"/>
      <c r="P5" s="30"/>
      <c r="Q5" s="30"/>
    </row>
    <row r="6" spans="1:17" s="23" customFormat="1" ht="17.25" hidden="1" customHeight="1">
      <c r="A6" s="37"/>
      <c r="B6" s="37"/>
      <c r="C6" s="38" t="s">
        <v>14</v>
      </c>
      <c r="D6" s="39">
        <f>E6+F6</f>
        <v>4141</v>
      </c>
      <c r="E6" s="39">
        <f>SUM(E7:E15)</f>
        <v>4141</v>
      </c>
      <c r="F6" s="39"/>
      <c r="G6" s="52">
        <f>SUM(H6:P6)</f>
        <v>4141</v>
      </c>
      <c r="H6" s="39">
        <f>SUM(H7:H15)</f>
        <v>4141</v>
      </c>
      <c r="I6" s="37"/>
      <c r="J6" s="37"/>
      <c r="K6" s="37"/>
      <c r="L6" s="37"/>
      <c r="M6" s="37"/>
      <c r="N6" s="37"/>
      <c r="O6" s="37"/>
      <c r="P6" s="37"/>
      <c r="Q6" s="40">
        <f>D6-G6</f>
        <v>0</v>
      </c>
    </row>
    <row r="7" spans="1:17" s="24" customFormat="1" ht="31.5" hidden="1">
      <c r="A7" s="41"/>
      <c r="B7" s="41"/>
      <c r="C7" s="42" t="s">
        <v>23</v>
      </c>
      <c r="D7" s="43">
        <v>200</v>
      </c>
      <c r="E7" s="43">
        <f>D7</f>
        <v>200</v>
      </c>
      <c r="F7" s="44"/>
      <c r="G7" s="59">
        <f t="shared" ref="G7:G70" si="0">SUM(H7:P7)</f>
        <v>200</v>
      </c>
      <c r="H7" s="43">
        <v>200</v>
      </c>
      <c r="I7" s="41"/>
      <c r="J7" s="41"/>
      <c r="K7" s="41"/>
      <c r="L7" s="41"/>
      <c r="M7" s="41"/>
      <c r="N7" s="41"/>
      <c r="O7" s="41"/>
      <c r="P7" s="41"/>
      <c r="Q7" s="40">
        <f t="shared" ref="Q7:Q70" si="1">D7-G7</f>
        <v>0</v>
      </c>
    </row>
    <row r="8" spans="1:17" s="23" customFormat="1" ht="17.25" hidden="1" customHeight="1">
      <c r="A8" s="37"/>
      <c r="B8" s="37"/>
      <c r="C8" s="42" t="s">
        <v>24</v>
      </c>
      <c r="D8" s="43">
        <v>150</v>
      </c>
      <c r="E8" s="43">
        <f t="shared" ref="E8:E15" si="2">D8</f>
        <v>150</v>
      </c>
      <c r="F8" s="40"/>
      <c r="G8" s="59">
        <f t="shared" si="0"/>
        <v>150</v>
      </c>
      <c r="H8" s="43">
        <v>150</v>
      </c>
      <c r="I8" s="37"/>
      <c r="J8" s="37"/>
      <c r="K8" s="37"/>
      <c r="L8" s="37"/>
      <c r="M8" s="37"/>
      <c r="N8" s="37"/>
      <c r="O8" s="37"/>
      <c r="P8" s="37"/>
      <c r="Q8" s="40">
        <f t="shared" si="1"/>
        <v>0</v>
      </c>
    </row>
    <row r="9" spans="1:17" s="23" customFormat="1" ht="16.5" hidden="1" customHeight="1">
      <c r="A9" s="37"/>
      <c r="B9" s="37"/>
      <c r="C9" s="42" t="s">
        <v>25</v>
      </c>
      <c r="D9" s="45">
        <v>90</v>
      </c>
      <c r="E9" s="43">
        <f t="shared" si="2"/>
        <v>90</v>
      </c>
      <c r="F9" s="40"/>
      <c r="G9" s="59">
        <f t="shared" si="0"/>
        <v>90</v>
      </c>
      <c r="H9" s="45">
        <v>90</v>
      </c>
      <c r="I9" s="37"/>
      <c r="J9" s="37"/>
      <c r="K9" s="37"/>
      <c r="L9" s="37"/>
      <c r="M9" s="37"/>
      <c r="N9" s="37"/>
      <c r="O9" s="37"/>
      <c r="P9" s="37"/>
      <c r="Q9" s="40">
        <f t="shared" si="1"/>
        <v>0</v>
      </c>
    </row>
    <row r="10" spans="1:17" s="23" customFormat="1" ht="18" hidden="1" customHeight="1">
      <c r="A10" s="37"/>
      <c r="B10" s="37"/>
      <c r="C10" s="42" t="s">
        <v>26</v>
      </c>
      <c r="D10" s="45">
        <v>120</v>
      </c>
      <c r="E10" s="43">
        <f t="shared" si="2"/>
        <v>120</v>
      </c>
      <c r="F10" s="40"/>
      <c r="G10" s="59">
        <f t="shared" si="0"/>
        <v>120</v>
      </c>
      <c r="H10" s="45">
        <v>120</v>
      </c>
      <c r="I10" s="37"/>
      <c r="J10" s="37"/>
      <c r="K10" s="37"/>
      <c r="L10" s="37"/>
      <c r="M10" s="37"/>
      <c r="N10" s="37"/>
      <c r="O10" s="37"/>
      <c r="P10" s="37"/>
      <c r="Q10" s="40">
        <f t="shared" si="1"/>
        <v>0</v>
      </c>
    </row>
    <row r="11" spans="1:17" s="23" customFormat="1" ht="18" hidden="1" customHeight="1">
      <c r="A11" s="37"/>
      <c r="B11" s="37"/>
      <c r="C11" s="42" t="s">
        <v>27</v>
      </c>
      <c r="D11" s="45">
        <v>7</v>
      </c>
      <c r="E11" s="43">
        <f t="shared" si="2"/>
        <v>7</v>
      </c>
      <c r="F11" s="40"/>
      <c r="G11" s="59">
        <f t="shared" si="0"/>
        <v>7</v>
      </c>
      <c r="H11" s="45">
        <v>7</v>
      </c>
      <c r="I11" s="37"/>
      <c r="J11" s="37"/>
      <c r="K11" s="37"/>
      <c r="L11" s="37"/>
      <c r="M11" s="37"/>
      <c r="N11" s="37"/>
      <c r="O11" s="37"/>
      <c r="P11" s="37"/>
      <c r="Q11" s="40">
        <f t="shared" si="1"/>
        <v>0</v>
      </c>
    </row>
    <row r="12" spans="1:17" s="23" customFormat="1" ht="33" hidden="1" customHeight="1">
      <c r="A12" s="37"/>
      <c r="B12" s="37"/>
      <c r="C12" s="42" t="s">
        <v>28</v>
      </c>
      <c r="D12" s="45">
        <v>4</v>
      </c>
      <c r="E12" s="43">
        <f t="shared" si="2"/>
        <v>4</v>
      </c>
      <c r="F12" s="40"/>
      <c r="G12" s="59">
        <f t="shared" si="0"/>
        <v>4</v>
      </c>
      <c r="H12" s="45">
        <v>4</v>
      </c>
      <c r="I12" s="37"/>
      <c r="J12" s="37"/>
      <c r="K12" s="37"/>
      <c r="L12" s="37"/>
      <c r="M12" s="37"/>
      <c r="N12" s="37"/>
      <c r="O12" s="37"/>
      <c r="P12" s="37"/>
      <c r="Q12" s="40">
        <f t="shared" si="1"/>
        <v>0</v>
      </c>
    </row>
    <row r="13" spans="1:17" s="23" customFormat="1" ht="19.5" hidden="1" customHeight="1">
      <c r="A13" s="37"/>
      <c r="B13" s="37"/>
      <c r="C13" s="42" t="s">
        <v>29</v>
      </c>
      <c r="D13" s="45">
        <v>400</v>
      </c>
      <c r="E13" s="43">
        <f t="shared" si="2"/>
        <v>400</v>
      </c>
      <c r="F13" s="40"/>
      <c r="G13" s="59">
        <f t="shared" si="0"/>
        <v>400</v>
      </c>
      <c r="H13" s="45">
        <v>400</v>
      </c>
      <c r="I13" s="37"/>
      <c r="J13" s="37"/>
      <c r="K13" s="37"/>
      <c r="L13" s="37"/>
      <c r="M13" s="37"/>
      <c r="N13" s="37"/>
      <c r="O13" s="37"/>
      <c r="P13" s="37"/>
      <c r="Q13" s="40">
        <f t="shared" si="1"/>
        <v>0</v>
      </c>
    </row>
    <row r="14" spans="1:17" s="23" customFormat="1" ht="47.25" hidden="1">
      <c r="A14" s="37"/>
      <c r="B14" s="37"/>
      <c r="C14" s="42" t="s">
        <v>30</v>
      </c>
      <c r="D14" s="45">
        <v>170</v>
      </c>
      <c r="E14" s="43">
        <f t="shared" si="2"/>
        <v>170</v>
      </c>
      <c r="F14" s="40"/>
      <c r="G14" s="59">
        <f t="shared" si="0"/>
        <v>170</v>
      </c>
      <c r="H14" s="45">
        <v>170</v>
      </c>
      <c r="I14" s="37"/>
      <c r="J14" s="37"/>
      <c r="K14" s="37"/>
      <c r="L14" s="37"/>
      <c r="M14" s="37"/>
      <c r="N14" s="37"/>
      <c r="O14" s="37"/>
      <c r="P14" s="37"/>
      <c r="Q14" s="40">
        <f t="shared" si="1"/>
        <v>0</v>
      </c>
    </row>
    <row r="15" spans="1:17" s="23" customFormat="1" hidden="1">
      <c r="A15" s="37"/>
      <c r="B15" s="37"/>
      <c r="C15" s="42" t="s">
        <v>40</v>
      </c>
      <c r="D15" s="43">
        <v>3000</v>
      </c>
      <c r="E15" s="43">
        <f t="shared" si="2"/>
        <v>3000</v>
      </c>
      <c r="F15" s="40"/>
      <c r="G15" s="59">
        <f t="shared" si="0"/>
        <v>3000</v>
      </c>
      <c r="H15" s="43">
        <v>3000</v>
      </c>
      <c r="I15" s="37"/>
      <c r="J15" s="37"/>
      <c r="K15" s="37"/>
      <c r="L15" s="37"/>
      <c r="M15" s="37"/>
      <c r="N15" s="37"/>
      <c r="O15" s="37"/>
      <c r="P15" s="37"/>
      <c r="Q15" s="40">
        <f t="shared" si="1"/>
        <v>0</v>
      </c>
    </row>
    <row r="16" spans="1:17" s="23" customFormat="1" ht="17.25" hidden="1" customHeight="1">
      <c r="A16" s="37"/>
      <c r="B16" s="37"/>
      <c r="C16" s="38" t="s">
        <v>15</v>
      </c>
      <c r="D16" s="39">
        <f>SUM(D17:D25)</f>
        <v>4141</v>
      </c>
      <c r="E16" s="39">
        <f>SUM(E17:E25)</f>
        <v>4141</v>
      </c>
      <c r="F16" s="39"/>
      <c r="G16" s="52">
        <f t="shared" si="0"/>
        <v>4141</v>
      </c>
      <c r="H16" s="39">
        <f>SUM(H17:H25)</f>
        <v>4141</v>
      </c>
      <c r="I16" s="37"/>
      <c r="J16" s="37"/>
      <c r="K16" s="37"/>
      <c r="L16" s="37"/>
      <c r="M16" s="37"/>
      <c r="N16" s="37"/>
      <c r="O16" s="37"/>
      <c r="P16" s="37"/>
      <c r="Q16" s="40">
        <f t="shared" si="1"/>
        <v>0</v>
      </c>
    </row>
    <row r="17" spans="1:19" s="24" customFormat="1" ht="31.5" hidden="1">
      <c r="A17" s="41"/>
      <c r="B17" s="41"/>
      <c r="C17" s="42" t="s">
        <v>23</v>
      </c>
      <c r="D17" s="43">
        <v>200</v>
      </c>
      <c r="E17" s="43">
        <f>D17</f>
        <v>200</v>
      </c>
      <c r="F17" s="44"/>
      <c r="G17" s="59">
        <f t="shared" si="0"/>
        <v>200</v>
      </c>
      <c r="H17" s="43">
        <v>200</v>
      </c>
      <c r="I17" s="41"/>
      <c r="J17" s="41"/>
      <c r="K17" s="41"/>
      <c r="L17" s="41"/>
      <c r="M17" s="41"/>
      <c r="N17" s="41"/>
      <c r="O17" s="41"/>
      <c r="P17" s="41"/>
      <c r="Q17" s="40">
        <f t="shared" si="1"/>
        <v>0</v>
      </c>
    </row>
    <row r="18" spans="1:19" s="23" customFormat="1" ht="17.25" hidden="1" customHeight="1">
      <c r="A18" s="37"/>
      <c r="B18" s="37"/>
      <c r="C18" s="42" t="s">
        <v>24</v>
      </c>
      <c r="D18" s="43">
        <v>150</v>
      </c>
      <c r="E18" s="43">
        <f t="shared" ref="E18:E25" si="3">D18</f>
        <v>150</v>
      </c>
      <c r="F18" s="40"/>
      <c r="G18" s="59">
        <f t="shared" si="0"/>
        <v>150</v>
      </c>
      <c r="H18" s="43">
        <v>150</v>
      </c>
      <c r="I18" s="37"/>
      <c r="J18" s="37"/>
      <c r="K18" s="37"/>
      <c r="L18" s="37"/>
      <c r="M18" s="37"/>
      <c r="N18" s="37"/>
      <c r="O18" s="37"/>
      <c r="P18" s="37"/>
      <c r="Q18" s="40">
        <f t="shared" si="1"/>
        <v>0</v>
      </c>
    </row>
    <row r="19" spans="1:19" s="23" customFormat="1" ht="16.5" hidden="1" customHeight="1">
      <c r="A19" s="37"/>
      <c r="B19" s="37"/>
      <c r="C19" s="42" t="s">
        <v>25</v>
      </c>
      <c r="D19" s="45">
        <v>90</v>
      </c>
      <c r="E19" s="43">
        <f t="shared" si="3"/>
        <v>90</v>
      </c>
      <c r="F19" s="40"/>
      <c r="G19" s="59">
        <f t="shared" si="0"/>
        <v>90</v>
      </c>
      <c r="H19" s="45">
        <v>90</v>
      </c>
      <c r="I19" s="37"/>
      <c r="J19" s="37"/>
      <c r="K19" s="37"/>
      <c r="L19" s="37"/>
      <c r="M19" s="37"/>
      <c r="N19" s="37"/>
      <c r="O19" s="37"/>
      <c r="P19" s="37"/>
      <c r="Q19" s="40">
        <f t="shared" si="1"/>
        <v>0</v>
      </c>
    </row>
    <row r="20" spans="1:19" s="23" customFormat="1" ht="18" hidden="1" customHeight="1">
      <c r="A20" s="37"/>
      <c r="B20" s="37"/>
      <c r="C20" s="42" t="s">
        <v>26</v>
      </c>
      <c r="D20" s="45">
        <v>120</v>
      </c>
      <c r="E20" s="43">
        <f t="shared" si="3"/>
        <v>120</v>
      </c>
      <c r="F20" s="40"/>
      <c r="G20" s="59">
        <f t="shared" si="0"/>
        <v>120</v>
      </c>
      <c r="H20" s="45">
        <v>120</v>
      </c>
      <c r="I20" s="37"/>
      <c r="J20" s="37"/>
      <c r="K20" s="37"/>
      <c r="L20" s="37"/>
      <c r="M20" s="37"/>
      <c r="N20" s="37"/>
      <c r="O20" s="37"/>
      <c r="P20" s="37"/>
      <c r="Q20" s="40">
        <f t="shared" si="1"/>
        <v>0</v>
      </c>
    </row>
    <row r="21" spans="1:19" s="23" customFormat="1" ht="18" hidden="1" customHeight="1">
      <c r="A21" s="37"/>
      <c r="B21" s="37"/>
      <c r="C21" s="42" t="s">
        <v>27</v>
      </c>
      <c r="D21" s="45">
        <v>7</v>
      </c>
      <c r="E21" s="43">
        <f t="shared" si="3"/>
        <v>7</v>
      </c>
      <c r="F21" s="40"/>
      <c r="G21" s="59">
        <f t="shared" si="0"/>
        <v>7</v>
      </c>
      <c r="H21" s="45">
        <v>7</v>
      </c>
      <c r="I21" s="37"/>
      <c r="J21" s="37"/>
      <c r="K21" s="37"/>
      <c r="L21" s="37"/>
      <c r="M21" s="37"/>
      <c r="N21" s="37"/>
      <c r="O21" s="37"/>
      <c r="P21" s="37"/>
      <c r="Q21" s="40">
        <f t="shared" si="1"/>
        <v>0</v>
      </c>
    </row>
    <row r="22" spans="1:19" s="23" customFormat="1" ht="31.5" hidden="1">
      <c r="A22" s="37"/>
      <c r="B22" s="37"/>
      <c r="C22" s="42" t="s">
        <v>28</v>
      </c>
      <c r="D22" s="45">
        <v>4</v>
      </c>
      <c r="E22" s="43">
        <f t="shared" si="3"/>
        <v>4</v>
      </c>
      <c r="F22" s="40"/>
      <c r="G22" s="59">
        <f t="shared" si="0"/>
        <v>4</v>
      </c>
      <c r="H22" s="45">
        <v>4</v>
      </c>
      <c r="I22" s="37"/>
      <c r="J22" s="37"/>
      <c r="K22" s="37"/>
      <c r="L22" s="37"/>
      <c r="M22" s="37"/>
      <c r="N22" s="37"/>
      <c r="O22" s="37"/>
      <c r="P22" s="37"/>
      <c r="Q22" s="40">
        <f t="shared" si="1"/>
        <v>0</v>
      </c>
    </row>
    <row r="23" spans="1:19" s="23" customFormat="1" ht="19.5" hidden="1" customHeight="1">
      <c r="A23" s="37"/>
      <c r="B23" s="37"/>
      <c r="C23" s="42" t="s">
        <v>29</v>
      </c>
      <c r="D23" s="45">
        <v>400</v>
      </c>
      <c r="E23" s="43">
        <f t="shared" si="3"/>
        <v>400</v>
      </c>
      <c r="F23" s="40"/>
      <c r="G23" s="59">
        <f t="shared" si="0"/>
        <v>400</v>
      </c>
      <c r="H23" s="45">
        <v>400</v>
      </c>
      <c r="I23" s="37"/>
      <c r="J23" s="37"/>
      <c r="K23" s="37"/>
      <c r="L23" s="37"/>
      <c r="M23" s="37"/>
      <c r="N23" s="37"/>
      <c r="O23" s="37"/>
      <c r="P23" s="37"/>
      <c r="Q23" s="40">
        <f t="shared" si="1"/>
        <v>0</v>
      </c>
    </row>
    <row r="24" spans="1:19" s="23" customFormat="1" ht="47.25" hidden="1">
      <c r="A24" s="37"/>
      <c r="B24" s="37"/>
      <c r="C24" s="42" t="s">
        <v>30</v>
      </c>
      <c r="D24" s="45">
        <v>170</v>
      </c>
      <c r="E24" s="43">
        <f t="shared" si="3"/>
        <v>170</v>
      </c>
      <c r="F24" s="40"/>
      <c r="G24" s="59">
        <f t="shared" si="0"/>
        <v>170</v>
      </c>
      <c r="H24" s="45">
        <v>170</v>
      </c>
      <c r="I24" s="37"/>
      <c r="J24" s="37"/>
      <c r="K24" s="37"/>
      <c r="L24" s="37"/>
      <c r="M24" s="37"/>
      <c r="N24" s="37"/>
      <c r="O24" s="37"/>
      <c r="P24" s="46"/>
      <c r="Q24" s="40">
        <f t="shared" si="1"/>
        <v>0</v>
      </c>
    </row>
    <row r="25" spans="1:19" s="23" customFormat="1" hidden="1">
      <c r="A25" s="37"/>
      <c r="B25" s="37"/>
      <c r="C25" s="42" t="s">
        <v>40</v>
      </c>
      <c r="D25" s="43">
        <v>3000</v>
      </c>
      <c r="E25" s="43">
        <f t="shared" si="3"/>
        <v>3000</v>
      </c>
      <c r="F25" s="40"/>
      <c r="G25" s="59">
        <f t="shared" si="0"/>
        <v>3000</v>
      </c>
      <c r="H25" s="43">
        <v>3000</v>
      </c>
      <c r="I25" s="47"/>
      <c r="J25" s="37"/>
      <c r="K25" s="37"/>
      <c r="L25" s="37"/>
      <c r="M25" s="37"/>
      <c r="N25" s="37"/>
      <c r="O25" s="37"/>
      <c r="P25" s="37"/>
      <c r="Q25" s="40">
        <f t="shared" si="1"/>
        <v>0</v>
      </c>
    </row>
    <row r="26" spans="1:19" s="23" customFormat="1" ht="18.75" hidden="1" customHeight="1">
      <c r="A26" s="37"/>
      <c r="B26" s="37"/>
      <c r="C26" s="48" t="s">
        <v>16</v>
      </c>
      <c r="D26" s="39">
        <v>0</v>
      </c>
      <c r="E26" s="39">
        <v>0</v>
      </c>
      <c r="F26" s="39"/>
      <c r="G26" s="59">
        <f t="shared" si="0"/>
        <v>0</v>
      </c>
      <c r="H26" s="47">
        <v>0</v>
      </c>
      <c r="I26" s="47">
        <v>0</v>
      </c>
      <c r="J26" s="37"/>
      <c r="K26" s="37"/>
      <c r="L26" s="37"/>
      <c r="M26" s="37"/>
      <c r="N26" s="37"/>
      <c r="O26" s="37"/>
      <c r="P26" s="37"/>
      <c r="Q26" s="40">
        <f t="shared" si="1"/>
        <v>0</v>
      </c>
    </row>
    <row r="27" spans="1:19" s="8" customFormat="1" ht="19.5" customHeight="1">
      <c r="A27" s="49"/>
      <c r="B27" s="49"/>
      <c r="C27" s="50" t="s">
        <v>17</v>
      </c>
      <c r="D27" s="51">
        <f>E27+F27</f>
        <v>98841</v>
      </c>
      <c r="E27" s="51">
        <f>E28+E76</f>
        <v>59464</v>
      </c>
      <c r="F27" s="51">
        <f>F28+F76</f>
        <v>39377</v>
      </c>
      <c r="G27" s="52">
        <f t="shared" si="0"/>
        <v>108383</v>
      </c>
      <c r="H27" s="51">
        <f>H28+H57+H70</f>
        <v>14888</v>
      </c>
      <c r="I27" s="51">
        <f>I28+I76</f>
        <v>6659</v>
      </c>
      <c r="J27" s="51">
        <f>J28+J76</f>
        <v>31266</v>
      </c>
      <c r="K27" s="51">
        <f>K28</f>
        <v>16128</v>
      </c>
      <c r="L27" s="192">
        <f>M27+N27</f>
        <v>9542</v>
      </c>
      <c r="M27" s="192">
        <f>M28+M76</f>
        <v>3108</v>
      </c>
      <c r="N27" s="192">
        <f>N28+N76</f>
        <v>6434</v>
      </c>
      <c r="O27" s="51">
        <f>O50</f>
        <v>10202</v>
      </c>
      <c r="P27" s="51">
        <f>P50</f>
        <v>10156</v>
      </c>
      <c r="Q27" s="40">
        <f t="shared" si="1"/>
        <v>-9542</v>
      </c>
    </row>
    <row r="28" spans="1:19" s="8" customFormat="1" ht="19.5" customHeight="1">
      <c r="A28" s="49"/>
      <c r="B28" s="49"/>
      <c r="C28" s="50" t="s">
        <v>18</v>
      </c>
      <c r="D28" s="51">
        <f>E28+F28</f>
        <v>93714</v>
      </c>
      <c r="E28" s="51">
        <f>E29+E50+E55+E71+E74</f>
        <v>59464</v>
      </c>
      <c r="F28" s="51">
        <f>F29+F50+F55+F71+F74</f>
        <v>34250</v>
      </c>
      <c r="G28" s="52">
        <f t="shared" si="0"/>
        <v>98823</v>
      </c>
      <c r="H28" s="51">
        <f>H29+H46+H48+H52+H55</f>
        <v>14888</v>
      </c>
      <c r="I28" s="51">
        <f t="shared" ref="I28:P28" si="4">I29+I50+I55+I71+I74</f>
        <v>5965</v>
      </c>
      <c r="J28" s="51">
        <f t="shared" si="4"/>
        <v>31266</v>
      </c>
      <c r="K28" s="51">
        <f t="shared" si="4"/>
        <v>16128</v>
      </c>
      <c r="L28" s="192">
        <f t="shared" ref="L28:L88" si="5">M28+N28</f>
        <v>5109</v>
      </c>
      <c r="M28" s="192">
        <f t="shared" si="4"/>
        <v>3108</v>
      </c>
      <c r="N28" s="192">
        <f t="shared" si="4"/>
        <v>2001</v>
      </c>
      <c r="O28" s="51">
        <f t="shared" si="4"/>
        <v>10202</v>
      </c>
      <c r="P28" s="51">
        <f t="shared" si="4"/>
        <v>10156</v>
      </c>
      <c r="Q28" s="40">
        <f t="shared" si="1"/>
        <v>-5109</v>
      </c>
      <c r="S28" s="104"/>
    </row>
    <row r="29" spans="1:19" s="9" customFormat="1" ht="17.25" hidden="1" customHeight="1">
      <c r="A29" s="29">
        <v>340</v>
      </c>
      <c r="B29" s="29">
        <v>341</v>
      </c>
      <c r="C29" s="53" t="s">
        <v>6</v>
      </c>
      <c r="D29" s="51">
        <f t="shared" ref="D29:D49" si="6">E29+F29</f>
        <v>53810</v>
      </c>
      <c r="E29" s="51">
        <f>E30+E33+E34+E37</f>
        <v>46154</v>
      </c>
      <c r="F29" s="51">
        <f>F30+F33+F34+F37</f>
        <v>7656</v>
      </c>
      <c r="G29" s="52">
        <f t="shared" si="0"/>
        <v>53810</v>
      </c>
      <c r="H29" s="51">
        <f t="shared" ref="H29:P29" si="7">H30+H33+H34+H37</f>
        <v>14888</v>
      </c>
      <c r="I29" s="51">
        <f t="shared" si="7"/>
        <v>3395</v>
      </c>
      <c r="J29" s="51">
        <f t="shared" si="7"/>
        <v>31266</v>
      </c>
      <c r="K29" s="51">
        <f t="shared" si="7"/>
        <v>4261</v>
      </c>
      <c r="L29" s="192">
        <f t="shared" si="5"/>
        <v>0</v>
      </c>
      <c r="M29" s="192">
        <f t="shared" si="7"/>
        <v>0</v>
      </c>
      <c r="N29" s="190"/>
      <c r="O29" s="51">
        <f t="shared" si="7"/>
        <v>0</v>
      </c>
      <c r="P29" s="51">
        <f t="shared" si="7"/>
        <v>0</v>
      </c>
      <c r="Q29" s="40">
        <f t="shared" si="1"/>
        <v>0</v>
      </c>
    </row>
    <row r="30" spans="1:19" s="7" customFormat="1" ht="17.25" hidden="1" customHeight="1">
      <c r="A30" s="29"/>
      <c r="B30" s="29"/>
      <c r="C30" s="55" t="s">
        <v>7</v>
      </c>
      <c r="D30" s="51">
        <f t="shared" si="6"/>
        <v>38938</v>
      </c>
      <c r="E30" s="56">
        <f>E31+E32</f>
        <v>38938</v>
      </c>
      <c r="F30" s="51"/>
      <c r="G30" s="52">
        <f t="shared" si="0"/>
        <v>38938</v>
      </c>
      <c r="H30" s="56">
        <f>H31+H32</f>
        <v>10993</v>
      </c>
      <c r="I30" s="51"/>
      <c r="J30" s="56">
        <f>J31+J32</f>
        <v>27945</v>
      </c>
      <c r="K30" s="53"/>
      <c r="L30" s="192">
        <f t="shared" si="5"/>
        <v>0</v>
      </c>
      <c r="M30" s="192"/>
      <c r="N30" s="192"/>
      <c r="O30" s="53"/>
      <c r="P30" s="53"/>
      <c r="Q30" s="40">
        <f t="shared" si="1"/>
        <v>0</v>
      </c>
    </row>
    <row r="31" spans="1:19" s="7" customFormat="1" ht="17.25" hidden="1" customHeight="1">
      <c r="A31" s="53"/>
      <c r="B31" s="53"/>
      <c r="C31" s="57" t="s">
        <v>8</v>
      </c>
      <c r="D31" s="35">
        <v>38333</v>
      </c>
      <c r="E31" s="58">
        <f>D31</f>
        <v>38333</v>
      </c>
      <c r="F31" s="51"/>
      <c r="G31" s="59">
        <f t="shared" si="0"/>
        <v>38333</v>
      </c>
      <c r="H31" s="35">
        <v>10388</v>
      </c>
      <c r="I31" s="51"/>
      <c r="J31" s="30">
        <v>27945</v>
      </c>
      <c r="K31" s="53"/>
      <c r="L31" s="192">
        <f t="shared" si="5"/>
        <v>0</v>
      </c>
      <c r="M31" s="192"/>
      <c r="N31" s="192"/>
      <c r="O31" s="53"/>
      <c r="P31" s="53"/>
      <c r="Q31" s="40">
        <f t="shared" si="1"/>
        <v>0</v>
      </c>
    </row>
    <row r="32" spans="1:19" s="7" customFormat="1" ht="17.25" hidden="1" customHeight="1">
      <c r="A32" s="53"/>
      <c r="B32" s="53"/>
      <c r="C32" s="57" t="s">
        <v>9</v>
      </c>
      <c r="D32" s="35">
        <v>605</v>
      </c>
      <c r="E32" s="58">
        <f t="shared" ref="E32" si="8">D32</f>
        <v>605</v>
      </c>
      <c r="F32" s="51"/>
      <c r="G32" s="59">
        <f t="shared" si="0"/>
        <v>605</v>
      </c>
      <c r="H32" s="35">
        <v>605</v>
      </c>
      <c r="I32" s="51"/>
      <c r="J32" s="53"/>
      <c r="K32" s="53"/>
      <c r="L32" s="192">
        <f t="shared" si="5"/>
        <v>0</v>
      </c>
      <c r="M32" s="192"/>
      <c r="N32" s="192"/>
      <c r="O32" s="53"/>
      <c r="P32" s="53"/>
      <c r="Q32" s="40">
        <f t="shared" si="1"/>
        <v>0</v>
      </c>
    </row>
    <row r="33" spans="1:17" s="7" customFormat="1" ht="17.25" hidden="1" customHeight="1">
      <c r="A33" s="53"/>
      <c r="B33" s="53"/>
      <c r="C33" s="84" t="s">
        <v>21</v>
      </c>
      <c r="D33" s="51">
        <f>E33+F33</f>
        <v>2292</v>
      </c>
      <c r="E33" s="85"/>
      <c r="F33" s="51">
        <v>2292</v>
      </c>
      <c r="G33" s="52">
        <f t="shared" si="0"/>
        <v>2292</v>
      </c>
      <c r="H33" s="85"/>
      <c r="I33" s="51">
        <v>669</v>
      </c>
      <c r="J33" s="53"/>
      <c r="K33" s="53">
        <v>1623</v>
      </c>
      <c r="L33" s="192">
        <f t="shared" si="5"/>
        <v>0</v>
      </c>
      <c r="M33" s="192"/>
      <c r="N33" s="192"/>
      <c r="O33" s="53"/>
      <c r="P33" s="53"/>
      <c r="Q33" s="40">
        <f t="shared" si="1"/>
        <v>0</v>
      </c>
    </row>
    <row r="34" spans="1:17" s="7" customFormat="1" ht="17.25" hidden="1" customHeight="1">
      <c r="A34" s="53"/>
      <c r="B34" s="53"/>
      <c r="C34" s="86" t="s">
        <v>31</v>
      </c>
      <c r="D34" s="51">
        <f>E34+F34</f>
        <v>4996</v>
      </c>
      <c r="E34" s="56">
        <f>E35+E36</f>
        <v>4996</v>
      </c>
      <c r="F34" s="51"/>
      <c r="G34" s="52">
        <f t="shared" si="0"/>
        <v>4996</v>
      </c>
      <c r="H34" s="56">
        <f>H35+H36</f>
        <v>1675</v>
      </c>
      <c r="I34" s="51"/>
      <c r="J34" s="53">
        <f>J35</f>
        <v>3321</v>
      </c>
      <c r="K34" s="53"/>
      <c r="L34" s="192">
        <f t="shared" si="5"/>
        <v>0</v>
      </c>
      <c r="M34" s="192"/>
      <c r="N34" s="192"/>
      <c r="O34" s="53"/>
      <c r="P34" s="53"/>
      <c r="Q34" s="40">
        <f t="shared" si="1"/>
        <v>0</v>
      </c>
    </row>
    <row r="35" spans="1:17" s="7" customFormat="1" ht="17.25" hidden="1" customHeight="1">
      <c r="A35" s="53"/>
      <c r="B35" s="53"/>
      <c r="C35" s="57" t="s">
        <v>8</v>
      </c>
      <c r="D35" s="35">
        <v>4937</v>
      </c>
      <c r="E35" s="58">
        <f>D35</f>
        <v>4937</v>
      </c>
      <c r="F35" s="51"/>
      <c r="G35" s="59">
        <f t="shared" si="0"/>
        <v>4937</v>
      </c>
      <c r="H35" s="58">
        <v>1616</v>
      </c>
      <c r="I35" s="51"/>
      <c r="J35" s="30">
        <v>3321</v>
      </c>
      <c r="K35" s="53"/>
      <c r="L35" s="192">
        <f t="shared" si="5"/>
        <v>0</v>
      </c>
      <c r="M35" s="192"/>
      <c r="N35" s="192"/>
      <c r="O35" s="53"/>
      <c r="P35" s="53"/>
      <c r="Q35" s="40">
        <f t="shared" si="1"/>
        <v>0</v>
      </c>
    </row>
    <row r="36" spans="1:17" s="7" customFormat="1" ht="17.25" hidden="1" customHeight="1">
      <c r="A36" s="53"/>
      <c r="B36" s="53"/>
      <c r="C36" s="57" t="s">
        <v>9</v>
      </c>
      <c r="D36" s="35">
        <v>59</v>
      </c>
      <c r="E36" s="58">
        <f t="shared" ref="E36" si="9">D36</f>
        <v>59</v>
      </c>
      <c r="F36" s="51"/>
      <c r="G36" s="59">
        <f t="shared" si="0"/>
        <v>59</v>
      </c>
      <c r="H36" s="58">
        <v>59</v>
      </c>
      <c r="I36" s="51"/>
      <c r="J36" s="53"/>
      <c r="K36" s="53"/>
      <c r="L36" s="192">
        <f t="shared" si="5"/>
        <v>0</v>
      </c>
      <c r="M36" s="192"/>
      <c r="N36" s="192"/>
      <c r="O36" s="53"/>
      <c r="P36" s="53"/>
      <c r="Q36" s="40">
        <f t="shared" si="1"/>
        <v>0</v>
      </c>
    </row>
    <row r="37" spans="1:17" ht="17.25" hidden="1" customHeight="1">
      <c r="A37" s="53"/>
      <c r="B37" s="53"/>
      <c r="C37" s="65" t="s">
        <v>32</v>
      </c>
      <c r="D37" s="51">
        <f>E37+F37</f>
        <v>7584</v>
      </c>
      <c r="E37" s="56">
        <f>SUM(E38:E49)</f>
        <v>2220</v>
      </c>
      <c r="F37" s="56">
        <f>SUM(F38:F49)</f>
        <v>5364</v>
      </c>
      <c r="G37" s="52">
        <f t="shared" si="0"/>
        <v>7584</v>
      </c>
      <c r="H37" s="56">
        <f>SUM(H38:H49)</f>
        <v>2220</v>
      </c>
      <c r="I37" s="56">
        <f>SUM(I38:I49)</f>
        <v>2726</v>
      </c>
      <c r="J37" s="30"/>
      <c r="K37" s="56">
        <f>SUM(K38:K49)</f>
        <v>2638</v>
      </c>
      <c r="L37" s="192">
        <f t="shared" si="5"/>
        <v>0</v>
      </c>
      <c r="M37" s="191">
        <f>SUM(M38:M49)</f>
        <v>0</v>
      </c>
      <c r="N37" s="191">
        <f>SUM(N38:N49)</f>
        <v>0</v>
      </c>
      <c r="O37" s="56">
        <f>SUM(O38:O49)</f>
        <v>0</v>
      </c>
      <c r="P37" s="56">
        <f>SUM(P38:P49)</f>
        <v>0</v>
      </c>
      <c r="Q37" s="40">
        <f t="shared" si="1"/>
        <v>0</v>
      </c>
    </row>
    <row r="38" spans="1:17" ht="33.75" hidden="1" customHeight="1">
      <c r="A38" s="53"/>
      <c r="B38" s="53"/>
      <c r="C38" s="66" t="s">
        <v>35</v>
      </c>
      <c r="D38" s="35">
        <f t="shared" si="6"/>
        <v>1040</v>
      </c>
      <c r="E38" s="67">
        <v>1040</v>
      </c>
      <c r="F38" s="35"/>
      <c r="G38" s="59">
        <f t="shared" si="0"/>
        <v>1040</v>
      </c>
      <c r="H38" s="67">
        <v>1040</v>
      </c>
      <c r="I38" s="35"/>
      <c r="J38" s="30"/>
      <c r="K38" s="30"/>
      <c r="L38" s="192">
        <f t="shared" si="5"/>
        <v>0</v>
      </c>
      <c r="M38" s="190"/>
      <c r="N38" s="190"/>
      <c r="O38" s="30"/>
      <c r="P38" s="30"/>
      <c r="Q38" s="40">
        <f t="shared" si="1"/>
        <v>0</v>
      </c>
    </row>
    <row r="39" spans="1:17" ht="112.5" hidden="1" customHeight="1">
      <c r="A39" s="53"/>
      <c r="B39" s="53"/>
      <c r="C39" s="66" t="s">
        <v>42</v>
      </c>
      <c r="D39" s="35">
        <f t="shared" si="6"/>
        <v>780</v>
      </c>
      <c r="E39" s="67">
        <v>780</v>
      </c>
      <c r="F39" s="68"/>
      <c r="G39" s="59">
        <f t="shared" si="0"/>
        <v>780</v>
      </c>
      <c r="H39" s="67">
        <v>780</v>
      </c>
      <c r="I39" s="68"/>
      <c r="J39" s="30"/>
      <c r="K39" s="69"/>
      <c r="L39" s="192">
        <f t="shared" si="5"/>
        <v>0</v>
      </c>
      <c r="M39" s="190"/>
      <c r="N39" s="190"/>
      <c r="O39" s="30"/>
      <c r="P39" s="30"/>
      <c r="Q39" s="40">
        <f t="shared" si="1"/>
        <v>0</v>
      </c>
    </row>
    <row r="40" spans="1:17" ht="63" hidden="1">
      <c r="A40" s="53"/>
      <c r="B40" s="53"/>
      <c r="C40" s="66" t="s">
        <v>36</v>
      </c>
      <c r="D40" s="35">
        <f t="shared" si="6"/>
        <v>660</v>
      </c>
      <c r="E40" s="67"/>
      <c r="F40" s="68">
        <v>660</v>
      </c>
      <c r="G40" s="59">
        <f t="shared" si="0"/>
        <v>660</v>
      </c>
      <c r="H40" s="67"/>
      <c r="I40" s="68">
        <v>660</v>
      </c>
      <c r="J40" s="30"/>
      <c r="K40" s="30"/>
      <c r="L40" s="192">
        <f t="shared" si="5"/>
        <v>0</v>
      </c>
      <c r="M40" s="190"/>
      <c r="N40" s="190"/>
      <c r="O40" s="30"/>
      <c r="P40" s="30"/>
      <c r="Q40" s="40">
        <f t="shared" si="1"/>
        <v>0</v>
      </c>
    </row>
    <row r="41" spans="1:17" ht="87" hidden="1" customHeight="1">
      <c r="A41" s="53"/>
      <c r="B41" s="53"/>
      <c r="C41" s="66" t="s">
        <v>37</v>
      </c>
      <c r="D41" s="35">
        <f t="shared" si="6"/>
        <v>400</v>
      </c>
      <c r="E41" s="67">
        <v>400</v>
      </c>
      <c r="F41" s="68"/>
      <c r="G41" s="59">
        <f t="shared" si="0"/>
        <v>400</v>
      </c>
      <c r="H41" s="67">
        <v>400</v>
      </c>
      <c r="I41" s="68"/>
      <c r="J41" s="30"/>
      <c r="K41" s="30"/>
      <c r="L41" s="192">
        <f t="shared" si="5"/>
        <v>0</v>
      </c>
      <c r="M41" s="190"/>
      <c r="N41" s="190"/>
      <c r="O41" s="30"/>
      <c r="P41" s="30"/>
      <c r="Q41" s="40">
        <f t="shared" si="1"/>
        <v>0</v>
      </c>
    </row>
    <row r="42" spans="1:17" ht="64.5" hidden="1" customHeight="1">
      <c r="A42" s="53"/>
      <c r="B42" s="53"/>
      <c r="C42" s="66" t="s">
        <v>44</v>
      </c>
      <c r="D42" s="35">
        <f t="shared" si="6"/>
        <v>150</v>
      </c>
      <c r="E42" s="67"/>
      <c r="F42" s="35">
        <v>150</v>
      </c>
      <c r="G42" s="59">
        <f t="shared" si="0"/>
        <v>150</v>
      </c>
      <c r="H42" s="67"/>
      <c r="I42" s="35">
        <v>150</v>
      </c>
      <c r="J42" s="30"/>
      <c r="K42" s="30"/>
      <c r="L42" s="192">
        <f t="shared" si="5"/>
        <v>0</v>
      </c>
      <c r="M42" s="190"/>
      <c r="N42" s="190"/>
      <c r="O42" s="30"/>
      <c r="P42" s="30"/>
      <c r="Q42" s="40">
        <f t="shared" si="1"/>
        <v>0</v>
      </c>
    </row>
    <row r="43" spans="1:17" ht="51" hidden="1" customHeight="1">
      <c r="A43" s="53"/>
      <c r="B43" s="53"/>
      <c r="C43" s="66" t="s">
        <v>45</v>
      </c>
      <c r="D43" s="35">
        <f t="shared" si="6"/>
        <v>570</v>
      </c>
      <c r="E43" s="67"/>
      <c r="F43" s="35">
        <v>570</v>
      </c>
      <c r="G43" s="59">
        <f t="shared" si="0"/>
        <v>570</v>
      </c>
      <c r="H43" s="67"/>
      <c r="I43" s="35">
        <v>570</v>
      </c>
      <c r="J43" s="30"/>
      <c r="K43" s="30"/>
      <c r="L43" s="192">
        <f t="shared" si="5"/>
        <v>0</v>
      </c>
      <c r="M43" s="190"/>
      <c r="N43" s="190"/>
      <c r="O43" s="30"/>
      <c r="P43" s="30"/>
      <c r="Q43" s="40">
        <f t="shared" si="1"/>
        <v>0</v>
      </c>
    </row>
    <row r="44" spans="1:17" s="13" customFormat="1" ht="36.75" hidden="1" customHeight="1">
      <c r="A44" s="70"/>
      <c r="B44" s="70"/>
      <c r="C44" s="71" t="s">
        <v>46</v>
      </c>
      <c r="D44" s="62">
        <f t="shared" si="6"/>
        <v>954</v>
      </c>
      <c r="E44" s="72"/>
      <c r="F44" s="62">
        <v>954</v>
      </c>
      <c r="G44" s="63">
        <f t="shared" si="0"/>
        <v>954</v>
      </c>
      <c r="H44" s="72"/>
      <c r="I44" s="62">
        <v>414</v>
      </c>
      <c r="J44" s="64"/>
      <c r="K44" s="64">
        <v>540</v>
      </c>
      <c r="L44" s="192">
        <f t="shared" si="5"/>
        <v>0</v>
      </c>
      <c r="M44" s="193"/>
      <c r="N44" s="190"/>
      <c r="O44" s="64"/>
      <c r="P44" s="64"/>
      <c r="Q44" s="40">
        <f t="shared" si="1"/>
        <v>0</v>
      </c>
    </row>
    <row r="45" spans="1:17" ht="33" hidden="1" customHeight="1">
      <c r="A45" s="53"/>
      <c r="B45" s="53"/>
      <c r="C45" s="66" t="s">
        <v>47</v>
      </c>
      <c r="D45" s="35">
        <f t="shared" si="6"/>
        <v>122</v>
      </c>
      <c r="E45" s="67"/>
      <c r="F45" s="35">
        <v>122</v>
      </c>
      <c r="G45" s="59">
        <f t="shared" si="0"/>
        <v>122</v>
      </c>
      <c r="H45" s="67"/>
      <c r="I45" s="35">
        <v>122</v>
      </c>
      <c r="J45" s="30"/>
      <c r="K45" s="30"/>
      <c r="L45" s="192">
        <f t="shared" si="5"/>
        <v>0</v>
      </c>
      <c r="M45" s="190"/>
      <c r="N45" s="190"/>
      <c r="O45" s="30"/>
      <c r="P45" s="30"/>
      <c r="Q45" s="40">
        <f t="shared" si="1"/>
        <v>0</v>
      </c>
    </row>
    <row r="46" spans="1:17" s="13" customFormat="1" ht="33" hidden="1" customHeight="1">
      <c r="A46" s="60"/>
      <c r="B46" s="60"/>
      <c r="C46" s="71" t="s">
        <v>48</v>
      </c>
      <c r="D46" s="62">
        <f t="shared" si="6"/>
        <v>810</v>
      </c>
      <c r="E46" s="72"/>
      <c r="F46" s="62">
        <v>810</v>
      </c>
      <c r="G46" s="63">
        <f t="shared" si="0"/>
        <v>810</v>
      </c>
      <c r="H46" s="61"/>
      <c r="I46" s="62">
        <v>810</v>
      </c>
      <c r="J46" s="64"/>
      <c r="K46" s="64"/>
      <c r="L46" s="192">
        <f t="shared" si="5"/>
        <v>0</v>
      </c>
      <c r="M46" s="193"/>
      <c r="N46" s="190"/>
      <c r="O46" s="64"/>
      <c r="P46" s="64"/>
      <c r="Q46" s="40">
        <f t="shared" si="1"/>
        <v>0</v>
      </c>
    </row>
    <row r="47" spans="1:17" ht="33" hidden="1" customHeight="1">
      <c r="A47" s="53"/>
      <c r="B47" s="53"/>
      <c r="C47" s="73" t="s">
        <v>49</v>
      </c>
      <c r="D47" s="35">
        <f t="shared" si="6"/>
        <v>540</v>
      </c>
      <c r="E47" s="67"/>
      <c r="F47" s="35">
        <v>540</v>
      </c>
      <c r="G47" s="59">
        <f t="shared" si="0"/>
        <v>540</v>
      </c>
      <c r="H47" s="74"/>
      <c r="I47" s="74"/>
      <c r="J47" s="30"/>
      <c r="K47" s="30">
        <v>540</v>
      </c>
      <c r="L47" s="192">
        <f t="shared" si="5"/>
        <v>0</v>
      </c>
      <c r="M47" s="190"/>
      <c r="N47" s="190"/>
      <c r="O47" s="30"/>
      <c r="P47" s="30"/>
      <c r="Q47" s="40">
        <f t="shared" si="1"/>
        <v>0</v>
      </c>
    </row>
    <row r="48" spans="1:17" ht="33" hidden="1" customHeight="1">
      <c r="A48" s="29"/>
      <c r="B48" s="29"/>
      <c r="C48" s="73" t="s">
        <v>50</v>
      </c>
      <c r="D48" s="35">
        <f t="shared" si="6"/>
        <v>1108</v>
      </c>
      <c r="E48" s="67"/>
      <c r="F48" s="35">
        <v>1108</v>
      </c>
      <c r="G48" s="59">
        <f t="shared" si="0"/>
        <v>1108</v>
      </c>
      <c r="H48" s="51"/>
      <c r="I48" s="51"/>
      <c r="J48" s="30"/>
      <c r="K48" s="30">
        <v>1108</v>
      </c>
      <c r="L48" s="192">
        <f t="shared" si="5"/>
        <v>0</v>
      </c>
      <c r="M48" s="190"/>
      <c r="N48" s="190"/>
      <c r="O48" s="30"/>
      <c r="P48" s="30"/>
      <c r="Q48" s="40">
        <f t="shared" si="1"/>
        <v>0</v>
      </c>
    </row>
    <row r="49" spans="1:17" ht="48" hidden="1" customHeight="1">
      <c r="A49" s="29"/>
      <c r="B49" s="29"/>
      <c r="C49" s="73" t="s">
        <v>52</v>
      </c>
      <c r="D49" s="35">
        <f t="shared" si="6"/>
        <v>450</v>
      </c>
      <c r="E49" s="67"/>
      <c r="F49" s="35">
        <v>450</v>
      </c>
      <c r="G49" s="59">
        <f t="shared" si="0"/>
        <v>450</v>
      </c>
      <c r="H49" s="67"/>
      <c r="I49" s="67"/>
      <c r="J49" s="30"/>
      <c r="K49" s="30">
        <v>450</v>
      </c>
      <c r="L49" s="192">
        <f t="shared" si="5"/>
        <v>0</v>
      </c>
      <c r="M49" s="190"/>
      <c r="N49" s="190"/>
      <c r="O49" s="30"/>
      <c r="P49" s="30"/>
      <c r="Q49" s="40">
        <f t="shared" si="1"/>
        <v>0</v>
      </c>
    </row>
    <row r="50" spans="1:17" s="23" customFormat="1" ht="20.25" hidden="1" customHeight="1">
      <c r="A50" s="75" t="s">
        <v>11</v>
      </c>
      <c r="B50" s="75" t="s">
        <v>61</v>
      </c>
      <c r="C50" s="76" t="s">
        <v>77</v>
      </c>
      <c r="D50" s="46">
        <f>D51+D52+D54</f>
        <v>20358</v>
      </c>
      <c r="E50" s="46">
        <f>E51+E52+E54</f>
        <v>10202</v>
      </c>
      <c r="F50" s="46">
        <f>F51+F52+F54</f>
        <v>10156</v>
      </c>
      <c r="G50" s="52">
        <f t="shared" si="0"/>
        <v>20358</v>
      </c>
      <c r="H50" s="77"/>
      <c r="I50" s="47"/>
      <c r="J50" s="37"/>
      <c r="K50" s="37"/>
      <c r="L50" s="192">
        <f t="shared" si="5"/>
        <v>0</v>
      </c>
      <c r="M50" s="194"/>
      <c r="N50" s="194"/>
      <c r="O50" s="46">
        <f>O51+O52+O54</f>
        <v>10202</v>
      </c>
      <c r="P50" s="46">
        <f>P51+P52+P54</f>
        <v>10156</v>
      </c>
      <c r="Q50" s="40">
        <f t="shared" si="1"/>
        <v>0</v>
      </c>
    </row>
    <row r="51" spans="1:17" s="23" customFormat="1" ht="17.25" hidden="1" customHeight="1">
      <c r="A51" s="78"/>
      <c r="B51" s="78"/>
      <c r="C51" s="48" t="s">
        <v>78</v>
      </c>
      <c r="D51" s="46">
        <f>E51+F51</f>
        <v>10202</v>
      </c>
      <c r="E51" s="46">
        <v>10202</v>
      </c>
      <c r="F51" s="46">
        <v>0</v>
      </c>
      <c r="G51" s="52">
        <f t="shared" si="0"/>
        <v>10202</v>
      </c>
      <c r="H51" s="77"/>
      <c r="I51" s="47"/>
      <c r="J51" s="37"/>
      <c r="K51" s="37"/>
      <c r="L51" s="192">
        <f t="shared" si="5"/>
        <v>0</v>
      </c>
      <c r="M51" s="194"/>
      <c r="N51" s="194"/>
      <c r="O51" s="37">
        <v>10202</v>
      </c>
      <c r="P51" s="37"/>
      <c r="Q51" s="40">
        <f t="shared" si="1"/>
        <v>0</v>
      </c>
    </row>
    <row r="52" spans="1:17" s="24" customFormat="1" ht="17.25" hidden="1" customHeight="1">
      <c r="A52" s="37"/>
      <c r="B52" s="37"/>
      <c r="C52" s="79" t="s">
        <v>62</v>
      </c>
      <c r="D52" s="46">
        <f>D53</f>
        <v>490</v>
      </c>
      <c r="E52" s="46">
        <f t="shared" ref="E52:F52" si="10">E53</f>
        <v>0</v>
      </c>
      <c r="F52" s="46">
        <f t="shared" si="10"/>
        <v>490</v>
      </c>
      <c r="G52" s="52">
        <f t="shared" si="0"/>
        <v>490</v>
      </c>
      <c r="H52" s="46"/>
      <c r="I52" s="46"/>
      <c r="J52" s="41"/>
      <c r="K52" s="41"/>
      <c r="L52" s="192">
        <f t="shared" si="5"/>
        <v>0</v>
      </c>
      <c r="M52" s="195"/>
      <c r="N52" s="195"/>
      <c r="O52" s="41"/>
      <c r="P52" s="37">
        <f>P53</f>
        <v>490</v>
      </c>
      <c r="Q52" s="40">
        <f t="shared" si="1"/>
        <v>0</v>
      </c>
    </row>
    <row r="53" spans="1:17" s="24" customFormat="1" ht="48.75" hidden="1" customHeight="1">
      <c r="A53" s="37"/>
      <c r="B53" s="37"/>
      <c r="C53" s="80" t="s">
        <v>51</v>
      </c>
      <c r="D53" s="47">
        <f>E53+F53</f>
        <v>490</v>
      </c>
      <c r="E53" s="77"/>
      <c r="F53" s="77">
        <v>490</v>
      </c>
      <c r="G53" s="59">
        <f t="shared" si="0"/>
        <v>490</v>
      </c>
      <c r="H53" s="77"/>
      <c r="I53" s="81"/>
      <c r="J53" s="41"/>
      <c r="K53" s="41"/>
      <c r="L53" s="192">
        <f t="shared" si="5"/>
        <v>0</v>
      </c>
      <c r="M53" s="195"/>
      <c r="N53" s="195"/>
      <c r="O53" s="41"/>
      <c r="P53" s="41">
        <v>490</v>
      </c>
      <c r="Q53" s="40">
        <f t="shared" si="1"/>
        <v>0</v>
      </c>
    </row>
    <row r="54" spans="1:17" s="24" customFormat="1" ht="51" hidden="1" customHeight="1">
      <c r="A54" s="41"/>
      <c r="B54" s="41"/>
      <c r="C54" s="79" t="s">
        <v>80</v>
      </c>
      <c r="D54" s="46">
        <f>E54+F54</f>
        <v>9666</v>
      </c>
      <c r="E54" s="82"/>
      <c r="F54" s="82">
        <v>9666</v>
      </c>
      <c r="G54" s="52">
        <f t="shared" si="0"/>
        <v>9666</v>
      </c>
      <c r="H54" s="77"/>
      <c r="I54" s="47"/>
      <c r="J54" s="41"/>
      <c r="K54" s="75"/>
      <c r="L54" s="192">
        <f t="shared" si="5"/>
        <v>0</v>
      </c>
      <c r="M54" s="195"/>
      <c r="N54" s="195"/>
      <c r="O54" s="41"/>
      <c r="P54" s="37">
        <v>9666</v>
      </c>
      <c r="Q54" s="40">
        <f t="shared" si="1"/>
        <v>0</v>
      </c>
    </row>
    <row r="55" spans="1:17" s="7" customFormat="1" ht="20.25" customHeight="1">
      <c r="A55" s="29">
        <v>280</v>
      </c>
      <c r="B55" s="29">
        <v>338</v>
      </c>
      <c r="C55" s="83" t="s">
        <v>33</v>
      </c>
      <c r="D55" s="51">
        <f>D56+D58+D59+D61</f>
        <v>18586</v>
      </c>
      <c r="E55" s="51">
        <f t="shared" ref="E55:F55" si="11">E56+E58+E59+E61</f>
        <v>3108</v>
      </c>
      <c r="F55" s="51">
        <f t="shared" si="11"/>
        <v>15478</v>
      </c>
      <c r="G55" s="52">
        <f t="shared" si="0"/>
        <v>23695</v>
      </c>
      <c r="H55" s="51">
        <f t="shared" ref="H55" si="12">H56</f>
        <v>0</v>
      </c>
      <c r="I55" s="51">
        <f t="shared" ref="I55" si="13">I56+I58+I59+I61</f>
        <v>1610</v>
      </c>
      <c r="J55" s="53"/>
      <c r="K55" s="51">
        <f t="shared" ref="K55:N55" si="14">K56+K58+K59+K61</f>
        <v>11867</v>
      </c>
      <c r="L55" s="192">
        <f t="shared" si="5"/>
        <v>5109</v>
      </c>
      <c r="M55" s="192">
        <f t="shared" si="14"/>
        <v>3108</v>
      </c>
      <c r="N55" s="192">
        <f t="shared" si="14"/>
        <v>2001</v>
      </c>
      <c r="O55" s="53"/>
      <c r="P55" s="53"/>
      <c r="Q55" s="40">
        <f t="shared" si="1"/>
        <v>-5109</v>
      </c>
    </row>
    <row r="56" spans="1:17" s="7" customFormat="1" ht="17.25" customHeight="1">
      <c r="A56" s="29"/>
      <c r="B56" s="29"/>
      <c r="C56" s="55" t="s">
        <v>7</v>
      </c>
      <c r="D56" s="51">
        <f>D57</f>
        <v>2766</v>
      </c>
      <c r="E56" s="51">
        <f t="shared" ref="E56:F56" si="15">E57</f>
        <v>2766</v>
      </c>
      <c r="F56" s="51">
        <f t="shared" si="15"/>
        <v>0</v>
      </c>
      <c r="G56" s="52">
        <f t="shared" si="0"/>
        <v>5532</v>
      </c>
      <c r="H56" s="67"/>
      <c r="I56" s="35"/>
      <c r="J56" s="53"/>
      <c r="K56" s="53"/>
      <c r="L56" s="192">
        <f t="shared" si="5"/>
        <v>2766</v>
      </c>
      <c r="M56" s="192">
        <v>2766</v>
      </c>
      <c r="N56" s="192"/>
      <c r="O56" s="53"/>
      <c r="P56" s="53"/>
      <c r="Q56" s="40">
        <f t="shared" si="1"/>
        <v>-2766</v>
      </c>
    </row>
    <row r="57" spans="1:17" s="7" customFormat="1" ht="17.25" customHeight="1">
      <c r="A57" s="53"/>
      <c r="B57" s="53"/>
      <c r="C57" s="57" t="s">
        <v>41</v>
      </c>
      <c r="D57" s="35">
        <f t="shared" ref="D57:D70" si="16">E57+F57</f>
        <v>2766</v>
      </c>
      <c r="E57" s="58">
        <v>2766</v>
      </c>
      <c r="F57" s="51"/>
      <c r="G57" s="59">
        <f t="shared" si="0"/>
        <v>5532</v>
      </c>
      <c r="H57" s="53"/>
      <c r="I57" s="53"/>
      <c r="J57" s="53"/>
      <c r="K57" s="53"/>
      <c r="L57" s="190">
        <f t="shared" si="5"/>
        <v>2766</v>
      </c>
      <c r="M57" s="190">
        <v>2766</v>
      </c>
      <c r="N57" s="192"/>
      <c r="O57" s="53"/>
      <c r="P57" s="53"/>
      <c r="Q57" s="40">
        <f t="shared" si="1"/>
        <v>-2766</v>
      </c>
    </row>
    <row r="58" spans="1:17" s="7" customFormat="1" ht="17.25" customHeight="1">
      <c r="A58" s="53"/>
      <c r="B58" s="53"/>
      <c r="C58" s="84" t="s">
        <v>21</v>
      </c>
      <c r="D58" s="56">
        <f t="shared" si="16"/>
        <v>214</v>
      </c>
      <c r="E58" s="85"/>
      <c r="F58" s="51">
        <v>214</v>
      </c>
      <c r="G58" s="52">
        <f t="shared" si="0"/>
        <v>428</v>
      </c>
      <c r="H58" s="53"/>
      <c r="I58" s="53"/>
      <c r="J58" s="53"/>
      <c r="K58" s="53"/>
      <c r="L58" s="192">
        <f t="shared" si="5"/>
        <v>214</v>
      </c>
      <c r="M58" s="192"/>
      <c r="N58" s="192">
        <v>214</v>
      </c>
      <c r="O58" s="53"/>
      <c r="P58" s="53"/>
      <c r="Q58" s="40">
        <f t="shared" si="1"/>
        <v>-214</v>
      </c>
    </row>
    <row r="59" spans="1:17" s="7" customFormat="1" ht="17.25" customHeight="1">
      <c r="A59" s="53"/>
      <c r="B59" s="53"/>
      <c r="C59" s="86" t="s">
        <v>31</v>
      </c>
      <c r="D59" s="56">
        <f t="shared" si="16"/>
        <v>342</v>
      </c>
      <c r="E59" s="56">
        <f>E60</f>
        <v>342</v>
      </c>
      <c r="F59" s="51"/>
      <c r="G59" s="52">
        <f t="shared" si="0"/>
        <v>684</v>
      </c>
      <c r="H59" s="51"/>
      <c r="I59" s="53"/>
      <c r="J59" s="53"/>
      <c r="K59" s="53"/>
      <c r="L59" s="192">
        <f t="shared" si="5"/>
        <v>342</v>
      </c>
      <c r="M59" s="192">
        <f>M60</f>
        <v>342</v>
      </c>
      <c r="N59" s="192"/>
      <c r="O59" s="53"/>
      <c r="P59" s="53"/>
      <c r="Q59" s="40">
        <f t="shared" si="1"/>
        <v>-342</v>
      </c>
    </row>
    <row r="60" spans="1:17" s="7" customFormat="1" ht="17.25" customHeight="1">
      <c r="A60" s="53"/>
      <c r="B60" s="53"/>
      <c r="C60" s="57" t="s">
        <v>41</v>
      </c>
      <c r="D60" s="35">
        <f t="shared" si="16"/>
        <v>342</v>
      </c>
      <c r="E60" s="58">
        <v>342</v>
      </c>
      <c r="F60" s="51"/>
      <c r="G60" s="59">
        <f t="shared" si="0"/>
        <v>684</v>
      </c>
      <c r="H60" s="51"/>
      <c r="I60" s="53"/>
      <c r="J60" s="53"/>
      <c r="K60" s="53"/>
      <c r="L60" s="190">
        <f t="shared" si="5"/>
        <v>342</v>
      </c>
      <c r="M60" s="190">
        <v>342</v>
      </c>
      <c r="N60" s="192"/>
      <c r="O60" s="53"/>
      <c r="P60" s="53"/>
      <c r="Q60" s="40">
        <f t="shared" si="1"/>
        <v>-342</v>
      </c>
    </row>
    <row r="61" spans="1:17" ht="17.25" customHeight="1">
      <c r="A61" s="53"/>
      <c r="B61" s="53"/>
      <c r="C61" s="65" t="s">
        <v>32</v>
      </c>
      <c r="D61" s="51">
        <f t="shared" si="16"/>
        <v>15264</v>
      </c>
      <c r="E61" s="56">
        <f>SUM(E62:E77)</f>
        <v>0</v>
      </c>
      <c r="F61" s="56">
        <f>SUM(F62:F70)</f>
        <v>15264</v>
      </c>
      <c r="G61" s="52">
        <f t="shared" si="0"/>
        <v>17051</v>
      </c>
      <c r="H61" s="56">
        <f>SUM(H62:H70)</f>
        <v>0</v>
      </c>
      <c r="I61" s="56">
        <f>SUM(I62:I70)</f>
        <v>1610</v>
      </c>
      <c r="J61" s="30"/>
      <c r="K61" s="56">
        <f>SUM(K62:K70)</f>
        <v>11867</v>
      </c>
      <c r="L61" s="192">
        <f t="shared" si="5"/>
        <v>1787</v>
      </c>
      <c r="M61" s="190"/>
      <c r="N61" s="191">
        <f>SUM(N62:N70)</f>
        <v>1787</v>
      </c>
      <c r="O61" s="30"/>
      <c r="P61" s="30"/>
      <c r="Q61" s="40">
        <f t="shared" si="1"/>
        <v>-1787</v>
      </c>
    </row>
    <row r="62" spans="1:17" ht="67.5" hidden="1" customHeight="1">
      <c r="A62" s="30"/>
      <c r="B62" s="30"/>
      <c r="C62" s="66" t="s">
        <v>19</v>
      </c>
      <c r="D62" s="35">
        <f t="shared" si="16"/>
        <v>780</v>
      </c>
      <c r="E62" s="67"/>
      <c r="F62" s="67">
        <v>780</v>
      </c>
      <c r="G62" s="59">
        <f t="shared" si="0"/>
        <v>780</v>
      </c>
      <c r="H62" s="30"/>
      <c r="I62" s="30">
        <v>780</v>
      </c>
      <c r="J62" s="30"/>
      <c r="K62" s="30"/>
      <c r="L62" s="192">
        <f t="shared" si="5"/>
        <v>0</v>
      </c>
      <c r="M62" s="190"/>
      <c r="N62" s="190"/>
      <c r="O62" s="30"/>
      <c r="P62" s="30"/>
      <c r="Q62" s="40">
        <f t="shared" si="1"/>
        <v>0</v>
      </c>
    </row>
    <row r="63" spans="1:17" ht="34.5" hidden="1" customHeight="1">
      <c r="A63" s="87"/>
      <c r="B63" s="87"/>
      <c r="C63" s="66" t="s">
        <v>34</v>
      </c>
      <c r="D63" s="35">
        <f t="shared" si="16"/>
        <v>830</v>
      </c>
      <c r="E63" s="67"/>
      <c r="F63" s="35">
        <v>830</v>
      </c>
      <c r="G63" s="59">
        <f t="shared" si="0"/>
        <v>830</v>
      </c>
      <c r="H63" s="30"/>
      <c r="I63" s="30">
        <v>830</v>
      </c>
      <c r="J63" s="30"/>
      <c r="K63" s="30"/>
      <c r="L63" s="192">
        <f t="shared" si="5"/>
        <v>0</v>
      </c>
      <c r="M63" s="190"/>
      <c r="N63" s="190"/>
      <c r="O63" s="30"/>
      <c r="P63" s="30"/>
      <c r="Q63" s="40">
        <f t="shared" si="1"/>
        <v>0</v>
      </c>
    </row>
    <row r="64" spans="1:17" s="14" customFormat="1" ht="48" hidden="1" customHeight="1">
      <c r="A64" s="88"/>
      <c r="B64" s="88"/>
      <c r="C64" s="73" t="s">
        <v>54</v>
      </c>
      <c r="D64" s="74">
        <f t="shared" si="16"/>
        <v>5567</v>
      </c>
      <c r="E64" s="89"/>
      <c r="F64" s="74">
        <v>5567</v>
      </c>
      <c r="G64" s="59">
        <f t="shared" si="0"/>
        <v>5567</v>
      </c>
      <c r="H64" s="90"/>
      <c r="I64" s="90"/>
      <c r="J64" s="90"/>
      <c r="K64" s="90">
        <v>5567</v>
      </c>
      <c r="L64" s="192">
        <f t="shared" si="5"/>
        <v>0</v>
      </c>
      <c r="M64" s="196"/>
      <c r="N64" s="196"/>
      <c r="O64" s="90"/>
      <c r="P64" s="90"/>
      <c r="Q64" s="40">
        <f t="shared" si="1"/>
        <v>0</v>
      </c>
    </row>
    <row r="65" spans="1:17" s="14" customFormat="1" ht="34.5" hidden="1" customHeight="1">
      <c r="A65" s="88"/>
      <c r="B65" s="88"/>
      <c r="C65" s="73" t="s">
        <v>55</v>
      </c>
      <c r="D65" s="74">
        <f t="shared" si="16"/>
        <v>6300</v>
      </c>
      <c r="E65" s="89"/>
      <c r="F65" s="74">
        <v>6300</v>
      </c>
      <c r="G65" s="59">
        <f t="shared" si="0"/>
        <v>6300</v>
      </c>
      <c r="H65" s="90"/>
      <c r="I65" s="90"/>
      <c r="J65" s="90"/>
      <c r="K65" s="90">
        <v>6300</v>
      </c>
      <c r="L65" s="192">
        <f t="shared" si="5"/>
        <v>0</v>
      </c>
      <c r="M65" s="196"/>
      <c r="N65" s="196"/>
      <c r="O65" s="90"/>
      <c r="P65" s="90"/>
      <c r="Q65" s="40">
        <f t="shared" si="1"/>
        <v>0</v>
      </c>
    </row>
    <row r="66" spans="1:17" ht="31.5" customHeight="1">
      <c r="A66" s="87"/>
      <c r="B66" s="87"/>
      <c r="C66" s="66" t="s">
        <v>56</v>
      </c>
      <c r="D66" s="35">
        <f t="shared" si="16"/>
        <v>655</v>
      </c>
      <c r="E66" s="67"/>
      <c r="F66" s="35">
        <v>655</v>
      </c>
      <c r="G66" s="59">
        <f t="shared" si="0"/>
        <v>1310</v>
      </c>
      <c r="H66" s="30"/>
      <c r="I66" s="30"/>
      <c r="J66" s="30"/>
      <c r="K66" s="30"/>
      <c r="L66" s="190">
        <f t="shared" si="5"/>
        <v>655</v>
      </c>
      <c r="M66" s="190"/>
      <c r="N66" s="190">
        <v>655</v>
      </c>
      <c r="O66" s="30"/>
      <c r="P66" s="30"/>
      <c r="Q66" s="40">
        <f t="shared" si="1"/>
        <v>-655</v>
      </c>
    </row>
    <row r="67" spans="1:17" ht="18.75" customHeight="1">
      <c r="A67" s="87"/>
      <c r="B67" s="87"/>
      <c r="C67" s="66" t="s">
        <v>57</v>
      </c>
      <c r="D67" s="35">
        <f t="shared" si="16"/>
        <v>221</v>
      </c>
      <c r="E67" s="67"/>
      <c r="F67" s="35">
        <v>221</v>
      </c>
      <c r="G67" s="59">
        <f t="shared" si="0"/>
        <v>442</v>
      </c>
      <c r="H67" s="30"/>
      <c r="I67" s="30"/>
      <c r="J67" s="30"/>
      <c r="K67" s="30"/>
      <c r="L67" s="190">
        <f t="shared" si="5"/>
        <v>221</v>
      </c>
      <c r="M67" s="190"/>
      <c r="N67" s="190">
        <v>221</v>
      </c>
      <c r="O67" s="30"/>
      <c r="P67" s="30"/>
      <c r="Q67" s="40">
        <f t="shared" si="1"/>
        <v>-221</v>
      </c>
    </row>
    <row r="68" spans="1:17" ht="18.75" customHeight="1">
      <c r="A68" s="87"/>
      <c r="B68" s="87"/>
      <c r="C68" s="66" t="s">
        <v>58</v>
      </c>
      <c r="D68" s="35">
        <f t="shared" si="16"/>
        <v>730</v>
      </c>
      <c r="E68" s="67"/>
      <c r="F68" s="35">
        <v>730</v>
      </c>
      <c r="G68" s="59">
        <f t="shared" si="0"/>
        <v>1460</v>
      </c>
      <c r="H68" s="30"/>
      <c r="I68" s="30"/>
      <c r="J68" s="30"/>
      <c r="K68" s="30"/>
      <c r="L68" s="190">
        <f t="shared" si="5"/>
        <v>730</v>
      </c>
      <c r="M68" s="190"/>
      <c r="N68" s="190">
        <v>730</v>
      </c>
      <c r="O68" s="30"/>
      <c r="P68" s="30"/>
      <c r="Q68" s="40">
        <f t="shared" si="1"/>
        <v>-730</v>
      </c>
    </row>
    <row r="69" spans="1:17" ht="36" customHeight="1">
      <c r="A69" s="87"/>
      <c r="B69" s="87"/>
      <c r="C69" s="66" t="s">
        <v>59</v>
      </c>
      <c r="D69" s="35">
        <f t="shared" si="16"/>
        <v>120</v>
      </c>
      <c r="E69" s="67"/>
      <c r="F69" s="35">
        <v>120</v>
      </c>
      <c r="G69" s="59">
        <f t="shared" si="0"/>
        <v>240</v>
      </c>
      <c r="H69" s="30"/>
      <c r="I69" s="30"/>
      <c r="J69" s="30"/>
      <c r="K69" s="30"/>
      <c r="L69" s="190">
        <f t="shared" si="5"/>
        <v>120</v>
      </c>
      <c r="M69" s="190"/>
      <c r="N69" s="190">
        <v>120</v>
      </c>
      <c r="O69" s="30"/>
      <c r="P69" s="30"/>
      <c r="Q69" s="40">
        <f t="shared" si="1"/>
        <v>-120</v>
      </c>
    </row>
    <row r="70" spans="1:17" ht="31.5" customHeight="1">
      <c r="A70" s="87"/>
      <c r="B70" s="87"/>
      <c r="C70" s="66" t="s">
        <v>60</v>
      </c>
      <c r="D70" s="35">
        <f t="shared" si="16"/>
        <v>61</v>
      </c>
      <c r="E70" s="67"/>
      <c r="F70" s="35">
        <v>61</v>
      </c>
      <c r="G70" s="59">
        <f t="shared" si="0"/>
        <v>122</v>
      </c>
      <c r="H70" s="30"/>
      <c r="I70" s="30"/>
      <c r="J70" s="30"/>
      <c r="K70" s="30"/>
      <c r="L70" s="190">
        <f t="shared" si="5"/>
        <v>61</v>
      </c>
      <c r="M70" s="190"/>
      <c r="N70" s="190">
        <v>61</v>
      </c>
      <c r="O70" s="30"/>
      <c r="P70" s="30"/>
      <c r="Q70" s="40">
        <f t="shared" si="1"/>
        <v>-61</v>
      </c>
    </row>
    <row r="71" spans="1:17" s="7" customFormat="1" ht="22.5" hidden="1" customHeight="1">
      <c r="A71" s="29">
        <v>160</v>
      </c>
      <c r="B71" s="29">
        <v>171</v>
      </c>
      <c r="C71" s="55" t="s">
        <v>10</v>
      </c>
      <c r="D71" s="51">
        <f>D72+D73</f>
        <v>600</v>
      </c>
      <c r="E71" s="51">
        <f>E72+E73</f>
        <v>0</v>
      </c>
      <c r="F71" s="51">
        <f>F72+F73</f>
        <v>600</v>
      </c>
      <c r="G71" s="52">
        <f t="shared" ref="G71:G88" si="17">SUM(H71:P71)</f>
        <v>600</v>
      </c>
      <c r="H71" s="53"/>
      <c r="I71" s="51">
        <f>I72+I73</f>
        <v>600</v>
      </c>
      <c r="J71" s="53"/>
      <c r="K71" s="53"/>
      <c r="L71" s="192">
        <f t="shared" si="5"/>
        <v>0</v>
      </c>
      <c r="M71" s="192"/>
      <c r="N71" s="192"/>
      <c r="O71" s="53"/>
      <c r="P71" s="53"/>
      <c r="Q71" s="40">
        <f t="shared" ref="Q71:Q88" si="18">D71-G71</f>
        <v>0</v>
      </c>
    </row>
    <row r="72" spans="1:17" ht="21" hidden="1" customHeight="1">
      <c r="A72" s="30"/>
      <c r="B72" s="30"/>
      <c r="C72" s="66" t="s">
        <v>53</v>
      </c>
      <c r="D72" s="35">
        <f>E72+F72</f>
        <v>150</v>
      </c>
      <c r="E72" s="67"/>
      <c r="F72" s="68">
        <v>150</v>
      </c>
      <c r="G72" s="59">
        <f t="shared" si="17"/>
        <v>150</v>
      </c>
      <c r="H72" s="30"/>
      <c r="I72" s="30">
        <v>150</v>
      </c>
      <c r="J72" s="30"/>
      <c r="K72" s="30"/>
      <c r="L72" s="192">
        <f t="shared" si="5"/>
        <v>0</v>
      </c>
      <c r="M72" s="190"/>
      <c r="N72" s="190"/>
      <c r="O72" s="30"/>
      <c r="P72" s="30"/>
      <c r="Q72" s="40">
        <f t="shared" si="18"/>
        <v>0</v>
      </c>
    </row>
    <row r="73" spans="1:17" ht="50.25" hidden="1" customHeight="1">
      <c r="A73" s="30"/>
      <c r="B73" s="30"/>
      <c r="C73" s="66" t="s">
        <v>43</v>
      </c>
      <c r="D73" s="35">
        <f>E73+F73</f>
        <v>450</v>
      </c>
      <c r="E73" s="67"/>
      <c r="F73" s="35">
        <v>450</v>
      </c>
      <c r="G73" s="59">
        <f t="shared" si="17"/>
        <v>450</v>
      </c>
      <c r="H73" s="30"/>
      <c r="I73" s="30">
        <v>450</v>
      </c>
      <c r="J73" s="30"/>
      <c r="K73" s="30"/>
      <c r="L73" s="192">
        <f t="shared" si="5"/>
        <v>0</v>
      </c>
      <c r="M73" s="190"/>
      <c r="N73" s="190"/>
      <c r="O73" s="30"/>
      <c r="P73" s="30"/>
      <c r="Q73" s="40">
        <f t="shared" si="18"/>
        <v>0</v>
      </c>
    </row>
    <row r="74" spans="1:17" s="7" customFormat="1" ht="22.5" hidden="1" customHeight="1">
      <c r="A74" s="29">
        <v>100</v>
      </c>
      <c r="B74" s="29">
        <v>103</v>
      </c>
      <c r="C74" s="55" t="s">
        <v>63</v>
      </c>
      <c r="D74" s="51">
        <f>D75</f>
        <v>360</v>
      </c>
      <c r="E74" s="51">
        <f t="shared" ref="E74:F74" si="19">E75</f>
        <v>0</v>
      </c>
      <c r="F74" s="51">
        <f t="shared" si="19"/>
        <v>360</v>
      </c>
      <c r="G74" s="52">
        <f t="shared" si="17"/>
        <v>360</v>
      </c>
      <c r="H74" s="53"/>
      <c r="I74" s="51">
        <f t="shared" ref="I74" si="20">I75</f>
        <v>360</v>
      </c>
      <c r="J74" s="53"/>
      <c r="K74" s="53"/>
      <c r="L74" s="192">
        <f t="shared" si="5"/>
        <v>0</v>
      </c>
      <c r="M74" s="192"/>
      <c r="N74" s="192"/>
      <c r="O74" s="53"/>
      <c r="P74" s="53"/>
      <c r="Q74" s="40">
        <f t="shared" si="18"/>
        <v>0</v>
      </c>
    </row>
    <row r="75" spans="1:17" ht="65.25" hidden="1" customHeight="1">
      <c r="A75" s="30"/>
      <c r="B75" s="30"/>
      <c r="C75" s="66" t="s">
        <v>64</v>
      </c>
      <c r="D75" s="35">
        <f>E75+F75</f>
        <v>360</v>
      </c>
      <c r="E75" s="67"/>
      <c r="F75" s="35">
        <v>360</v>
      </c>
      <c r="G75" s="59">
        <f t="shared" si="17"/>
        <v>360</v>
      </c>
      <c r="H75" s="30"/>
      <c r="I75" s="30">
        <v>360</v>
      </c>
      <c r="J75" s="30"/>
      <c r="K75" s="30"/>
      <c r="L75" s="192">
        <f t="shared" si="5"/>
        <v>0</v>
      </c>
      <c r="M75" s="190"/>
      <c r="N75" s="190"/>
      <c r="O75" s="30"/>
      <c r="P75" s="30"/>
      <c r="Q75" s="40">
        <f t="shared" si="18"/>
        <v>0</v>
      </c>
    </row>
    <row r="76" spans="1:17" s="15" customFormat="1" ht="19.5" customHeight="1">
      <c r="A76" s="87"/>
      <c r="B76" s="87"/>
      <c r="C76" s="91" t="s">
        <v>20</v>
      </c>
      <c r="D76" s="51">
        <f>E76+F76</f>
        <v>5127</v>
      </c>
      <c r="E76" s="51">
        <f>E77+E83</f>
        <v>0</v>
      </c>
      <c r="F76" s="51">
        <f>F77</f>
        <v>5127</v>
      </c>
      <c r="G76" s="52">
        <f t="shared" si="17"/>
        <v>9560</v>
      </c>
      <c r="H76" s="92"/>
      <c r="I76" s="51">
        <f>I77</f>
        <v>694</v>
      </c>
      <c r="J76" s="92"/>
      <c r="K76" s="92"/>
      <c r="L76" s="192">
        <f t="shared" si="5"/>
        <v>4433</v>
      </c>
      <c r="M76" s="197"/>
      <c r="N76" s="192">
        <f>N77</f>
        <v>4433</v>
      </c>
      <c r="O76" s="92"/>
      <c r="P76" s="92"/>
      <c r="Q76" s="40">
        <f t="shared" si="18"/>
        <v>-4433</v>
      </c>
    </row>
    <row r="77" spans="1:17" s="9" customFormat="1" ht="20.25" customHeight="1">
      <c r="A77" s="29">
        <v>280</v>
      </c>
      <c r="B77" s="29">
        <v>338</v>
      </c>
      <c r="C77" s="65" t="s">
        <v>13</v>
      </c>
      <c r="D77" s="51">
        <f>E77+F77</f>
        <v>5127</v>
      </c>
      <c r="E77" s="51">
        <f>E78</f>
        <v>0</v>
      </c>
      <c r="F77" s="51">
        <f>F78+F79+F83</f>
        <v>5127</v>
      </c>
      <c r="G77" s="52">
        <f t="shared" si="17"/>
        <v>9560</v>
      </c>
      <c r="H77" s="54"/>
      <c r="I77" s="51">
        <f>I78+I79+I83</f>
        <v>694</v>
      </c>
      <c r="J77" s="54"/>
      <c r="K77" s="54"/>
      <c r="L77" s="192">
        <f t="shared" si="5"/>
        <v>4433</v>
      </c>
      <c r="M77" s="198"/>
      <c r="N77" s="192">
        <f>N78+N79+N83</f>
        <v>4433</v>
      </c>
      <c r="O77" s="54"/>
      <c r="P77" s="54"/>
      <c r="Q77" s="40">
        <f t="shared" si="18"/>
        <v>-4433</v>
      </c>
    </row>
    <row r="78" spans="1:17" s="7" customFormat="1" ht="19.5" hidden="1" customHeight="1">
      <c r="A78" s="87"/>
      <c r="B78" s="87"/>
      <c r="C78" s="86" t="s">
        <v>75</v>
      </c>
      <c r="D78" s="35">
        <f t="shared" ref="D78" si="21">F78</f>
        <v>694</v>
      </c>
      <c r="E78" s="93"/>
      <c r="F78" s="35">
        <v>694</v>
      </c>
      <c r="G78" s="52">
        <f t="shared" si="17"/>
        <v>694</v>
      </c>
      <c r="H78" s="53"/>
      <c r="I78" s="30">
        <v>694</v>
      </c>
      <c r="J78" s="53"/>
      <c r="K78" s="53"/>
      <c r="L78" s="192">
        <f t="shared" si="5"/>
        <v>0</v>
      </c>
      <c r="M78" s="192"/>
      <c r="N78" s="190"/>
      <c r="O78" s="53"/>
      <c r="P78" s="53"/>
      <c r="Q78" s="40">
        <f t="shared" si="18"/>
        <v>0</v>
      </c>
    </row>
    <row r="79" spans="1:17" s="11" customFormat="1" ht="19.5" customHeight="1">
      <c r="A79" s="94"/>
      <c r="B79" s="94"/>
      <c r="C79" s="95" t="s">
        <v>76</v>
      </c>
      <c r="D79" s="96">
        <f t="shared" ref="D79" si="22">SUM(D80:D82)</f>
        <v>2500</v>
      </c>
      <c r="E79" s="96"/>
      <c r="F79" s="96">
        <f>SUM(F80:F82)</f>
        <v>2500</v>
      </c>
      <c r="G79" s="52">
        <f t="shared" si="17"/>
        <v>5000</v>
      </c>
      <c r="H79" s="60"/>
      <c r="I79" s="60"/>
      <c r="J79" s="60"/>
      <c r="K79" s="60"/>
      <c r="L79" s="192">
        <f t="shared" si="5"/>
        <v>2500</v>
      </c>
      <c r="M79" s="199"/>
      <c r="N79" s="191">
        <f>SUM(N80:N82)</f>
        <v>2500</v>
      </c>
      <c r="O79" s="60"/>
      <c r="P79" s="60"/>
      <c r="Q79" s="40">
        <f t="shared" si="18"/>
        <v>-2500</v>
      </c>
    </row>
    <row r="80" spans="1:17" s="11" customFormat="1" ht="32.25" customHeight="1">
      <c r="A80" s="94"/>
      <c r="B80" s="94"/>
      <c r="C80" s="66" t="s">
        <v>66</v>
      </c>
      <c r="D80" s="35">
        <f>F80</f>
        <v>1500</v>
      </c>
      <c r="E80" s="93"/>
      <c r="F80" s="35">
        <v>1500</v>
      </c>
      <c r="G80" s="59">
        <f t="shared" si="17"/>
        <v>3000</v>
      </c>
      <c r="H80" s="60"/>
      <c r="I80" s="60"/>
      <c r="J80" s="60"/>
      <c r="K80" s="60"/>
      <c r="L80" s="190">
        <f t="shared" si="5"/>
        <v>1500</v>
      </c>
      <c r="M80" s="199"/>
      <c r="N80" s="190">
        <v>1500</v>
      </c>
      <c r="O80" s="60"/>
      <c r="P80" s="60"/>
      <c r="Q80" s="40">
        <f t="shared" si="18"/>
        <v>-1500</v>
      </c>
    </row>
    <row r="81" spans="1:17" s="11" customFormat="1" ht="19.5" customHeight="1">
      <c r="A81" s="94"/>
      <c r="B81" s="94"/>
      <c r="C81" s="66" t="s">
        <v>67</v>
      </c>
      <c r="D81" s="35">
        <f t="shared" ref="D81:D82" si="23">F81</f>
        <v>385</v>
      </c>
      <c r="E81" s="93"/>
      <c r="F81" s="35">
        <v>385</v>
      </c>
      <c r="G81" s="59">
        <f t="shared" si="17"/>
        <v>770</v>
      </c>
      <c r="H81" s="60"/>
      <c r="I81" s="60"/>
      <c r="J81" s="60"/>
      <c r="K81" s="60"/>
      <c r="L81" s="190">
        <f t="shared" si="5"/>
        <v>385</v>
      </c>
      <c r="M81" s="199"/>
      <c r="N81" s="190">
        <v>385</v>
      </c>
      <c r="O81" s="60"/>
      <c r="P81" s="60"/>
      <c r="Q81" s="40">
        <f t="shared" si="18"/>
        <v>-385</v>
      </c>
    </row>
    <row r="82" spans="1:17" s="11" customFormat="1" ht="33.75" customHeight="1">
      <c r="A82" s="94"/>
      <c r="B82" s="94"/>
      <c r="C82" s="66" t="s">
        <v>68</v>
      </c>
      <c r="D82" s="35">
        <f t="shared" si="23"/>
        <v>615</v>
      </c>
      <c r="E82" s="93"/>
      <c r="F82" s="35">
        <v>615</v>
      </c>
      <c r="G82" s="59">
        <f t="shared" si="17"/>
        <v>1230</v>
      </c>
      <c r="H82" s="60"/>
      <c r="I82" s="60"/>
      <c r="J82" s="60"/>
      <c r="K82" s="60"/>
      <c r="L82" s="190">
        <f t="shared" si="5"/>
        <v>615</v>
      </c>
      <c r="M82" s="199"/>
      <c r="N82" s="190">
        <v>615</v>
      </c>
      <c r="O82" s="60"/>
      <c r="P82" s="60"/>
      <c r="Q82" s="40">
        <f t="shared" si="18"/>
        <v>-615</v>
      </c>
    </row>
    <row r="83" spans="1:17" s="10" customFormat="1" ht="31.5" customHeight="1">
      <c r="A83" s="97"/>
      <c r="B83" s="70"/>
      <c r="C83" s="95" t="s">
        <v>74</v>
      </c>
      <c r="D83" s="51">
        <f>SUM(D84:D88)</f>
        <v>1933</v>
      </c>
      <c r="E83" s="51">
        <f t="shared" ref="E83:F83" si="24">SUM(E84:E88)</f>
        <v>0</v>
      </c>
      <c r="F83" s="51">
        <f t="shared" si="24"/>
        <v>1933</v>
      </c>
      <c r="G83" s="52">
        <f t="shared" si="17"/>
        <v>3866</v>
      </c>
      <c r="H83" s="98"/>
      <c r="I83" s="98"/>
      <c r="J83" s="98"/>
      <c r="K83" s="98"/>
      <c r="L83" s="192">
        <f t="shared" si="5"/>
        <v>1933</v>
      </c>
      <c r="M83" s="200"/>
      <c r="N83" s="192">
        <f t="shared" ref="N83" si="25">SUM(N84:N88)</f>
        <v>1933</v>
      </c>
      <c r="O83" s="98"/>
      <c r="P83" s="98"/>
      <c r="Q83" s="40">
        <f t="shared" si="18"/>
        <v>-1933</v>
      </c>
    </row>
    <row r="84" spans="1:17" s="12" customFormat="1" ht="21" customHeight="1">
      <c r="A84" s="94"/>
      <c r="B84" s="94"/>
      <c r="C84" s="99" t="s">
        <v>69</v>
      </c>
      <c r="D84" s="35">
        <f t="shared" ref="D84:D88" si="26">E84+F84</f>
        <v>200</v>
      </c>
      <c r="E84" s="100">
        <f>SUM(E85:E87)</f>
        <v>0</v>
      </c>
      <c r="F84" s="35">
        <v>200</v>
      </c>
      <c r="G84" s="59">
        <f t="shared" si="17"/>
        <v>400</v>
      </c>
      <c r="H84" s="101"/>
      <c r="I84" s="101"/>
      <c r="J84" s="101"/>
      <c r="K84" s="101"/>
      <c r="L84" s="190">
        <f t="shared" si="5"/>
        <v>200</v>
      </c>
      <c r="M84" s="201"/>
      <c r="N84" s="190">
        <v>200</v>
      </c>
      <c r="O84" s="101"/>
      <c r="P84" s="101"/>
      <c r="Q84" s="40">
        <f t="shared" si="18"/>
        <v>-200</v>
      </c>
    </row>
    <row r="85" spans="1:17" s="10" customFormat="1" ht="46.5" customHeight="1">
      <c r="A85" s="94"/>
      <c r="B85" s="94"/>
      <c r="C85" s="99" t="s">
        <v>70</v>
      </c>
      <c r="D85" s="35">
        <f>F85</f>
        <v>700</v>
      </c>
      <c r="E85" s="102"/>
      <c r="F85" s="35">
        <v>700</v>
      </c>
      <c r="G85" s="59">
        <f t="shared" si="17"/>
        <v>1400</v>
      </c>
      <c r="H85" s="98"/>
      <c r="I85" s="98"/>
      <c r="J85" s="98"/>
      <c r="K85" s="98"/>
      <c r="L85" s="190">
        <f t="shared" si="5"/>
        <v>700</v>
      </c>
      <c r="M85" s="200"/>
      <c r="N85" s="190">
        <v>700</v>
      </c>
      <c r="O85" s="98"/>
      <c r="P85" s="98"/>
      <c r="Q85" s="40">
        <f t="shared" si="18"/>
        <v>-700</v>
      </c>
    </row>
    <row r="86" spans="1:17" s="10" customFormat="1" ht="46.5" customHeight="1">
      <c r="A86" s="94"/>
      <c r="B86" s="94"/>
      <c r="C86" s="99" t="s">
        <v>71</v>
      </c>
      <c r="D86" s="35">
        <f t="shared" si="26"/>
        <v>633</v>
      </c>
      <c r="E86" s="102"/>
      <c r="F86" s="35">
        <v>633</v>
      </c>
      <c r="G86" s="59">
        <f t="shared" si="17"/>
        <v>1266</v>
      </c>
      <c r="H86" s="98"/>
      <c r="I86" s="98"/>
      <c r="J86" s="98"/>
      <c r="K86" s="98"/>
      <c r="L86" s="190">
        <f t="shared" si="5"/>
        <v>633</v>
      </c>
      <c r="M86" s="200"/>
      <c r="N86" s="190">
        <v>633</v>
      </c>
      <c r="O86" s="98"/>
      <c r="P86" s="98"/>
      <c r="Q86" s="40">
        <f t="shared" si="18"/>
        <v>-633</v>
      </c>
    </row>
    <row r="87" spans="1:17" s="10" customFormat="1" ht="46.5" customHeight="1">
      <c r="A87" s="94"/>
      <c r="B87" s="94"/>
      <c r="C87" s="99" t="s">
        <v>72</v>
      </c>
      <c r="D87" s="35">
        <f t="shared" ref="D87" si="27">F87</f>
        <v>200</v>
      </c>
      <c r="E87" s="102"/>
      <c r="F87" s="35">
        <v>200</v>
      </c>
      <c r="G87" s="59">
        <f t="shared" si="17"/>
        <v>400</v>
      </c>
      <c r="H87" s="98"/>
      <c r="I87" s="98"/>
      <c r="J87" s="98"/>
      <c r="K87" s="98"/>
      <c r="L87" s="190">
        <f t="shared" si="5"/>
        <v>200</v>
      </c>
      <c r="M87" s="200"/>
      <c r="N87" s="190">
        <v>200</v>
      </c>
      <c r="O87" s="98"/>
      <c r="P87" s="98"/>
      <c r="Q87" s="40">
        <f t="shared" si="18"/>
        <v>-200</v>
      </c>
    </row>
    <row r="88" spans="1:17" s="13" customFormat="1" ht="60">
      <c r="A88" s="103"/>
      <c r="B88" s="103"/>
      <c r="C88" s="99" t="s">
        <v>73</v>
      </c>
      <c r="D88" s="35">
        <f t="shared" si="26"/>
        <v>200</v>
      </c>
      <c r="E88" s="61"/>
      <c r="F88" s="35">
        <v>200</v>
      </c>
      <c r="G88" s="59">
        <f t="shared" si="17"/>
        <v>400</v>
      </c>
      <c r="H88" s="64"/>
      <c r="I88" s="64"/>
      <c r="J88" s="64"/>
      <c r="K88" s="64"/>
      <c r="L88" s="190">
        <f t="shared" si="5"/>
        <v>200</v>
      </c>
      <c r="M88" s="193"/>
      <c r="N88" s="190">
        <v>200</v>
      </c>
      <c r="O88" s="64"/>
      <c r="P88" s="64"/>
      <c r="Q88" s="40">
        <f t="shared" si="18"/>
        <v>-200</v>
      </c>
    </row>
    <row r="89" spans="1:17" ht="15" hidden="1" customHeight="1">
      <c r="A89" s="25"/>
      <c r="B89" s="25"/>
      <c r="C89" s="26"/>
      <c r="D89" s="27"/>
      <c r="E89" s="27"/>
      <c r="F89" s="27"/>
      <c r="G89" s="20"/>
    </row>
    <row r="90" spans="1:17" ht="6" customHeight="1"/>
    <row r="91" spans="1:17">
      <c r="A91" s="1" t="s">
        <v>12</v>
      </c>
      <c r="C91" s="6"/>
      <c r="D91" s="6"/>
      <c r="E91" s="6"/>
      <c r="F91" s="6"/>
      <c r="G91" s="21"/>
    </row>
    <row r="92" spans="1:17" s="1" customFormat="1" ht="20.25" customHeight="1">
      <c r="A92" s="115" t="s">
        <v>65</v>
      </c>
      <c r="B92" s="115"/>
      <c r="C92" s="115"/>
      <c r="D92" s="115"/>
      <c r="E92" s="115"/>
      <c r="F92" s="115"/>
      <c r="G92" s="115"/>
      <c r="H92" s="115"/>
      <c r="I92" s="115"/>
      <c r="J92" s="115"/>
      <c r="K92" s="115"/>
      <c r="L92" s="115"/>
      <c r="M92" s="115"/>
      <c r="N92" s="115"/>
    </row>
    <row r="93" spans="1:17" hidden="1">
      <c r="A93" s="1" t="s">
        <v>79</v>
      </c>
    </row>
    <row r="94" spans="1:17" ht="66.75" hidden="1" customHeight="1">
      <c r="A94" s="112" t="s">
        <v>81</v>
      </c>
      <c r="B94" s="113"/>
      <c r="C94" s="113"/>
      <c r="D94" s="113"/>
      <c r="E94" s="113"/>
      <c r="F94" s="113"/>
      <c r="G94" s="22"/>
    </row>
    <row r="95" spans="1:17" ht="49.5" hidden="1" customHeight="1">
      <c r="A95" s="112" t="s">
        <v>83</v>
      </c>
      <c r="B95" s="113"/>
      <c r="C95" s="113"/>
      <c r="D95" s="113"/>
      <c r="E95" s="113"/>
      <c r="F95" s="113"/>
      <c r="G95" s="22"/>
    </row>
    <row r="96" spans="1:17" hidden="1">
      <c r="A96" s="1" t="s">
        <v>82</v>
      </c>
    </row>
  </sheetData>
  <mergeCells count="16">
    <mergeCell ref="L2:N2"/>
    <mergeCell ref="A1:N1"/>
    <mergeCell ref="A92:N92"/>
    <mergeCell ref="D2:F2"/>
    <mergeCell ref="A3:A4"/>
    <mergeCell ref="B3:B4"/>
    <mergeCell ref="C3:C4"/>
    <mergeCell ref="D3:D4"/>
    <mergeCell ref="E3:F3"/>
    <mergeCell ref="A95:F95"/>
    <mergeCell ref="H3:I3"/>
    <mergeCell ref="J3:K3"/>
    <mergeCell ref="M3:N3"/>
    <mergeCell ref="O3:P3"/>
    <mergeCell ref="A94:F94"/>
    <mergeCell ref="L3:L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38CA-3BC8-4FDF-B9E4-E49CB307ADB0}">
  <dimension ref="A1:S96"/>
  <sheetViews>
    <sheetView tabSelected="1" topLeftCell="A4" workbookViewId="0">
      <selection activeCell="V53" sqref="V53"/>
    </sheetView>
  </sheetViews>
  <sheetFormatPr defaultRowHeight="15.75"/>
  <cols>
    <col min="1" max="1" width="6" style="1" customWidth="1"/>
    <col min="2" max="2" width="7.140625" style="1" customWidth="1"/>
    <col min="3" max="3" width="56.140625" style="1" customWidth="1"/>
    <col min="4" max="4" width="8.85546875" style="1" hidden="1" customWidth="1"/>
    <col min="5" max="5" width="9" style="1" hidden="1" customWidth="1"/>
    <col min="6" max="6" width="9.7109375" style="1" hidden="1" customWidth="1"/>
    <col min="7" max="7" width="9.7109375" style="17" hidden="1" customWidth="1"/>
    <col min="8" max="8" width="11.28515625" style="2" hidden="1" customWidth="1"/>
    <col min="9" max="9" width="9" style="2" hidden="1" customWidth="1"/>
    <col min="10" max="10" width="0" style="2" hidden="1" customWidth="1"/>
    <col min="11" max="11" width="12.7109375" style="2" hidden="1" customWidth="1"/>
    <col min="12" max="13" width="0" style="2" hidden="1" customWidth="1"/>
    <col min="14" max="16" width="11.5703125" style="2" bestFit="1" customWidth="1"/>
    <col min="17" max="17" width="0" style="2" hidden="1" customWidth="1"/>
    <col min="18" max="254" width="9.140625" style="2"/>
    <col min="255" max="255" width="6" style="2" customWidth="1"/>
    <col min="256" max="256" width="7.85546875" style="2" customWidth="1"/>
    <col min="257" max="257" width="57.7109375" style="2" customWidth="1"/>
    <col min="258" max="258" width="10.5703125" style="2" customWidth="1"/>
    <col min="259" max="259" width="9.85546875" style="2" customWidth="1"/>
    <col min="260" max="260" width="10.42578125" style="2" customWidth="1"/>
    <col min="261" max="261" width="6.7109375" style="2" customWidth="1"/>
    <col min="262" max="262" width="11.28515625" style="2" customWidth="1"/>
    <col min="263" max="263" width="24.7109375" style="2" customWidth="1"/>
    <col min="264" max="264" width="16.42578125" style="2" customWidth="1"/>
    <col min="265" max="510" width="9.140625" style="2"/>
    <col min="511" max="511" width="6" style="2" customWidth="1"/>
    <col min="512" max="512" width="7.85546875" style="2" customWidth="1"/>
    <col min="513" max="513" width="57.7109375" style="2" customWidth="1"/>
    <col min="514" max="514" width="10.5703125" style="2" customWidth="1"/>
    <col min="515" max="515" width="9.85546875" style="2" customWidth="1"/>
    <col min="516" max="516" width="10.42578125" style="2" customWidth="1"/>
    <col min="517" max="517" width="6.7109375" style="2" customWidth="1"/>
    <col min="518" max="518" width="11.28515625" style="2" customWidth="1"/>
    <col min="519" max="519" width="24.7109375" style="2" customWidth="1"/>
    <col min="520" max="520" width="16.42578125" style="2" customWidth="1"/>
    <col min="521" max="766" width="9.140625" style="2"/>
    <col min="767" max="767" width="6" style="2" customWidth="1"/>
    <col min="768" max="768" width="7.85546875" style="2" customWidth="1"/>
    <col min="769" max="769" width="57.7109375" style="2" customWidth="1"/>
    <col min="770" max="770" width="10.5703125" style="2" customWidth="1"/>
    <col min="771" max="771" width="9.85546875" style="2" customWidth="1"/>
    <col min="772" max="772" width="10.42578125" style="2" customWidth="1"/>
    <col min="773" max="773" width="6.7109375" style="2" customWidth="1"/>
    <col min="774" max="774" width="11.28515625" style="2" customWidth="1"/>
    <col min="775" max="775" width="24.7109375" style="2" customWidth="1"/>
    <col min="776" max="776" width="16.42578125" style="2" customWidth="1"/>
    <col min="777" max="1022" width="9.140625" style="2"/>
    <col min="1023" max="1023" width="6" style="2" customWidth="1"/>
    <col min="1024" max="1024" width="7.85546875" style="2" customWidth="1"/>
    <col min="1025" max="1025" width="57.7109375" style="2" customWidth="1"/>
    <col min="1026" max="1026" width="10.5703125" style="2" customWidth="1"/>
    <col min="1027" max="1027" width="9.85546875" style="2" customWidth="1"/>
    <col min="1028" max="1028" width="10.42578125" style="2" customWidth="1"/>
    <col min="1029" max="1029" width="6.7109375" style="2" customWidth="1"/>
    <col min="1030" max="1030" width="11.28515625" style="2" customWidth="1"/>
    <col min="1031" max="1031" width="24.7109375" style="2" customWidth="1"/>
    <col min="1032" max="1032" width="16.42578125" style="2" customWidth="1"/>
    <col min="1033" max="1278" width="9.140625" style="2"/>
    <col min="1279" max="1279" width="6" style="2" customWidth="1"/>
    <col min="1280" max="1280" width="7.85546875" style="2" customWidth="1"/>
    <col min="1281" max="1281" width="57.7109375" style="2" customWidth="1"/>
    <col min="1282" max="1282" width="10.5703125" style="2" customWidth="1"/>
    <col min="1283" max="1283" width="9.85546875" style="2" customWidth="1"/>
    <col min="1284" max="1284" width="10.42578125" style="2" customWidth="1"/>
    <col min="1285" max="1285" width="6.7109375" style="2" customWidth="1"/>
    <col min="1286" max="1286" width="11.28515625" style="2" customWidth="1"/>
    <col min="1287" max="1287" width="24.7109375" style="2" customWidth="1"/>
    <col min="1288" max="1288" width="16.42578125" style="2" customWidth="1"/>
    <col min="1289" max="1534" width="9.140625" style="2"/>
    <col min="1535" max="1535" width="6" style="2" customWidth="1"/>
    <col min="1536" max="1536" width="7.85546875" style="2" customWidth="1"/>
    <col min="1537" max="1537" width="57.7109375" style="2" customWidth="1"/>
    <col min="1538" max="1538" width="10.5703125" style="2" customWidth="1"/>
    <col min="1539" max="1539" width="9.85546875" style="2" customWidth="1"/>
    <col min="1540" max="1540" width="10.42578125" style="2" customWidth="1"/>
    <col min="1541" max="1541" width="6.7109375" style="2" customWidth="1"/>
    <col min="1542" max="1542" width="11.28515625" style="2" customWidth="1"/>
    <col min="1543" max="1543" width="24.7109375" style="2" customWidth="1"/>
    <col min="1544" max="1544" width="16.42578125" style="2" customWidth="1"/>
    <col min="1545" max="1790" width="9.140625" style="2"/>
    <col min="1791" max="1791" width="6" style="2" customWidth="1"/>
    <col min="1792" max="1792" width="7.85546875" style="2" customWidth="1"/>
    <col min="1793" max="1793" width="57.7109375" style="2" customWidth="1"/>
    <col min="1794" max="1794" width="10.5703125" style="2" customWidth="1"/>
    <col min="1795" max="1795" width="9.85546875" style="2" customWidth="1"/>
    <col min="1796" max="1796" width="10.42578125" style="2" customWidth="1"/>
    <col min="1797" max="1797" width="6.7109375" style="2" customWidth="1"/>
    <col min="1798" max="1798" width="11.28515625" style="2" customWidth="1"/>
    <col min="1799" max="1799" width="24.7109375" style="2" customWidth="1"/>
    <col min="1800" max="1800" width="16.42578125" style="2" customWidth="1"/>
    <col min="1801" max="2046" width="9.140625" style="2"/>
    <col min="2047" max="2047" width="6" style="2" customWidth="1"/>
    <col min="2048" max="2048" width="7.85546875" style="2" customWidth="1"/>
    <col min="2049" max="2049" width="57.7109375" style="2" customWidth="1"/>
    <col min="2050" max="2050" width="10.5703125" style="2" customWidth="1"/>
    <col min="2051" max="2051" width="9.85546875" style="2" customWidth="1"/>
    <col min="2052" max="2052" width="10.42578125" style="2" customWidth="1"/>
    <col min="2053" max="2053" width="6.7109375" style="2" customWidth="1"/>
    <col min="2054" max="2054" width="11.28515625" style="2" customWidth="1"/>
    <col min="2055" max="2055" width="24.7109375" style="2" customWidth="1"/>
    <col min="2056" max="2056" width="16.42578125" style="2" customWidth="1"/>
    <col min="2057" max="2302" width="9.140625" style="2"/>
    <col min="2303" max="2303" width="6" style="2" customWidth="1"/>
    <col min="2304" max="2304" width="7.85546875" style="2" customWidth="1"/>
    <col min="2305" max="2305" width="57.7109375" style="2" customWidth="1"/>
    <col min="2306" max="2306" width="10.5703125" style="2" customWidth="1"/>
    <col min="2307" max="2307" width="9.85546875" style="2" customWidth="1"/>
    <col min="2308" max="2308" width="10.42578125" style="2" customWidth="1"/>
    <col min="2309" max="2309" width="6.7109375" style="2" customWidth="1"/>
    <col min="2310" max="2310" width="11.28515625" style="2" customWidth="1"/>
    <col min="2311" max="2311" width="24.7109375" style="2" customWidth="1"/>
    <col min="2312" max="2312" width="16.42578125" style="2" customWidth="1"/>
    <col min="2313" max="2558" width="9.140625" style="2"/>
    <col min="2559" max="2559" width="6" style="2" customWidth="1"/>
    <col min="2560" max="2560" width="7.85546875" style="2" customWidth="1"/>
    <col min="2561" max="2561" width="57.7109375" style="2" customWidth="1"/>
    <col min="2562" max="2562" width="10.5703125" style="2" customWidth="1"/>
    <col min="2563" max="2563" width="9.85546875" style="2" customWidth="1"/>
    <col min="2564" max="2564" width="10.42578125" style="2" customWidth="1"/>
    <col min="2565" max="2565" width="6.7109375" style="2" customWidth="1"/>
    <col min="2566" max="2566" width="11.28515625" style="2" customWidth="1"/>
    <col min="2567" max="2567" width="24.7109375" style="2" customWidth="1"/>
    <col min="2568" max="2568" width="16.42578125" style="2" customWidth="1"/>
    <col min="2569" max="2814" width="9.140625" style="2"/>
    <col min="2815" max="2815" width="6" style="2" customWidth="1"/>
    <col min="2816" max="2816" width="7.85546875" style="2" customWidth="1"/>
    <col min="2817" max="2817" width="57.7109375" style="2" customWidth="1"/>
    <col min="2818" max="2818" width="10.5703125" style="2" customWidth="1"/>
    <col min="2819" max="2819" width="9.85546875" style="2" customWidth="1"/>
    <col min="2820" max="2820" width="10.42578125" style="2" customWidth="1"/>
    <col min="2821" max="2821" width="6.7109375" style="2" customWidth="1"/>
    <col min="2822" max="2822" width="11.28515625" style="2" customWidth="1"/>
    <col min="2823" max="2823" width="24.7109375" style="2" customWidth="1"/>
    <col min="2824" max="2824" width="16.42578125" style="2" customWidth="1"/>
    <col min="2825" max="3070" width="9.140625" style="2"/>
    <col min="3071" max="3071" width="6" style="2" customWidth="1"/>
    <col min="3072" max="3072" width="7.85546875" style="2" customWidth="1"/>
    <col min="3073" max="3073" width="57.7109375" style="2" customWidth="1"/>
    <col min="3074" max="3074" width="10.5703125" style="2" customWidth="1"/>
    <col min="3075" max="3075" width="9.85546875" style="2" customWidth="1"/>
    <col min="3076" max="3076" width="10.42578125" style="2" customWidth="1"/>
    <col min="3077" max="3077" width="6.7109375" style="2" customWidth="1"/>
    <col min="3078" max="3078" width="11.28515625" style="2" customWidth="1"/>
    <col min="3079" max="3079" width="24.7109375" style="2" customWidth="1"/>
    <col min="3080" max="3080" width="16.42578125" style="2" customWidth="1"/>
    <col min="3081" max="3326" width="9.140625" style="2"/>
    <col min="3327" max="3327" width="6" style="2" customWidth="1"/>
    <col min="3328" max="3328" width="7.85546875" style="2" customWidth="1"/>
    <col min="3329" max="3329" width="57.7109375" style="2" customWidth="1"/>
    <col min="3330" max="3330" width="10.5703125" style="2" customWidth="1"/>
    <col min="3331" max="3331" width="9.85546875" style="2" customWidth="1"/>
    <col min="3332" max="3332" width="10.42578125" style="2" customWidth="1"/>
    <col min="3333" max="3333" width="6.7109375" style="2" customWidth="1"/>
    <col min="3334" max="3334" width="11.28515625" style="2" customWidth="1"/>
    <col min="3335" max="3335" width="24.7109375" style="2" customWidth="1"/>
    <col min="3336" max="3336" width="16.42578125" style="2" customWidth="1"/>
    <col min="3337" max="3582" width="9.140625" style="2"/>
    <col min="3583" max="3583" width="6" style="2" customWidth="1"/>
    <col min="3584" max="3584" width="7.85546875" style="2" customWidth="1"/>
    <col min="3585" max="3585" width="57.7109375" style="2" customWidth="1"/>
    <col min="3586" max="3586" width="10.5703125" style="2" customWidth="1"/>
    <col min="3587" max="3587" width="9.85546875" style="2" customWidth="1"/>
    <col min="3588" max="3588" width="10.42578125" style="2" customWidth="1"/>
    <col min="3589" max="3589" width="6.7109375" style="2" customWidth="1"/>
    <col min="3590" max="3590" width="11.28515625" style="2" customWidth="1"/>
    <col min="3591" max="3591" width="24.7109375" style="2" customWidth="1"/>
    <col min="3592" max="3592" width="16.42578125" style="2" customWidth="1"/>
    <col min="3593" max="3838" width="9.140625" style="2"/>
    <col min="3839" max="3839" width="6" style="2" customWidth="1"/>
    <col min="3840" max="3840" width="7.85546875" style="2" customWidth="1"/>
    <col min="3841" max="3841" width="57.7109375" style="2" customWidth="1"/>
    <col min="3842" max="3842" width="10.5703125" style="2" customWidth="1"/>
    <col min="3843" max="3843" width="9.85546875" style="2" customWidth="1"/>
    <col min="3844" max="3844" width="10.42578125" style="2" customWidth="1"/>
    <col min="3845" max="3845" width="6.7109375" style="2" customWidth="1"/>
    <col min="3846" max="3846" width="11.28515625" style="2" customWidth="1"/>
    <col min="3847" max="3847" width="24.7109375" style="2" customWidth="1"/>
    <col min="3848" max="3848" width="16.42578125" style="2" customWidth="1"/>
    <col min="3849" max="4094" width="9.140625" style="2"/>
    <col min="4095" max="4095" width="6" style="2" customWidth="1"/>
    <col min="4096" max="4096" width="7.85546875" style="2" customWidth="1"/>
    <col min="4097" max="4097" width="57.7109375" style="2" customWidth="1"/>
    <col min="4098" max="4098" width="10.5703125" style="2" customWidth="1"/>
    <col min="4099" max="4099" width="9.85546875" style="2" customWidth="1"/>
    <col min="4100" max="4100" width="10.42578125" style="2" customWidth="1"/>
    <col min="4101" max="4101" width="6.7109375" style="2" customWidth="1"/>
    <col min="4102" max="4102" width="11.28515625" style="2" customWidth="1"/>
    <col min="4103" max="4103" width="24.7109375" style="2" customWidth="1"/>
    <col min="4104" max="4104" width="16.42578125" style="2" customWidth="1"/>
    <col min="4105" max="4350" width="9.140625" style="2"/>
    <col min="4351" max="4351" width="6" style="2" customWidth="1"/>
    <col min="4352" max="4352" width="7.85546875" style="2" customWidth="1"/>
    <col min="4353" max="4353" width="57.7109375" style="2" customWidth="1"/>
    <col min="4354" max="4354" width="10.5703125" style="2" customWidth="1"/>
    <col min="4355" max="4355" width="9.85546875" style="2" customWidth="1"/>
    <col min="4356" max="4356" width="10.42578125" style="2" customWidth="1"/>
    <col min="4357" max="4357" width="6.7109375" style="2" customWidth="1"/>
    <col min="4358" max="4358" width="11.28515625" style="2" customWidth="1"/>
    <col min="4359" max="4359" width="24.7109375" style="2" customWidth="1"/>
    <col min="4360" max="4360" width="16.42578125" style="2" customWidth="1"/>
    <col min="4361" max="4606" width="9.140625" style="2"/>
    <col min="4607" max="4607" width="6" style="2" customWidth="1"/>
    <col min="4608" max="4608" width="7.85546875" style="2" customWidth="1"/>
    <col min="4609" max="4609" width="57.7109375" style="2" customWidth="1"/>
    <col min="4610" max="4610" width="10.5703125" style="2" customWidth="1"/>
    <col min="4611" max="4611" width="9.85546875" style="2" customWidth="1"/>
    <col min="4612" max="4612" width="10.42578125" style="2" customWidth="1"/>
    <col min="4613" max="4613" width="6.7109375" style="2" customWidth="1"/>
    <col min="4614" max="4614" width="11.28515625" style="2" customWidth="1"/>
    <col min="4615" max="4615" width="24.7109375" style="2" customWidth="1"/>
    <col min="4616" max="4616" width="16.42578125" style="2" customWidth="1"/>
    <col min="4617" max="4862" width="9.140625" style="2"/>
    <col min="4863" max="4863" width="6" style="2" customWidth="1"/>
    <col min="4864" max="4864" width="7.85546875" style="2" customWidth="1"/>
    <col min="4865" max="4865" width="57.7109375" style="2" customWidth="1"/>
    <col min="4866" max="4866" width="10.5703125" style="2" customWidth="1"/>
    <col min="4867" max="4867" width="9.85546875" style="2" customWidth="1"/>
    <col min="4868" max="4868" width="10.42578125" style="2" customWidth="1"/>
    <col min="4869" max="4869" width="6.7109375" style="2" customWidth="1"/>
    <col min="4870" max="4870" width="11.28515625" style="2" customWidth="1"/>
    <col min="4871" max="4871" width="24.7109375" style="2" customWidth="1"/>
    <col min="4872" max="4872" width="16.42578125" style="2" customWidth="1"/>
    <col min="4873" max="5118" width="9.140625" style="2"/>
    <col min="5119" max="5119" width="6" style="2" customWidth="1"/>
    <col min="5120" max="5120" width="7.85546875" style="2" customWidth="1"/>
    <col min="5121" max="5121" width="57.7109375" style="2" customWidth="1"/>
    <col min="5122" max="5122" width="10.5703125" style="2" customWidth="1"/>
    <col min="5123" max="5123" width="9.85546875" style="2" customWidth="1"/>
    <col min="5124" max="5124" width="10.42578125" style="2" customWidth="1"/>
    <col min="5125" max="5125" width="6.7109375" style="2" customWidth="1"/>
    <col min="5126" max="5126" width="11.28515625" style="2" customWidth="1"/>
    <col min="5127" max="5127" width="24.7109375" style="2" customWidth="1"/>
    <col min="5128" max="5128" width="16.42578125" style="2" customWidth="1"/>
    <col min="5129" max="5374" width="9.140625" style="2"/>
    <col min="5375" max="5375" width="6" style="2" customWidth="1"/>
    <col min="5376" max="5376" width="7.85546875" style="2" customWidth="1"/>
    <col min="5377" max="5377" width="57.7109375" style="2" customWidth="1"/>
    <col min="5378" max="5378" width="10.5703125" style="2" customWidth="1"/>
    <col min="5379" max="5379" width="9.85546875" style="2" customWidth="1"/>
    <col min="5380" max="5380" width="10.42578125" style="2" customWidth="1"/>
    <col min="5381" max="5381" width="6.7109375" style="2" customWidth="1"/>
    <col min="5382" max="5382" width="11.28515625" style="2" customWidth="1"/>
    <col min="5383" max="5383" width="24.7109375" style="2" customWidth="1"/>
    <col min="5384" max="5384" width="16.42578125" style="2" customWidth="1"/>
    <col min="5385" max="5630" width="9.140625" style="2"/>
    <col min="5631" max="5631" width="6" style="2" customWidth="1"/>
    <col min="5632" max="5632" width="7.85546875" style="2" customWidth="1"/>
    <col min="5633" max="5633" width="57.7109375" style="2" customWidth="1"/>
    <col min="5634" max="5634" width="10.5703125" style="2" customWidth="1"/>
    <col min="5635" max="5635" width="9.85546875" style="2" customWidth="1"/>
    <col min="5636" max="5636" width="10.42578125" style="2" customWidth="1"/>
    <col min="5637" max="5637" width="6.7109375" style="2" customWidth="1"/>
    <col min="5638" max="5638" width="11.28515625" style="2" customWidth="1"/>
    <col min="5639" max="5639" width="24.7109375" style="2" customWidth="1"/>
    <col min="5640" max="5640" width="16.42578125" style="2" customWidth="1"/>
    <col min="5641" max="5886" width="9.140625" style="2"/>
    <col min="5887" max="5887" width="6" style="2" customWidth="1"/>
    <col min="5888" max="5888" width="7.85546875" style="2" customWidth="1"/>
    <col min="5889" max="5889" width="57.7109375" style="2" customWidth="1"/>
    <col min="5890" max="5890" width="10.5703125" style="2" customWidth="1"/>
    <col min="5891" max="5891" width="9.85546875" style="2" customWidth="1"/>
    <col min="5892" max="5892" width="10.42578125" style="2" customWidth="1"/>
    <col min="5893" max="5893" width="6.7109375" style="2" customWidth="1"/>
    <col min="5894" max="5894" width="11.28515625" style="2" customWidth="1"/>
    <col min="5895" max="5895" width="24.7109375" style="2" customWidth="1"/>
    <col min="5896" max="5896" width="16.42578125" style="2" customWidth="1"/>
    <col min="5897" max="6142" width="9.140625" style="2"/>
    <col min="6143" max="6143" width="6" style="2" customWidth="1"/>
    <col min="6144" max="6144" width="7.85546875" style="2" customWidth="1"/>
    <col min="6145" max="6145" width="57.7109375" style="2" customWidth="1"/>
    <col min="6146" max="6146" width="10.5703125" style="2" customWidth="1"/>
    <col min="6147" max="6147" width="9.85546875" style="2" customWidth="1"/>
    <col min="6148" max="6148" width="10.42578125" style="2" customWidth="1"/>
    <col min="6149" max="6149" width="6.7109375" style="2" customWidth="1"/>
    <col min="6150" max="6150" width="11.28515625" style="2" customWidth="1"/>
    <col min="6151" max="6151" width="24.7109375" style="2" customWidth="1"/>
    <col min="6152" max="6152" width="16.42578125" style="2" customWidth="1"/>
    <col min="6153" max="6398" width="9.140625" style="2"/>
    <col min="6399" max="6399" width="6" style="2" customWidth="1"/>
    <col min="6400" max="6400" width="7.85546875" style="2" customWidth="1"/>
    <col min="6401" max="6401" width="57.7109375" style="2" customWidth="1"/>
    <col min="6402" max="6402" width="10.5703125" style="2" customWidth="1"/>
    <col min="6403" max="6403" width="9.85546875" style="2" customWidth="1"/>
    <col min="6404" max="6404" width="10.42578125" style="2" customWidth="1"/>
    <col min="6405" max="6405" width="6.7109375" style="2" customWidth="1"/>
    <col min="6406" max="6406" width="11.28515625" style="2" customWidth="1"/>
    <col min="6407" max="6407" width="24.7109375" style="2" customWidth="1"/>
    <col min="6408" max="6408" width="16.42578125" style="2" customWidth="1"/>
    <col min="6409" max="6654" width="9.140625" style="2"/>
    <col min="6655" max="6655" width="6" style="2" customWidth="1"/>
    <col min="6656" max="6656" width="7.85546875" style="2" customWidth="1"/>
    <col min="6657" max="6657" width="57.7109375" style="2" customWidth="1"/>
    <col min="6658" max="6658" width="10.5703125" style="2" customWidth="1"/>
    <col min="6659" max="6659" width="9.85546875" style="2" customWidth="1"/>
    <col min="6660" max="6660" width="10.42578125" style="2" customWidth="1"/>
    <col min="6661" max="6661" width="6.7109375" style="2" customWidth="1"/>
    <col min="6662" max="6662" width="11.28515625" style="2" customWidth="1"/>
    <col min="6663" max="6663" width="24.7109375" style="2" customWidth="1"/>
    <col min="6664" max="6664" width="16.42578125" style="2" customWidth="1"/>
    <col min="6665" max="6910" width="9.140625" style="2"/>
    <col min="6911" max="6911" width="6" style="2" customWidth="1"/>
    <col min="6912" max="6912" width="7.85546875" style="2" customWidth="1"/>
    <col min="6913" max="6913" width="57.7109375" style="2" customWidth="1"/>
    <col min="6914" max="6914" width="10.5703125" style="2" customWidth="1"/>
    <col min="6915" max="6915" width="9.85546875" style="2" customWidth="1"/>
    <col min="6916" max="6916" width="10.42578125" style="2" customWidth="1"/>
    <col min="6917" max="6917" width="6.7109375" style="2" customWidth="1"/>
    <col min="6918" max="6918" width="11.28515625" style="2" customWidth="1"/>
    <col min="6919" max="6919" width="24.7109375" style="2" customWidth="1"/>
    <col min="6920" max="6920" width="16.42578125" style="2" customWidth="1"/>
    <col min="6921" max="7166" width="9.140625" style="2"/>
    <col min="7167" max="7167" width="6" style="2" customWidth="1"/>
    <col min="7168" max="7168" width="7.85546875" style="2" customWidth="1"/>
    <col min="7169" max="7169" width="57.7109375" style="2" customWidth="1"/>
    <col min="7170" max="7170" width="10.5703125" style="2" customWidth="1"/>
    <col min="7171" max="7171" width="9.85546875" style="2" customWidth="1"/>
    <col min="7172" max="7172" width="10.42578125" style="2" customWidth="1"/>
    <col min="7173" max="7173" width="6.7109375" style="2" customWidth="1"/>
    <col min="7174" max="7174" width="11.28515625" style="2" customWidth="1"/>
    <col min="7175" max="7175" width="24.7109375" style="2" customWidth="1"/>
    <col min="7176" max="7176" width="16.42578125" style="2" customWidth="1"/>
    <col min="7177" max="7422" width="9.140625" style="2"/>
    <col min="7423" max="7423" width="6" style="2" customWidth="1"/>
    <col min="7424" max="7424" width="7.85546875" style="2" customWidth="1"/>
    <col min="7425" max="7425" width="57.7109375" style="2" customWidth="1"/>
    <col min="7426" max="7426" width="10.5703125" style="2" customWidth="1"/>
    <col min="7427" max="7427" width="9.85546875" style="2" customWidth="1"/>
    <col min="7428" max="7428" width="10.42578125" style="2" customWidth="1"/>
    <col min="7429" max="7429" width="6.7109375" style="2" customWidth="1"/>
    <col min="7430" max="7430" width="11.28515625" style="2" customWidth="1"/>
    <col min="7431" max="7431" width="24.7109375" style="2" customWidth="1"/>
    <col min="7432" max="7432" width="16.42578125" style="2" customWidth="1"/>
    <col min="7433" max="7678" width="9.140625" style="2"/>
    <col min="7679" max="7679" width="6" style="2" customWidth="1"/>
    <col min="7680" max="7680" width="7.85546875" style="2" customWidth="1"/>
    <col min="7681" max="7681" width="57.7109375" style="2" customWidth="1"/>
    <col min="7682" max="7682" width="10.5703125" style="2" customWidth="1"/>
    <col min="7683" max="7683" width="9.85546875" style="2" customWidth="1"/>
    <col min="7684" max="7684" width="10.42578125" style="2" customWidth="1"/>
    <col min="7685" max="7685" width="6.7109375" style="2" customWidth="1"/>
    <col min="7686" max="7686" width="11.28515625" style="2" customWidth="1"/>
    <col min="7687" max="7687" width="24.7109375" style="2" customWidth="1"/>
    <col min="7688" max="7688" width="16.42578125" style="2" customWidth="1"/>
    <col min="7689" max="7934" width="9.140625" style="2"/>
    <col min="7935" max="7935" width="6" style="2" customWidth="1"/>
    <col min="7936" max="7936" width="7.85546875" style="2" customWidth="1"/>
    <col min="7937" max="7937" width="57.7109375" style="2" customWidth="1"/>
    <col min="7938" max="7938" width="10.5703125" style="2" customWidth="1"/>
    <col min="7939" max="7939" width="9.85546875" style="2" customWidth="1"/>
    <col min="7940" max="7940" width="10.42578125" style="2" customWidth="1"/>
    <col min="7941" max="7941" width="6.7109375" style="2" customWidth="1"/>
    <col min="7942" max="7942" width="11.28515625" style="2" customWidth="1"/>
    <col min="7943" max="7943" width="24.7109375" style="2" customWidth="1"/>
    <col min="7944" max="7944" width="16.42578125" style="2" customWidth="1"/>
    <col min="7945" max="8190" width="9.140625" style="2"/>
    <col min="8191" max="8191" width="6" style="2" customWidth="1"/>
    <col min="8192" max="8192" width="7.85546875" style="2" customWidth="1"/>
    <col min="8193" max="8193" width="57.7109375" style="2" customWidth="1"/>
    <col min="8194" max="8194" width="10.5703125" style="2" customWidth="1"/>
    <col min="8195" max="8195" width="9.85546875" style="2" customWidth="1"/>
    <col min="8196" max="8196" width="10.42578125" style="2" customWidth="1"/>
    <col min="8197" max="8197" width="6.7109375" style="2" customWidth="1"/>
    <col min="8198" max="8198" width="11.28515625" style="2" customWidth="1"/>
    <col min="8199" max="8199" width="24.7109375" style="2" customWidth="1"/>
    <col min="8200" max="8200" width="16.42578125" style="2" customWidth="1"/>
    <col min="8201" max="8446" width="9.140625" style="2"/>
    <col min="8447" max="8447" width="6" style="2" customWidth="1"/>
    <col min="8448" max="8448" width="7.85546875" style="2" customWidth="1"/>
    <col min="8449" max="8449" width="57.7109375" style="2" customWidth="1"/>
    <col min="8450" max="8450" width="10.5703125" style="2" customWidth="1"/>
    <col min="8451" max="8451" width="9.85546875" style="2" customWidth="1"/>
    <col min="8452" max="8452" width="10.42578125" style="2" customWidth="1"/>
    <col min="8453" max="8453" width="6.7109375" style="2" customWidth="1"/>
    <col min="8454" max="8454" width="11.28515625" style="2" customWidth="1"/>
    <col min="8455" max="8455" width="24.7109375" style="2" customWidth="1"/>
    <col min="8456" max="8456" width="16.42578125" style="2" customWidth="1"/>
    <col min="8457" max="8702" width="9.140625" style="2"/>
    <col min="8703" max="8703" width="6" style="2" customWidth="1"/>
    <col min="8704" max="8704" width="7.85546875" style="2" customWidth="1"/>
    <col min="8705" max="8705" width="57.7109375" style="2" customWidth="1"/>
    <col min="8706" max="8706" width="10.5703125" style="2" customWidth="1"/>
    <col min="8707" max="8707" width="9.85546875" style="2" customWidth="1"/>
    <col min="8708" max="8708" width="10.42578125" style="2" customWidth="1"/>
    <col min="8709" max="8709" width="6.7109375" style="2" customWidth="1"/>
    <col min="8710" max="8710" width="11.28515625" style="2" customWidth="1"/>
    <col min="8711" max="8711" width="24.7109375" style="2" customWidth="1"/>
    <col min="8712" max="8712" width="16.42578125" style="2" customWidth="1"/>
    <col min="8713" max="8958" width="9.140625" style="2"/>
    <col min="8959" max="8959" width="6" style="2" customWidth="1"/>
    <col min="8960" max="8960" width="7.85546875" style="2" customWidth="1"/>
    <col min="8961" max="8961" width="57.7109375" style="2" customWidth="1"/>
    <col min="8962" max="8962" width="10.5703125" style="2" customWidth="1"/>
    <col min="8963" max="8963" width="9.85546875" style="2" customWidth="1"/>
    <col min="8964" max="8964" width="10.42578125" style="2" customWidth="1"/>
    <col min="8965" max="8965" width="6.7109375" style="2" customWidth="1"/>
    <col min="8966" max="8966" width="11.28515625" style="2" customWidth="1"/>
    <col min="8967" max="8967" width="24.7109375" style="2" customWidth="1"/>
    <col min="8968" max="8968" width="16.42578125" style="2" customWidth="1"/>
    <col min="8969" max="9214" width="9.140625" style="2"/>
    <col min="9215" max="9215" width="6" style="2" customWidth="1"/>
    <col min="9216" max="9216" width="7.85546875" style="2" customWidth="1"/>
    <col min="9217" max="9217" width="57.7109375" style="2" customWidth="1"/>
    <col min="9218" max="9218" width="10.5703125" style="2" customWidth="1"/>
    <col min="9219" max="9219" width="9.85546875" style="2" customWidth="1"/>
    <col min="9220" max="9220" width="10.42578125" style="2" customWidth="1"/>
    <col min="9221" max="9221" width="6.7109375" style="2" customWidth="1"/>
    <col min="9222" max="9222" width="11.28515625" style="2" customWidth="1"/>
    <col min="9223" max="9223" width="24.7109375" style="2" customWidth="1"/>
    <col min="9224" max="9224" width="16.42578125" style="2" customWidth="1"/>
    <col min="9225" max="9470" width="9.140625" style="2"/>
    <col min="9471" max="9471" width="6" style="2" customWidth="1"/>
    <col min="9472" max="9472" width="7.85546875" style="2" customWidth="1"/>
    <col min="9473" max="9473" width="57.7109375" style="2" customWidth="1"/>
    <col min="9474" max="9474" width="10.5703125" style="2" customWidth="1"/>
    <col min="9475" max="9475" width="9.85546875" style="2" customWidth="1"/>
    <col min="9476" max="9476" width="10.42578125" style="2" customWidth="1"/>
    <col min="9477" max="9477" width="6.7109375" style="2" customWidth="1"/>
    <col min="9478" max="9478" width="11.28515625" style="2" customWidth="1"/>
    <col min="9479" max="9479" width="24.7109375" style="2" customWidth="1"/>
    <col min="9480" max="9480" width="16.42578125" style="2" customWidth="1"/>
    <col min="9481" max="9726" width="9.140625" style="2"/>
    <col min="9727" max="9727" width="6" style="2" customWidth="1"/>
    <col min="9728" max="9728" width="7.85546875" style="2" customWidth="1"/>
    <col min="9729" max="9729" width="57.7109375" style="2" customWidth="1"/>
    <col min="9730" max="9730" width="10.5703125" style="2" customWidth="1"/>
    <col min="9731" max="9731" width="9.85546875" style="2" customWidth="1"/>
    <col min="9732" max="9732" width="10.42578125" style="2" customWidth="1"/>
    <col min="9733" max="9733" width="6.7109375" style="2" customWidth="1"/>
    <col min="9734" max="9734" width="11.28515625" style="2" customWidth="1"/>
    <col min="9735" max="9735" width="24.7109375" style="2" customWidth="1"/>
    <col min="9736" max="9736" width="16.42578125" style="2" customWidth="1"/>
    <col min="9737" max="9982" width="9.140625" style="2"/>
    <col min="9983" max="9983" width="6" style="2" customWidth="1"/>
    <col min="9984" max="9984" width="7.85546875" style="2" customWidth="1"/>
    <col min="9985" max="9985" width="57.7109375" style="2" customWidth="1"/>
    <col min="9986" max="9986" width="10.5703125" style="2" customWidth="1"/>
    <col min="9987" max="9987" width="9.85546875" style="2" customWidth="1"/>
    <col min="9988" max="9988" width="10.42578125" style="2" customWidth="1"/>
    <col min="9989" max="9989" width="6.7109375" style="2" customWidth="1"/>
    <col min="9990" max="9990" width="11.28515625" style="2" customWidth="1"/>
    <col min="9991" max="9991" width="24.7109375" style="2" customWidth="1"/>
    <col min="9992" max="9992" width="16.42578125" style="2" customWidth="1"/>
    <col min="9993" max="10238" width="9.140625" style="2"/>
    <col min="10239" max="10239" width="6" style="2" customWidth="1"/>
    <col min="10240" max="10240" width="7.85546875" style="2" customWidth="1"/>
    <col min="10241" max="10241" width="57.7109375" style="2" customWidth="1"/>
    <col min="10242" max="10242" width="10.5703125" style="2" customWidth="1"/>
    <col min="10243" max="10243" width="9.85546875" style="2" customWidth="1"/>
    <col min="10244" max="10244" width="10.42578125" style="2" customWidth="1"/>
    <col min="10245" max="10245" width="6.7109375" style="2" customWidth="1"/>
    <col min="10246" max="10246" width="11.28515625" style="2" customWidth="1"/>
    <col min="10247" max="10247" width="24.7109375" style="2" customWidth="1"/>
    <col min="10248" max="10248" width="16.42578125" style="2" customWidth="1"/>
    <col min="10249" max="10494" width="9.140625" style="2"/>
    <col min="10495" max="10495" width="6" style="2" customWidth="1"/>
    <col min="10496" max="10496" width="7.85546875" style="2" customWidth="1"/>
    <col min="10497" max="10497" width="57.7109375" style="2" customWidth="1"/>
    <col min="10498" max="10498" width="10.5703125" style="2" customWidth="1"/>
    <col min="10499" max="10499" width="9.85546875" style="2" customWidth="1"/>
    <col min="10500" max="10500" width="10.42578125" style="2" customWidth="1"/>
    <col min="10501" max="10501" width="6.7109375" style="2" customWidth="1"/>
    <col min="10502" max="10502" width="11.28515625" style="2" customWidth="1"/>
    <col min="10503" max="10503" width="24.7109375" style="2" customWidth="1"/>
    <col min="10504" max="10504" width="16.42578125" style="2" customWidth="1"/>
    <col min="10505" max="10750" width="9.140625" style="2"/>
    <col min="10751" max="10751" width="6" style="2" customWidth="1"/>
    <col min="10752" max="10752" width="7.85546875" style="2" customWidth="1"/>
    <col min="10753" max="10753" width="57.7109375" style="2" customWidth="1"/>
    <col min="10754" max="10754" width="10.5703125" style="2" customWidth="1"/>
    <col min="10755" max="10755" width="9.85546875" style="2" customWidth="1"/>
    <col min="10756" max="10756" width="10.42578125" style="2" customWidth="1"/>
    <col min="10757" max="10757" width="6.7109375" style="2" customWidth="1"/>
    <col min="10758" max="10758" width="11.28515625" style="2" customWidth="1"/>
    <col min="10759" max="10759" width="24.7109375" style="2" customWidth="1"/>
    <col min="10760" max="10760" width="16.42578125" style="2" customWidth="1"/>
    <col min="10761" max="11006" width="9.140625" style="2"/>
    <col min="11007" max="11007" width="6" style="2" customWidth="1"/>
    <col min="11008" max="11008" width="7.85546875" style="2" customWidth="1"/>
    <col min="11009" max="11009" width="57.7109375" style="2" customWidth="1"/>
    <col min="11010" max="11010" width="10.5703125" style="2" customWidth="1"/>
    <col min="11011" max="11011" width="9.85546875" style="2" customWidth="1"/>
    <col min="11012" max="11012" width="10.42578125" style="2" customWidth="1"/>
    <col min="11013" max="11013" width="6.7109375" style="2" customWidth="1"/>
    <col min="11014" max="11014" width="11.28515625" style="2" customWidth="1"/>
    <col min="11015" max="11015" width="24.7109375" style="2" customWidth="1"/>
    <col min="11016" max="11016" width="16.42578125" style="2" customWidth="1"/>
    <col min="11017" max="11262" width="9.140625" style="2"/>
    <col min="11263" max="11263" width="6" style="2" customWidth="1"/>
    <col min="11264" max="11264" width="7.85546875" style="2" customWidth="1"/>
    <col min="11265" max="11265" width="57.7109375" style="2" customWidth="1"/>
    <col min="11266" max="11266" width="10.5703125" style="2" customWidth="1"/>
    <col min="11267" max="11267" width="9.85546875" style="2" customWidth="1"/>
    <col min="11268" max="11268" width="10.42578125" style="2" customWidth="1"/>
    <col min="11269" max="11269" width="6.7109375" style="2" customWidth="1"/>
    <col min="11270" max="11270" width="11.28515625" style="2" customWidth="1"/>
    <col min="11271" max="11271" width="24.7109375" style="2" customWidth="1"/>
    <col min="11272" max="11272" width="16.42578125" style="2" customWidth="1"/>
    <col min="11273" max="11518" width="9.140625" style="2"/>
    <col min="11519" max="11519" width="6" style="2" customWidth="1"/>
    <col min="11520" max="11520" width="7.85546875" style="2" customWidth="1"/>
    <col min="11521" max="11521" width="57.7109375" style="2" customWidth="1"/>
    <col min="11522" max="11522" width="10.5703125" style="2" customWidth="1"/>
    <col min="11523" max="11523" width="9.85546875" style="2" customWidth="1"/>
    <col min="11524" max="11524" width="10.42578125" style="2" customWidth="1"/>
    <col min="11525" max="11525" width="6.7109375" style="2" customWidth="1"/>
    <col min="11526" max="11526" width="11.28515625" style="2" customWidth="1"/>
    <col min="11527" max="11527" width="24.7109375" style="2" customWidth="1"/>
    <col min="11528" max="11528" width="16.42578125" style="2" customWidth="1"/>
    <col min="11529" max="11774" width="9.140625" style="2"/>
    <col min="11775" max="11775" width="6" style="2" customWidth="1"/>
    <col min="11776" max="11776" width="7.85546875" style="2" customWidth="1"/>
    <col min="11777" max="11777" width="57.7109375" style="2" customWidth="1"/>
    <col min="11778" max="11778" width="10.5703125" style="2" customWidth="1"/>
    <col min="11779" max="11779" width="9.85546875" style="2" customWidth="1"/>
    <col min="11780" max="11780" width="10.42578125" style="2" customWidth="1"/>
    <col min="11781" max="11781" width="6.7109375" style="2" customWidth="1"/>
    <col min="11782" max="11782" width="11.28515625" style="2" customWidth="1"/>
    <col min="11783" max="11783" width="24.7109375" style="2" customWidth="1"/>
    <col min="11784" max="11784" width="16.42578125" style="2" customWidth="1"/>
    <col min="11785" max="12030" width="9.140625" style="2"/>
    <col min="12031" max="12031" width="6" style="2" customWidth="1"/>
    <col min="12032" max="12032" width="7.85546875" style="2" customWidth="1"/>
    <col min="12033" max="12033" width="57.7109375" style="2" customWidth="1"/>
    <col min="12034" max="12034" width="10.5703125" style="2" customWidth="1"/>
    <col min="12035" max="12035" width="9.85546875" style="2" customWidth="1"/>
    <col min="12036" max="12036" width="10.42578125" style="2" customWidth="1"/>
    <col min="12037" max="12037" width="6.7109375" style="2" customWidth="1"/>
    <col min="12038" max="12038" width="11.28515625" style="2" customWidth="1"/>
    <col min="12039" max="12039" width="24.7109375" style="2" customWidth="1"/>
    <col min="12040" max="12040" width="16.42578125" style="2" customWidth="1"/>
    <col min="12041" max="12286" width="9.140625" style="2"/>
    <col min="12287" max="12287" width="6" style="2" customWidth="1"/>
    <col min="12288" max="12288" width="7.85546875" style="2" customWidth="1"/>
    <col min="12289" max="12289" width="57.7109375" style="2" customWidth="1"/>
    <col min="12290" max="12290" width="10.5703125" style="2" customWidth="1"/>
    <col min="12291" max="12291" width="9.85546875" style="2" customWidth="1"/>
    <col min="12292" max="12292" width="10.42578125" style="2" customWidth="1"/>
    <col min="12293" max="12293" width="6.7109375" style="2" customWidth="1"/>
    <col min="12294" max="12294" width="11.28515625" style="2" customWidth="1"/>
    <col min="12295" max="12295" width="24.7109375" style="2" customWidth="1"/>
    <col min="12296" max="12296" width="16.42578125" style="2" customWidth="1"/>
    <col min="12297" max="12542" width="9.140625" style="2"/>
    <col min="12543" max="12543" width="6" style="2" customWidth="1"/>
    <col min="12544" max="12544" width="7.85546875" style="2" customWidth="1"/>
    <col min="12545" max="12545" width="57.7109375" style="2" customWidth="1"/>
    <col min="12546" max="12546" width="10.5703125" style="2" customWidth="1"/>
    <col min="12547" max="12547" width="9.85546875" style="2" customWidth="1"/>
    <col min="12548" max="12548" width="10.42578125" style="2" customWidth="1"/>
    <col min="12549" max="12549" width="6.7109375" style="2" customWidth="1"/>
    <col min="12550" max="12550" width="11.28515625" style="2" customWidth="1"/>
    <col min="12551" max="12551" width="24.7109375" style="2" customWidth="1"/>
    <col min="12552" max="12552" width="16.42578125" style="2" customWidth="1"/>
    <col min="12553" max="12798" width="9.140625" style="2"/>
    <col min="12799" max="12799" width="6" style="2" customWidth="1"/>
    <col min="12800" max="12800" width="7.85546875" style="2" customWidth="1"/>
    <col min="12801" max="12801" width="57.7109375" style="2" customWidth="1"/>
    <col min="12802" max="12802" width="10.5703125" style="2" customWidth="1"/>
    <col min="12803" max="12803" width="9.85546875" style="2" customWidth="1"/>
    <col min="12804" max="12804" width="10.42578125" style="2" customWidth="1"/>
    <col min="12805" max="12805" width="6.7109375" style="2" customWidth="1"/>
    <col min="12806" max="12806" width="11.28515625" style="2" customWidth="1"/>
    <col min="12807" max="12807" width="24.7109375" style="2" customWidth="1"/>
    <col min="12808" max="12808" width="16.42578125" style="2" customWidth="1"/>
    <col min="12809" max="13054" width="9.140625" style="2"/>
    <col min="13055" max="13055" width="6" style="2" customWidth="1"/>
    <col min="13056" max="13056" width="7.85546875" style="2" customWidth="1"/>
    <col min="13057" max="13057" width="57.7109375" style="2" customWidth="1"/>
    <col min="13058" max="13058" width="10.5703125" style="2" customWidth="1"/>
    <col min="13059" max="13059" width="9.85546875" style="2" customWidth="1"/>
    <col min="13060" max="13060" width="10.42578125" style="2" customWidth="1"/>
    <col min="13061" max="13061" width="6.7109375" style="2" customWidth="1"/>
    <col min="13062" max="13062" width="11.28515625" style="2" customWidth="1"/>
    <col min="13063" max="13063" width="24.7109375" style="2" customWidth="1"/>
    <col min="13064" max="13064" width="16.42578125" style="2" customWidth="1"/>
    <col min="13065" max="13310" width="9.140625" style="2"/>
    <col min="13311" max="13311" width="6" style="2" customWidth="1"/>
    <col min="13312" max="13312" width="7.85546875" style="2" customWidth="1"/>
    <col min="13313" max="13313" width="57.7109375" style="2" customWidth="1"/>
    <col min="13314" max="13314" width="10.5703125" style="2" customWidth="1"/>
    <col min="13315" max="13315" width="9.85546875" style="2" customWidth="1"/>
    <col min="13316" max="13316" width="10.42578125" style="2" customWidth="1"/>
    <col min="13317" max="13317" width="6.7109375" style="2" customWidth="1"/>
    <col min="13318" max="13318" width="11.28515625" style="2" customWidth="1"/>
    <col min="13319" max="13319" width="24.7109375" style="2" customWidth="1"/>
    <col min="13320" max="13320" width="16.42578125" style="2" customWidth="1"/>
    <col min="13321" max="13566" width="9.140625" style="2"/>
    <col min="13567" max="13567" width="6" style="2" customWidth="1"/>
    <col min="13568" max="13568" width="7.85546875" style="2" customWidth="1"/>
    <col min="13569" max="13569" width="57.7109375" style="2" customWidth="1"/>
    <col min="13570" max="13570" width="10.5703125" style="2" customWidth="1"/>
    <col min="13571" max="13571" width="9.85546875" style="2" customWidth="1"/>
    <col min="13572" max="13572" width="10.42578125" style="2" customWidth="1"/>
    <col min="13573" max="13573" width="6.7109375" style="2" customWidth="1"/>
    <col min="13574" max="13574" width="11.28515625" style="2" customWidth="1"/>
    <col min="13575" max="13575" width="24.7109375" style="2" customWidth="1"/>
    <col min="13576" max="13576" width="16.42578125" style="2" customWidth="1"/>
    <col min="13577" max="13822" width="9.140625" style="2"/>
    <col min="13823" max="13823" width="6" style="2" customWidth="1"/>
    <col min="13824" max="13824" width="7.85546875" style="2" customWidth="1"/>
    <col min="13825" max="13825" width="57.7109375" style="2" customWidth="1"/>
    <col min="13826" max="13826" width="10.5703125" style="2" customWidth="1"/>
    <col min="13827" max="13827" width="9.85546875" style="2" customWidth="1"/>
    <col min="13828" max="13828" width="10.42578125" style="2" customWidth="1"/>
    <col min="13829" max="13829" width="6.7109375" style="2" customWidth="1"/>
    <col min="13830" max="13830" width="11.28515625" style="2" customWidth="1"/>
    <col min="13831" max="13831" width="24.7109375" style="2" customWidth="1"/>
    <col min="13832" max="13832" width="16.42578125" style="2" customWidth="1"/>
    <col min="13833" max="14078" width="9.140625" style="2"/>
    <col min="14079" max="14079" width="6" style="2" customWidth="1"/>
    <col min="14080" max="14080" width="7.85546875" style="2" customWidth="1"/>
    <col min="14081" max="14081" width="57.7109375" style="2" customWidth="1"/>
    <col min="14082" max="14082" width="10.5703125" style="2" customWidth="1"/>
    <col min="14083" max="14083" width="9.85546875" style="2" customWidth="1"/>
    <col min="14084" max="14084" width="10.42578125" style="2" customWidth="1"/>
    <col min="14085" max="14085" width="6.7109375" style="2" customWidth="1"/>
    <col min="14086" max="14086" width="11.28515625" style="2" customWidth="1"/>
    <col min="14087" max="14087" width="24.7109375" style="2" customWidth="1"/>
    <col min="14088" max="14088" width="16.42578125" style="2" customWidth="1"/>
    <col min="14089" max="14334" width="9.140625" style="2"/>
    <col min="14335" max="14335" width="6" style="2" customWidth="1"/>
    <col min="14336" max="14336" width="7.85546875" style="2" customWidth="1"/>
    <col min="14337" max="14337" width="57.7109375" style="2" customWidth="1"/>
    <col min="14338" max="14338" width="10.5703125" style="2" customWidth="1"/>
    <col min="14339" max="14339" width="9.85546875" style="2" customWidth="1"/>
    <col min="14340" max="14340" width="10.42578125" style="2" customWidth="1"/>
    <col min="14341" max="14341" width="6.7109375" style="2" customWidth="1"/>
    <col min="14342" max="14342" width="11.28515625" style="2" customWidth="1"/>
    <col min="14343" max="14343" width="24.7109375" style="2" customWidth="1"/>
    <col min="14344" max="14344" width="16.42578125" style="2" customWidth="1"/>
    <col min="14345" max="14590" width="9.140625" style="2"/>
    <col min="14591" max="14591" width="6" style="2" customWidth="1"/>
    <col min="14592" max="14592" width="7.85546875" style="2" customWidth="1"/>
    <col min="14593" max="14593" width="57.7109375" style="2" customWidth="1"/>
    <col min="14594" max="14594" width="10.5703125" style="2" customWidth="1"/>
    <col min="14595" max="14595" width="9.85546875" style="2" customWidth="1"/>
    <col min="14596" max="14596" width="10.42578125" style="2" customWidth="1"/>
    <col min="14597" max="14597" width="6.7109375" style="2" customWidth="1"/>
    <col min="14598" max="14598" width="11.28515625" style="2" customWidth="1"/>
    <col min="14599" max="14599" width="24.7109375" style="2" customWidth="1"/>
    <col min="14600" max="14600" width="16.42578125" style="2" customWidth="1"/>
    <col min="14601" max="14846" width="9.140625" style="2"/>
    <col min="14847" max="14847" width="6" style="2" customWidth="1"/>
    <col min="14848" max="14848" width="7.85546875" style="2" customWidth="1"/>
    <col min="14849" max="14849" width="57.7109375" style="2" customWidth="1"/>
    <col min="14850" max="14850" width="10.5703125" style="2" customWidth="1"/>
    <col min="14851" max="14851" width="9.85546875" style="2" customWidth="1"/>
    <col min="14852" max="14852" width="10.42578125" style="2" customWidth="1"/>
    <col min="14853" max="14853" width="6.7109375" style="2" customWidth="1"/>
    <col min="14854" max="14854" width="11.28515625" style="2" customWidth="1"/>
    <col min="14855" max="14855" width="24.7109375" style="2" customWidth="1"/>
    <col min="14856" max="14856" width="16.42578125" style="2" customWidth="1"/>
    <col min="14857" max="15102" width="9.140625" style="2"/>
    <col min="15103" max="15103" width="6" style="2" customWidth="1"/>
    <col min="15104" max="15104" width="7.85546875" style="2" customWidth="1"/>
    <col min="15105" max="15105" width="57.7109375" style="2" customWidth="1"/>
    <col min="15106" max="15106" width="10.5703125" style="2" customWidth="1"/>
    <col min="15107" max="15107" width="9.85546875" style="2" customWidth="1"/>
    <col min="15108" max="15108" width="10.42578125" style="2" customWidth="1"/>
    <col min="15109" max="15109" width="6.7109375" style="2" customWidth="1"/>
    <col min="15110" max="15110" width="11.28515625" style="2" customWidth="1"/>
    <col min="15111" max="15111" width="24.7109375" style="2" customWidth="1"/>
    <col min="15112" max="15112" width="16.42578125" style="2" customWidth="1"/>
    <col min="15113" max="15358" width="9.140625" style="2"/>
    <col min="15359" max="15359" width="6" style="2" customWidth="1"/>
    <col min="15360" max="15360" width="7.85546875" style="2" customWidth="1"/>
    <col min="15361" max="15361" width="57.7109375" style="2" customWidth="1"/>
    <col min="15362" max="15362" width="10.5703125" style="2" customWidth="1"/>
    <col min="15363" max="15363" width="9.85546875" style="2" customWidth="1"/>
    <col min="15364" max="15364" width="10.42578125" style="2" customWidth="1"/>
    <col min="15365" max="15365" width="6.7109375" style="2" customWidth="1"/>
    <col min="15366" max="15366" width="11.28515625" style="2" customWidth="1"/>
    <col min="15367" max="15367" width="24.7109375" style="2" customWidth="1"/>
    <col min="15368" max="15368" width="16.42578125" style="2" customWidth="1"/>
    <col min="15369" max="15614" width="9.140625" style="2"/>
    <col min="15615" max="15615" width="6" style="2" customWidth="1"/>
    <col min="15616" max="15616" width="7.85546875" style="2" customWidth="1"/>
    <col min="15617" max="15617" width="57.7109375" style="2" customWidth="1"/>
    <col min="15618" max="15618" width="10.5703125" style="2" customWidth="1"/>
    <col min="15619" max="15619" width="9.85546875" style="2" customWidth="1"/>
    <col min="15620" max="15620" width="10.42578125" style="2" customWidth="1"/>
    <col min="15621" max="15621" width="6.7109375" style="2" customWidth="1"/>
    <col min="15622" max="15622" width="11.28515625" style="2" customWidth="1"/>
    <col min="15623" max="15623" width="24.7109375" style="2" customWidth="1"/>
    <col min="15624" max="15624" width="16.42578125" style="2" customWidth="1"/>
    <col min="15625" max="15870" width="9.140625" style="2"/>
    <col min="15871" max="15871" width="6" style="2" customWidth="1"/>
    <col min="15872" max="15872" width="7.85546875" style="2" customWidth="1"/>
    <col min="15873" max="15873" width="57.7109375" style="2" customWidth="1"/>
    <col min="15874" max="15874" width="10.5703125" style="2" customWidth="1"/>
    <col min="15875" max="15875" width="9.85546875" style="2" customWidth="1"/>
    <col min="15876" max="15876" width="10.42578125" style="2" customWidth="1"/>
    <col min="15877" max="15877" width="6.7109375" style="2" customWidth="1"/>
    <col min="15878" max="15878" width="11.28515625" style="2" customWidth="1"/>
    <col min="15879" max="15879" width="24.7109375" style="2" customWidth="1"/>
    <col min="15880" max="15880" width="16.42578125" style="2" customWidth="1"/>
    <col min="15881" max="16126" width="9.140625" style="2"/>
    <col min="16127" max="16127" width="6" style="2" customWidth="1"/>
    <col min="16128" max="16128" width="7.85546875" style="2" customWidth="1"/>
    <col min="16129" max="16129" width="57.7109375" style="2" customWidth="1"/>
    <col min="16130" max="16130" width="10.5703125" style="2" customWidth="1"/>
    <col min="16131" max="16131" width="9.85546875" style="2" customWidth="1"/>
    <col min="16132" max="16132" width="10.42578125" style="2" customWidth="1"/>
    <col min="16133" max="16133" width="6.7109375" style="2" customWidth="1"/>
    <col min="16134" max="16134" width="11.28515625" style="2" customWidth="1"/>
    <col min="16135" max="16135" width="24.7109375" style="2" customWidth="1"/>
    <col min="16136" max="16136" width="16.42578125" style="2" customWidth="1"/>
    <col min="16137" max="16384" width="9.140625" style="2"/>
  </cols>
  <sheetData>
    <row r="1" spans="1:17" ht="72.75" customHeight="1">
      <c r="A1" s="119" t="s">
        <v>104</v>
      </c>
      <c r="B1" s="119"/>
      <c r="C1" s="119"/>
      <c r="D1" s="119"/>
      <c r="E1" s="119"/>
      <c r="F1" s="119"/>
      <c r="G1" s="119"/>
      <c r="H1" s="119"/>
      <c r="I1" s="119"/>
      <c r="J1" s="119"/>
      <c r="K1" s="119"/>
      <c r="L1" s="119"/>
      <c r="M1" s="119"/>
      <c r="N1" s="119"/>
      <c r="O1" s="119"/>
      <c r="P1" s="119"/>
    </row>
    <row r="2" spans="1:17">
      <c r="A2" s="3"/>
      <c r="C2" s="4"/>
      <c r="G2" s="18"/>
      <c r="N2" s="118" t="s">
        <v>0</v>
      </c>
      <c r="O2" s="118"/>
      <c r="P2" s="118"/>
    </row>
    <row r="3" spans="1:17" ht="18" customHeight="1">
      <c r="A3" s="116" t="s">
        <v>1</v>
      </c>
      <c r="B3" s="116" t="s">
        <v>2</v>
      </c>
      <c r="C3" s="114" t="s">
        <v>3</v>
      </c>
      <c r="D3" s="114" t="s">
        <v>4</v>
      </c>
      <c r="E3" s="117" t="s">
        <v>5</v>
      </c>
      <c r="F3" s="117"/>
      <c r="G3" s="28"/>
      <c r="H3" s="111" t="s">
        <v>84</v>
      </c>
      <c r="I3" s="111"/>
      <c r="J3" s="111" t="s">
        <v>85</v>
      </c>
      <c r="K3" s="111"/>
      <c r="L3" s="111" t="s">
        <v>86</v>
      </c>
      <c r="M3" s="111"/>
      <c r="N3" s="114" t="s">
        <v>4</v>
      </c>
      <c r="O3" s="111" t="s">
        <v>5</v>
      </c>
      <c r="P3" s="111"/>
      <c r="Q3" s="30"/>
    </row>
    <row r="4" spans="1:17" ht="143.25" customHeight="1">
      <c r="A4" s="116"/>
      <c r="B4" s="116"/>
      <c r="C4" s="114"/>
      <c r="D4" s="114"/>
      <c r="E4" s="5" t="s">
        <v>38</v>
      </c>
      <c r="F4" s="5" t="s">
        <v>39</v>
      </c>
      <c r="G4" s="19"/>
      <c r="H4" s="5" t="s">
        <v>38</v>
      </c>
      <c r="I4" s="5" t="s">
        <v>39</v>
      </c>
      <c r="J4" s="5" t="s">
        <v>38</v>
      </c>
      <c r="K4" s="5" t="s">
        <v>39</v>
      </c>
      <c r="L4" s="5" t="s">
        <v>38</v>
      </c>
      <c r="M4" s="5" t="s">
        <v>39</v>
      </c>
      <c r="N4" s="114"/>
      <c r="O4" s="5" t="s">
        <v>38</v>
      </c>
      <c r="P4" s="5" t="s">
        <v>39</v>
      </c>
      <c r="Q4" s="30"/>
    </row>
    <row r="5" spans="1:17" ht="18" hidden="1" customHeight="1">
      <c r="A5" s="31"/>
      <c r="B5" s="16"/>
      <c r="C5" s="32" t="s">
        <v>22</v>
      </c>
      <c r="D5" s="33"/>
      <c r="E5" s="34"/>
      <c r="F5" s="35"/>
      <c r="G5" s="36"/>
      <c r="H5" s="30"/>
      <c r="I5" s="30"/>
      <c r="J5" s="30"/>
      <c r="K5" s="30"/>
      <c r="L5" s="30"/>
      <c r="M5" s="30"/>
      <c r="N5" s="30"/>
      <c r="O5" s="30"/>
      <c r="P5" s="30"/>
      <c r="Q5" s="30"/>
    </row>
    <row r="6" spans="1:17" s="23" customFormat="1" ht="17.25" hidden="1" customHeight="1">
      <c r="A6" s="37"/>
      <c r="B6" s="37"/>
      <c r="C6" s="38" t="s">
        <v>14</v>
      </c>
      <c r="D6" s="39">
        <f>E6+F6</f>
        <v>4141</v>
      </c>
      <c r="E6" s="39">
        <f>SUM(E7:E15)</f>
        <v>4141</v>
      </c>
      <c r="F6" s="39"/>
      <c r="G6" s="52">
        <f>SUM(H6:P6)</f>
        <v>4141</v>
      </c>
      <c r="H6" s="39">
        <f>SUM(H7:H15)</f>
        <v>4141</v>
      </c>
      <c r="I6" s="37"/>
      <c r="J6" s="37"/>
      <c r="K6" s="37"/>
      <c r="L6" s="37"/>
      <c r="M6" s="37"/>
      <c r="N6" s="37"/>
      <c r="O6" s="37"/>
      <c r="P6" s="37"/>
      <c r="Q6" s="40">
        <f>D6-G6</f>
        <v>0</v>
      </c>
    </row>
    <row r="7" spans="1:17" s="24" customFormat="1" ht="31.5" hidden="1">
      <c r="A7" s="41"/>
      <c r="B7" s="41"/>
      <c r="C7" s="42" t="s">
        <v>23</v>
      </c>
      <c r="D7" s="43">
        <v>200</v>
      </c>
      <c r="E7" s="43">
        <f>D7</f>
        <v>200</v>
      </c>
      <c r="F7" s="44"/>
      <c r="G7" s="59">
        <f t="shared" ref="G7:G70" si="0">SUM(H7:P7)</f>
        <v>200</v>
      </c>
      <c r="H7" s="43">
        <v>200</v>
      </c>
      <c r="I7" s="41"/>
      <c r="J7" s="41"/>
      <c r="K7" s="41"/>
      <c r="L7" s="41"/>
      <c r="M7" s="41"/>
      <c r="N7" s="41"/>
      <c r="O7" s="41"/>
      <c r="P7" s="41"/>
      <c r="Q7" s="40">
        <f t="shared" ref="Q7:Q70" si="1">D7-G7</f>
        <v>0</v>
      </c>
    </row>
    <row r="8" spans="1:17" s="23" customFormat="1" ht="17.25" hidden="1" customHeight="1">
      <c r="A8" s="37"/>
      <c r="B8" s="37"/>
      <c r="C8" s="42" t="s">
        <v>24</v>
      </c>
      <c r="D8" s="43">
        <v>150</v>
      </c>
      <c r="E8" s="43">
        <f t="shared" ref="E8:E15" si="2">D8</f>
        <v>150</v>
      </c>
      <c r="F8" s="40"/>
      <c r="G8" s="59">
        <f t="shared" si="0"/>
        <v>150</v>
      </c>
      <c r="H8" s="43">
        <v>150</v>
      </c>
      <c r="I8" s="37"/>
      <c r="J8" s="37"/>
      <c r="K8" s="37"/>
      <c r="L8" s="37"/>
      <c r="M8" s="37"/>
      <c r="N8" s="37"/>
      <c r="O8" s="37"/>
      <c r="P8" s="37"/>
      <c r="Q8" s="40">
        <f t="shared" si="1"/>
        <v>0</v>
      </c>
    </row>
    <row r="9" spans="1:17" s="23" customFormat="1" ht="16.5" hidden="1" customHeight="1">
      <c r="A9" s="37"/>
      <c r="B9" s="37"/>
      <c r="C9" s="42" t="s">
        <v>25</v>
      </c>
      <c r="D9" s="45">
        <v>90</v>
      </c>
      <c r="E9" s="43">
        <f t="shared" si="2"/>
        <v>90</v>
      </c>
      <c r="F9" s="40"/>
      <c r="G9" s="59">
        <f t="shared" si="0"/>
        <v>90</v>
      </c>
      <c r="H9" s="45">
        <v>90</v>
      </c>
      <c r="I9" s="37"/>
      <c r="J9" s="37"/>
      <c r="K9" s="37"/>
      <c r="L9" s="37"/>
      <c r="M9" s="37"/>
      <c r="N9" s="37"/>
      <c r="O9" s="37"/>
      <c r="P9" s="37"/>
      <c r="Q9" s="40">
        <f t="shared" si="1"/>
        <v>0</v>
      </c>
    </row>
    <row r="10" spans="1:17" s="23" customFormat="1" ht="18" hidden="1" customHeight="1">
      <c r="A10" s="37"/>
      <c r="B10" s="37"/>
      <c r="C10" s="42" t="s">
        <v>26</v>
      </c>
      <c r="D10" s="45">
        <v>120</v>
      </c>
      <c r="E10" s="43">
        <f t="shared" si="2"/>
        <v>120</v>
      </c>
      <c r="F10" s="40"/>
      <c r="G10" s="59">
        <f t="shared" si="0"/>
        <v>120</v>
      </c>
      <c r="H10" s="45">
        <v>120</v>
      </c>
      <c r="I10" s="37"/>
      <c r="J10" s="37"/>
      <c r="K10" s="37"/>
      <c r="L10" s="37"/>
      <c r="M10" s="37"/>
      <c r="N10" s="37"/>
      <c r="O10" s="37"/>
      <c r="P10" s="37"/>
      <c r="Q10" s="40">
        <f t="shared" si="1"/>
        <v>0</v>
      </c>
    </row>
    <row r="11" spans="1:17" s="23" customFormat="1" ht="18" hidden="1" customHeight="1">
      <c r="A11" s="37"/>
      <c r="B11" s="37"/>
      <c r="C11" s="42" t="s">
        <v>27</v>
      </c>
      <c r="D11" s="45">
        <v>7</v>
      </c>
      <c r="E11" s="43">
        <f t="shared" si="2"/>
        <v>7</v>
      </c>
      <c r="F11" s="40"/>
      <c r="G11" s="59">
        <f t="shared" si="0"/>
        <v>7</v>
      </c>
      <c r="H11" s="45">
        <v>7</v>
      </c>
      <c r="I11" s="37"/>
      <c r="J11" s="37"/>
      <c r="K11" s="37"/>
      <c r="L11" s="37"/>
      <c r="M11" s="37"/>
      <c r="N11" s="37"/>
      <c r="O11" s="37"/>
      <c r="P11" s="37"/>
      <c r="Q11" s="40">
        <f t="shared" si="1"/>
        <v>0</v>
      </c>
    </row>
    <row r="12" spans="1:17" s="23" customFormat="1" ht="33" hidden="1" customHeight="1">
      <c r="A12" s="37"/>
      <c r="B12" s="37"/>
      <c r="C12" s="42" t="s">
        <v>28</v>
      </c>
      <c r="D12" s="45">
        <v>4</v>
      </c>
      <c r="E12" s="43">
        <f t="shared" si="2"/>
        <v>4</v>
      </c>
      <c r="F12" s="40"/>
      <c r="G12" s="59">
        <f t="shared" si="0"/>
        <v>4</v>
      </c>
      <c r="H12" s="45">
        <v>4</v>
      </c>
      <c r="I12" s="37"/>
      <c r="J12" s="37"/>
      <c r="K12" s="37"/>
      <c r="L12" s="37"/>
      <c r="M12" s="37"/>
      <c r="N12" s="37"/>
      <c r="O12" s="37"/>
      <c r="P12" s="37"/>
      <c r="Q12" s="40">
        <f t="shared" si="1"/>
        <v>0</v>
      </c>
    </row>
    <row r="13" spans="1:17" s="23" customFormat="1" ht="19.5" hidden="1" customHeight="1">
      <c r="A13" s="37"/>
      <c r="B13" s="37"/>
      <c r="C13" s="42" t="s">
        <v>29</v>
      </c>
      <c r="D13" s="45">
        <v>400</v>
      </c>
      <c r="E13" s="43">
        <f t="shared" si="2"/>
        <v>400</v>
      </c>
      <c r="F13" s="40"/>
      <c r="G13" s="59">
        <f t="shared" si="0"/>
        <v>400</v>
      </c>
      <c r="H13" s="45">
        <v>400</v>
      </c>
      <c r="I13" s="37"/>
      <c r="J13" s="37"/>
      <c r="K13" s="37"/>
      <c r="L13" s="37"/>
      <c r="M13" s="37"/>
      <c r="N13" s="37"/>
      <c r="O13" s="37"/>
      <c r="P13" s="37"/>
      <c r="Q13" s="40">
        <f t="shared" si="1"/>
        <v>0</v>
      </c>
    </row>
    <row r="14" spans="1:17" s="23" customFormat="1" ht="47.25" hidden="1">
      <c r="A14" s="37"/>
      <c r="B14" s="37"/>
      <c r="C14" s="42" t="s">
        <v>30</v>
      </c>
      <c r="D14" s="45">
        <v>170</v>
      </c>
      <c r="E14" s="43">
        <f t="shared" si="2"/>
        <v>170</v>
      </c>
      <c r="F14" s="40"/>
      <c r="G14" s="59">
        <f t="shared" si="0"/>
        <v>170</v>
      </c>
      <c r="H14" s="45">
        <v>170</v>
      </c>
      <c r="I14" s="37"/>
      <c r="J14" s="37"/>
      <c r="K14" s="37"/>
      <c r="L14" s="37"/>
      <c r="M14" s="37"/>
      <c r="N14" s="37"/>
      <c r="O14" s="37"/>
      <c r="P14" s="37"/>
      <c r="Q14" s="40">
        <f t="shared" si="1"/>
        <v>0</v>
      </c>
    </row>
    <row r="15" spans="1:17" s="23" customFormat="1" hidden="1">
      <c r="A15" s="37"/>
      <c r="B15" s="37"/>
      <c r="C15" s="42" t="s">
        <v>40</v>
      </c>
      <c r="D15" s="43">
        <v>3000</v>
      </c>
      <c r="E15" s="43">
        <f t="shared" si="2"/>
        <v>3000</v>
      </c>
      <c r="F15" s="40"/>
      <c r="G15" s="59">
        <f t="shared" si="0"/>
        <v>3000</v>
      </c>
      <c r="H15" s="43">
        <v>3000</v>
      </c>
      <c r="I15" s="37"/>
      <c r="J15" s="37"/>
      <c r="K15" s="37"/>
      <c r="L15" s="37"/>
      <c r="M15" s="37"/>
      <c r="N15" s="37"/>
      <c r="O15" s="37"/>
      <c r="P15" s="37"/>
      <c r="Q15" s="40">
        <f t="shared" si="1"/>
        <v>0</v>
      </c>
    </row>
    <row r="16" spans="1:17" s="23" customFormat="1" ht="17.25" hidden="1" customHeight="1">
      <c r="A16" s="37"/>
      <c r="B16" s="37"/>
      <c r="C16" s="38" t="s">
        <v>15</v>
      </c>
      <c r="D16" s="39">
        <f>SUM(D17:D25)</f>
        <v>4141</v>
      </c>
      <c r="E16" s="39">
        <f>SUM(E17:E25)</f>
        <v>4141</v>
      </c>
      <c r="F16" s="39"/>
      <c r="G16" s="52">
        <f t="shared" si="0"/>
        <v>4141</v>
      </c>
      <c r="H16" s="39">
        <f>SUM(H17:H25)</f>
        <v>4141</v>
      </c>
      <c r="I16" s="37"/>
      <c r="J16" s="37"/>
      <c r="K16" s="37"/>
      <c r="L16" s="37"/>
      <c r="M16" s="37"/>
      <c r="N16" s="37"/>
      <c r="O16" s="37"/>
      <c r="P16" s="37"/>
      <c r="Q16" s="40">
        <f t="shared" si="1"/>
        <v>0</v>
      </c>
    </row>
    <row r="17" spans="1:19" s="24" customFormat="1" ht="31.5" hidden="1">
      <c r="A17" s="41"/>
      <c r="B17" s="41"/>
      <c r="C17" s="42" t="s">
        <v>23</v>
      </c>
      <c r="D17" s="43">
        <v>200</v>
      </c>
      <c r="E17" s="43">
        <f>D17</f>
        <v>200</v>
      </c>
      <c r="F17" s="44"/>
      <c r="G17" s="59">
        <f t="shared" si="0"/>
        <v>200</v>
      </c>
      <c r="H17" s="43">
        <v>200</v>
      </c>
      <c r="I17" s="41"/>
      <c r="J17" s="41"/>
      <c r="K17" s="41"/>
      <c r="L17" s="41"/>
      <c r="M17" s="41"/>
      <c r="N17" s="41"/>
      <c r="O17" s="41"/>
      <c r="P17" s="41"/>
      <c r="Q17" s="40">
        <f t="shared" si="1"/>
        <v>0</v>
      </c>
    </row>
    <row r="18" spans="1:19" s="23" customFormat="1" ht="17.25" hidden="1" customHeight="1">
      <c r="A18" s="37"/>
      <c r="B18" s="37"/>
      <c r="C18" s="42" t="s">
        <v>24</v>
      </c>
      <c r="D18" s="43">
        <v>150</v>
      </c>
      <c r="E18" s="43">
        <f t="shared" ref="E18:E25" si="3">D18</f>
        <v>150</v>
      </c>
      <c r="F18" s="40"/>
      <c r="G18" s="59">
        <f t="shared" si="0"/>
        <v>150</v>
      </c>
      <c r="H18" s="43">
        <v>150</v>
      </c>
      <c r="I18" s="37"/>
      <c r="J18" s="37"/>
      <c r="K18" s="37"/>
      <c r="L18" s="37"/>
      <c r="M18" s="37"/>
      <c r="N18" s="37"/>
      <c r="O18" s="37"/>
      <c r="P18" s="37"/>
      <c r="Q18" s="40">
        <f t="shared" si="1"/>
        <v>0</v>
      </c>
    </row>
    <row r="19" spans="1:19" s="23" customFormat="1" ht="16.5" hidden="1" customHeight="1">
      <c r="A19" s="37"/>
      <c r="B19" s="37"/>
      <c r="C19" s="42" t="s">
        <v>25</v>
      </c>
      <c r="D19" s="45">
        <v>90</v>
      </c>
      <c r="E19" s="43">
        <f t="shared" si="3"/>
        <v>90</v>
      </c>
      <c r="F19" s="40"/>
      <c r="G19" s="59">
        <f t="shared" si="0"/>
        <v>90</v>
      </c>
      <c r="H19" s="45">
        <v>90</v>
      </c>
      <c r="I19" s="37"/>
      <c r="J19" s="37"/>
      <c r="K19" s="37"/>
      <c r="L19" s="37"/>
      <c r="M19" s="37"/>
      <c r="N19" s="37"/>
      <c r="O19" s="37"/>
      <c r="P19" s="37"/>
      <c r="Q19" s="40">
        <f t="shared" si="1"/>
        <v>0</v>
      </c>
    </row>
    <row r="20" spans="1:19" s="23" customFormat="1" ht="18" hidden="1" customHeight="1">
      <c r="A20" s="37"/>
      <c r="B20" s="37"/>
      <c r="C20" s="42" t="s">
        <v>26</v>
      </c>
      <c r="D20" s="45">
        <v>120</v>
      </c>
      <c r="E20" s="43">
        <f t="shared" si="3"/>
        <v>120</v>
      </c>
      <c r="F20" s="40"/>
      <c r="G20" s="59">
        <f t="shared" si="0"/>
        <v>120</v>
      </c>
      <c r="H20" s="45">
        <v>120</v>
      </c>
      <c r="I20" s="37"/>
      <c r="J20" s="37"/>
      <c r="K20" s="37"/>
      <c r="L20" s="37"/>
      <c r="M20" s="37"/>
      <c r="N20" s="37"/>
      <c r="O20" s="37"/>
      <c r="P20" s="37"/>
      <c r="Q20" s="40">
        <f t="shared" si="1"/>
        <v>0</v>
      </c>
    </row>
    <row r="21" spans="1:19" s="23" customFormat="1" ht="18" hidden="1" customHeight="1">
      <c r="A21" s="37"/>
      <c r="B21" s="37"/>
      <c r="C21" s="42" t="s">
        <v>27</v>
      </c>
      <c r="D21" s="45">
        <v>7</v>
      </c>
      <c r="E21" s="43">
        <f t="shared" si="3"/>
        <v>7</v>
      </c>
      <c r="F21" s="40"/>
      <c r="G21" s="59">
        <f t="shared" si="0"/>
        <v>7</v>
      </c>
      <c r="H21" s="45">
        <v>7</v>
      </c>
      <c r="I21" s="37"/>
      <c r="J21" s="37"/>
      <c r="K21" s="37"/>
      <c r="L21" s="37"/>
      <c r="M21" s="37"/>
      <c r="N21" s="37"/>
      <c r="O21" s="37"/>
      <c r="P21" s="37"/>
      <c r="Q21" s="40">
        <f t="shared" si="1"/>
        <v>0</v>
      </c>
    </row>
    <row r="22" spans="1:19" s="23" customFormat="1" ht="31.5" hidden="1">
      <c r="A22" s="37"/>
      <c r="B22" s="37"/>
      <c r="C22" s="42" t="s">
        <v>28</v>
      </c>
      <c r="D22" s="45">
        <v>4</v>
      </c>
      <c r="E22" s="43">
        <f t="shared" si="3"/>
        <v>4</v>
      </c>
      <c r="F22" s="40"/>
      <c r="G22" s="59">
        <f t="shared" si="0"/>
        <v>4</v>
      </c>
      <c r="H22" s="45">
        <v>4</v>
      </c>
      <c r="I22" s="37"/>
      <c r="J22" s="37"/>
      <c r="K22" s="37"/>
      <c r="L22" s="37"/>
      <c r="M22" s="37"/>
      <c r="N22" s="37"/>
      <c r="O22" s="37"/>
      <c r="P22" s="37"/>
      <c r="Q22" s="40">
        <f t="shared" si="1"/>
        <v>0</v>
      </c>
    </row>
    <row r="23" spans="1:19" s="23" customFormat="1" ht="19.5" hidden="1" customHeight="1">
      <c r="A23" s="37"/>
      <c r="B23" s="37"/>
      <c r="C23" s="42" t="s">
        <v>29</v>
      </c>
      <c r="D23" s="45">
        <v>400</v>
      </c>
      <c r="E23" s="43">
        <f t="shared" si="3"/>
        <v>400</v>
      </c>
      <c r="F23" s="40"/>
      <c r="G23" s="59">
        <f t="shared" si="0"/>
        <v>400</v>
      </c>
      <c r="H23" s="45">
        <v>400</v>
      </c>
      <c r="I23" s="37"/>
      <c r="J23" s="37"/>
      <c r="K23" s="37"/>
      <c r="L23" s="37"/>
      <c r="M23" s="37"/>
      <c r="N23" s="37"/>
      <c r="O23" s="37"/>
      <c r="P23" s="37"/>
      <c r="Q23" s="40">
        <f t="shared" si="1"/>
        <v>0</v>
      </c>
    </row>
    <row r="24" spans="1:19" s="23" customFormat="1" ht="47.25" hidden="1">
      <c r="A24" s="37"/>
      <c r="B24" s="37"/>
      <c r="C24" s="42" t="s">
        <v>30</v>
      </c>
      <c r="D24" s="45">
        <v>170</v>
      </c>
      <c r="E24" s="43">
        <f t="shared" si="3"/>
        <v>170</v>
      </c>
      <c r="F24" s="40"/>
      <c r="G24" s="59">
        <f t="shared" si="0"/>
        <v>170</v>
      </c>
      <c r="H24" s="45">
        <v>170</v>
      </c>
      <c r="I24" s="37"/>
      <c r="J24" s="37"/>
      <c r="K24" s="37"/>
      <c r="L24" s="37"/>
      <c r="M24" s="37"/>
      <c r="N24" s="37"/>
      <c r="O24" s="37"/>
      <c r="P24" s="46"/>
      <c r="Q24" s="40">
        <f t="shared" si="1"/>
        <v>0</v>
      </c>
    </row>
    <row r="25" spans="1:19" s="23" customFormat="1" hidden="1">
      <c r="A25" s="37"/>
      <c r="B25" s="37"/>
      <c r="C25" s="42" t="s">
        <v>40</v>
      </c>
      <c r="D25" s="43">
        <v>3000</v>
      </c>
      <c r="E25" s="43">
        <f t="shared" si="3"/>
        <v>3000</v>
      </c>
      <c r="F25" s="40"/>
      <c r="G25" s="59">
        <f t="shared" si="0"/>
        <v>3000</v>
      </c>
      <c r="H25" s="43">
        <v>3000</v>
      </c>
      <c r="I25" s="47"/>
      <c r="J25" s="37"/>
      <c r="K25" s="37"/>
      <c r="L25" s="37"/>
      <c r="M25" s="37"/>
      <c r="N25" s="37"/>
      <c r="O25" s="37"/>
      <c r="P25" s="37"/>
      <c r="Q25" s="40">
        <f t="shared" si="1"/>
        <v>0</v>
      </c>
    </row>
    <row r="26" spans="1:19" s="23" customFormat="1" ht="18.75" hidden="1" customHeight="1">
      <c r="A26" s="37"/>
      <c r="B26" s="37"/>
      <c r="C26" s="48" t="s">
        <v>16</v>
      </c>
      <c r="D26" s="39">
        <v>0</v>
      </c>
      <c r="E26" s="39">
        <v>0</v>
      </c>
      <c r="F26" s="39"/>
      <c r="G26" s="59">
        <f t="shared" si="0"/>
        <v>0</v>
      </c>
      <c r="H26" s="47">
        <v>0</v>
      </c>
      <c r="I26" s="47">
        <v>0</v>
      </c>
      <c r="J26" s="37"/>
      <c r="K26" s="37"/>
      <c r="L26" s="37"/>
      <c r="M26" s="37"/>
      <c r="N26" s="37"/>
      <c r="O26" s="37"/>
      <c r="P26" s="37"/>
      <c r="Q26" s="40">
        <f t="shared" si="1"/>
        <v>0</v>
      </c>
    </row>
    <row r="27" spans="1:19" s="8" customFormat="1" ht="19.5" hidden="1" customHeight="1">
      <c r="A27" s="49"/>
      <c r="B27" s="49"/>
      <c r="C27" s="50" t="s">
        <v>17</v>
      </c>
      <c r="D27" s="51">
        <f>E27+F27</f>
        <v>98841</v>
      </c>
      <c r="E27" s="51">
        <f>E28+E76</f>
        <v>59464</v>
      </c>
      <c r="F27" s="51">
        <f>F28+F76</f>
        <v>39377</v>
      </c>
      <c r="G27" s="52">
        <f t="shared" si="0"/>
        <v>98841</v>
      </c>
      <c r="H27" s="51">
        <f>H28+H57+H70</f>
        <v>14888</v>
      </c>
      <c r="I27" s="51">
        <f>I28+I76</f>
        <v>6659</v>
      </c>
      <c r="J27" s="51">
        <f>J28+J76</f>
        <v>31266</v>
      </c>
      <c r="K27" s="51">
        <f>K28</f>
        <v>16128</v>
      </c>
      <c r="L27" s="51">
        <f>L28+L76</f>
        <v>3108</v>
      </c>
      <c r="M27" s="51">
        <f>M28+M76</f>
        <v>6434</v>
      </c>
      <c r="N27" s="51"/>
      <c r="O27" s="51">
        <f>O50</f>
        <v>10202</v>
      </c>
      <c r="P27" s="51">
        <f>P50</f>
        <v>10156</v>
      </c>
      <c r="Q27" s="40">
        <f t="shared" si="1"/>
        <v>0</v>
      </c>
    </row>
    <row r="28" spans="1:19" s="8" customFormat="1" ht="19.5" hidden="1" customHeight="1">
      <c r="A28" s="49"/>
      <c r="B28" s="49"/>
      <c r="C28" s="50" t="s">
        <v>18</v>
      </c>
      <c r="D28" s="51">
        <f>E28+F28</f>
        <v>93714</v>
      </c>
      <c r="E28" s="51">
        <f>E29+E50+E55+E71+E74</f>
        <v>59464</v>
      </c>
      <c r="F28" s="51">
        <f>F29+F50+F55+F71+F74</f>
        <v>34250</v>
      </c>
      <c r="G28" s="52">
        <f t="shared" si="0"/>
        <v>93714</v>
      </c>
      <c r="H28" s="51">
        <f>H29+H46+H48+H52+H55</f>
        <v>14888</v>
      </c>
      <c r="I28" s="51">
        <f t="shared" ref="I28:P28" si="4">I29+I50+I55+I71+I74</f>
        <v>5965</v>
      </c>
      <c r="J28" s="51">
        <f t="shared" si="4"/>
        <v>31266</v>
      </c>
      <c r="K28" s="51">
        <f t="shared" si="4"/>
        <v>16128</v>
      </c>
      <c r="L28" s="51">
        <f t="shared" si="4"/>
        <v>3108</v>
      </c>
      <c r="M28" s="51">
        <f t="shared" si="4"/>
        <v>2001</v>
      </c>
      <c r="N28" s="51"/>
      <c r="O28" s="51">
        <f t="shared" si="4"/>
        <v>10202</v>
      </c>
      <c r="P28" s="51">
        <f t="shared" si="4"/>
        <v>10156</v>
      </c>
      <c r="Q28" s="40">
        <f t="shared" si="1"/>
        <v>0</v>
      </c>
      <c r="S28" s="104"/>
    </row>
    <row r="29" spans="1:19" s="9" customFormat="1" ht="17.25" hidden="1" customHeight="1">
      <c r="A29" s="29">
        <v>340</v>
      </c>
      <c r="B29" s="29">
        <v>341</v>
      </c>
      <c r="C29" s="53" t="s">
        <v>6</v>
      </c>
      <c r="D29" s="51">
        <f t="shared" ref="D29:D49" si="5">E29+F29</f>
        <v>53810</v>
      </c>
      <c r="E29" s="51">
        <f>E30+E33+E34+E37</f>
        <v>46154</v>
      </c>
      <c r="F29" s="51">
        <f>F30+F33+F34+F37</f>
        <v>7656</v>
      </c>
      <c r="G29" s="52">
        <f t="shared" si="0"/>
        <v>53810</v>
      </c>
      <c r="H29" s="51">
        <f t="shared" ref="H29:P29" si="6">H30+H33+H34+H37</f>
        <v>14888</v>
      </c>
      <c r="I29" s="51">
        <f t="shared" si="6"/>
        <v>3395</v>
      </c>
      <c r="J29" s="51">
        <f t="shared" si="6"/>
        <v>31266</v>
      </c>
      <c r="K29" s="51">
        <f t="shared" si="6"/>
        <v>4261</v>
      </c>
      <c r="L29" s="51">
        <f t="shared" si="6"/>
        <v>0</v>
      </c>
      <c r="M29" s="35"/>
      <c r="N29" s="35"/>
      <c r="O29" s="51">
        <f t="shared" si="6"/>
        <v>0</v>
      </c>
      <c r="P29" s="51">
        <f t="shared" si="6"/>
        <v>0</v>
      </c>
      <c r="Q29" s="40">
        <f t="shared" si="1"/>
        <v>0</v>
      </c>
    </row>
    <row r="30" spans="1:19" s="7" customFormat="1" ht="17.25" hidden="1" customHeight="1">
      <c r="A30" s="29"/>
      <c r="B30" s="29"/>
      <c r="C30" s="55" t="s">
        <v>7</v>
      </c>
      <c r="D30" s="51">
        <f t="shared" si="5"/>
        <v>38938</v>
      </c>
      <c r="E30" s="56">
        <f>E31+E32</f>
        <v>38938</v>
      </c>
      <c r="F30" s="51"/>
      <c r="G30" s="52">
        <f t="shared" si="0"/>
        <v>38938</v>
      </c>
      <c r="H30" s="56">
        <f>H31+H32</f>
        <v>10993</v>
      </c>
      <c r="I30" s="51"/>
      <c r="J30" s="56">
        <f>J31+J32</f>
        <v>27945</v>
      </c>
      <c r="K30" s="53"/>
      <c r="L30" s="53"/>
      <c r="M30" s="53"/>
      <c r="N30" s="53"/>
      <c r="O30" s="53"/>
      <c r="P30" s="53"/>
      <c r="Q30" s="40">
        <f t="shared" si="1"/>
        <v>0</v>
      </c>
    </row>
    <row r="31" spans="1:19" s="7" customFormat="1" ht="17.25" hidden="1" customHeight="1">
      <c r="A31" s="53"/>
      <c r="B31" s="53"/>
      <c r="C31" s="57" t="s">
        <v>8</v>
      </c>
      <c r="D31" s="35">
        <v>38333</v>
      </c>
      <c r="E31" s="58">
        <f>D31</f>
        <v>38333</v>
      </c>
      <c r="F31" s="51"/>
      <c r="G31" s="59">
        <f t="shared" si="0"/>
        <v>38333</v>
      </c>
      <c r="H31" s="35">
        <v>10388</v>
      </c>
      <c r="I31" s="51"/>
      <c r="J31" s="30">
        <v>27945</v>
      </c>
      <c r="K31" s="53"/>
      <c r="L31" s="53"/>
      <c r="M31" s="53"/>
      <c r="N31" s="53"/>
      <c r="O31" s="53"/>
      <c r="P31" s="53"/>
      <c r="Q31" s="40">
        <f t="shared" si="1"/>
        <v>0</v>
      </c>
    </row>
    <row r="32" spans="1:19" s="7" customFormat="1" ht="17.25" hidden="1" customHeight="1">
      <c r="A32" s="53"/>
      <c r="B32" s="53"/>
      <c r="C32" s="57" t="s">
        <v>9</v>
      </c>
      <c r="D32" s="35">
        <v>605</v>
      </c>
      <c r="E32" s="58">
        <f t="shared" ref="E32" si="7">D32</f>
        <v>605</v>
      </c>
      <c r="F32" s="51"/>
      <c r="G32" s="59">
        <f t="shared" si="0"/>
        <v>605</v>
      </c>
      <c r="H32" s="35">
        <v>605</v>
      </c>
      <c r="I32" s="51"/>
      <c r="J32" s="53"/>
      <c r="K32" s="53"/>
      <c r="L32" s="53"/>
      <c r="M32" s="53"/>
      <c r="N32" s="53"/>
      <c r="O32" s="53"/>
      <c r="P32" s="53"/>
      <c r="Q32" s="40">
        <f t="shared" si="1"/>
        <v>0</v>
      </c>
    </row>
    <row r="33" spans="1:17" s="7" customFormat="1" ht="17.25" hidden="1" customHeight="1">
      <c r="A33" s="53"/>
      <c r="B33" s="53"/>
      <c r="C33" s="84" t="s">
        <v>21</v>
      </c>
      <c r="D33" s="51">
        <f>E33+F33</f>
        <v>2292</v>
      </c>
      <c r="E33" s="85"/>
      <c r="F33" s="51">
        <v>2292</v>
      </c>
      <c r="G33" s="52">
        <f t="shared" si="0"/>
        <v>2292</v>
      </c>
      <c r="H33" s="85"/>
      <c r="I33" s="51">
        <v>669</v>
      </c>
      <c r="J33" s="53"/>
      <c r="K33" s="53">
        <v>1623</v>
      </c>
      <c r="L33" s="53"/>
      <c r="M33" s="53"/>
      <c r="N33" s="53"/>
      <c r="O33" s="53"/>
      <c r="P33" s="53"/>
      <c r="Q33" s="40">
        <f t="shared" si="1"/>
        <v>0</v>
      </c>
    </row>
    <row r="34" spans="1:17" s="7" customFormat="1" ht="17.25" hidden="1" customHeight="1">
      <c r="A34" s="53"/>
      <c r="B34" s="53"/>
      <c r="C34" s="86" t="s">
        <v>31</v>
      </c>
      <c r="D34" s="51">
        <f>E34+F34</f>
        <v>4996</v>
      </c>
      <c r="E34" s="56">
        <f>E35+E36</f>
        <v>4996</v>
      </c>
      <c r="F34" s="51"/>
      <c r="G34" s="52">
        <f t="shared" si="0"/>
        <v>4996</v>
      </c>
      <c r="H34" s="56">
        <f>H35+H36</f>
        <v>1675</v>
      </c>
      <c r="I34" s="51"/>
      <c r="J34" s="53">
        <f>J35</f>
        <v>3321</v>
      </c>
      <c r="K34" s="53"/>
      <c r="L34" s="53"/>
      <c r="M34" s="53"/>
      <c r="N34" s="53"/>
      <c r="O34" s="53"/>
      <c r="P34" s="53"/>
      <c r="Q34" s="40">
        <f t="shared" si="1"/>
        <v>0</v>
      </c>
    </row>
    <row r="35" spans="1:17" s="7" customFormat="1" ht="17.25" hidden="1" customHeight="1">
      <c r="A35" s="53"/>
      <c r="B35" s="53"/>
      <c r="C35" s="57" t="s">
        <v>8</v>
      </c>
      <c r="D35" s="35">
        <v>4937</v>
      </c>
      <c r="E35" s="58">
        <f>D35</f>
        <v>4937</v>
      </c>
      <c r="F35" s="51"/>
      <c r="G35" s="59">
        <f t="shared" si="0"/>
        <v>4937</v>
      </c>
      <c r="H35" s="58">
        <v>1616</v>
      </c>
      <c r="I35" s="51"/>
      <c r="J35" s="30">
        <v>3321</v>
      </c>
      <c r="K35" s="53"/>
      <c r="L35" s="53"/>
      <c r="M35" s="53"/>
      <c r="N35" s="53"/>
      <c r="O35" s="53"/>
      <c r="P35" s="53"/>
      <c r="Q35" s="40">
        <f t="shared" si="1"/>
        <v>0</v>
      </c>
    </row>
    <row r="36" spans="1:17" s="7" customFormat="1" ht="17.25" hidden="1" customHeight="1">
      <c r="A36" s="53"/>
      <c r="B36" s="53"/>
      <c r="C36" s="57" t="s">
        <v>9</v>
      </c>
      <c r="D36" s="35">
        <v>59</v>
      </c>
      <c r="E36" s="58">
        <f t="shared" ref="E36" si="8">D36</f>
        <v>59</v>
      </c>
      <c r="F36" s="51"/>
      <c r="G36" s="59">
        <f t="shared" si="0"/>
        <v>59</v>
      </c>
      <c r="H36" s="58">
        <v>59</v>
      </c>
      <c r="I36" s="51"/>
      <c r="J36" s="53"/>
      <c r="K36" s="53"/>
      <c r="L36" s="53"/>
      <c r="M36" s="53"/>
      <c r="N36" s="53"/>
      <c r="O36" s="53"/>
      <c r="P36" s="53"/>
      <c r="Q36" s="40">
        <f t="shared" si="1"/>
        <v>0</v>
      </c>
    </row>
    <row r="37" spans="1:17" ht="17.25" hidden="1" customHeight="1">
      <c r="A37" s="53"/>
      <c r="B37" s="53"/>
      <c r="C37" s="65" t="s">
        <v>32</v>
      </c>
      <c r="D37" s="51">
        <f>E37+F37</f>
        <v>7584</v>
      </c>
      <c r="E37" s="56">
        <f>SUM(E38:E49)</f>
        <v>2220</v>
      </c>
      <c r="F37" s="56">
        <f>SUM(F38:F49)</f>
        <v>5364</v>
      </c>
      <c r="G37" s="52">
        <f t="shared" si="0"/>
        <v>7584</v>
      </c>
      <c r="H37" s="56">
        <f>SUM(H38:H49)</f>
        <v>2220</v>
      </c>
      <c r="I37" s="56">
        <f>SUM(I38:I49)</f>
        <v>2726</v>
      </c>
      <c r="J37" s="30"/>
      <c r="K37" s="56">
        <f>SUM(K38:K49)</f>
        <v>2638</v>
      </c>
      <c r="L37" s="56">
        <f>SUM(L38:L49)</f>
        <v>0</v>
      </c>
      <c r="M37" s="56">
        <f>SUM(M38:M49)</f>
        <v>0</v>
      </c>
      <c r="N37" s="56"/>
      <c r="O37" s="56">
        <f>SUM(O38:O49)</f>
        <v>0</v>
      </c>
      <c r="P37" s="56">
        <f>SUM(P38:P49)</f>
        <v>0</v>
      </c>
      <c r="Q37" s="40">
        <f t="shared" si="1"/>
        <v>0</v>
      </c>
    </row>
    <row r="38" spans="1:17" ht="33.75" hidden="1" customHeight="1">
      <c r="A38" s="53"/>
      <c r="B38" s="53"/>
      <c r="C38" s="66" t="s">
        <v>35</v>
      </c>
      <c r="D38" s="35">
        <f t="shared" si="5"/>
        <v>1040</v>
      </c>
      <c r="E38" s="67">
        <v>1040</v>
      </c>
      <c r="F38" s="35"/>
      <c r="G38" s="59">
        <f t="shared" si="0"/>
        <v>1040</v>
      </c>
      <c r="H38" s="67">
        <v>1040</v>
      </c>
      <c r="I38" s="35"/>
      <c r="J38" s="30"/>
      <c r="K38" s="30"/>
      <c r="L38" s="30"/>
      <c r="M38" s="30"/>
      <c r="N38" s="30"/>
      <c r="O38" s="30"/>
      <c r="P38" s="30"/>
      <c r="Q38" s="40">
        <f t="shared" si="1"/>
        <v>0</v>
      </c>
    </row>
    <row r="39" spans="1:17" ht="112.5" hidden="1" customHeight="1">
      <c r="A39" s="53"/>
      <c r="B39" s="53"/>
      <c r="C39" s="66" t="s">
        <v>42</v>
      </c>
      <c r="D39" s="35">
        <f t="shared" si="5"/>
        <v>780</v>
      </c>
      <c r="E39" s="67">
        <v>780</v>
      </c>
      <c r="F39" s="68"/>
      <c r="G39" s="59">
        <f t="shared" si="0"/>
        <v>780</v>
      </c>
      <c r="H39" s="67">
        <v>780</v>
      </c>
      <c r="I39" s="68"/>
      <c r="J39" s="30"/>
      <c r="K39" s="69"/>
      <c r="L39" s="30"/>
      <c r="M39" s="30"/>
      <c r="N39" s="30"/>
      <c r="O39" s="30"/>
      <c r="P39" s="30"/>
      <c r="Q39" s="40">
        <f t="shared" si="1"/>
        <v>0</v>
      </c>
    </row>
    <row r="40" spans="1:17" ht="63" hidden="1">
      <c r="A40" s="53"/>
      <c r="B40" s="53"/>
      <c r="C40" s="66" t="s">
        <v>36</v>
      </c>
      <c r="D40" s="35">
        <f t="shared" si="5"/>
        <v>660</v>
      </c>
      <c r="E40" s="67"/>
      <c r="F40" s="68">
        <v>660</v>
      </c>
      <c r="G40" s="59">
        <f t="shared" si="0"/>
        <v>660</v>
      </c>
      <c r="H40" s="67"/>
      <c r="I40" s="68">
        <v>660</v>
      </c>
      <c r="J40" s="30"/>
      <c r="K40" s="30"/>
      <c r="L40" s="30"/>
      <c r="M40" s="30"/>
      <c r="N40" s="30"/>
      <c r="O40" s="30"/>
      <c r="P40" s="30"/>
      <c r="Q40" s="40">
        <f t="shared" si="1"/>
        <v>0</v>
      </c>
    </row>
    <row r="41" spans="1:17" ht="87" hidden="1" customHeight="1">
      <c r="A41" s="53"/>
      <c r="B41" s="53"/>
      <c r="C41" s="66" t="s">
        <v>37</v>
      </c>
      <c r="D41" s="35">
        <f t="shared" si="5"/>
        <v>400</v>
      </c>
      <c r="E41" s="67">
        <v>400</v>
      </c>
      <c r="F41" s="68"/>
      <c r="G41" s="59">
        <f t="shared" si="0"/>
        <v>400</v>
      </c>
      <c r="H41" s="67">
        <v>400</v>
      </c>
      <c r="I41" s="68"/>
      <c r="J41" s="30"/>
      <c r="K41" s="30"/>
      <c r="L41" s="30"/>
      <c r="M41" s="30"/>
      <c r="N41" s="30"/>
      <c r="O41" s="30"/>
      <c r="P41" s="30"/>
      <c r="Q41" s="40">
        <f t="shared" si="1"/>
        <v>0</v>
      </c>
    </row>
    <row r="42" spans="1:17" ht="64.5" hidden="1" customHeight="1">
      <c r="A42" s="53"/>
      <c r="B42" s="53"/>
      <c r="C42" s="66" t="s">
        <v>44</v>
      </c>
      <c r="D42" s="35">
        <f t="shared" si="5"/>
        <v>150</v>
      </c>
      <c r="E42" s="67"/>
      <c r="F42" s="35">
        <v>150</v>
      </c>
      <c r="G42" s="59">
        <f t="shared" si="0"/>
        <v>150</v>
      </c>
      <c r="H42" s="67"/>
      <c r="I42" s="35">
        <v>150</v>
      </c>
      <c r="J42" s="30"/>
      <c r="K42" s="30"/>
      <c r="L42" s="30"/>
      <c r="M42" s="30"/>
      <c r="N42" s="30"/>
      <c r="O42" s="30"/>
      <c r="P42" s="30"/>
      <c r="Q42" s="40">
        <f t="shared" si="1"/>
        <v>0</v>
      </c>
    </row>
    <row r="43" spans="1:17" ht="51" hidden="1" customHeight="1">
      <c r="A43" s="53"/>
      <c r="B43" s="53"/>
      <c r="C43" s="66" t="s">
        <v>45</v>
      </c>
      <c r="D43" s="35">
        <f t="shared" si="5"/>
        <v>570</v>
      </c>
      <c r="E43" s="67"/>
      <c r="F43" s="35">
        <v>570</v>
      </c>
      <c r="G43" s="59">
        <f t="shared" si="0"/>
        <v>570</v>
      </c>
      <c r="H43" s="67"/>
      <c r="I43" s="35">
        <v>570</v>
      </c>
      <c r="J43" s="30"/>
      <c r="K43" s="30"/>
      <c r="L43" s="30"/>
      <c r="M43" s="30"/>
      <c r="N43" s="30"/>
      <c r="O43" s="30"/>
      <c r="P43" s="30"/>
      <c r="Q43" s="40">
        <f t="shared" si="1"/>
        <v>0</v>
      </c>
    </row>
    <row r="44" spans="1:17" s="13" customFormat="1" ht="36.75" hidden="1" customHeight="1">
      <c r="A44" s="70"/>
      <c r="B44" s="70"/>
      <c r="C44" s="71" t="s">
        <v>46</v>
      </c>
      <c r="D44" s="62">
        <f t="shared" si="5"/>
        <v>954</v>
      </c>
      <c r="E44" s="72"/>
      <c r="F44" s="62">
        <v>954</v>
      </c>
      <c r="G44" s="63">
        <f t="shared" si="0"/>
        <v>954</v>
      </c>
      <c r="H44" s="72"/>
      <c r="I44" s="62">
        <v>414</v>
      </c>
      <c r="J44" s="64"/>
      <c r="K44" s="64">
        <v>540</v>
      </c>
      <c r="L44" s="64"/>
      <c r="M44" s="30"/>
      <c r="N44" s="30"/>
      <c r="O44" s="64"/>
      <c r="P44" s="64"/>
      <c r="Q44" s="40">
        <f t="shared" si="1"/>
        <v>0</v>
      </c>
    </row>
    <row r="45" spans="1:17" ht="33" hidden="1" customHeight="1">
      <c r="A45" s="53"/>
      <c r="B45" s="53"/>
      <c r="C45" s="66" t="s">
        <v>47</v>
      </c>
      <c r="D45" s="35">
        <f t="shared" si="5"/>
        <v>122</v>
      </c>
      <c r="E45" s="67"/>
      <c r="F45" s="35">
        <v>122</v>
      </c>
      <c r="G45" s="59">
        <f t="shared" si="0"/>
        <v>122</v>
      </c>
      <c r="H45" s="67"/>
      <c r="I45" s="35">
        <v>122</v>
      </c>
      <c r="J45" s="30"/>
      <c r="K45" s="30"/>
      <c r="L45" s="30"/>
      <c r="M45" s="30"/>
      <c r="N45" s="30"/>
      <c r="O45" s="30"/>
      <c r="P45" s="30"/>
      <c r="Q45" s="40">
        <f t="shared" si="1"/>
        <v>0</v>
      </c>
    </row>
    <row r="46" spans="1:17" s="13" customFormat="1" ht="33" hidden="1" customHeight="1">
      <c r="A46" s="60"/>
      <c r="B46" s="60"/>
      <c r="C46" s="71" t="s">
        <v>48</v>
      </c>
      <c r="D46" s="62">
        <f t="shared" si="5"/>
        <v>810</v>
      </c>
      <c r="E46" s="72"/>
      <c r="F46" s="62">
        <v>810</v>
      </c>
      <c r="G46" s="63">
        <f t="shared" si="0"/>
        <v>810</v>
      </c>
      <c r="H46" s="61"/>
      <c r="I46" s="62">
        <v>810</v>
      </c>
      <c r="J46" s="64"/>
      <c r="K46" s="64"/>
      <c r="L46" s="64"/>
      <c r="M46" s="30"/>
      <c r="N46" s="30"/>
      <c r="O46" s="64"/>
      <c r="P46" s="64"/>
      <c r="Q46" s="40">
        <f t="shared" si="1"/>
        <v>0</v>
      </c>
    </row>
    <row r="47" spans="1:17" ht="33" hidden="1" customHeight="1">
      <c r="A47" s="53"/>
      <c r="B47" s="53"/>
      <c r="C47" s="73" t="s">
        <v>49</v>
      </c>
      <c r="D47" s="35">
        <f t="shared" si="5"/>
        <v>540</v>
      </c>
      <c r="E47" s="67"/>
      <c r="F47" s="35">
        <v>540</v>
      </c>
      <c r="G47" s="59">
        <f t="shared" si="0"/>
        <v>540</v>
      </c>
      <c r="H47" s="74"/>
      <c r="I47" s="74"/>
      <c r="J47" s="30"/>
      <c r="K47" s="30">
        <v>540</v>
      </c>
      <c r="L47" s="30"/>
      <c r="M47" s="30"/>
      <c r="N47" s="30"/>
      <c r="O47" s="30"/>
      <c r="P47" s="30"/>
      <c r="Q47" s="40">
        <f t="shared" si="1"/>
        <v>0</v>
      </c>
    </row>
    <row r="48" spans="1:17" ht="33" hidden="1" customHeight="1">
      <c r="A48" s="29"/>
      <c r="B48" s="29"/>
      <c r="C48" s="73" t="s">
        <v>50</v>
      </c>
      <c r="D48" s="35">
        <f t="shared" si="5"/>
        <v>1108</v>
      </c>
      <c r="E48" s="67"/>
      <c r="F48" s="35">
        <v>1108</v>
      </c>
      <c r="G48" s="59">
        <f t="shared" si="0"/>
        <v>1108</v>
      </c>
      <c r="H48" s="51"/>
      <c r="I48" s="51"/>
      <c r="J48" s="30"/>
      <c r="K48" s="30">
        <v>1108</v>
      </c>
      <c r="L48" s="30"/>
      <c r="M48" s="30"/>
      <c r="N48" s="30"/>
      <c r="O48" s="30"/>
      <c r="P48" s="30"/>
      <c r="Q48" s="40">
        <f t="shared" si="1"/>
        <v>0</v>
      </c>
    </row>
    <row r="49" spans="1:17" ht="48" hidden="1" customHeight="1">
      <c r="A49" s="29"/>
      <c r="B49" s="29"/>
      <c r="C49" s="73" t="s">
        <v>52</v>
      </c>
      <c r="D49" s="35">
        <f t="shared" si="5"/>
        <v>450</v>
      </c>
      <c r="E49" s="67"/>
      <c r="F49" s="35">
        <v>450</v>
      </c>
      <c r="G49" s="59">
        <f t="shared" si="0"/>
        <v>450</v>
      </c>
      <c r="H49" s="67"/>
      <c r="I49" s="67"/>
      <c r="J49" s="30"/>
      <c r="K49" s="30">
        <v>450</v>
      </c>
      <c r="L49" s="30"/>
      <c r="M49" s="30"/>
      <c r="N49" s="30"/>
      <c r="O49" s="30"/>
      <c r="P49" s="30"/>
      <c r="Q49" s="40">
        <f t="shared" si="1"/>
        <v>0</v>
      </c>
    </row>
    <row r="50" spans="1:17" s="137" customFormat="1" ht="20.25" customHeight="1">
      <c r="A50" s="161" t="s">
        <v>11</v>
      </c>
      <c r="B50" s="161" t="s">
        <v>61</v>
      </c>
      <c r="C50" s="162" t="s">
        <v>109</v>
      </c>
      <c r="D50" s="142">
        <f>D51+D52+D54</f>
        <v>20358</v>
      </c>
      <c r="E50" s="142">
        <f>E51+E52+E54</f>
        <v>10202</v>
      </c>
      <c r="F50" s="142">
        <f>F51+F52+F54</f>
        <v>10156</v>
      </c>
      <c r="G50" s="105">
        <f t="shared" si="0"/>
        <v>40716</v>
      </c>
      <c r="H50" s="89"/>
      <c r="I50" s="74"/>
      <c r="J50" s="134"/>
      <c r="K50" s="134"/>
      <c r="L50" s="134"/>
      <c r="M50" s="134"/>
      <c r="N50" s="203">
        <f>O50+P50</f>
        <v>20358</v>
      </c>
      <c r="O50" s="203">
        <f>O51+O52+O54</f>
        <v>10202</v>
      </c>
      <c r="P50" s="203">
        <f>P51+P52+P54</f>
        <v>10156</v>
      </c>
      <c r="Q50" s="136">
        <f t="shared" si="1"/>
        <v>-20358</v>
      </c>
    </row>
    <row r="51" spans="1:17" s="137" customFormat="1" ht="17.25" customHeight="1">
      <c r="A51" s="148"/>
      <c r="B51" s="148"/>
      <c r="C51" s="143" t="s">
        <v>78</v>
      </c>
      <c r="D51" s="142">
        <f>E51+F51</f>
        <v>10202</v>
      </c>
      <c r="E51" s="142">
        <v>10202</v>
      </c>
      <c r="F51" s="142">
        <v>0</v>
      </c>
      <c r="G51" s="105">
        <f t="shared" si="0"/>
        <v>20404</v>
      </c>
      <c r="H51" s="89"/>
      <c r="I51" s="74"/>
      <c r="J51" s="134"/>
      <c r="K51" s="134"/>
      <c r="L51" s="134"/>
      <c r="M51" s="134"/>
      <c r="N51" s="203">
        <f t="shared" ref="N51:N54" si="9">O51+P51</f>
        <v>10202</v>
      </c>
      <c r="O51" s="203">
        <v>10202</v>
      </c>
      <c r="P51" s="203"/>
      <c r="Q51" s="136">
        <f t="shared" si="1"/>
        <v>-10202</v>
      </c>
    </row>
    <row r="52" spans="1:17" s="14" customFormat="1" ht="17.25" customHeight="1">
      <c r="A52" s="134"/>
      <c r="B52" s="134"/>
      <c r="C52" s="84" t="s">
        <v>62</v>
      </c>
      <c r="D52" s="142">
        <f>D53</f>
        <v>490</v>
      </c>
      <c r="E52" s="142">
        <f t="shared" ref="E52:F52" si="10">E53</f>
        <v>0</v>
      </c>
      <c r="F52" s="142">
        <f t="shared" si="10"/>
        <v>490</v>
      </c>
      <c r="G52" s="105">
        <f t="shared" si="0"/>
        <v>980</v>
      </c>
      <c r="H52" s="142"/>
      <c r="I52" s="142"/>
      <c r="J52" s="90"/>
      <c r="K52" s="90"/>
      <c r="L52" s="90"/>
      <c r="M52" s="90"/>
      <c r="N52" s="203">
        <f t="shared" si="9"/>
        <v>490</v>
      </c>
      <c r="O52" s="196"/>
      <c r="P52" s="203">
        <f>P53</f>
        <v>490</v>
      </c>
      <c r="Q52" s="136">
        <f t="shared" si="1"/>
        <v>-490</v>
      </c>
    </row>
    <row r="53" spans="1:17" s="14" customFormat="1" ht="48.75" customHeight="1">
      <c r="A53" s="134"/>
      <c r="B53" s="134"/>
      <c r="C53" s="66" t="s">
        <v>51</v>
      </c>
      <c r="D53" s="74">
        <f>E53+F53</f>
        <v>490</v>
      </c>
      <c r="E53" s="89"/>
      <c r="F53" s="89">
        <v>490</v>
      </c>
      <c r="G53" s="106">
        <f t="shared" si="0"/>
        <v>980</v>
      </c>
      <c r="H53" s="89"/>
      <c r="I53" s="152"/>
      <c r="J53" s="90"/>
      <c r="K53" s="90"/>
      <c r="L53" s="90"/>
      <c r="M53" s="90"/>
      <c r="N53" s="196">
        <f t="shared" si="9"/>
        <v>490</v>
      </c>
      <c r="O53" s="196"/>
      <c r="P53" s="196">
        <v>490</v>
      </c>
      <c r="Q53" s="136">
        <f t="shared" si="1"/>
        <v>-490</v>
      </c>
    </row>
    <row r="54" spans="1:17" s="14" customFormat="1" ht="51" customHeight="1">
      <c r="A54" s="90"/>
      <c r="B54" s="90"/>
      <c r="C54" s="84" t="s">
        <v>80</v>
      </c>
      <c r="D54" s="142">
        <f>E54+F54</f>
        <v>9666</v>
      </c>
      <c r="E54" s="150"/>
      <c r="F54" s="150">
        <v>9666</v>
      </c>
      <c r="G54" s="105">
        <f t="shared" si="0"/>
        <v>19332</v>
      </c>
      <c r="H54" s="89"/>
      <c r="I54" s="74"/>
      <c r="J54" s="90"/>
      <c r="K54" s="161"/>
      <c r="L54" s="90"/>
      <c r="M54" s="90"/>
      <c r="N54" s="203">
        <f t="shared" si="9"/>
        <v>9666</v>
      </c>
      <c r="O54" s="196"/>
      <c r="P54" s="203">
        <v>9666</v>
      </c>
      <c r="Q54" s="136">
        <f t="shared" si="1"/>
        <v>-9666</v>
      </c>
    </row>
    <row r="55" spans="1:17" s="7" customFormat="1" ht="20.25" hidden="1" customHeight="1">
      <c r="A55" s="29">
        <v>280</v>
      </c>
      <c r="B55" s="29">
        <v>338</v>
      </c>
      <c r="C55" s="83" t="s">
        <v>33</v>
      </c>
      <c r="D55" s="51">
        <f>D56+D58+D59+D61</f>
        <v>18586</v>
      </c>
      <c r="E55" s="51">
        <f t="shared" ref="E55:F55" si="11">E56+E58+E59+E61</f>
        <v>3108</v>
      </c>
      <c r="F55" s="51">
        <f t="shared" si="11"/>
        <v>15478</v>
      </c>
      <c r="G55" s="52">
        <f t="shared" si="0"/>
        <v>18586</v>
      </c>
      <c r="H55" s="51">
        <f t="shared" ref="H55" si="12">H56</f>
        <v>0</v>
      </c>
      <c r="I55" s="51">
        <f t="shared" ref="I55" si="13">I56+I58+I59+I61</f>
        <v>1610</v>
      </c>
      <c r="J55" s="53"/>
      <c r="K55" s="51">
        <f t="shared" ref="K55:M55" si="14">K56+K58+K59+K61</f>
        <v>11867</v>
      </c>
      <c r="L55" s="51">
        <f t="shared" si="14"/>
        <v>3108</v>
      </c>
      <c r="M55" s="51">
        <f t="shared" si="14"/>
        <v>2001</v>
      </c>
      <c r="N55" s="51"/>
      <c r="O55" s="53"/>
      <c r="P55" s="53"/>
      <c r="Q55" s="40">
        <f t="shared" si="1"/>
        <v>0</v>
      </c>
    </row>
    <row r="56" spans="1:17" s="7" customFormat="1" ht="17.25" hidden="1" customHeight="1">
      <c r="A56" s="29"/>
      <c r="B56" s="29"/>
      <c r="C56" s="55" t="s">
        <v>7</v>
      </c>
      <c r="D56" s="51">
        <f>D57</f>
        <v>2766</v>
      </c>
      <c r="E56" s="51">
        <f t="shared" ref="E56:F56" si="15">E57</f>
        <v>2766</v>
      </c>
      <c r="F56" s="51">
        <f t="shared" si="15"/>
        <v>0</v>
      </c>
      <c r="G56" s="52">
        <f t="shared" si="0"/>
        <v>2766</v>
      </c>
      <c r="H56" s="67"/>
      <c r="I56" s="35"/>
      <c r="J56" s="53"/>
      <c r="K56" s="53"/>
      <c r="L56" s="53">
        <v>2766</v>
      </c>
      <c r="M56" s="53"/>
      <c r="N56" s="53"/>
      <c r="O56" s="53"/>
      <c r="P56" s="53"/>
      <c r="Q56" s="40">
        <f t="shared" si="1"/>
        <v>0</v>
      </c>
    </row>
    <row r="57" spans="1:17" s="7" customFormat="1" ht="17.25" hidden="1" customHeight="1">
      <c r="A57" s="53"/>
      <c r="B57" s="53"/>
      <c r="C57" s="57" t="s">
        <v>41</v>
      </c>
      <c r="D57" s="35">
        <f t="shared" ref="D57:D70" si="16">E57+F57</f>
        <v>2766</v>
      </c>
      <c r="E57" s="58">
        <v>2766</v>
      </c>
      <c r="F57" s="51"/>
      <c r="G57" s="59">
        <f t="shared" si="0"/>
        <v>2766</v>
      </c>
      <c r="H57" s="53"/>
      <c r="I57" s="53"/>
      <c r="J57" s="53"/>
      <c r="K57" s="53"/>
      <c r="L57" s="30">
        <v>2766</v>
      </c>
      <c r="M57" s="53"/>
      <c r="N57" s="53"/>
      <c r="O57" s="53"/>
      <c r="P57" s="53"/>
      <c r="Q57" s="40">
        <f t="shared" si="1"/>
        <v>0</v>
      </c>
    </row>
    <row r="58" spans="1:17" s="7" customFormat="1" ht="17.25" hidden="1" customHeight="1">
      <c r="A58" s="53"/>
      <c r="B58" s="53"/>
      <c r="C58" s="84" t="s">
        <v>21</v>
      </c>
      <c r="D58" s="56">
        <f t="shared" si="16"/>
        <v>214</v>
      </c>
      <c r="E58" s="85"/>
      <c r="F58" s="51">
        <v>214</v>
      </c>
      <c r="G58" s="52">
        <f t="shared" si="0"/>
        <v>214</v>
      </c>
      <c r="H58" s="53"/>
      <c r="I58" s="53"/>
      <c r="J58" s="53"/>
      <c r="K58" s="53"/>
      <c r="L58" s="53"/>
      <c r="M58" s="53">
        <v>214</v>
      </c>
      <c r="N58" s="53"/>
      <c r="O58" s="53"/>
      <c r="P58" s="53"/>
      <c r="Q58" s="40">
        <f t="shared" si="1"/>
        <v>0</v>
      </c>
    </row>
    <row r="59" spans="1:17" s="7" customFormat="1" ht="17.25" hidden="1" customHeight="1">
      <c r="A59" s="53"/>
      <c r="B59" s="53"/>
      <c r="C59" s="86" t="s">
        <v>31</v>
      </c>
      <c r="D59" s="56">
        <f t="shared" si="16"/>
        <v>342</v>
      </c>
      <c r="E59" s="56">
        <f>E60</f>
        <v>342</v>
      </c>
      <c r="F59" s="51"/>
      <c r="G59" s="52">
        <f t="shared" si="0"/>
        <v>342</v>
      </c>
      <c r="H59" s="51"/>
      <c r="I59" s="53"/>
      <c r="J59" s="53"/>
      <c r="K59" s="53"/>
      <c r="L59" s="53">
        <f>L60</f>
        <v>342</v>
      </c>
      <c r="M59" s="53"/>
      <c r="N59" s="53"/>
      <c r="O59" s="53"/>
      <c r="P59" s="53"/>
      <c r="Q59" s="40">
        <f t="shared" si="1"/>
        <v>0</v>
      </c>
    </row>
    <row r="60" spans="1:17" s="7" customFormat="1" ht="17.25" hidden="1" customHeight="1">
      <c r="A60" s="53"/>
      <c r="B60" s="53"/>
      <c r="C60" s="57" t="s">
        <v>41</v>
      </c>
      <c r="D60" s="35">
        <f t="shared" si="16"/>
        <v>342</v>
      </c>
      <c r="E60" s="58">
        <v>342</v>
      </c>
      <c r="F60" s="51"/>
      <c r="G60" s="59">
        <f t="shared" si="0"/>
        <v>342</v>
      </c>
      <c r="H60" s="51"/>
      <c r="I60" s="53"/>
      <c r="J60" s="53"/>
      <c r="K60" s="53"/>
      <c r="L60" s="30">
        <v>342</v>
      </c>
      <c r="M60" s="53"/>
      <c r="N60" s="53"/>
      <c r="O60" s="53"/>
      <c r="P60" s="53"/>
      <c r="Q60" s="40">
        <f t="shared" si="1"/>
        <v>0</v>
      </c>
    </row>
    <row r="61" spans="1:17" ht="17.25" hidden="1" customHeight="1">
      <c r="A61" s="53"/>
      <c r="B61" s="53"/>
      <c r="C61" s="65" t="s">
        <v>32</v>
      </c>
      <c r="D61" s="51">
        <f t="shared" si="16"/>
        <v>15264</v>
      </c>
      <c r="E61" s="56">
        <f>SUM(E62:E77)</f>
        <v>0</v>
      </c>
      <c r="F61" s="56">
        <f>SUM(F62:F70)</f>
        <v>15264</v>
      </c>
      <c r="G61" s="52">
        <f t="shared" si="0"/>
        <v>15264</v>
      </c>
      <c r="H61" s="56">
        <f>SUM(H62:H70)</f>
        <v>0</v>
      </c>
      <c r="I61" s="56">
        <f>SUM(I62:I70)</f>
        <v>1610</v>
      </c>
      <c r="J61" s="30"/>
      <c r="K61" s="56">
        <f>SUM(K62:K70)</f>
        <v>11867</v>
      </c>
      <c r="L61" s="30"/>
      <c r="M61" s="56">
        <f>SUM(M62:M70)</f>
        <v>1787</v>
      </c>
      <c r="N61" s="56"/>
      <c r="O61" s="30"/>
      <c r="P61" s="30"/>
      <c r="Q61" s="40">
        <f t="shared" si="1"/>
        <v>0</v>
      </c>
    </row>
    <row r="62" spans="1:17" ht="67.5" hidden="1" customHeight="1">
      <c r="A62" s="30"/>
      <c r="B62" s="30"/>
      <c r="C62" s="66" t="s">
        <v>19</v>
      </c>
      <c r="D62" s="35">
        <f t="shared" si="16"/>
        <v>780</v>
      </c>
      <c r="E62" s="67"/>
      <c r="F62" s="67">
        <v>780</v>
      </c>
      <c r="G62" s="59">
        <f t="shared" si="0"/>
        <v>780</v>
      </c>
      <c r="H62" s="30"/>
      <c r="I62" s="30">
        <v>780</v>
      </c>
      <c r="J62" s="30"/>
      <c r="K62" s="30"/>
      <c r="L62" s="30"/>
      <c r="M62" s="30"/>
      <c r="N62" s="30"/>
      <c r="O62" s="30"/>
      <c r="P62" s="30"/>
      <c r="Q62" s="40">
        <f t="shared" si="1"/>
        <v>0</v>
      </c>
    </row>
    <row r="63" spans="1:17" ht="34.5" hidden="1" customHeight="1">
      <c r="A63" s="87"/>
      <c r="B63" s="87"/>
      <c r="C63" s="66" t="s">
        <v>34</v>
      </c>
      <c r="D63" s="35">
        <f t="shared" si="16"/>
        <v>830</v>
      </c>
      <c r="E63" s="67"/>
      <c r="F63" s="35">
        <v>830</v>
      </c>
      <c r="G63" s="59">
        <f t="shared" si="0"/>
        <v>830</v>
      </c>
      <c r="H63" s="30"/>
      <c r="I63" s="30">
        <v>830</v>
      </c>
      <c r="J63" s="30"/>
      <c r="K63" s="30"/>
      <c r="L63" s="30"/>
      <c r="M63" s="30"/>
      <c r="N63" s="30"/>
      <c r="O63" s="30"/>
      <c r="P63" s="30"/>
      <c r="Q63" s="40">
        <f t="shared" si="1"/>
        <v>0</v>
      </c>
    </row>
    <row r="64" spans="1:17" s="14" customFormat="1" ht="48" hidden="1" customHeight="1">
      <c r="A64" s="88"/>
      <c r="B64" s="88"/>
      <c r="C64" s="73" t="s">
        <v>54</v>
      </c>
      <c r="D64" s="74">
        <f t="shared" si="16"/>
        <v>5567</v>
      </c>
      <c r="E64" s="89"/>
      <c r="F64" s="74">
        <v>5567</v>
      </c>
      <c r="G64" s="59">
        <f t="shared" si="0"/>
        <v>5567</v>
      </c>
      <c r="H64" s="90"/>
      <c r="I64" s="90"/>
      <c r="J64" s="90"/>
      <c r="K64" s="90">
        <v>5567</v>
      </c>
      <c r="L64" s="90"/>
      <c r="M64" s="90"/>
      <c r="N64" s="90"/>
      <c r="O64" s="90"/>
      <c r="P64" s="90"/>
      <c r="Q64" s="40">
        <f t="shared" si="1"/>
        <v>0</v>
      </c>
    </row>
    <row r="65" spans="1:17" s="14" customFormat="1" ht="34.5" hidden="1" customHeight="1">
      <c r="A65" s="88"/>
      <c r="B65" s="88"/>
      <c r="C65" s="73" t="s">
        <v>55</v>
      </c>
      <c r="D65" s="74">
        <f t="shared" si="16"/>
        <v>6300</v>
      </c>
      <c r="E65" s="89"/>
      <c r="F65" s="74">
        <v>6300</v>
      </c>
      <c r="G65" s="59">
        <f t="shared" si="0"/>
        <v>6300</v>
      </c>
      <c r="H65" s="90"/>
      <c r="I65" s="90"/>
      <c r="J65" s="90"/>
      <c r="K65" s="90">
        <v>6300</v>
      </c>
      <c r="L65" s="90"/>
      <c r="M65" s="90"/>
      <c r="N65" s="90"/>
      <c r="O65" s="90"/>
      <c r="P65" s="90"/>
      <c r="Q65" s="40">
        <f t="shared" si="1"/>
        <v>0</v>
      </c>
    </row>
    <row r="66" spans="1:17" ht="31.5" hidden="1" customHeight="1">
      <c r="A66" s="87"/>
      <c r="B66" s="87"/>
      <c r="C66" s="66" t="s">
        <v>56</v>
      </c>
      <c r="D66" s="35">
        <f t="shared" si="16"/>
        <v>655</v>
      </c>
      <c r="E66" s="67"/>
      <c r="F66" s="35">
        <v>655</v>
      </c>
      <c r="G66" s="59">
        <f t="shared" si="0"/>
        <v>655</v>
      </c>
      <c r="H66" s="30"/>
      <c r="I66" s="30"/>
      <c r="J66" s="30"/>
      <c r="K66" s="30"/>
      <c r="L66" s="30"/>
      <c r="M66" s="30">
        <v>655</v>
      </c>
      <c r="N66" s="30"/>
      <c r="O66" s="30"/>
      <c r="P66" s="30"/>
      <c r="Q66" s="40">
        <f t="shared" si="1"/>
        <v>0</v>
      </c>
    </row>
    <row r="67" spans="1:17" ht="18.75" hidden="1" customHeight="1">
      <c r="A67" s="87"/>
      <c r="B67" s="87"/>
      <c r="C67" s="66" t="s">
        <v>57</v>
      </c>
      <c r="D67" s="35">
        <f t="shared" si="16"/>
        <v>221</v>
      </c>
      <c r="E67" s="67"/>
      <c r="F67" s="35">
        <v>221</v>
      </c>
      <c r="G67" s="59">
        <f t="shared" si="0"/>
        <v>221</v>
      </c>
      <c r="H67" s="30"/>
      <c r="I67" s="30"/>
      <c r="J67" s="30"/>
      <c r="K67" s="30"/>
      <c r="L67" s="30"/>
      <c r="M67" s="30">
        <v>221</v>
      </c>
      <c r="N67" s="30"/>
      <c r="O67" s="30"/>
      <c r="P67" s="30"/>
      <c r="Q67" s="40">
        <f t="shared" si="1"/>
        <v>0</v>
      </c>
    </row>
    <row r="68" spans="1:17" ht="18.75" hidden="1" customHeight="1">
      <c r="A68" s="87"/>
      <c r="B68" s="87"/>
      <c r="C68" s="66" t="s">
        <v>58</v>
      </c>
      <c r="D68" s="35">
        <f t="shared" si="16"/>
        <v>730</v>
      </c>
      <c r="E68" s="67"/>
      <c r="F68" s="35">
        <v>730</v>
      </c>
      <c r="G68" s="59">
        <f t="shared" si="0"/>
        <v>730</v>
      </c>
      <c r="H68" s="30"/>
      <c r="I68" s="30"/>
      <c r="J68" s="30"/>
      <c r="K68" s="30"/>
      <c r="L68" s="30"/>
      <c r="M68" s="30">
        <v>730</v>
      </c>
      <c r="N68" s="30"/>
      <c r="O68" s="30"/>
      <c r="P68" s="30"/>
      <c r="Q68" s="40">
        <f t="shared" si="1"/>
        <v>0</v>
      </c>
    </row>
    <row r="69" spans="1:17" ht="36" hidden="1" customHeight="1">
      <c r="A69" s="87"/>
      <c r="B69" s="87"/>
      <c r="C69" s="66" t="s">
        <v>59</v>
      </c>
      <c r="D69" s="35">
        <f t="shared" si="16"/>
        <v>120</v>
      </c>
      <c r="E69" s="67"/>
      <c r="F69" s="35">
        <v>120</v>
      </c>
      <c r="G69" s="59">
        <f t="shared" si="0"/>
        <v>120</v>
      </c>
      <c r="H69" s="30"/>
      <c r="I69" s="30"/>
      <c r="J69" s="30"/>
      <c r="K69" s="30"/>
      <c r="L69" s="30"/>
      <c r="M69" s="30">
        <v>120</v>
      </c>
      <c r="N69" s="30"/>
      <c r="O69" s="30"/>
      <c r="P69" s="30"/>
      <c r="Q69" s="40">
        <f t="shared" si="1"/>
        <v>0</v>
      </c>
    </row>
    <row r="70" spans="1:17" ht="31.5" hidden="1" customHeight="1">
      <c r="A70" s="87"/>
      <c r="B70" s="87"/>
      <c r="C70" s="66" t="s">
        <v>60</v>
      </c>
      <c r="D70" s="35">
        <f t="shared" si="16"/>
        <v>61</v>
      </c>
      <c r="E70" s="67"/>
      <c r="F70" s="35">
        <v>61</v>
      </c>
      <c r="G70" s="59">
        <f t="shared" si="0"/>
        <v>61</v>
      </c>
      <c r="H70" s="30"/>
      <c r="I70" s="30"/>
      <c r="J70" s="30"/>
      <c r="K70" s="30"/>
      <c r="L70" s="30"/>
      <c r="M70" s="30">
        <v>61</v>
      </c>
      <c r="N70" s="30"/>
      <c r="O70" s="30"/>
      <c r="P70" s="30"/>
      <c r="Q70" s="40">
        <f t="shared" si="1"/>
        <v>0</v>
      </c>
    </row>
    <row r="71" spans="1:17" s="7" customFormat="1" ht="22.5" hidden="1" customHeight="1">
      <c r="A71" s="29">
        <v>160</v>
      </c>
      <c r="B71" s="29">
        <v>171</v>
      </c>
      <c r="C71" s="55" t="s">
        <v>10</v>
      </c>
      <c r="D71" s="51">
        <f>D72+D73</f>
        <v>600</v>
      </c>
      <c r="E71" s="51">
        <f>E72+E73</f>
        <v>0</v>
      </c>
      <c r="F71" s="51">
        <f>F72+F73</f>
        <v>600</v>
      </c>
      <c r="G71" s="52">
        <f t="shared" ref="G71:G88" si="17">SUM(H71:P71)</f>
        <v>600</v>
      </c>
      <c r="H71" s="53"/>
      <c r="I71" s="51">
        <f>I72+I73</f>
        <v>600</v>
      </c>
      <c r="J71" s="53"/>
      <c r="K71" s="53"/>
      <c r="L71" s="53"/>
      <c r="M71" s="53"/>
      <c r="N71" s="53"/>
      <c r="O71" s="53"/>
      <c r="P71" s="53"/>
      <c r="Q71" s="40">
        <f t="shared" ref="Q71:Q88" si="18">D71-G71</f>
        <v>0</v>
      </c>
    </row>
    <row r="72" spans="1:17" ht="21" hidden="1" customHeight="1">
      <c r="A72" s="30"/>
      <c r="B72" s="30"/>
      <c r="C72" s="66" t="s">
        <v>53</v>
      </c>
      <c r="D72" s="35">
        <f>E72+F72</f>
        <v>150</v>
      </c>
      <c r="E72" s="67"/>
      <c r="F72" s="68">
        <v>150</v>
      </c>
      <c r="G72" s="59">
        <f t="shared" si="17"/>
        <v>150</v>
      </c>
      <c r="H72" s="30"/>
      <c r="I72" s="30">
        <v>150</v>
      </c>
      <c r="J72" s="30"/>
      <c r="K72" s="30"/>
      <c r="L72" s="30"/>
      <c r="M72" s="30"/>
      <c r="N72" s="30"/>
      <c r="O72" s="30"/>
      <c r="P72" s="30"/>
      <c r="Q72" s="40">
        <f t="shared" si="18"/>
        <v>0</v>
      </c>
    </row>
    <row r="73" spans="1:17" ht="50.25" hidden="1" customHeight="1">
      <c r="A73" s="30"/>
      <c r="B73" s="30"/>
      <c r="C73" s="66" t="s">
        <v>43</v>
      </c>
      <c r="D73" s="35">
        <f>E73+F73</f>
        <v>450</v>
      </c>
      <c r="E73" s="67"/>
      <c r="F73" s="35">
        <v>450</v>
      </c>
      <c r="G73" s="59">
        <f t="shared" si="17"/>
        <v>450</v>
      </c>
      <c r="H73" s="30"/>
      <c r="I73" s="30">
        <v>450</v>
      </c>
      <c r="J73" s="30"/>
      <c r="K73" s="30"/>
      <c r="L73" s="30"/>
      <c r="M73" s="30"/>
      <c r="N73" s="30"/>
      <c r="O73" s="30"/>
      <c r="P73" s="30"/>
      <c r="Q73" s="40">
        <f t="shared" si="18"/>
        <v>0</v>
      </c>
    </row>
    <row r="74" spans="1:17" s="7" customFormat="1" ht="22.5" hidden="1" customHeight="1">
      <c r="A74" s="29">
        <v>100</v>
      </c>
      <c r="B74" s="29">
        <v>103</v>
      </c>
      <c r="C74" s="55" t="s">
        <v>63</v>
      </c>
      <c r="D74" s="51">
        <f>D75</f>
        <v>360</v>
      </c>
      <c r="E74" s="51">
        <f t="shared" ref="E74:F74" si="19">E75</f>
        <v>0</v>
      </c>
      <c r="F74" s="51">
        <f t="shared" si="19"/>
        <v>360</v>
      </c>
      <c r="G74" s="52">
        <f t="shared" si="17"/>
        <v>360</v>
      </c>
      <c r="H74" s="53"/>
      <c r="I74" s="51">
        <f t="shared" ref="I74" si="20">I75</f>
        <v>360</v>
      </c>
      <c r="J74" s="53"/>
      <c r="K74" s="53"/>
      <c r="L74" s="53"/>
      <c r="M74" s="53"/>
      <c r="N74" s="53"/>
      <c r="O74" s="53"/>
      <c r="P74" s="53"/>
      <c r="Q74" s="40">
        <f t="shared" si="18"/>
        <v>0</v>
      </c>
    </row>
    <row r="75" spans="1:17" ht="65.25" hidden="1" customHeight="1">
      <c r="A75" s="30"/>
      <c r="B75" s="30"/>
      <c r="C75" s="66" t="s">
        <v>64</v>
      </c>
      <c r="D75" s="35">
        <f>E75+F75</f>
        <v>360</v>
      </c>
      <c r="E75" s="67"/>
      <c r="F75" s="35">
        <v>360</v>
      </c>
      <c r="G75" s="59">
        <f t="shared" si="17"/>
        <v>360</v>
      </c>
      <c r="H75" s="30"/>
      <c r="I75" s="30">
        <v>360</v>
      </c>
      <c r="J75" s="30"/>
      <c r="K75" s="30"/>
      <c r="L75" s="30"/>
      <c r="M75" s="30"/>
      <c r="N75" s="30"/>
      <c r="O75" s="30"/>
      <c r="P75" s="30"/>
      <c r="Q75" s="40">
        <f t="shared" si="18"/>
        <v>0</v>
      </c>
    </row>
    <row r="76" spans="1:17" s="15" customFormat="1" ht="19.5" hidden="1" customHeight="1">
      <c r="A76" s="87"/>
      <c r="B76" s="87"/>
      <c r="C76" s="91" t="s">
        <v>20</v>
      </c>
      <c r="D76" s="51">
        <f>E76+F76</f>
        <v>5127</v>
      </c>
      <c r="E76" s="51">
        <f>E77+E83</f>
        <v>0</v>
      </c>
      <c r="F76" s="51">
        <f>F77</f>
        <v>5127</v>
      </c>
      <c r="G76" s="52">
        <f t="shared" si="17"/>
        <v>5127</v>
      </c>
      <c r="H76" s="92"/>
      <c r="I76" s="51">
        <f>I77</f>
        <v>694</v>
      </c>
      <c r="J76" s="92"/>
      <c r="K76" s="92"/>
      <c r="L76" s="92"/>
      <c r="M76" s="51">
        <f>M77</f>
        <v>4433</v>
      </c>
      <c r="N76" s="51"/>
      <c r="O76" s="92"/>
      <c r="P76" s="92"/>
      <c r="Q76" s="40">
        <f t="shared" si="18"/>
        <v>0</v>
      </c>
    </row>
    <row r="77" spans="1:17" s="9" customFormat="1" ht="20.25" hidden="1" customHeight="1">
      <c r="A77" s="29">
        <v>280</v>
      </c>
      <c r="B77" s="29">
        <v>338</v>
      </c>
      <c r="C77" s="65" t="s">
        <v>13</v>
      </c>
      <c r="D77" s="51">
        <f>E77+F77</f>
        <v>5127</v>
      </c>
      <c r="E77" s="51">
        <f>E78</f>
        <v>0</v>
      </c>
      <c r="F77" s="51">
        <f>F78+F79+F83</f>
        <v>5127</v>
      </c>
      <c r="G77" s="52">
        <f t="shared" si="17"/>
        <v>5127</v>
      </c>
      <c r="H77" s="54"/>
      <c r="I77" s="51">
        <f>I78+I79+I83</f>
        <v>694</v>
      </c>
      <c r="J77" s="54"/>
      <c r="K77" s="54"/>
      <c r="L77" s="54"/>
      <c r="M77" s="51">
        <f>M78+M79+M83</f>
        <v>4433</v>
      </c>
      <c r="N77" s="51"/>
      <c r="O77" s="54"/>
      <c r="P77" s="54"/>
      <c r="Q77" s="40">
        <f t="shared" si="18"/>
        <v>0</v>
      </c>
    </row>
    <row r="78" spans="1:17" s="7" customFormat="1" ht="19.5" hidden="1" customHeight="1">
      <c r="A78" s="87"/>
      <c r="B78" s="87"/>
      <c r="C78" s="86" t="s">
        <v>75</v>
      </c>
      <c r="D78" s="35">
        <f t="shared" ref="D78" si="21">F78</f>
        <v>694</v>
      </c>
      <c r="E78" s="93"/>
      <c r="F78" s="35">
        <v>694</v>
      </c>
      <c r="G78" s="52">
        <f t="shared" si="17"/>
        <v>694</v>
      </c>
      <c r="H78" s="53"/>
      <c r="I78" s="30">
        <v>694</v>
      </c>
      <c r="J78" s="53"/>
      <c r="K78" s="53"/>
      <c r="L78" s="53"/>
      <c r="M78" s="35"/>
      <c r="N78" s="35"/>
      <c r="O78" s="53"/>
      <c r="P78" s="53"/>
      <c r="Q78" s="40">
        <f t="shared" si="18"/>
        <v>0</v>
      </c>
    </row>
    <row r="79" spans="1:17" s="11" customFormat="1" ht="19.5" hidden="1" customHeight="1">
      <c r="A79" s="94"/>
      <c r="B79" s="94"/>
      <c r="C79" s="95" t="s">
        <v>76</v>
      </c>
      <c r="D79" s="96">
        <f t="shared" ref="D79" si="22">SUM(D80:D82)</f>
        <v>2500</v>
      </c>
      <c r="E79" s="96"/>
      <c r="F79" s="96">
        <f>SUM(F80:F82)</f>
        <v>2500</v>
      </c>
      <c r="G79" s="52">
        <f t="shared" si="17"/>
        <v>2500</v>
      </c>
      <c r="H79" s="60"/>
      <c r="I79" s="60"/>
      <c r="J79" s="60"/>
      <c r="K79" s="60"/>
      <c r="L79" s="60"/>
      <c r="M79" s="96">
        <f>SUM(M80:M82)</f>
        <v>2500</v>
      </c>
      <c r="N79" s="96"/>
      <c r="O79" s="60"/>
      <c r="P79" s="60"/>
      <c r="Q79" s="40">
        <f t="shared" si="18"/>
        <v>0</v>
      </c>
    </row>
    <row r="80" spans="1:17" s="11" customFormat="1" ht="32.25" hidden="1" customHeight="1">
      <c r="A80" s="94"/>
      <c r="B80" s="94"/>
      <c r="C80" s="66" t="s">
        <v>66</v>
      </c>
      <c r="D80" s="35">
        <f>F80</f>
        <v>1500</v>
      </c>
      <c r="E80" s="93"/>
      <c r="F80" s="35">
        <v>1500</v>
      </c>
      <c r="G80" s="59">
        <f t="shared" si="17"/>
        <v>1500</v>
      </c>
      <c r="H80" s="60"/>
      <c r="I80" s="60"/>
      <c r="J80" s="60"/>
      <c r="K80" s="60"/>
      <c r="L80" s="60"/>
      <c r="M80" s="30">
        <v>1500</v>
      </c>
      <c r="N80" s="30"/>
      <c r="O80" s="60"/>
      <c r="P80" s="60"/>
      <c r="Q80" s="40">
        <f t="shared" si="18"/>
        <v>0</v>
      </c>
    </row>
    <row r="81" spans="1:17" s="11" customFormat="1" ht="19.5" hidden="1" customHeight="1">
      <c r="A81" s="94"/>
      <c r="B81" s="94"/>
      <c r="C81" s="66" t="s">
        <v>67</v>
      </c>
      <c r="D81" s="35">
        <f t="shared" ref="D81:D82" si="23">F81</f>
        <v>385</v>
      </c>
      <c r="E81" s="93"/>
      <c r="F81" s="35">
        <v>385</v>
      </c>
      <c r="G81" s="59">
        <f t="shared" si="17"/>
        <v>385</v>
      </c>
      <c r="H81" s="60"/>
      <c r="I81" s="60"/>
      <c r="J81" s="60"/>
      <c r="K81" s="60"/>
      <c r="L81" s="60"/>
      <c r="M81" s="30">
        <v>385</v>
      </c>
      <c r="N81" s="30"/>
      <c r="O81" s="60"/>
      <c r="P81" s="60"/>
      <c r="Q81" s="40">
        <f t="shared" si="18"/>
        <v>0</v>
      </c>
    </row>
    <row r="82" spans="1:17" s="11" customFormat="1" ht="33.75" hidden="1" customHeight="1">
      <c r="A82" s="94"/>
      <c r="B82" s="94"/>
      <c r="C82" s="66" t="s">
        <v>68</v>
      </c>
      <c r="D82" s="35">
        <f t="shared" si="23"/>
        <v>615</v>
      </c>
      <c r="E82" s="93"/>
      <c r="F82" s="35">
        <v>615</v>
      </c>
      <c r="G82" s="59">
        <f t="shared" si="17"/>
        <v>615</v>
      </c>
      <c r="H82" s="60"/>
      <c r="I82" s="60"/>
      <c r="J82" s="60"/>
      <c r="K82" s="60"/>
      <c r="L82" s="60"/>
      <c r="M82" s="30">
        <v>615</v>
      </c>
      <c r="N82" s="30"/>
      <c r="O82" s="60"/>
      <c r="P82" s="60"/>
      <c r="Q82" s="40">
        <f t="shared" si="18"/>
        <v>0</v>
      </c>
    </row>
    <row r="83" spans="1:17" s="10" customFormat="1" ht="31.5" hidden="1" customHeight="1">
      <c r="A83" s="97"/>
      <c r="B83" s="70"/>
      <c r="C83" s="95" t="s">
        <v>74</v>
      </c>
      <c r="D83" s="51">
        <f>SUM(D84:D88)</f>
        <v>1933</v>
      </c>
      <c r="E83" s="51">
        <f t="shared" ref="E83:F83" si="24">SUM(E84:E88)</f>
        <v>0</v>
      </c>
      <c r="F83" s="51">
        <f t="shared" si="24"/>
        <v>1933</v>
      </c>
      <c r="G83" s="52">
        <f t="shared" si="17"/>
        <v>1933</v>
      </c>
      <c r="H83" s="98"/>
      <c r="I83" s="98"/>
      <c r="J83" s="98"/>
      <c r="K83" s="98"/>
      <c r="L83" s="98"/>
      <c r="M83" s="51">
        <f t="shared" ref="M83" si="25">SUM(M84:M88)</f>
        <v>1933</v>
      </c>
      <c r="N83" s="51"/>
      <c r="O83" s="98"/>
      <c r="P83" s="98"/>
      <c r="Q83" s="40">
        <f t="shared" si="18"/>
        <v>0</v>
      </c>
    </row>
    <row r="84" spans="1:17" s="12" customFormat="1" ht="21" hidden="1" customHeight="1">
      <c r="A84" s="94"/>
      <c r="B84" s="94"/>
      <c r="C84" s="99" t="s">
        <v>69</v>
      </c>
      <c r="D84" s="35">
        <f t="shared" ref="D84:D88" si="26">E84+F84</f>
        <v>200</v>
      </c>
      <c r="E84" s="100">
        <f>SUM(E85:E87)</f>
        <v>0</v>
      </c>
      <c r="F84" s="35">
        <v>200</v>
      </c>
      <c r="G84" s="59">
        <f t="shared" si="17"/>
        <v>200</v>
      </c>
      <c r="H84" s="101"/>
      <c r="I84" s="101"/>
      <c r="J84" s="101"/>
      <c r="K84" s="101"/>
      <c r="L84" s="101"/>
      <c r="M84" s="92">
        <v>200</v>
      </c>
      <c r="N84" s="92"/>
      <c r="O84" s="101"/>
      <c r="P84" s="101"/>
      <c r="Q84" s="40">
        <f t="shared" si="18"/>
        <v>0</v>
      </c>
    </row>
    <row r="85" spans="1:17" s="10" customFormat="1" ht="46.5" hidden="1" customHeight="1">
      <c r="A85" s="94"/>
      <c r="B85" s="94"/>
      <c r="C85" s="99" t="s">
        <v>70</v>
      </c>
      <c r="D85" s="35">
        <f>F85</f>
        <v>700</v>
      </c>
      <c r="E85" s="102"/>
      <c r="F85" s="35">
        <v>700</v>
      </c>
      <c r="G85" s="59">
        <f t="shared" si="17"/>
        <v>700</v>
      </c>
      <c r="H85" s="98"/>
      <c r="I85" s="98"/>
      <c r="J85" s="98"/>
      <c r="K85" s="98"/>
      <c r="L85" s="98"/>
      <c r="M85" s="92">
        <v>700</v>
      </c>
      <c r="N85" s="92"/>
      <c r="O85" s="98"/>
      <c r="P85" s="98"/>
      <c r="Q85" s="40">
        <f t="shared" si="18"/>
        <v>0</v>
      </c>
    </row>
    <row r="86" spans="1:17" s="10" customFormat="1" ht="46.5" hidden="1" customHeight="1">
      <c r="A86" s="94"/>
      <c r="B86" s="94"/>
      <c r="C86" s="99" t="s">
        <v>71</v>
      </c>
      <c r="D86" s="35">
        <f t="shared" si="26"/>
        <v>633</v>
      </c>
      <c r="E86" s="102"/>
      <c r="F86" s="35">
        <v>633</v>
      </c>
      <c r="G86" s="59">
        <f t="shared" si="17"/>
        <v>633</v>
      </c>
      <c r="H86" s="98"/>
      <c r="I86" s="98"/>
      <c r="J86" s="98"/>
      <c r="K86" s="98"/>
      <c r="L86" s="98"/>
      <c r="M86" s="92">
        <v>633</v>
      </c>
      <c r="N86" s="92"/>
      <c r="O86" s="98"/>
      <c r="P86" s="98"/>
      <c r="Q86" s="40">
        <f t="shared" si="18"/>
        <v>0</v>
      </c>
    </row>
    <row r="87" spans="1:17" s="10" customFormat="1" ht="46.5" hidden="1" customHeight="1">
      <c r="A87" s="94"/>
      <c r="B87" s="94"/>
      <c r="C87" s="99" t="s">
        <v>72</v>
      </c>
      <c r="D87" s="35">
        <f t="shared" ref="D87" si="27">F87</f>
        <v>200</v>
      </c>
      <c r="E87" s="102"/>
      <c r="F87" s="35">
        <v>200</v>
      </c>
      <c r="G87" s="59">
        <f t="shared" si="17"/>
        <v>200</v>
      </c>
      <c r="H87" s="98"/>
      <c r="I87" s="98"/>
      <c r="J87" s="98"/>
      <c r="K87" s="98"/>
      <c r="L87" s="98"/>
      <c r="M87" s="92">
        <v>200</v>
      </c>
      <c r="N87" s="92"/>
      <c r="O87" s="98"/>
      <c r="P87" s="98"/>
      <c r="Q87" s="40">
        <f t="shared" si="18"/>
        <v>0</v>
      </c>
    </row>
    <row r="88" spans="1:17" s="13" customFormat="1" ht="46.5" hidden="1" customHeight="1">
      <c r="A88" s="103"/>
      <c r="B88" s="103"/>
      <c r="C88" s="99" t="s">
        <v>73</v>
      </c>
      <c r="D88" s="35">
        <f t="shared" si="26"/>
        <v>200</v>
      </c>
      <c r="E88" s="61"/>
      <c r="F88" s="35">
        <v>200</v>
      </c>
      <c r="G88" s="59">
        <f t="shared" si="17"/>
        <v>200</v>
      </c>
      <c r="H88" s="64"/>
      <c r="I88" s="64"/>
      <c r="J88" s="64"/>
      <c r="K88" s="64"/>
      <c r="L88" s="64"/>
      <c r="M88" s="30">
        <v>200</v>
      </c>
      <c r="N88" s="30"/>
      <c r="O88" s="64"/>
      <c r="P88" s="64"/>
      <c r="Q88" s="40">
        <f t="shared" si="18"/>
        <v>0</v>
      </c>
    </row>
    <row r="89" spans="1:17" ht="15" hidden="1" customHeight="1">
      <c r="A89" s="25"/>
      <c r="B89" s="25"/>
      <c r="C89" s="26"/>
      <c r="D89" s="27"/>
      <c r="E89" s="27"/>
      <c r="F89" s="27"/>
      <c r="G89" s="20"/>
    </row>
    <row r="90" spans="1:17" ht="6" customHeight="1"/>
    <row r="91" spans="1:17">
      <c r="A91" s="1" t="s">
        <v>12</v>
      </c>
      <c r="C91" s="6"/>
      <c r="D91" s="6"/>
      <c r="E91" s="6"/>
      <c r="F91" s="6"/>
      <c r="G91" s="21"/>
    </row>
    <row r="92" spans="1:17" s="1" customFormat="1" ht="20.25" customHeight="1">
      <c r="A92" s="115" t="s">
        <v>65</v>
      </c>
      <c r="B92" s="115"/>
      <c r="C92" s="115"/>
      <c r="D92" s="115"/>
      <c r="E92" s="115"/>
      <c r="F92" s="115"/>
      <c r="G92" s="115"/>
      <c r="H92" s="115"/>
      <c r="I92" s="115"/>
      <c r="J92" s="115"/>
      <c r="K92" s="115"/>
      <c r="L92" s="115"/>
      <c r="M92" s="115"/>
      <c r="N92" s="115"/>
      <c r="O92" s="115"/>
      <c r="P92" s="115"/>
    </row>
    <row r="93" spans="1:17">
      <c r="A93" s="211" t="s">
        <v>79</v>
      </c>
      <c r="B93" s="211"/>
      <c r="C93" s="211"/>
      <c r="D93" s="211"/>
      <c r="E93" s="211"/>
      <c r="F93" s="211"/>
      <c r="G93" s="211"/>
      <c r="H93" s="211"/>
      <c r="I93" s="211"/>
      <c r="J93" s="211"/>
      <c r="K93" s="211"/>
      <c r="L93" s="211"/>
      <c r="M93" s="211"/>
      <c r="N93" s="211"/>
      <c r="O93" s="211"/>
      <c r="P93" s="211"/>
    </row>
    <row r="94" spans="1:17" ht="66.75" customHeight="1">
      <c r="A94" s="115" t="s">
        <v>81</v>
      </c>
      <c r="B94" s="115"/>
      <c r="C94" s="115"/>
      <c r="D94" s="115"/>
      <c r="E94" s="115"/>
      <c r="F94" s="115"/>
      <c r="G94" s="115"/>
      <c r="H94" s="115"/>
      <c r="I94" s="115"/>
      <c r="J94" s="115"/>
      <c r="K94" s="115"/>
      <c r="L94" s="115"/>
      <c r="M94" s="115"/>
      <c r="N94" s="115"/>
      <c r="O94" s="115"/>
      <c r="P94" s="115"/>
    </row>
    <row r="95" spans="1:17" ht="49.5" customHeight="1">
      <c r="A95" s="115" t="s">
        <v>107</v>
      </c>
      <c r="B95" s="115"/>
      <c r="C95" s="115"/>
      <c r="D95" s="115"/>
      <c r="E95" s="115"/>
      <c r="F95" s="115"/>
      <c r="G95" s="115"/>
      <c r="H95" s="115"/>
      <c r="I95" s="115"/>
      <c r="J95" s="115"/>
      <c r="K95" s="115"/>
      <c r="L95" s="115"/>
      <c r="M95" s="115"/>
      <c r="N95" s="115"/>
      <c r="O95" s="115"/>
      <c r="P95" s="115"/>
    </row>
    <row r="96" spans="1:17">
      <c r="A96" s="211" t="s">
        <v>108</v>
      </c>
      <c r="B96" s="211"/>
      <c r="C96" s="211"/>
      <c r="D96" s="211"/>
      <c r="E96" s="211"/>
      <c r="F96" s="211"/>
      <c r="G96" s="211"/>
      <c r="H96" s="211"/>
      <c r="I96" s="211"/>
      <c r="J96" s="211"/>
      <c r="K96" s="211"/>
      <c r="L96" s="211"/>
      <c r="M96" s="211"/>
      <c r="N96" s="211"/>
      <c r="O96" s="211"/>
      <c r="P96" s="211"/>
    </row>
  </sheetData>
  <mergeCells count="17">
    <mergeCell ref="A96:P96"/>
    <mergeCell ref="N2:P2"/>
    <mergeCell ref="A3:A4"/>
    <mergeCell ref="B3:B4"/>
    <mergeCell ref="C3:C4"/>
    <mergeCell ref="D3:D4"/>
    <mergeCell ref="E3:F3"/>
    <mergeCell ref="A1:P1"/>
    <mergeCell ref="H3:I3"/>
    <mergeCell ref="J3:K3"/>
    <mergeCell ref="L3:M3"/>
    <mergeCell ref="O3:P3"/>
    <mergeCell ref="N3:N4"/>
    <mergeCell ref="A92:P92"/>
    <mergeCell ref="A93:P93"/>
    <mergeCell ref="A94:P94"/>
    <mergeCell ref="A95:P9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26760DF6-1E35-4816-AE31-E4CDA38A734B}"/>
</file>

<file path=customXml/itemProps2.xml><?xml version="1.0" encoding="utf-8"?>
<ds:datastoreItem xmlns:ds="http://schemas.openxmlformats.org/officeDocument/2006/customXml" ds:itemID="{BFDD11BB-509D-44A7-83A7-821567A7FA81}"/>
</file>

<file path=customXml/itemProps3.xml><?xml version="1.0" encoding="utf-8"?>
<ds:datastoreItem xmlns:ds="http://schemas.openxmlformats.org/officeDocument/2006/customXml" ds:itemID="{F5BF83C7-7E57-4658-A383-CEF251C07C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VP So</vt:lpstr>
      <vt:lpstr>QLTT</vt:lpstr>
      <vt:lpstr>TTXTCT</vt:lpstr>
      <vt:lpstr>Truong TCTMDL</vt:lpstr>
      <vt:lpstr>'VP So'!Print_Titles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2025-12-31T03:48:54Z</cp:lastPrinted>
  <dcterms:created xsi:type="dcterms:W3CDTF">2025-01-02T01:38:02Z</dcterms:created>
  <dcterms:modified xsi:type="dcterms:W3CDTF">2025-12-31T03:55:06Z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