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80" yWindow="975" windowWidth="27645" windowHeight="1578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9" i="1" l="1"/>
  <c r="O24" i="1"/>
  <c r="O26" i="1"/>
  <c r="O25" i="1"/>
  <c r="O23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22" i="1"/>
  <c r="L22" i="1" l="1"/>
  <c r="D7" i="1" l="1"/>
  <c r="D6" i="1" s="1"/>
</calcChain>
</file>

<file path=xl/sharedStrings.xml><?xml version="1.0" encoding="utf-8"?>
<sst xmlns="http://schemas.openxmlformats.org/spreadsheetml/2006/main" count="138" uniqueCount="117">
  <si>
    <t>Stt</t>
  </si>
  <si>
    <t>Quyết định phê duyệt dự án</t>
  </si>
  <si>
    <t>Quyết định phê duyệt KHLCNT</t>
  </si>
  <si>
    <t>Tổng mức đầu tư</t>
  </si>
  <si>
    <t>Tên dự án</t>
  </si>
  <si>
    <t>TỔNG CỘNG:</t>
  </si>
  <si>
    <t>Chủ đầu tư</t>
  </si>
  <si>
    <t>I</t>
  </si>
  <si>
    <t>II</t>
  </si>
  <si>
    <t>Vốn hợp pháp khác của đơn vị (Quỹ PTHĐ SN, …)</t>
  </si>
  <si>
    <t>VỐN SỰ NGHIỆP NGÀNH Y TẾ + CÁC DỰ ÁN ĐẦU TƯ XÂY DỰNG SỬ DỤNG VỐN HỢP PHÁP KHÁC CỦA ĐƠN VỊ</t>
  </si>
  <si>
    <t>Văn bản báo cáo</t>
  </si>
  <si>
    <t>Tỷ lệ giải ngân vốn</t>
  </si>
  <si>
    <t>Nguồn vốn</t>
  </si>
  <si>
    <t>Vốn SNYT năm 2024</t>
  </si>
  <si>
    <t>Tổng vốn SNYT cấp năm 2024</t>
  </si>
  <si>
    <t>Đơn vị tính: Triệu đồng.</t>
  </si>
  <si>
    <t>Giải ngân trong Quý 1</t>
  </si>
  <si>
    <t>Giải ngân trong Quý 2</t>
  </si>
  <si>
    <t>Trung tâm Y tế thành phố Sông Công</t>
  </si>
  <si>
    <t>1020/QĐ-UBND ngày 15/5/2024</t>
  </si>
  <si>
    <t>Bệnh viện đa khoa huyện Phú Bình</t>
  </si>
  <si>
    <t>1184/QĐ-UBND ngày 03/6/2024</t>
  </si>
  <si>
    <t>SNYT năm 2024</t>
  </si>
  <si>
    <t>Sửa chữa, bảo dưỡng sân đường nôi bộ, cổng hàng rào, rãnh thoát nước, biển tên - Trung tâm Y tế thành phố Sông Công</t>
  </si>
  <si>
    <t>Sửa chữa, bảo dưỡng Nhà khám đa khoa, Khoa Khám bệnh, liên chuyên khoa - Bệnh viện Gang Thép</t>
  </si>
  <si>
    <t>Bệnh viện Gang Thép</t>
  </si>
  <si>
    <t>Sửa chữa, bảo dưỡng sân đường nội bộ, hệ thống rãnh thoát nước – Trung tâm Y tế huyện Phú Lương</t>
  </si>
  <si>
    <t>Trung tâm Y tế huyện Phú Lương</t>
  </si>
  <si>
    <t>SNYT năm 2024 + Quỹ PTHĐSN của đơn vị</t>
  </si>
  <si>
    <t>1281/QĐ-UBND ngày 14/6/2024</t>
  </si>
  <si>
    <t>Sửa chữa, bảo dưỡng hệ thống thoát nước - Bệnh viện Sức khỏe Tâm thần</t>
  </si>
  <si>
    <t>Bệnh viện Sức khỏe Tâm thần</t>
  </si>
  <si>
    <t>Bệnh viện PHCN</t>
  </si>
  <si>
    <t>Sửa chữa, bảo dưỡng Nhà khám và điều trị nội trú (nay là Nhà Khoa chẩn đoán hình ảnh, Phòng Kế hoạch tổng hợp) - Bệnh viện Phổi</t>
  </si>
  <si>
    <t>Bệnh viện Phổi</t>
  </si>
  <si>
    <t xml:space="preserve">Sửa chữa, bảo dưỡng hệ thống đường ống nước cứu hỏa trong và ngoài nhà của các tòa nhà: A1, A2, B2, B4, B5, C1, C2, C4, C5, D – Bệnh viện A </t>
  </si>
  <si>
    <t>Bệnh viện A</t>
  </si>
  <si>
    <t>Sửa chữa, bảo dưỡng các hạng mục phụ trợ Trung tâm y tế huyện Định Hoá</t>
  </si>
  <si>
    <t>Trung tâm y tế huyện Định Hoá</t>
  </si>
  <si>
    <t>Công trình: Sửa chữa, bảo dưỡng Nhà làm việc 3 tầng (nay là Khoa YHCT và Phục hồi chức năng, các khoa khối dự phòng - dân số) - Trung tâm Y tế huyện Võ Nhai</t>
  </si>
  <si>
    <t>Trung tâm Y tế huyện Võ Nhai</t>
  </si>
  <si>
    <t>Sửa chữa hệ thống sân, đường, rãnh thoát nước - Trung tâm y tế thành phố Phổ Yên</t>
  </si>
  <si>
    <t>Trung tâm y tế thành phố Phổ Yên</t>
  </si>
  <si>
    <t>1243/QĐ-UBND ngày 11/6/2024</t>
  </si>
  <si>
    <t>Sửa chữa, bảo dưỡng Trạm Y tế xã Phúc Thuận và Trạm y tế xã Thành Công thuộc Trung tâm y tế thành phố Phổ Yên</t>
  </si>
  <si>
    <t>Sửa chữa, bảo dưỡng Nhà khoa ngoại
(nay là Khoa ngoại - sản) - Bệnh viện Đa khoa huyện Định Hóa</t>
  </si>
  <si>
    <t>Bệnh viện Đa khoa huyện Định Hóa</t>
  </si>
  <si>
    <t>Sửa chữa, bảo dưỡng Trạm y tế xã Văn Hán thuộc Trung tâm y tế huyện Đồng Hỷ</t>
  </si>
  <si>
    <t>Trung tâm y tế huyện Đồng Hỷ</t>
  </si>
  <si>
    <t>Sửa chữa, bảo dưỡng khu Nhà sản - nhi -Bệnh viện Đa khoa huyện Đại Từ</t>
  </si>
  <si>
    <t>Bệnh viện Đa khoa huyện Đại Từ</t>
  </si>
  <si>
    <t>Sửa chữa, bảo dưỡng sân, cổng-hàng rào phía trước, rãnh thoát nước, bể nước nhà D - Bệnh viện Phục hồi chức năng</t>
  </si>
  <si>
    <t>Sửa chữa, bảo dưỡng Trạm y tế xã Hoàng Nông và Trạm y tế xã Khôi Kỳ thuộc Trung tâm y tế huyện Đại Từ</t>
  </si>
  <si>
    <t>Trung tâm y tế huyện Đại Từ</t>
  </si>
  <si>
    <t>Sửa chữa, bảo dưỡng sân đường nội bộ, cổng - hàng rào, bồn hoa, rãnh thoát nước, biển tên, nhà xe - Trung tâm y tế huyện Phú Bình</t>
  </si>
  <si>
    <t>Trung tâm y tế huyện Phú Bình</t>
  </si>
  <si>
    <t>Sửa chữa, bảo dưỡng Trạm y tế xã Thượng Đình thuộc Trung tâm y tế
huyện Phú Bình</t>
  </si>
  <si>
    <t>Trung tâm y tế thành phố Thái Nguyên</t>
  </si>
  <si>
    <t xml:space="preserve">1103/QĐ-UBND ngày 27/5/2024 </t>
  </si>
  <si>
    <t>1400/QĐ-UBND ngày 27/6/2024</t>
  </si>
  <si>
    <t>1180/QĐ-UBND ngày 31/5/2024</t>
  </si>
  <si>
    <t>1183/QĐ-UBND ngày 03/6/2024</t>
  </si>
  <si>
    <t>1245/QĐ-UBND ngày 11/6/2024</t>
  </si>
  <si>
    <t>1206/QĐ-UBND ngày 05/6/2024</t>
  </si>
  <si>
    <t>1423/QĐ-UBND ngày 27/6/2024</t>
  </si>
  <si>
    <t>1424/QĐ-UBND ngày 27/6/2024</t>
  </si>
  <si>
    <t>Giải ngân trong Quý 3</t>
  </si>
  <si>
    <t>1641/QĐ-UBND ngày 18/7/2024</t>
  </si>
  <si>
    <t>1646/QĐ-UBND ngày 18/7/2024</t>
  </si>
  <si>
    <t>1919/QĐ-UBND ngày 13/8/2024</t>
  </si>
  <si>
    <t>1506/QĐ-UBND ngày 03/7/2024</t>
  </si>
  <si>
    <t>1777/QĐ-UBND ngày 30/7/2024</t>
  </si>
  <si>
    <t>1881/QĐ-UBND ngày 08/8/2024</t>
  </si>
  <si>
    <t>1857/QĐ-UBND ngày 02/8/2024</t>
  </si>
  <si>
    <t>1663/QĐ-UBND ngày 19/7/2024</t>
  </si>
  <si>
    <t xml:space="preserve">1647/QĐ-UBND ngày 18/7/2024 </t>
  </si>
  <si>
    <t xml:space="preserve">1918/QĐ-UBND ngày 13/8/2024 </t>
  </si>
  <si>
    <t>1884/QĐ-UBND ngày 08/8/2024</t>
  </si>
  <si>
    <t>1630/QĐ-UBND ngày 17/7/2024</t>
  </si>
  <si>
    <t>1605/QĐ-UBND ngày 12/7/2024</t>
  </si>
  <si>
    <t>1863/QĐ-UBND ngày 03/8/2024</t>
  </si>
  <si>
    <t>1988/QĐ-UBND ngày 21/8/2024</t>
  </si>
  <si>
    <t>1648/QĐ-UBND ngày 18/7/2024</t>
  </si>
  <si>
    <t>1917/QĐ-UBND ngày 13/8/2024</t>
  </si>
  <si>
    <t xml:space="preserve">1664/QĐ-UBND ngày 19/7/2024 </t>
  </si>
  <si>
    <t xml:space="preserve">2022/QĐ-UBND ngày 27/8/2024 </t>
  </si>
  <si>
    <t>1700/QĐ-UBND ngày 25/7/2024</t>
  </si>
  <si>
    <t>1642/QĐ-UBND ngày 18/7/2024</t>
  </si>
  <si>
    <t>1883/QĐ-UBND ngày 08/8/2024</t>
  </si>
  <si>
    <t>1564/QĐ-UBND ngày 10/7/2024</t>
  </si>
  <si>
    <t>1730/QĐ-UBND ngày 26/7/2024</t>
  </si>
  <si>
    <t>Giải ngân trong Quý 4</t>
  </si>
  <si>
    <t>Ước luỹ kế giải ngân đến hết thời gian chỉnh lý (tháng 01/2025)</t>
  </si>
  <si>
    <t>Sửa chữa, bảo dưỡng khu nhà B; tầng 4, nhà D; Phòng khám 1 - Trung tâm y tế thành phố Thái Nguyên</t>
  </si>
  <si>
    <t>2614/TTYT-TCKT ngày 26/12/2024</t>
  </si>
  <si>
    <t>1322/BC-BVPB ngày 25/12/2024</t>
  </si>
  <si>
    <t>2113/BC-BVGT ngày 30/12/2024</t>
  </si>
  <si>
    <t>564/BVĐT-TCKT ngày 31/12/2024</t>
  </si>
  <si>
    <t>1348/BVSKTT-TCKT ngày 31/12/2024</t>
  </si>
  <si>
    <t>1483/TTYT-TCKT ngày 30/12/2024</t>
  </si>
  <si>
    <t>1119/BVĐK-TCKT ngày 31/12/2024</t>
  </si>
  <si>
    <t>735/TTYT-TCKT ngày 31/12/2024</t>
  </si>
  <si>
    <t>405/BC-TTYT ngày 31/12/2024</t>
  </si>
  <si>
    <t>610/TTYT-TCKT ngày 31/12/2024</t>
  </si>
  <si>
    <t>1303/BVA-TCKT ngày 31/12/2024</t>
  </si>
  <si>
    <t>2796/QĐ-UBND</t>
  </si>
  <si>
    <t>Số 2729/QĐ-UBND</t>
  </si>
  <si>
    <t>758/TTYT-TCHC ngày 31/12/2024</t>
  </si>
  <si>
    <t>Sửa chữa, bảo dưỡng Khu nhà ở nội trú bệnh nhân phong (Nhà số 6, 7, 8)</t>
  </si>
  <si>
    <t>Công văn số 1576/BC-TTYT ngày 31/12/2024</t>
  </si>
  <si>
    <t>1218/BC-TTYT ngày 31/12/2024</t>
  </si>
  <si>
    <t>859/TTYT-TCKT ngày 31/12/2024</t>
  </si>
  <si>
    <t>819/CV-BVP ngày 31/12/2024</t>
  </si>
  <si>
    <t>551/BC-PHCN ngày 31/12/2024</t>
  </si>
  <si>
    <t>PHỤ LỤC 8: BÁO CÁO 19 DỰ ÁN SỬA CHỮA, BẢO DƯỠNG QUÝ 4 VÀ CẢ NĂM 2024</t>
  </si>
  <si>
    <t>(Gửi kèm theo Báo cáo số:                 /BC-SYT ngày          tháng 01 năm 2025 của Sở Y tế)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</si>
</sst>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Arial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8"/>
      <name val="Times New Roman"/>
      <family val="1"/>
    </font>
    <font>
      <i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C1" zoomScale="91" workbookViewId="0">
      <pane ySplit="5" topLeftCell="A6" activePane="bottomLeft" state="frozen"/>
      <selection pane="bottomLeft" activeCell="G6" sqref="G6"/>
    </sheetView>
  </sheetViews>
  <sheetFormatPr defaultColWidth="10.77734375" defaultRowHeight="18.75" x14ac:dyDescent="0.3"/>
  <cols>
    <col min="1" max="1" width="5.109375" style="17" customWidth="1"/>
    <col min="2" max="2" width="36.6640625" style="2" customWidth="1"/>
    <col min="3" max="3" width="17.77734375" style="2" customWidth="1"/>
    <col min="4" max="4" width="15" style="1" customWidth="1"/>
    <col min="5" max="5" width="18.44140625" style="18" customWidth="1"/>
    <col min="6" max="6" width="14.33203125" style="19" customWidth="1"/>
    <col min="7" max="7" width="18" style="20" customWidth="1"/>
    <col min="8" max="8" width="13" style="21" customWidth="1"/>
    <col min="9" max="9" width="13.33203125" style="21" customWidth="1"/>
    <col min="10" max="10" width="14.109375" style="21" customWidth="1"/>
    <col min="11" max="11" width="14.33203125" style="21" customWidth="1"/>
    <col min="12" max="12" width="14.109375" style="21" customWidth="1"/>
    <col min="13" max="13" width="19.77734375" style="21" customWidth="1"/>
    <col min="14" max="14" width="20.44140625" style="1" customWidth="1"/>
    <col min="15" max="15" width="14.109375" style="1" customWidth="1"/>
    <col min="16" max="16384" width="10.77734375" style="2"/>
  </cols>
  <sheetData>
    <row r="1" spans="1:16" ht="18.95" customHeight="1" x14ac:dyDescent="0.3">
      <c r="A1" s="27" t="s">
        <v>115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18" customHeight="1" x14ac:dyDescent="0.3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ht="20.25" x14ac:dyDescent="0.3">
      <c r="A3" s="29" t="s">
        <v>116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6" ht="18" customHeight="1" x14ac:dyDescent="0.3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6" s="3" customFormat="1" ht="75" x14ac:dyDescent="0.2">
      <c r="A5" s="4" t="s">
        <v>0</v>
      </c>
      <c r="B5" s="4" t="s">
        <v>4</v>
      </c>
      <c r="C5" s="4" t="s">
        <v>6</v>
      </c>
      <c r="D5" s="4" t="s">
        <v>15</v>
      </c>
      <c r="E5" s="5" t="s">
        <v>1</v>
      </c>
      <c r="F5" s="5" t="s">
        <v>13</v>
      </c>
      <c r="G5" s="6" t="s">
        <v>2</v>
      </c>
      <c r="H5" s="4" t="s">
        <v>3</v>
      </c>
      <c r="I5" s="4" t="s">
        <v>17</v>
      </c>
      <c r="J5" s="4" t="s">
        <v>18</v>
      </c>
      <c r="K5" s="4" t="s">
        <v>67</v>
      </c>
      <c r="L5" s="4" t="s">
        <v>92</v>
      </c>
      <c r="M5" s="4" t="s">
        <v>93</v>
      </c>
      <c r="N5" s="4" t="s">
        <v>11</v>
      </c>
      <c r="O5" s="4" t="s">
        <v>12</v>
      </c>
    </row>
    <row r="6" spans="1:16" s="3" customFormat="1" x14ac:dyDescent="0.2">
      <c r="A6" s="4"/>
      <c r="B6" s="4" t="s">
        <v>5</v>
      </c>
      <c r="C6" s="4"/>
      <c r="D6" s="6">
        <f>D7+D27</f>
        <v>54610</v>
      </c>
      <c r="E6" s="5"/>
      <c r="F6" s="5"/>
      <c r="G6" s="6"/>
      <c r="H6" s="7"/>
      <c r="I6" s="7"/>
      <c r="J6" s="7"/>
      <c r="K6" s="7"/>
      <c r="L6" s="7"/>
      <c r="M6" s="7"/>
      <c r="N6" s="4"/>
      <c r="O6" s="4"/>
    </row>
    <row r="7" spans="1:16" s="3" customFormat="1" x14ac:dyDescent="0.2">
      <c r="A7" s="4" t="s">
        <v>7</v>
      </c>
      <c r="B7" s="8" t="s">
        <v>14</v>
      </c>
      <c r="C7" s="4"/>
      <c r="D7" s="6">
        <f>SUM(D8:D26)</f>
        <v>54610</v>
      </c>
      <c r="E7" s="5"/>
      <c r="F7" s="5"/>
      <c r="G7" s="6"/>
      <c r="H7" s="7"/>
      <c r="I7" s="7"/>
      <c r="J7" s="7"/>
      <c r="K7" s="7"/>
      <c r="L7" s="7"/>
      <c r="M7" s="7"/>
      <c r="N7" s="4"/>
      <c r="O7" s="4"/>
    </row>
    <row r="8" spans="1:16" s="16" customFormat="1" ht="37.5" x14ac:dyDescent="0.2">
      <c r="A8" s="9">
        <v>1</v>
      </c>
      <c r="B8" s="10" t="s">
        <v>48</v>
      </c>
      <c r="C8" s="10" t="s">
        <v>49</v>
      </c>
      <c r="D8" s="22">
        <v>1500</v>
      </c>
      <c r="E8" s="12" t="s">
        <v>60</v>
      </c>
      <c r="F8" s="13" t="s">
        <v>23</v>
      </c>
      <c r="G8" s="12" t="s">
        <v>87</v>
      </c>
      <c r="H8" s="14">
        <v>1498</v>
      </c>
      <c r="I8" s="14">
        <v>0</v>
      </c>
      <c r="J8" s="14">
        <v>0</v>
      </c>
      <c r="K8" s="14">
        <v>449</v>
      </c>
      <c r="L8" s="14">
        <v>550</v>
      </c>
      <c r="M8" s="14">
        <v>1498</v>
      </c>
      <c r="N8" s="9" t="s">
        <v>100</v>
      </c>
      <c r="O8" s="15">
        <f t="shared" ref="O8:O21" si="0">(I8+J8+K8+L8)/D8</f>
        <v>0.66600000000000004</v>
      </c>
      <c r="P8" s="16">
        <v>8</v>
      </c>
    </row>
    <row r="9" spans="1:16" s="16" customFormat="1" ht="37.5" x14ac:dyDescent="0.2">
      <c r="A9" s="9">
        <v>2</v>
      </c>
      <c r="B9" s="10" t="s">
        <v>31</v>
      </c>
      <c r="C9" s="10" t="s">
        <v>32</v>
      </c>
      <c r="D9" s="22">
        <v>2500</v>
      </c>
      <c r="E9" s="12" t="s">
        <v>83</v>
      </c>
      <c r="F9" s="13" t="s">
        <v>23</v>
      </c>
      <c r="G9" s="12" t="s">
        <v>84</v>
      </c>
      <c r="H9" s="14">
        <v>1988</v>
      </c>
      <c r="I9" s="14">
        <v>0</v>
      </c>
      <c r="J9" s="14">
        <v>0</v>
      </c>
      <c r="K9" s="14">
        <v>0</v>
      </c>
      <c r="L9" s="14">
        <v>1738</v>
      </c>
      <c r="M9" s="14">
        <v>1738</v>
      </c>
      <c r="N9" s="9" t="s">
        <v>99</v>
      </c>
      <c r="O9" s="15">
        <f t="shared" si="0"/>
        <v>0.69520000000000004</v>
      </c>
      <c r="P9" s="16">
        <v>1</v>
      </c>
    </row>
    <row r="10" spans="1:16" s="16" customFormat="1" ht="56.25" x14ac:dyDescent="0.2">
      <c r="A10" s="9">
        <v>3</v>
      </c>
      <c r="B10" s="10" t="s">
        <v>24</v>
      </c>
      <c r="C10" s="25" t="s">
        <v>19</v>
      </c>
      <c r="D10" s="22">
        <v>1700</v>
      </c>
      <c r="E10" s="12" t="s">
        <v>20</v>
      </c>
      <c r="F10" s="13" t="s">
        <v>23</v>
      </c>
      <c r="G10" s="12" t="s">
        <v>64</v>
      </c>
      <c r="H10" s="14">
        <v>1697</v>
      </c>
      <c r="I10" s="14">
        <v>0</v>
      </c>
      <c r="J10" s="14">
        <v>80</v>
      </c>
      <c r="K10" s="14"/>
      <c r="L10" s="14">
        <v>427</v>
      </c>
      <c r="M10" s="14">
        <v>1592</v>
      </c>
      <c r="N10" s="9" t="s">
        <v>110</v>
      </c>
      <c r="O10" s="15">
        <f t="shared" si="0"/>
        <v>0.29823529411764704</v>
      </c>
    </row>
    <row r="11" spans="1:16" s="16" customFormat="1" ht="75" x14ac:dyDescent="0.2">
      <c r="A11" s="9">
        <v>4</v>
      </c>
      <c r="B11" s="10" t="s">
        <v>34</v>
      </c>
      <c r="C11" s="10" t="s">
        <v>35</v>
      </c>
      <c r="D11" s="22">
        <v>4600</v>
      </c>
      <c r="E11" s="12" t="s">
        <v>69</v>
      </c>
      <c r="F11" s="13" t="s">
        <v>23</v>
      </c>
      <c r="G11" s="12" t="s">
        <v>70</v>
      </c>
      <c r="H11" s="14">
        <v>4554</v>
      </c>
      <c r="I11" s="14">
        <v>0</v>
      </c>
      <c r="J11" s="14">
        <v>0</v>
      </c>
      <c r="K11" s="14">
        <v>0</v>
      </c>
      <c r="L11" s="14">
        <v>1263</v>
      </c>
      <c r="M11" s="14">
        <v>4554</v>
      </c>
      <c r="N11" s="9" t="s">
        <v>113</v>
      </c>
      <c r="O11" s="15">
        <f t="shared" si="0"/>
        <v>0.27456521739130435</v>
      </c>
    </row>
    <row r="12" spans="1:16" s="16" customFormat="1" ht="56.25" x14ac:dyDescent="0.2">
      <c r="A12" s="9">
        <v>5</v>
      </c>
      <c r="B12" s="10" t="s">
        <v>45</v>
      </c>
      <c r="C12" s="10" t="s">
        <v>43</v>
      </c>
      <c r="D12" s="22">
        <v>3500</v>
      </c>
      <c r="E12" s="12" t="s">
        <v>75</v>
      </c>
      <c r="F12" s="13" t="s">
        <v>23</v>
      </c>
      <c r="G12" s="12" t="s">
        <v>73</v>
      </c>
      <c r="H12" s="14">
        <v>3495</v>
      </c>
      <c r="I12" s="14">
        <v>0</v>
      </c>
      <c r="J12" s="14">
        <v>0</v>
      </c>
      <c r="K12" s="14">
        <v>0</v>
      </c>
      <c r="L12" s="14">
        <v>999</v>
      </c>
      <c r="M12" s="14">
        <v>3325</v>
      </c>
      <c r="N12" s="9" t="s">
        <v>104</v>
      </c>
      <c r="O12" s="15">
        <f t="shared" si="0"/>
        <v>0.28542857142857142</v>
      </c>
    </row>
    <row r="13" spans="1:16" s="16" customFormat="1" ht="37.5" x14ac:dyDescent="0.2">
      <c r="A13" s="9">
        <v>6</v>
      </c>
      <c r="B13" s="10" t="s">
        <v>42</v>
      </c>
      <c r="C13" s="10" t="s">
        <v>43</v>
      </c>
      <c r="D13" s="22">
        <v>1900</v>
      </c>
      <c r="E13" s="12" t="s">
        <v>44</v>
      </c>
      <c r="F13" s="13" t="s">
        <v>23</v>
      </c>
      <c r="G13" s="12" t="s">
        <v>74</v>
      </c>
      <c r="H13" s="14">
        <v>1891</v>
      </c>
      <c r="I13" s="14">
        <v>0</v>
      </c>
      <c r="J13" s="14">
        <v>0</v>
      </c>
      <c r="K13" s="14">
        <v>95</v>
      </c>
      <c r="L13" s="14">
        <v>1710</v>
      </c>
      <c r="M13" s="14">
        <v>1805</v>
      </c>
      <c r="N13" s="9" t="s">
        <v>104</v>
      </c>
      <c r="O13" s="15">
        <f t="shared" si="0"/>
        <v>0.95</v>
      </c>
      <c r="P13" s="16">
        <v>2</v>
      </c>
    </row>
    <row r="14" spans="1:16" s="16" customFormat="1" ht="37.5" x14ac:dyDescent="0.2">
      <c r="A14" s="9">
        <v>7</v>
      </c>
      <c r="B14" s="10" t="s">
        <v>50</v>
      </c>
      <c r="C14" s="10" t="s">
        <v>51</v>
      </c>
      <c r="D14" s="22">
        <v>3500</v>
      </c>
      <c r="E14" s="12" t="s">
        <v>71</v>
      </c>
      <c r="F14" s="13" t="s">
        <v>23</v>
      </c>
      <c r="G14" s="12" t="s">
        <v>72</v>
      </c>
      <c r="H14" s="14">
        <v>3487</v>
      </c>
      <c r="I14" s="14">
        <v>0</v>
      </c>
      <c r="J14" s="14">
        <v>0</v>
      </c>
      <c r="K14" s="14">
        <v>0</v>
      </c>
      <c r="L14" s="14">
        <v>3182</v>
      </c>
      <c r="M14" s="14">
        <v>3487</v>
      </c>
      <c r="N14" s="9" t="s">
        <v>98</v>
      </c>
      <c r="O14" s="15">
        <f t="shared" si="0"/>
        <v>0.90914285714285714</v>
      </c>
      <c r="P14" s="16">
        <v>3</v>
      </c>
    </row>
    <row r="15" spans="1:16" s="16" customFormat="1" ht="56.25" x14ac:dyDescent="0.2">
      <c r="A15" s="9">
        <v>8</v>
      </c>
      <c r="B15" s="10" t="s">
        <v>52</v>
      </c>
      <c r="C15" s="10" t="s">
        <v>33</v>
      </c>
      <c r="D15" s="22">
        <v>2000</v>
      </c>
      <c r="E15" s="12" t="s">
        <v>61</v>
      </c>
      <c r="F15" s="13" t="s">
        <v>23</v>
      </c>
      <c r="G15" s="12" t="s">
        <v>68</v>
      </c>
      <c r="H15" s="14">
        <v>1986</v>
      </c>
      <c r="I15" s="14">
        <v>0</v>
      </c>
      <c r="J15" s="14">
        <v>0</v>
      </c>
      <c r="K15" s="14">
        <v>0</v>
      </c>
      <c r="L15" s="14">
        <v>99</v>
      </c>
      <c r="M15" s="14">
        <v>1755</v>
      </c>
      <c r="N15" s="9" t="s">
        <v>114</v>
      </c>
      <c r="O15" s="15">
        <f t="shared" si="0"/>
        <v>4.9500000000000002E-2</v>
      </c>
    </row>
    <row r="16" spans="1:16" s="16" customFormat="1" ht="37.5" x14ac:dyDescent="0.2">
      <c r="A16" s="9">
        <v>9</v>
      </c>
      <c r="B16" s="10" t="s">
        <v>38</v>
      </c>
      <c r="C16" s="10" t="s">
        <v>39</v>
      </c>
      <c r="D16" s="22">
        <v>2000</v>
      </c>
      <c r="E16" s="23" t="s">
        <v>79</v>
      </c>
      <c r="F16" s="24" t="s">
        <v>23</v>
      </c>
      <c r="G16" s="23" t="s">
        <v>78</v>
      </c>
      <c r="H16" s="14">
        <v>1994</v>
      </c>
      <c r="I16" s="14">
        <v>0</v>
      </c>
      <c r="J16" s="14">
        <v>0</v>
      </c>
      <c r="K16" s="14"/>
      <c r="L16" s="14">
        <v>1386</v>
      </c>
      <c r="M16" s="14">
        <v>1994</v>
      </c>
      <c r="N16" s="9" t="s">
        <v>112</v>
      </c>
      <c r="O16" s="15">
        <f t="shared" si="0"/>
        <v>0.69299999999999995</v>
      </c>
      <c r="P16" s="16">
        <v>9</v>
      </c>
    </row>
    <row r="17" spans="1:16" s="16" customFormat="1" ht="75" x14ac:dyDescent="0.2">
      <c r="A17" s="9">
        <v>10</v>
      </c>
      <c r="B17" s="10" t="s">
        <v>46</v>
      </c>
      <c r="C17" s="10" t="s">
        <v>47</v>
      </c>
      <c r="D17" s="22">
        <v>3410</v>
      </c>
      <c r="E17" s="23" t="s">
        <v>81</v>
      </c>
      <c r="F17" s="13" t="s">
        <v>29</v>
      </c>
      <c r="G17" s="23" t="s">
        <v>82</v>
      </c>
      <c r="H17" s="14">
        <v>4336</v>
      </c>
      <c r="I17" s="14">
        <v>0</v>
      </c>
      <c r="J17" s="14">
        <v>0</v>
      </c>
      <c r="K17" s="14">
        <v>112</v>
      </c>
      <c r="L17" s="14">
        <v>2294</v>
      </c>
      <c r="M17" s="14">
        <v>3410</v>
      </c>
      <c r="N17" s="9" t="s">
        <v>101</v>
      </c>
      <c r="O17" s="15">
        <f t="shared" si="0"/>
        <v>0.70557184750733137</v>
      </c>
      <c r="P17" s="16">
        <v>4</v>
      </c>
    </row>
    <row r="18" spans="1:16" s="16" customFormat="1" ht="56.25" x14ac:dyDescent="0.2">
      <c r="A18" s="9">
        <v>11</v>
      </c>
      <c r="B18" s="10" t="s">
        <v>53</v>
      </c>
      <c r="C18" s="10" t="s">
        <v>54</v>
      </c>
      <c r="D18" s="22">
        <v>3100</v>
      </c>
      <c r="E18" s="23" t="s">
        <v>88</v>
      </c>
      <c r="F18" s="13" t="s">
        <v>23</v>
      </c>
      <c r="G18" s="23" t="s">
        <v>89</v>
      </c>
      <c r="H18" s="14">
        <v>3095</v>
      </c>
      <c r="I18" s="14">
        <v>0</v>
      </c>
      <c r="J18" s="14">
        <v>0</v>
      </c>
      <c r="K18" s="14">
        <v>0</v>
      </c>
      <c r="L18" s="14">
        <v>1126</v>
      </c>
      <c r="M18" s="14">
        <f>1126+1591</f>
        <v>2717</v>
      </c>
      <c r="N18" s="9" t="s">
        <v>103</v>
      </c>
      <c r="O18" s="15">
        <f t="shared" si="0"/>
        <v>0.3632258064516129</v>
      </c>
    </row>
    <row r="19" spans="1:16" s="16" customFormat="1" ht="75" x14ac:dyDescent="0.2">
      <c r="A19" s="9">
        <v>12</v>
      </c>
      <c r="B19" s="10" t="s">
        <v>25</v>
      </c>
      <c r="C19" s="10" t="s">
        <v>26</v>
      </c>
      <c r="D19" s="22">
        <v>7000</v>
      </c>
      <c r="E19" s="23" t="s">
        <v>90</v>
      </c>
      <c r="F19" s="13" t="s">
        <v>29</v>
      </c>
      <c r="G19" s="23" t="s">
        <v>91</v>
      </c>
      <c r="H19" s="14">
        <v>7099</v>
      </c>
      <c r="I19" s="14">
        <v>0</v>
      </c>
      <c r="J19" s="14">
        <v>0</v>
      </c>
      <c r="K19" s="14">
        <v>0</v>
      </c>
      <c r="L19" s="14">
        <v>2099</v>
      </c>
      <c r="M19" s="14">
        <f>H19-336</f>
        <v>6763</v>
      </c>
      <c r="N19" s="14" t="s">
        <v>97</v>
      </c>
      <c r="O19" s="15">
        <f t="shared" si="0"/>
        <v>0.29985714285714288</v>
      </c>
    </row>
    <row r="20" spans="1:16" s="16" customFormat="1" ht="75" x14ac:dyDescent="0.2">
      <c r="A20" s="9">
        <v>13</v>
      </c>
      <c r="B20" s="10" t="s">
        <v>55</v>
      </c>
      <c r="C20" s="10" t="s">
        <v>56</v>
      </c>
      <c r="D20" s="22">
        <v>1500</v>
      </c>
      <c r="E20" s="12" t="s">
        <v>62</v>
      </c>
      <c r="F20" s="13" t="s">
        <v>23</v>
      </c>
      <c r="G20" s="12" t="s">
        <v>65</v>
      </c>
      <c r="H20" s="14">
        <v>1499</v>
      </c>
      <c r="I20" s="14">
        <v>0</v>
      </c>
      <c r="J20" s="14">
        <v>0</v>
      </c>
      <c r="K20" s="14">
        <v>468</v>
      </c>
      <c r="L20" s="14">
        <v>853</v>
      </c>
      <c r="M20" s="14">
        <v>1499</v>
      </c>
      <c r="N20" s="9" t="s">
        <v>108</v>
      </c>
      <c r="O20" s="15">
        <f t="shared" si="0"/>
        <v>0.88066666666666671</v>
      </c>
      <c r="P20" s="16">
        <v>5</v>
      </c>
    </row>
    <row r="21" spans="1:16" s="16" customFormat="1" ht="56.25" x14ac:dyDescent="0.2">
      <c r="A21" s="9">
        <v>14</v>
      </c>
      <c r="B21" s="10" t="s">
        <v>57</v>
      </c>
      <c r="C21" s="10" t="s">
        <v>56</v>
      </c>
      <c r="D21" s="22">
        <v>1500</v>
      </c>
      <c r="E21" s="12" t="s">
        <v>63</v>
      </c>
      <c r="F21" s="13" t="s">
        <v>23</v>
      </c>
      <c r="G21" s="12" t="s">
        <v>80</v>
      </c>
      <c r="H21" s="14">
        <v>1499</v>
      </c>
      <c r="I21" s="14">
        <v>0</v>
      </c>
      <c r="J21" s="14">
        <v>0</v>
      </c>
      <c r="K21" s="14">
        <v>463</v>
      </c>
      <c r="L21" s="14">
        <v>844</v>
      </c>
      <c r="M21" s="14">
        <v>1499</v>
      </c>
      <c r="N21" s="9" t="s">
        <v>108</v>
      </c>
      <c r="O21" s="15">
        <f t="shared" si="0"/>
        <v>0.87133333333333329</v>
      </c>
      <c r="P21" s="16">
        <v>6</v>
      </c>
    </row>
    <row r="22" spans="1:16" s="16" customFormat="1" ht="66.95" customHeight="1" x14ac:dyDescent="0.2">
      <c r="A22" s="9">
        <v>15</v>
      </c>
      <c r="B22" s="10" t="s">
        <v>109</v>
      </c>
      <c r="C22" s="10" t="s">
        <v>21</v>
      </c>
      <c r="D22" s="22">
        <v>1600</v>
      </c>
      <c r="E22" s="12" t="s">
        <v>22</v>
      </c>
      <c r="F22" s="13" t="s">
        <v>23</v>
      </c>
      <c r="G22" s="12" t="s">
        <v>66</v>
      </c>
      <c r="H22" s="14">
        <v>1599</v>
      </c>
      <c r="I22" s="14">
        <v>0</v>
      </c>
      <c r="J22" s="14">
        <v>0</v>
      </c>
      <c r="K22" s="14">
        <v>498</v>
      </c>
      <c r="L22" s="14">
        <f>1552-498</f>
        <v>1054</v>
      </c>
      <c r="M22" s="14">
        <v>1599</v>
      </c>
      <c r="N22" s="9" t="s">
        <v>96</v>
      </c>
      <c r="O22" s="15">
        <f>(I22+J22+K22+L22)/D22</f>
        <v>0.97</v>
      </c>
      <c r="P22" s="16">
        <v>7</v>
      </c>
    </row>
    <row r="23" spans="1:16" s="16" customFormat="1" ht="75" x14ac:dyDescent="0.2">
      <c r="A23" s="9">
        <v>16</v>
      </c>
      <c r="B23" s="10" t="s">
        <v>27</v>
      </c>
      <c r="C23" s="10" t="s">
        <v>28</v>
      </c>
      <c r="D23" s="22">
        <v>1500</v>
      </c>
      <c r="E23" s="12" t="s">
        <v>59</v>
      </c>
      <c r="F23" s="13" t="s">
        <v>29</v>
      </c>
      <c r="G23" s="12" t="s">
        <v>30</v>
      </c>
      <c r="H23" s="14">
        <v>1572</v>
      </c>
      <c r="I23" s="14">
        <v>0</v>
      </c>
      <c r="J23" s="14">
        <v>0</v>
      </c>
      <c r="K23" s="14">
        <v>471</v>
      </c>
      <c r="L23" s="14">
        <v>0</v>
      </c>
      <c r="M23" s="14">
        <v>1457</v>
      </c>
      <c r="N23" s="9" t="s">
        <v>111</v>
      </c>
      <c r="O23" s="15">
        <f t="shared" ref="O23:O26" si="1">(I23+J23+K23+L23)/D23</f>
        <v>0.314</v>
      </c>
    </row>
    <row r="24" spans="1:16" s="16" customFormat="1" ht="56.25" x14ac:dyDescent="0.2">
      <c r="A24" s="9">
        <v>17</v>
      </c>
      <c r="B24" s="10" t="s">
        <v>94</v>
      </c>
      <c r="C24" s="10" t="s">
        <v>58</v>
      </c>
      <c r="D24" s="22">
        <v>6700</v>
      </c>
      <c r="E24" s="12" t="s">
        <v>85</v>
      </c>
      <c r="F24" s="13" t="s">
        <v>23</v>
      </c>
      <c r="G24" s="12" t="s">
        <v>86</v>
      </c>
      <c r="H24" s="14">
        <v>6699</v>
      </c>
      <c r="I24" s="14">
        <v>0</v>
      </c>
      <c r="J24" s="14">
        <v>0</v>
      </c>
      <c r="K24" s="14">
        <v>0</v>
      </c>
      <c r="L24" s="14">
        <v>2052</v>
      </c>
      <c r="M24" s="14">
        <v>6699</v>
      </c>
      <c r="N24" s="9" t="s">
        <v>95</v>
      </c>
      <c r="O24" s="15">
        <f>(I24+J24+K24+L24)/D24</f>
        <v>0.3062686567164179</v>
      </c>
    </row>
    <row r="25" spans="1:16" s="16" customFormat="1" ht="93.75" x14ac:dyDescent="0.2">
      <c r="A25" s="9">
        <v>18</v>
      </c>
      <c r="B25" s="10" t="s">
        <v>40</v>
      </c>
      <c r="C25" s="10" t="s">
        <v>41</v>
      </c>
      <c r="D25" s="22">
        <v>3600</v>
      </c>
      <c r="E25" s="12" t="s">
        <v>76</v>
      </c>
      <c r="F25" s="13" t="s">
        <v>23</v>
      </c>
      <c r="G25" s="12" t="s">
        <v>77</v>
      </c>
      <c r="H25" s="14">
        <v>3576</v>
      </c>
      <c r="I25" s="14">
        <v>0</v>
      </c>
      <c r="J25" s="14">
        <v>0</v>
      </c>
      <c r="K25" s="14">
        <v>0</v>
      </c>
      <c r="L25" s="14">
        <v>977</v>
      </c>
      <c r="M25" s="14">
        <v>3576</v>
      </c>
      <c r="N25" s="9" t="s">
        <v>102</v>
      </c>
      <c r="O25" s="15">
        <f t="shared" si="1"/>
        <v>0.2713888888888889</v>
      </c>
    </row>
    <row r="26" spans="1:16" s="16" customFormat="1" ht="75" x14ac:dyDescent="0.2">
      <c r="A26" s="9">
        <v>19</v>
      </c>
      <c r="B26" s="10" t="s">
        <v>36</v>
      </c>
      <c r="C26" s="10" t="s">
        <v>37</v>
      </c>
      <c r="D26" s="22">
        <v>1500</v>
      </c>
      <c r="E26" s="13" t="s">
        <v>107</v>
      </c>
      <c r="F26" s="13" t="s">
        <v>29</v>
      </c>
      <c r="G26" s="13" t="s">
        <v>106</v>
      </c>
      <c r="H26" s="14">
        <v>3224</v>
      </c>
      <c r="I26" s="14">
        <v>0</v>
      </c>
      <c r="J26" s="14">
        <v>0</v>
      </c>
      <c r="K26" s="14">
        <v>0</v>
      </c>
      <c r="L26" s="14">
        <v>717</v>
      </c>
      <c r="M26" s="14">
        <v>1500</v>
      </c>
      <c r="N26" s="9" t="s">
        <v>105</v>
      </c>
      <c r="O26" s="15">
        <f t="shared" si="1"/>
        <v>0.47799999999999998</v>
      </c>
    </row>
    <row r="27" spans="1:16" s="3" customFormat="1" ht="37.5" x14ac:dyDescent="0.2">
      <c r="A27" s="4" t="s">
        <v>8</v>
      </c>
      <c r="B27" s="8" t="s">
        <v>9</v>
      </c>
      <c r="C27" s="4"/>
      <c r="D27" s="6"/>
      <c r="E27" s="5"/>
      <c r="F27" s="5"/>
      <c r="G27" s="6"/>
      <c r="H27" s="7"/>
      <c r="I27" s="7"/>
      <c r="J27" s="7"/>
      <c r="K27" s="7"/>
      <c r="L27" s="7"/>
      <c r="M27" s="7"/>
      <c r="N27" s="4"/>
      <c r="O27" s="15"/>
    </row>
    <row r="28" spans="1:16" s="3" customFormat="1" x14ac:dyDescent="0.2">
      <c r="A28" s="4"/>
      <c r="B28" s="8"/>
      <c r="C28" s="4"/>
      <c r="D28" s="6"/>
      <c r="E28" s="5"/>
      <c r="F28" s="5"/>
      <c r="G28" s="6"/>
      <c r="H28" s="7"/>
      <c r="I28" s="7"/>
      <c r="J28" s="7"/>
      <c r="K28" s="7"/>
      <c r="L28" s="7"/>
      <c r="M28" s="7"/>
      <c r="N28" s="4"/>
      <c r="O28" s="15"/>
    </row>
    <row r="29" spans="1:16" s="3" customFormat="1" x14ac:dyDescent="0.2">
      <c r="A29" s="4"/>
      <c r="B29" s="8"/>
      <c r="C29" s="4"/>
      <c r="D29" s="6"/>
      <c r="E29" s="5"/>
      <c r="F29" s="5"/>
      <c r="G29" s="6"/>
      <c r="H29" s="7"/>
      <c r="I29" s="7"/>
      <c r="J29" s="7"/>
      <c r="K29" s="7"/>
      <c r="L29" s="7"/>
      <c r="M29" s="7"/>
      <c r="N29" s="4"/>
      <c r="O29" s="15"/>
    </row>
    <row r="30" spans="1:16" s="16" customFormat="1" x14ac:dyDescent="0.2">
      <c r="A30" s="9"/>
      <c r="B30" s="10"/>
      <c r="C30" s="10"/>
      <c r="D30" s="22"/>
      <c r="E30" s="12"/>
      <c r="F30" s="13"/>
      <c r="G30" s="12"/>
      <c r="H30" s="11"/>
      <c r="I30" s="11"/>
      <c r="J30" s="14"/>
      <c r="K30" s="14"/>
      <c r="L30" s="14"/>
      <c r="M30" s="14"/>
      <c r="N30" s="9"/>
      <c r="O30" s="15"/>
    </row>
  </sheetData>
  <mergeCells count="4">
    <mergeCell ref="A4:O4"/>
    <mergeCell ref="A3:O3"/>
    <mergeCell ref="A1:O1"/>
    <mergeCell ref="A2:O2"/>
  </mergeCells>
  <pageMargins left="0.70866141732283472" right="0.31496062992125984" top="0.74803149606299213" bottom="0.55118110236220474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np</cp:lastModifiedBy>
  <cp:lastPrinted>2025-01-09T09:01:28Z</cp:lastPrinted>
  <dcterms:created xsi:type="dcterms:W3CDTF">2022-03-22T04:05:34Z</dcterms:created>
  <dcterms:modified xsi:type="dcterms:W3CDTF">2025-01-09T09:02:14Z</dcterms:modified>
</cp:coreProperties>
</file>