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19440" windowHeight="11640" activeTab="2"/>
  </bookViews>
  <sheets>
    <sheet name="Bieu 59" sheetId="1" r:id="rId1"/>
    <sheet name="Bieu 60" sheetId="2" r:id="rId2"/>
    <sheet name="Bieu 61" sheetId="3" r:id="rId3"/>
  </sheets>
  <definedNames/>
  <calcPr calcId="162913"/>
  <extLst/>
</workbook>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<sst xmlns="http://schemas.openxmlformats.org/spreadsheetml/2006/main" count="133" uniqueCount="91">
  <si>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</si>
  <si>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</si>
  <si>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</si>
  <si>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</si>
  <si>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</si>
  <si>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</si>
  <si>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</si>
  <si>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</si>
  <si>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</si>
  <si>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</si>
  <si>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</si>
  <si>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</si>
  <si>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</si>
  <si>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</si>
  <si>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</si>
  <si>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</si>
  <si>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</si>
  <si>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</si>
  <si>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</si>
  <si>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</si>
  <si>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</si>
  <si>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</si>
  <si>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</si>
  <si>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</si>
  <si>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</si>
  <si>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</si>
  <si>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</si>
  <si>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</si>
  <si>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</si>
  <si>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</si>
  <si>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</si>
  <si>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 xml:space="preserve">ƯỚC THỰC HIỆN QUÝ
</t>
  </si>
  <si>
    <t>Biểu số 60/CK-NSNN</t>
  </si>
  <si>
    <t xml:space="preserve"> THỰC HIỆN QUÝ 
</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</si>
  <si>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</si>
  <si>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</si>
  <si>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</si>
  <si>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</si>
  <si>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</si>
  <si>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</si>
  <si>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</si>
  <si>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</si>
  <si>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</si>
  <si>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</si>
  <si>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</si>
  <si>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</si>
  <si>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</si>
  <si>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</si>
  <si>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</si>
  <si>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</si>
  <si>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</si>
  <si>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</si>
  <si>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</si>
  <si>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</si>
  <si>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</si>
  <si>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</si>
  <si>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</si>
  <si>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</si>
  <si>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</si>
  <si>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</si>
  <si>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</si>
  <si>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</si>
  <si>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</si>
  <si>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</si>
  <si>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</si>
  <si>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</si>
  <si>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</si>
  <si>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 xml:space="preserve"> THỰC HIỆN CHI NGÂN SÁCH ĐỊA PHƯƠNG QUÝ I NĂM 2022</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</si>
  <si>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</si>
  <si>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</si>
  <si>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</si>
  <si>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</si>
  <si>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</si>
  <si>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</si>
  <si>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</si>
  <si>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</si>
  <si>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</si>
  <si>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</si>
  <si>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</si>
  <si>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</si>
  <si>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</si>
  <si>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</si>
  <si>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</si>
  <si>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</si>
  <si>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</si>
  <si>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</si>
  <si>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</si>
  <si>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</si>
  <si>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</si>
  <si>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CÂN ĐỐI NGÂN SÁCH ĐỊA PHƯƠNG QUÝ I  NĂM 2023</t>
  </si>
  <si>
    <t>ƯỚC THỰC HIỆN THU NGÂN SÁCH NHÀ NƯỚC QUÝ I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</si>
</sst>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_(@_)"/>
  </numFmts>
  <fonts count="20">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b/>
      <sz val="12"/>
      <name val="Times New Romanh"/>
      <family val="2"/>
    </font>
    <font>
      <sz val="13"/>
      <name val=".VnTime"/>
      <family val="2"/>
    </font>
    <font>
      <sz val="11"/>
      <name val="Times New Roman"/>
      <family val="1"/>
    </font>
    <font>
      <i/>
      <sz val="11"/>
      <name val="Times New Roman"/>
      <family val="1"/>
    </font>
    <font>
      <sz val="10"/>
      <name val=".VnArial Narrow"/>
      <family val="2"/>
    </font>
    <font>
      <b/>
      <sz val="11"/>
      <name val="Times New Roman"/>
      <family val="1"/>
    </font>
    <font>
      <b/>
      <sz val="12"/>
      <name val="Times New Roman h"/>
      <family val="2"/>
    </font>
  </fonts>
  <fills count="2">
    <fill>
      <patternFill/>
    </fill>
    <fill>
      <patternFill patternType="gray125"/>
    </fill>
  </fills>
  <borders count="19">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thin"/>
      <bottom style="hair"/>
    </border>
    <border>
      <left/>
      <right style="thin"/>
      <top style="hair"/>
      <bottom style="thin"/>
    </border>
    <border>
      <left style="thin"/>
      <right style="thin"/>
      <top/>
      <bottom style="thin"/>
    </border>
    <border>
      <left style="thin"/>
      <right style="thin"/>
      <top/>
      <bottom style="hair"/>
    </border>
    <border>
      <left style="thin"/>
      <right/>
      <top/>
      <bottom style="hair"/>
    </border>
    <border>
      <left style="thin"/>
      <right/>
      <top style="hair"/>
      <bottom style="hair"/>
    </border>
    <border>
      <left style="thin"/>
      <right/>
      <top style="hair"/>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border>
    <border>
      <left/>
      <right/>
      <top/>
      <bottom style="thin"/>
    </border>
    <border>
      <left style="thin"/>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164" fontId="14"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0" fontId="0" fillId="0" borderId="0">
      <alignment/>
      <protection/>
    </xf>
    <xf numFmtId="0" fontId="12" fillId="0" borderId="0">
      <alignment/>
      <protection/>
    </xf>
    <xf numFmtId="0" fontId="15" fillId="0" borderId="0">
      <alignment/>
      <protection/>
    </xf>
    <xf numFmtId="0" fontId="2" fillId="0" borderId="0">
      <alignment/>
      <protection/>
    </xf>
  </cellStyleXfs>
  <cellXfs count="113">
    <xf numFmtId="0" fontId="0" fillId="0" borderId="0" xfId="0"/>
    <xf numFmtId="0" fontId="4" fillId="0" borderId="0" xfId="0" applyFont="1" applyFill="1" applyAlignment="1">
      <alignment/>
    </xf>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16"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3" fillId="0" borderId="5" xfId="0" applyFont="1" applyFill="1" applyBorder="1"/>
    <xf numFmtId="0" fontId="13" fillId="0" borderId="3" xfId="0" applyFont="1" applyFill="1" applyBorder="1"/>
    <xf numFmtId="0" fontId="13" fillId="0" borderId="6" xfId="0" applyFont="1" applyFill="1" applyBorder="1"/>
    <xf numFmtId="3" fontId="4" fillId="0" borderId="4" xfId="0" applyNumberFormat="1" applyFont="1" applyFill="1" applyBorder="1"/>
    <xf numFmtId="0" fontId="4" fillId="0" borderId="0" xfId="0" applyFont="1" applyFill="1" applyAlignment="1">
      <alignment horizontal="center"/>
    </xf>
    <xf numFmtId="3" fontId="4" fillId="0" borderId="1" xfId="0" applyNumberFormat="1" applyFont="1" applyFill="1" applyBorder="1"/>
    <xf numFmtId="3" fontId="4" fillId="0" borderId="2" xfId="0" applyNumberFormat="1" applyFont="1" applyFill="1" applyBorder="1"/>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3" fillId="0" borderId="0" xfId="0" applyFont="1" applyFill="1" applyAlignment="1">
      <alignment vertical="center"/>
    </xf>
    <xf numFmtId="0" fontId="5" fillId="0" borderId="0" xfId="0" applyFont="1" applyFill="1" applyAlignment="1">
      <alignment horizontal="centerContinuous" vertical="center"/>
    </xf>
    <xf numFmtId="0" fontId="6" fillId="0" borderId="7" xfId="25" applyNumberFormat="1" applyFont="1" applyFill="1" applyBorder="1" applyAlignment="1">
      <alignment horizontal="center" vertical="center" wrapText="1"/>
      <protection/>
    </xf>
    <xf numFmtId="14" fontId="6" fillId="0" borderId="7" xfId="25" applyNumberFormat="1" applyFont="1" applyFill="1" applyBorder="1" applyAlignment="1">
      <alignment horizontal="center" vertical="center" wrapText="1"/>
      <protection/>
    </xf>
    <xf numFmtId="0" fontId="4" fillId="0" borderId="8" xfId="0" applyFont="1" applyFill="1" applyBorder="1" applyAlignment="1">
      <alignment horizontal="center" vertical="center"/>
    </xf>
    <xf numFmtId="0" fontId="4" fillId="0" borderId="9" xfId="0" applyNumberFormat="1" applyFont="1" applyFill="1" applyBorder="1" applyAlignment="1">
      <alignment horizontal="left" vertical="center" wrapText="1"/>
    </xf>
    <xf numFmtId="3" fontId="4" fillId="0" borderId="1" xfId="0" applyNumberFormat="1" applyFont="1" applyFill="1" applyBorder="1" applyAlignment="1">
      <alignment vertical="center"/>
    </xf>
    <xf numFmtId="3" fontId="4" fillId="0" borderId="8" xfId="0" applyNumberFormat="1" applyFont="1" applyFill="1" applyBorder="1" applyAlignment="1">
      <alignment vertical="center"/>
    </xf>
    <xf numFmtId="0" fontId="18" fillId="0" borderId="0" xfId="0" applyFont="1" applyFill="1" applyAlignment="1">
      <alignment vertical="center"/>
    </xf>
    <xf numFmtId="3" fontId="4"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0" fontId="5" fillId="0" borderId="2" xfId="0" applyFont="1" applyFill="1" applyBorder="1" applyAlignment="1" quotePrefix="1">
      <alignment horizontal="center"/>
    </xf>
    <xf numFmtId="0" fontId="5" fillId="0" borderId="3" xfId="0" applyFont="1" applyFill="1" applyBorder="1"/>
    <xf numFmtId="3" fontId="4" fillId="0" borderId="3"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10" fillId="0" borderId="0" xfId="0" applyNumberFormat="1" applyFont="1" applyFill="1"/>
    <xf numFmtId="3" fontId="4" fillId="0" borderId="2" xfId="0" applyNumberFormat="1" applyFont="1" applyFill="1" applyBorder="1" applyAlignment="1">
      <alignment vertical="center"/>
    </xf>
    <xf numFmtId="3" fontId="4" fillId="0" borderId="3" xfId="0" applyNumberFormat="1" applyFont="1" applyFill="1" applyBorder="1" applyAlignment="1">
      <alignment vertical="center"/>
    </xf>
    <xf numFmtId="0" fontId="3" fillId="0" borderId="2" xfId="0" applyFont="1" applyFill="1" applyBorder="1"/>
    <xf numFmtId="0" fontId="4" fillId="0" borderId="10" xfId="0" applyFont="1" applyFill="1" applyBorder="1"/>
    <xf numFmtId="0" fontId="4" fillId="0" borderId="2" xfId="0" applyFont="1" applyFill="1" applyBorder="1" applyAlignment="1">
      <alignment horizontal="center" vertical="center"/>
    </xf>
    <xf numFmtId="0" fontId="4" fillId="0" borderId="10" xfId="0" applyNumberFormat="1" applyFont="1" applyFill="1" applyBorder="1" applyAlignment="1">
      <alignment vertical="center" wrapText="1"/>
    </xf>
    <xf numFmtId="0" fontId="3" fillId="0" borderId="2" xfId="0" applyFont="1" applyFill="1" applyBorder="1" applyAlignment="1">
      <alignment horizontal="center" vertical="center"/>
    </xf>
    <xf numFmtId="0" fontId="3" fillId="0" borderId="10"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1" xfId="0" applyNumberFormat="1" applyFont="1" applyFill="1" applyBorder="1" applyAlignment="1">
      <alignment vertical="center" wrapText="1"/>
    </xf>
    <xf numFmtId="3" fontId="3" fillId="0" borderId="4" xfId="0" applyNumberFormat="1" applyFont="1" applyFill="1" applyBorder="1" applyAlignment="1">
      <alignment vertical="center"/>
    </xf>
    <xf numFmtId="3" fontId="3" fillId="0" borderId="6" xfId="0" applyNumberFormat="1" applyFont="1" applyFill="1" applyBorder="1" applyAlignment="1">
      <alignment vertical="center"/>
    </xf>
    <xf numFmtId="0" fontId="9" fillId="0" borderId="0" xfId="0" applyFont="1" applyFill="1" applyAlignment="1" quotePrefix="1">
      <alignment horizontal="left"/>
    </xf>
    <xf numFmtId="0" fontId="10" fillId="0" borderId="0" xfId="23" applyFont="1" applyFill="1">
      <alignment/>
      <protection/>
    </xf>
    <xf numFmtId="0" fontId="3" fillId="0" borderId="0" xfId="0" applyFont="1" applyFill="1" applyAlignment="1">
      <alignment horizontal="right"/>
    </xf>
    <xf numFmtId="0" fontId="9" fillId="0" borderId="0" xfId="0" applyFont="1" applyFill="1" applyAlignment="1">
      <alignment horizontal="left"/>
    </xf>
    <xf numFmtId="0" fontId="4" fillId="0" borderId="1" xfId="0" applyFont="1" applyFill="1" applyBorder="1"/>
    <xf numFmtId="3" fontId="4" fillId="0" borderId="1" xfId="0" applyNumberFormat="1" applyFont="1" applyFill="1" applyBorder="1" applyAlignment="1">
      <alignment horizontal="right"/>
    </xf>
    <xf numFmtId="0" fontId="4" fillId="0" borderId="2" xfId="0" applyFont="1" applyFill="1" applyBorder="1"/>
    <xf numFmtId="3" fontId="4" fillId="0" borderId="2" xfId="0" applyNumberFormat="1" applyFont="1" applyFill="1" applyBorder="1" applyAlignment="1">
      <alignment horizontal="right"/>
    </xf>
    <xf numFmtId="3" fontId="3" fillId="0" borderId="2" xfId="0" applyNumberFormat="1" applyFont="1" applyFill="1" applyBorder="1" applyAlignment="1">
      <alignment horizontal="right"/>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3"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horizontal="left" wrapText="1"/>
    </xf>
    <xf numFmtId="0" fontId="4" fillId="0" borderId="2" xfId="0" applyFont="1" applyFill="1" applyBorder="1" applyAlignment="1">
      <alignment horizontal="center" vertical="center"/>
    </xf>
    <xf numFmtId="0" fontId="19" fillId="0" borderId="2" xfId="0" applyFont="1" applyFill="1" applyBorder="1" applyAlignment="1">
      <alignment wrapText="1"/>
    </xf>
    <xf numFmtId="0" fontId="10" fillId="0" borderId="0" xfId="0" applyFont="1" applyFill="1"/>
    <xf numFmtId="0" fontId="9" fillId="0" borderId="0" xfId="0" applyFont="1" applyFill="1"/>
    <xf numFmtId="0" fontId="3" fillId="0" borderId="4" xfId="0" applyFont="1" applyFill="1" applyBorder="1" applyAlignment="1">
      <alignment horizontal="center"/>
    </xf>
    <xf numFmtId="0" fontId="3" fillId="0" borderId="4" xfId="0" applyFont="1" applyFill="1" applyBorder="1"/>
    <xf numFmtId="3" fontId="3" fillId="0" borderId="4" xfId="0" applyNumberFormat="1" applyFont="1" applyFill="1" applyBorder="1"/>
    <xf numFmtId="3" fontId="3" fillId="0" borderId="4" xfId="0" applyNumberFormat="1" applyFont="1" applyFill="1" applyBorder="1" applyAlignment="1">
      <alignment horizontal="right"/>
    </xf>
    <xf numFmtId="0" fontId="10" fillId="0" borderId="0" xfId="0" applyFont="1" applyFill="1" applyAlignment="1">
      <alignment horizontal="right"/>
    </xf>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16" xfId="0" applyFont="1" applyFill="1" applyBorder="1" applyAlignment="1">
      <alignment horizontal="left"/>
    </xf>
    <xf numFmtId="0" fontId="3" fillId="0" borderId="17"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2" xfId="25" applyNumberFormat="1" applyFont="1" applyFill="1" applyBorder="1" applyAlignment="1">
      <alignment horizontal="center" vertical="center" wrapText="1"/>
      <protection/>
    </xf>
    <xf numFmtId="0" fontId="6" fillId="0" borderId="7" xfId="25" applyNumberFormat="1" applyFont="1" applyFill="1" applyBorder="1" applyAlignment="1">
      <alignment horizontal="center" vertical="center" wrapText="1"/>
      <protection/>
    </xf>
    <xf numFmtId="0" fontId="6" fillId="0" borderId="14" xfId="25" applyNumberFormat="1" applyFont="1" applyFill="1" applyBorder="1" applyAlignment="1">
      <alignment horizontal="center" vertical="center" wrapText="1"/>
      <protection/>
    </xf>
    <xf numFmtId="0" fontId="6" fillId="0" borderId="15" xfId="25" applyNumberFormat="1" applyFont="1" applyFill="1" applyBorder="1" applyAlignment="1">
      <alignment horizontal="center" vertical="center" wrapText="1"/>
      <protection/>
    </xf>
    <xf numFmtId="0" fontId="4" fillId="0" borderId="0" xfId="0" applyFont="1" applyFill="1" applyAlignment="1">
      <alignment horizontal="center" wrapText="1"/>
    </xf>
    <xf numFmtId="0" fontId="16" fillId="0" borderId="0" xfId="0" applyFont="1" applyFill="1" applyBorder="1" applyAlignment="1">
      <alignment horizontal="right"/>
    </xf>
  </cellXfs>
  <cellStyles count="16">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topLeftCell="A1">
      <selection activeCell="C21" sqref="C21"/>
    </sheetView>
  </sheetViews>
  <sheetFormatPr defaultColWidth="12.8515625" defaultRowHeight="15"/>
  <cols>
    <col min="1" max="1" width="7.28125" style="3" customWidth="1"/>
    <col min="2" max="2" width="68.00390625" style="3" customWidth="1"/>
    <col min="3" max="4" width="16.28125" style="3" customWidth="1"/>
    <col min="5" max="6" width="13.421875" style="3" customWidth="1"/>
    <col min="7" max="16384" width="12.8515625" style="3" customWidth="1"/>
  </cols>
  <sheetData>
    <row r="1" spans="1:6" ht="21" customHeight="1">
      <c r="A1" s="1" t="s">
        <v>30</v>
      </c>
      <c r="B1" s="1"/>
      <c r="C1" s="1"/>
      <c r="D1" s="92" t="s">
        <v>19</v>
      </c>
      <c r="E1" s="93"/>
      <c r="F1" s="93"/>
    </row>
    <row r="2" spans="1:6" ht="33" customHeight="1">
      <c r="A2" s="2" t="s">
        <v>89</v>
      </c>
      <c r="B2" s="16"/>
      <c r="C2" s="17"/>
      <c r="D2" s="17"/>
      <c r="E2" s="17"/>
      <c r="F2" s="17"/>
    </row>
    <row r="3" spans="1:14" ht="12.75" customHeight="1">
      <c r="A3" s="94"/>
      <c r="B3" s="94"/>
      <c r="C3" s="94"/>
      <c r="D3" s="94"/>
      <c r="E3" s="94"/>
      <c r="F3" s="94"/>
      <c r="G3" s="4"/>
      <c r="H3" s="4"/>
      <c r="I3" s="4"/>
      <c r="J3" s="4"/>
      <c r="K3" s="4"/>
      <c r="L3" s="4"/>
      <c r="M3" s="4"/>
      <c r="N3" s="4"/>
    </row>
    <row r="4" spans="1:14" ht="19.5" customHeight="1">
      <c r="A4" s="21"/>
      <c r="B4" s="21"/>
      <c r="C4" s="21"/>
      <c r="D4" s="21"/>
      <c r="E4" s="21"/>
      <c r="F4" s="20" t="s">
        <v>0</v>
      </c>
      <c r="G4" s="22"/>
      <c r="H4" s="22"/>
      <c r="I4" s="22"/>
      <c r="J4" s="4"/>
      <c r="K4" s="4"/>
      <c r="L4" s="4"/>
      <c r="M4" s="4"/>
      <c r="N4" s="4"/>
    </row>
    <row r="5" spans="1:6" s="18" customFormat="1" ht="33" customHeight="1">
      <c r="A5" s="95" t="s">
        <v>1</v>
      </c>
      <c r="B5" s="95" t="s">
        <v>2</v>
      </c>
      <c r="C5" s="95" t="s">
        <v>20</v>
      </c>
      <c r="D5" s="95" t="s">
        <v>31</v>
      </c>
      <c r="E5" s="98" t="s">
        <v>21</v>
      </c>
      <c r="F5" s="99"/>
    </row>
    <row r="6" spans="1:6" s="18" customFormat="1" ht="16.5">
      <c r="A6" s="96"/>
      <c r="B6" s="96"/>
      <c r="C6" s="96"/>
      <c r="D6" s="96"/>
      <c r="E6" s="95" t="s">
        <v>20</v>
      </c>
      <c r="F6" s="95" t="s">
        <v>22</v>
      </c>
    </row>
    <row r="7" spans="1:6" s="18" customFormat="1" ht="30.75" customHeight="1">
      <c r="A7" s="97"/>
      <c r="B7" s="97"/>
      <c r="C7" s="97"/>
      <c r="D7" s="97"/>
      <c r="E7" s="100"/>
      <c r="F7" s="100"/>
    </row>
    <row r="8" spans="1:6" s="5" customFormat="1" ht="24.95" customHeight="1">
      <c r="A8" s="6" t="s">
        <v>3</v>
      </c>
      <c r="B8" s="23" t="s">
        <v>23</v>
      </c>
      <c r="C8" s="28">
        <f>C9</f>
        <v>7285000</v>
      </c>
      <c r="D8" s="28">
        <f>D9</f>
        <v>853687.8</v>
      </c>
      <c r="E8" s="28">
        <f>D8/C8*100</f>
        <v>11.718432395332878</v>
      </c>
      <c r="F8" s="28">
        <v>59.353186452273206</v>
      </c>
    </row>
    <row r="9" spans="1:6" s="5" customFormat="1" ht="24.95" customHeight="1">
      <c r="A9" s="7" t="s">
        <v>5</v>
      </c>
      <c r="B9" s="8" t="s">
        <v>24</v>
      </c>
      <c r="C9" s="29">
        <f>C10+C11+C12+C13</f>
        <v>7285000</v>
      </c>
      <c r="D9" s="29">
        <f>D10+D11+D12+D13</f>
        <v>853687.8</v>
      </c>
      <c r="E9" s="29">
        <f aca="true" t="shared" si="0" ref="E9:E22">D9/C9*100</f>
        <v>11.718432395332878</v>
      </c>
      <c r="F9" s="29">
        <v>59.353186452273206</v>
      </c>
    </row>
    <row r="10" spans="1:6" s="5" customFormat="1" ht="24.95" customHeight="1">
      <c r="A10" s="12">
        <v>1</v>
      </c>
      <c r="B10" s="13" t="s">
        <v>17</v>
      </c>
      <c r="C10" s="11">
        <v>6900000</v>
      </c>
      <c r="D10" s="11">
        <v>787420.8</v>
      </c>
      <c r="E10" s="11">
        <f t="shared" si="0"/>
        <v>11.411895652173913</v>
      </c>
      <c r="F10" s="11">
        <v>107.26960438644491</v>
      </c>
    </row>
    <row r="11" spans="1:6" s="5" customFormat="1" ht="24.95" customHeight="1">
      <c r="A11" s="12">
        <v>2</v>
      </c>
      <c r="B11" s="13" t="s">
        <v>25</v>
      </c>
      <c r="C11" s="11"/>
      <c r="D11" s="11"/>
      <c r="E11" s="11"/>
      <c r="F11" s="11"/>
    </row>
    <row r="12" spans="1:6" s="5" customFormat="1" ht="24.95" customHeight="1">
      <c r="A12" s="12">
        <v>3</v>
      </c>
      <c r="B12" s="13" t="s">
        <v>26</v>
      </c>
      <c r="C12" s="11">
        <v>385000</v>
      </c>
      <c r="D12" s="11">
        <v>66267</v>
      </c>
      <c r="E12" s="11">
        <f t="shared" si="0"/>
        <v>17.212207792207792</v>
      </c>
      <c r="F12" s="11">
        <v>57.515449243160674</v>
      </c>
    </row>
    <row r="13" spans="1:6" s="5" customFormat="1" ht="24.95" customHeight="1">
      <c r="A13" s="12">
        <v>4</v>
      </c>
      <c r="B13" s="13" t="s">
        <v>18</v>
      </c>
      <c r="C13" s="29"/>
      <c r="D13" s="29"/>
      <c r="E13" s="29"/>
      <c r="F13" s="29"/>
    </row>
    <row r="14" spans="1:6" s="5" customFormat="1" ht="24.95" customHeight="1">
      <c r="A14" s="7" t="s">
        <v>6</v>
      </c>
      <c r="B14" s="8" t="s">
        <v>7</v>
      </c>
      <c r="C14" s="11"/>
      <c r="D14" s="11">
        <v>380435</v>
      </c>
      <c r="E14" s="11"/>
      <c r="F14" s="11"/>
    </row>
    <row r="15" spans="1:6" s="5" customFormat="1" ht="24.95" customHeight="1">
      <c r="A15" s="7" t="s">
        <v>4</v>
      </c>
      <c r="B15" s="24" t="s">
        <v>8</v>
      </c>
      <c r="C15" s="29">
        <f>C16+C22</f>
        <v>21947296</v>
      </c>
      <c r="D15" s="29">
        <f>D16+D22</f>
        <v>4876376.6219999995</v>
      </c>
      <c r="E15" s="29">
        <f t="shared" si="0"/>
        <v>22.21857591021691</v>
      </c>
      <c r="F15" s="29">
        <v>100</v>
      </c>
    </row>
    <row r="16" spans="1:6" s="5" customFormat="1" ht="24.95" customHeight="1">
      <c r="A16" s="7" t="s">
        <v>5</v>
      </c>
      <c r="B16" s="8" t="s">
        <v>27</v>
      </c>
      <c r="C16" s="29">
        <f>C17+C18+C19+C20+C21</f>
        <v>13819524</v>
      </c>
      <c r="D16" s="29">
        <f>D17+D18+D19+D20+D21</f>
        <v>3260316.622</v>
      </c>
      <c r="E16" s="29">
        <f t="shared" si="0"/>
        <v>23.592105068162983</v>
      </c>
      <c r="F16" s="29">
        <v>108</v>
      </c>
    </row>
    <row r="17" spans="1:6" s="5" customFormat="1" ht="24.95" customHeight="1">
      <c r="A17" s="9">
        <v>1</v>
      </c>
      <c r="B17" s="10" t="s">
        <v>9</v>
      </c>
      <c r="C17" s="11">
        <v>4475342</v>
      </c>
      <c r="D17" s="11">
        <v>372701.62200000003</v>
      </c>
      <c r="E17" s="11">
        <f t="shared" si="0"/>
        <v>8.327891410310094</v>
      </c>
      <c r="F17" s="11">
        <v>63.27574655960253</v>
      </c>
    </row>
    <row r="18" spans="1:6" s="5" customFormat="1" ht="24.95" customHeight="1">
      <c r="A18" s="9">
        <v>2</v>
      </c>
      <c r="B18" s="10" t="s">
        <v>10</v>
      </c>
      <c r="C18" s="11">
        <v>9066492</v>
      </c>
      <c r="D18" s="11">
        <v>2886315</v>
      </c>
      <c r="E18" s="11">
        <f t="shared" si="0"/>
        <v>31.834969908979126</v>
      </c>
      <c r="F18" s="11">
        <v>119.32463673210201</v>
      </c>
    </row>
    <row r="19" spans="1:6" s="5" customFormat="1" ht="24.95" customHeight="1">
      <c r="A19" s="9">
        <v>3</v>
      </c>
      <c r="B19" s="10" t="s">
        <v>11</v>
      </c>
      <c r="C19" s="11"/>
      <c r="D19" s="11"/>
      <c r="E19" s="11"/>
      <c r="F19" s="11"/>
    </row>
    <row r="20" spans="1:6" s="5" customFormat="1" ht="24.95" customHeight="1">
      <c r="A20" s="9">
        <v>4</v>
      </c>
      <c r="B20" s="10" t="s">
        <v>12</v>
      </c>
      <c r="C20" s="11">
        <v>1300</v>
      </c>
      <c r="D20" s="11">
        <v>1300</v>
      </c>
      <c r="E20" s="11">
        <f t="shared" si="0"/>
        <v>100</v>
      </c>
      <c r="F20" s="11">
        <v>100</v>
      </c>
    </row>
    <row r="21" spans="1:6" s="5" customFormat="1" ht="24.95" customHeight="1">
      <c r="A21" s="9">
        <v>5</v>
      </c>
      <c r="B21" s="10" t="s">
        <v>13</v>
      </c>
      <c r="C21" s="11">
        <v>276390</v>
      </c>
      <c r="D21" s="11"/>
      <c r="E21" s="11"/>
      <c r="F21" s="11"/>
    </row>
    <row r="22" spans="1:6" s="5" customFormat="1" ht="24.95" customHeight="1">
      <c r="A22" s="7" t="s">
        <v>6</v>
      </c>
      <c r="B22" s="8" t="s">
        <v>28</v>
      </c>
      <c r="C22" s="29">
        <v>8127772</v>
      </c>
      <c r="D22" s="29">
        <v>1616060</v>
      </c>
      <c r="E22" s="29">
        <f t="shared" si="0"/>
        <v>19.883185699598858</v>
      </c>
      <c r="F22" s="29">
        <v>429.80319148936167</v>
      </c>
    </row>
    <row r="23" spans="1:6" s="5" customFormat="1" ht="24.95" customHeight="1">
      <c r="A23" s="7" t="s">
        <v>14</v>
      </c>
      <c r="B23" s="24" t="s">
        <v>15</v>
      </c>
      <c r="C23" s="11"/>
      <c r="D23" s="11"/>
      <c r="E23" s="11"/>
      <c r="F23" s="11"/>
    </row>
    <row r="24" spans="1:6" s="15" customFormat="1" ht="24.95" customHeight="1">
      <c r="A24" s="19" t="s">
        <v>16</v>
      </c>
      <c r="B24" s="25" t="s">
        <v>29</v>
      </c>
      <c r="C24" s="26"/>
      <c r="D24" s="26"/>
      <c r="E24" s="26"/>
      <c r="F24" s="26"/>
    </row>
    <row r="25" spans="1:6" ht="19.5" customHeight="1">
      <c r="A25" s="14"/>
      <c r="B25" s="14"/>
      <c r="C25" s="5"/>
      <c r="D25" s="5"/>
      <c r="E25" s="5"/>
      <c r="F25" s="5"/>
    </row>
    <row r="26" spans="1:6" ht="18.75">
      <c r="A26" s="5"/>
      <c r="B26" s="14"/>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A28">
      <selection activeCell="C37" sqref="C37"/>
    </sheetView>
  </sheetViews>
  <sheetFormatPr defaultColWidth="12.8515625" defaultRowHeight="15"/>
  <cols>
    <col min="1" max="1" width="7.28125" style="3" customWidth="1"/>
    <col min="2" max="2" width="79.28125" style="3" customWidth="1"/>
    <col min="3" max="4" width="14.57421875" style="3" customWidth="1"/>
    <col min="5" max="6" width="12.00390625" style="3" customWidth="1"/>
    <col min="7" max="16384" width="12.8515625" style="3" customWidth="1"/>
  </cols>
  <sheetData>
    <row r="1" spans="1:6" ht="21" customHeight="1">
      <c r="A1" s="1" t="s">
        <v>30</v>
      </c>
      <c r="B1" s="1"/>
      <c r="C1" s="1"/>
      <c r="D1" s="92" t="s">
        <v>32</v>
      </c>
      <c r="E1" s="92"/>
      <c r="F1" s="92"/>
    </row>
    <row r="2" spans="1:6" ht="18.75">
      <c r="A2" s="30"/>
      <c r="B2" s="30"/>
      <c r="C2" s="31"/>
      <c r="D2" s="31"/>
      <c r="E2" s="31"/>
      <c r="F2" s="31"/>
    </row>
    <row r="3" spans="1:6" ht="27" customHeight="1">
      <c r="A3" s="32" t="s">
        <v>90</v>
      </c>
      <c r="B3" s="16"/>
      <c r="C3" s="17"/>
      <c r="D3" s="17"/>
      <c r="E3" s="17"/>
      <c r="F3" s="17"/>
    </row>
    <row r="4" spans="1:6" ht="15">
      <c r="A4" s="94"/>
      <c r="B4" s="94"/>
      <c r="C4" s="94"/>
      <c r="D4" s="94"/>
      <c r="E4" s="94"/>
      <c r="F4" s="94"/>
    </row>
    <row r="5" spans="1:6" ht="17.25" customHeight="1">
      <c r="A5" s="102"/>
      <c r="B5" s="102"/>
      <c r="C5" s="102"/>
      <c r="D5" s="33"/>
      <c r="E5" s="34"/>
      <c r="F5" s="20" t="s">
        <v>0</v>
      </c>
    </row>
    <row r="6" spans="1:6" s="18" customFormat="1" ht="34.9" customHeight="1">
      <c r="A6" s="103" t="s">
        <v>1</v>
      </c>
      <c r="B6" s="104" t="s">
        <v>2</v>
      </c>
      <c r="C6" s="105" t="s">
        <v>20</v>
      </c>
      <c r="D6" s="107" t="s">
        <v>33</v>
      </c>
      <c r="E6" s="109" t="s">
        <v>21</v>
      </c>
      <c r="F6" s="110"/>
    </row>
    <row r="7" spans="1:6" s="18" customFormat="1" ht="52.15" customHeight="1">
      <c r="A7" s="103"/>
      <c r="B7" s="103"/>
      <c r="C7" s="106"/>
      <c r="D7" s="108"/>
      <c r="E7" s="35" t="s">
        <v>20</v>
      </c>
      <c r="F7" s="36" t="s">
        <v>22</v>
      </c>
    </row>
    <row r="8" spans="1:6" s="41" customFormat="1" ht="21" customHeight="1">
      <c r="A8" s="37" t="s">
        <v>3</v>
      </c>
      <c r="B8" s="38" t="s">
        <v>34</v>
      </c>
      <c r="C8" s="39">
        <f>C9+C29</f>
        <v>7285000</v>
      </c>
      <c r="D8" s="39">
        <f>D9+D29</f>
        <v>853687.8</v>
      </c>
      <c r="E8" s="40">
        <f>D8/C8*100</f>
        <v>11.718432395332878</v>
      </c>
      <c r="F8" s="40">
        <v>148</v>
      </c>
    </row>
    <row r="9" spans="1:6" s="5" customFormat="1" ht="21" customHeight="1">
      <c r="A9" s="7" t="s">
        <v>5</v>
      </c>
      <c r="B9" s="8" t="s">
        <v>17</v>
      </c>
      <c r="C9" s="42">
        <f>C10+C11+C12+C13+C14+C15+C16+C17+C23+C24+C25+C26+C27</f>
        <v>6900000</v>
      </c>
      <c r="D9" s="42">
        <f>D10+D11+D12+D13+D14+D15+D16+D17+D23+D24+D25+D26+D27</f>
        <v>787420.8</v>
      </c>
      <c r="E9" s="42">
        <f aca="true" t="shared" si="0" ref="E9:E37">D9/C9*100</f>
        <v>11.411895652173913</v>
      </c>
      <c r="F9" s="42">
        <v>148</v>
      </c>
    </row>
    <row r="10" spans="1:6" s="5" customFormat="1" ht="21" customHeight="1">
      <c r="A10" s="9">
        <v>1</v>
      </c>
      <c r="B10" s="10" t="s">
        <v>35</v>
      </c>
      <c r="C10" s="43">
        <v>1051000</v>
      </c>
      <c r="D10" s="44">
        <v>176297.6</v>
      </c>
      <c r="E10" s="43">
        <f t="shared" si="0"/>
        <v>16.774272121788773</v>
      </c>
      <c r="F10" s="43">
        <v>239</v>
      </c>
    </row>
    <row r="11" spans="1:6" s="5" customFormat="1" ht="21" customHeight="1">
      <c r="A11" s="9">
        <f>+A10+1</f>
        <v>2</v>
      </c>
      <c r="B11" s="10" t="s">
        <v>36</v>
      </c>
      <c r="C11" s="43">
        <v>101000</v>
      </c>
      <c r="D11" s="44">
        <v>41811.6</v>
      </c>
      <c r="E11" s="43">
        <f t="shared" si="0"/>
        <v>41.397623762376234</v>
      </c>
      <c r="F11" s="43">
        <v>135.88871916539372</v>
      </c>
    </row>
    <row r="12" spans="1:6" s="5" customFormat="1" ht="21" customHeight="1">
      <c r="A12" s="9">
        <f>A11+1</f>
        <v>3</v>
      </c>
      <c r="B12" s="10" t="s">
        <v>37</v>
      </c>
      <c r="C12" s="43">
        <v>627200</v>
      </c>
      <c r="D12" s="44">
        <v>196645.59999999998</v>
      </c>
      <c r="E12" s="43">
        <f t="shared" si="0"/>
        <v>31.352933673469387</v>
      </c>
      <c r="F12" s="43">
        <v>97</v>
      </c>
    </row>
    <row r="13" spans="1:6" s="5" customFormat="1" ht="21" customHeight="1">
      <c r="A13" s="9">
        <f>A12+1</f>
        <v>4</v>
      </c>
      <c r="B13" s="10" t="s">
        <v>38</v>
      </c>
      <c r="C13" s="45">
        <v>237500</v>
      </c>
      <c r="D13" s="46">
        <v>72954</v>
      </c>
      <c r="E13" s="45">
        <f t="shared" si="0"/>
        <v>30.71747368421053</v>
      </c>
      <c r="F13" s="45">
        <v>95</v>
      </c>
    </row>
    <row r="14" spans="1:6" s="5" customFormat="1" ht="21" customHeight="1">
      <c r="A14" s="9">
        <f>A13+1</f>
        <v>5</v>
      </c>
      <c r="B14" s="10" t="s">
        <v>39</v>
      </c>
      <c r="C14" s="45">
        <v>465000</v>
      </c>
      <c r="D14" s="46">
        <v>52535</v>
      </c>
      <c r="E14" s="45">
        <f t="shared" si="0"/>
        <v>11.297849462365592</v>
      </c>
      <c r="F14" s="45">
        <v>42</v>
      </c>
    </row>
    <row r="15" spans="1:6" s="5" customFormat="1" ht="21" customHeight="1">
      <c r="A15" s="9">
        <f>A14+1</f>
        <v>6</v>
      </c>
      <c r="B15" s="10" t="s">
        <v>40</v>
      </c>
      <c r="C15" s="45">
        <v>249000</v>
      </c>
      <c r="D15" s="46">
        <v>43180</v>
      </c>
      <c r="E15" s="45">
        <f t="shared" si="0"/>
        <v>17.34136546184739</v>
      </c>
      <c r="F15" s="45">
        <v>69</v>
      </c>
    </row>
    <row r="16" spans="1:6" s="5" customFormat="1" ht="21" customHeight="1">
      <c r="A16" s="9">
        <f>A15+1</f>
        <v>7</v>
      </c>
      <c r="B16" s="10" t="s">
        <v>41</v>
      </c>
      <c r="C16" s="45">
        <v>73600</v>
      </c>
      <c r="D16" s="46">
        <v>22007</v>
      </c>
      <c r="E16" s="45">
        <f t="shared" si="0"/>
        <v>29.9008152173913</v>
      </c>
      <c r="F16" s="45">
        <v>96</v>
      </c>
    </row>
    <row r="17" spans="1:6" s="5" customFormat="1" ht="21" customHeight="1">
      <c r="A17" s="9">
        <v>8</v>
      </c>
      <c r="B17" s="10" t="s">
        <v>42</v>
      </c>
      <c r="C17" s="45">
        <f>C18+C19+C20+C21+C22</f>
        <v>3706700</v>
      </c>
      <c r="D17" s="45">
        <f>D18+D19+D20+D21+D22</f>
        <v>117436</v>
      </c>
      <c r="E17" s="45">
        <f>D17/C17*100</f>
        <v>3.1682089189845413</v>
      </c>
      <c r="F17" s="45"/>
    </row>
    <row r="18" spans="1:6" s="5" customFormat="1" ht="21" customHeight="1">
      <c r="A18" s="47" t="s">
        <v>43</v>
      </c>
      <c r="B18" s="48" t="s">
        <v>44</v>
      </c>
      <c r="C18" s="42"/>
      <c r="D18" s="49"/>
      <c r="E18" s="42"/>
      <c r="F18" s="42"/>
    </row>
    <row r="19" spans="1:6" s="5" customFormat="1" ht="21" customHeight="1">
      <c r="A19" s="47" t="s">
        <v>43</v>
      </c>
      <c r="B19" s="48" t="s">
        <v>45</v>
      </c>
      <c r="C19" s="50">
        <v>8600</v>
      </c>
      <c r="D19" s="51">
        <v>1342</v>
      </c>
      <c r="E19" s="50">
        <f t="shared" si="0"/>
        <v>15.604651162790697</v>
      </c>
      <c r="F19" s="50">
        <v>79</v>
      </c>
    </row>
    <row r="20" spans="1:6" s="5" customFormat="1" ht="21" customHeight="1">
      <c r="A20" s="47" t="s">
        <v>43</v>
      </c>
      <c r="B20" s="48" t="s">
        <v>46</v>
      </c>
      <c r="C20" s="43">
        <v>3500000</v>
      </c>
      <c r="D20" s="44">
        <v>70328</v>
      </c>
      <c r="E20" s="43">
        <f t="shared" si="0"/>
        <v>2.0093714285714284</v>
      </c>
      <c r="F20" s="43">
        <v>11</v>
      </c>
    </row>
    <row r="21" spans="1:6" s="5" customFormat="1" ht="21" customHeight="1">
      <c r="A21" s="47" t="s">
        <v>43</v>
      </c>
      <c r="B21" s="48" t="s">
        <v>47</v>
      </c>
      <c r="C21" s="45">
        <v>197600</v>
      </c>
      <c r="D21" s="46">
        <v>45766</v>
      </c>
      <c r="E21" s="45">
        <f t="shared" si="0"/>
        <v>23.160931174089068</v>
      </c>
      <c r="F21" s="45">
        <v>212</v>
      </c>
    </row>
    <row r="22" spans="1:6" s="5" customFormat="1" ht="21" customHeight="1">
      <c r="A22" s="47" t="s">
        <v>43</v>
      </c>
      <c r="B22" s="48" t="s">
        <v>48</v>
      </c>
      <c r="C22" s="45">
        <v>500</v>
      </c>
      <c r="D22" s="46"/>
      <c r="E22" s="45">
        <f t="shared" si="0"/>
        <v>0</v>
      </c>
      <c r="F22" s="45"/>
    </row>
    <row r="23" spans="1:6" s="5" customFormat="1" ht="21" customHeight="1">
      <c r="A23" s="9">
        <v>9</v>
      </c>
      <c r="B23" s="10" t="s">
        <v>49</v>
      </c>
      <c r="C23" s="43">
        <v>173000</v>
      </c>
      <c r="D23" s="44">
        <v>11702</v>
      </c>
      <c r="E23" s="43">
        <f t="shared" si="0"/>
        <v>6.764161849710983</v>
      </c>
      <c r="F23" s="43">
        <v>72</v>
      </c>
    </row>
    <row r="24" spans="1:6" s="5" customFormat="1" ht="32.25">
      <c r="A24" s="52">
        <f>A23+1</f>
        <v>10</v>
      </c>
      <c r="B24" s="53" t="s">
        <v>50</v>
      </c>
      <c r="C24" s="50">
        <v>500</v>
      </c>
      <c r="D24" s="51"/>
      <c r="E24" s="50"/>
      <c r="F24" s="50"/>
    </row>
    <row r="25" spans="1:6" s="5" customFormat="1" ht="21" customHeight="1">
      <c r="A25" s="9">
        <v>11</v>
      </c>
      <c r="B25" s="10" t="s">
        <v>51</v>
      </c>
      <c r="C25" s="50">
        <v>22000</v>
      </c>
      <c r="D25" s="51">
        <v>10422</v>
      </c>
      <c r="E25" s="50">
        <f t="shared" si="0"/>
        <v>47.372727272727275</v>
      </c>
      <c r="F25" s="50">
        <v>147</v>
      </c>
    </row>
    <row r="26" spans="1:6" s="5" customFormat="1" ht="21.6" customHeight="1">
      <c r="A26" s="9">
        <f>A25+1</f>
        <v>12</v>
      </c>
      <c r="B26" s="10" t="s">
        <v>52</v>
      </c>
      <c r="C26" s="43">
        <v>3200</v>
      </c>
      <c r="D26" s="44">
        <v>1016</v>
      </c>
      <c r="E26" s="43">
        <f t="shared" si="0"/>
        <v>31.75</v>
      </c>
      <c r="F26" s="43">
        <v>434</v>
      </c>
    </row>
    <row r="27" spans="1:6" s="5" customFormat="1" ht="21.6" customHeight="1">
      <c r="A27" s="9">
        <f>A26+1</f>
        <v>13</v>
      </c>
      <c r="B27" s="10" t="s">
        <v>53</v>
      </c>
      <c r="C27" s="43">
        <v>190300</v>
      </c>
      <c r="D27" s="44">
        <v>41414</v>
      </c>
      <c r="E27" s="43">
        <f t="shared" si="0"/>
        <v>21.7624802942722</v>
      </c>
      <c r="F27" s="43">
        <v>141</v>
      </c>
    </row>
    <row r="28" spans="1:7" s="5" customFormat="1" ht="21.6" customHeight="1">
      <c r="A28" s="7" t="s">
        <v>6</v>
      </c>
      <c r="B28" s="8" t="s">
        <v>25</v>
      </c>
      <c r="C28" s="43"/>
      <c r="D28" s="44"/>
      <c r="E28" s="43"/>
      <c r="F28" s="43"/>
      <c r="G28" s="54"/>
    </row>
    <row r="29" spans="1:6" s="5" customFormat="1" ht="21.6" customHeight="1">
      <c r="A29" s="7" t="s">
        <v>54</v>
      </c>
      <c r="B29" s="8" t="s">
        <v>55</v>
      </c>
      <c r="C29" s="55">
        <v>385000</v>
      </c>
      <c r="D29" s="56">
        <v>66267</v>
      </c>
      <c r="E29" s="55">
        <f t="shared" si="0"/>
        <v>17.212207792207792</v>
      </c>
      <c r="F29" s="55">
        <v>58</v>
      </c>
    </row>
    <row r="30" spans="1:6" s="5" customFormat="1" ht="21.6" customHeight="1">
      <c r="A30" s="9">
        <v>1</v>
      </c>
      <c r="B30" s="10" t="s">
        <v>56</v>
      </c>
      <c r="C30" s="43"/>
      <c r="D30" s="44"/>
      <c r="E30" s="43"/>
      <c r="F30" s="43"/>
    </row>
    <row r="31" spans="1:6" s="5" customFormat="1" ht="21.6" customHeight="1">
      <c r="A31" s="9">
        <f>A30+1</f>
        <v>2</v>
      </c>
      <c r="B31" s="10" t="s">
        <v>57</v>
      </c>
      <c r="C31" s="43"/>
      <c r="D31" s="44"/>
      <c r="E31" s="43"/>
      <c r="F31" s="43"/>
    </row>
    <row r="32" spans="1:6" s="5" customFormat="1" ht="21.6" customHeight="1">
      <c r="A32" s="9">
        <f>A31+1</f>
        <v>3</v>
      </c>
      <c r="B32" s="10" t="s">
        <v>58</v>
      </c>
      <c r="C32" s="43"/>
      <c r="D32" s="44"/>
      <c r="E32" s="43"/>
      <c r="F32" s="43"/>
    </row>
    <row r="33" spans="1:6" s="5" customFormat="1" ht="21.6" customHeight="1">
      <c r="A33" s="9">
        <f>A32+1</f>
        <v>4</v>
      </c>
      <c r="B33" s="10" t="s">
        <v>59</v>
      </c>
      <c r="C33" s="43"/>
      <c r="D33" s="44"/>
      <c r="E33" s="43"/>
      <c r="F33" s="43"/>
    </row>
    <row r="34" spans="1:6" s="5" customFormat="1" ht="21.6" customHeight="1">
      <c r="A34" s="9">
        <v>5</v>
      </c>
      <c r="B34" s="10" t="s">
        <v>60</v>
      </c>
      <c r="C34" s="43"/>
      <c r="D34" s="44"/>
      <c r="E34" s="43"/>
      <c r="F34" s="43"/>
    </row>
    <row r="35" spans="1:6" s="5" customFormat="1" ht="21.6" customHeight="1">
      <c r="A35" s="9">
        <v>6</v>
      </c>
      <c r="B35" s="57" t="s">
        <v>61</v>
      </c>
      <c r="C35" s="43"/>
      <c r="D35" s="44"/>
      <c r="E35" s="43"/>
      <c r="F35" s="43"/>
    </row>
    <row r="36" spans="1:6" s="5" customFormat="1" ht="21.6" customHeight="1">
      <c r="A36" s="7" t="s">
        <v>62</v>
      </c>
      <c r="B36" s="58" t="s">
        <v>18</v>
      </c>
      <c r="C36" s="43"/>
      <c r="D36" s="44"/>
      <c r="E36" s="43"/>
      <c r="F36" s="43"/>
    </row>
    <row r="37" spans="1:6" s="5" customFormat="1" ht="21" customHeight="1">
      <c r="A37" s="59" t="s">
        <v>4</v>
      </c>
      <c r="B37" s="60" t="s">
        <v>63</v>
      </c>
      <c r="C37" s="55">
        <v>6610330</v>
      </c>
      <c r="D37" s="55">
        <v>760486.5202923937</v>
      </c>
      <c r="E37" s="43">
        <f t="shared" si="0"/>
        <v>11.504516722953223</v>
      </c>
      <c r="F37" s="43">
        <v>61</v>
      </c>
    </row>
    <row r="38" spans="1:6" s="5" customFormat="1" ht="21" customHeight="1">
      <c r="A38" s="61">
        <v>1</v>
      </c>
      <c r="B38" s="62" t="s">
        <v>64</v>
      </c>
      <c r="C38" s="63"/>
      <c r="D38" s="64"/>
      <c r="E38" s="43"/>
      <c r="F38" s="43"/>
    </row>
    <row r="39" spans="1:6" s="5" customFormat="1" ht="21" customHeight="1">
      <c r="A39" s="65">
        <v>2</v>
      </c>
      <c r="B39" s="66" t="s">
        <v>65</v>
      </c>
      <c r="C39" s="67"/>
      <c r="D39" s="68"/>
      <c r="E39" s="67"/>
      <c r="F39" s="67"/>
    </row>
    <row r="40" spans="1:6" ht="15.95" customHeight="1">
      <c r="A40" s="101"/>
      <c r="B40" s="101"/>
      <c r="C40" s="101"/>
      <c r="D40" s="101"/>
      <c r="E40" s="101"/>
      <c r="F40" s="101"/>
    </row>
    <row r="41" spans="1:6" ht="22.5" customHeight="1">
      <c r="A41" s="5"/>
      <c r="B41" s="69"/>
      <c r="C41" s="5"/>
      <c r="D41" s="5"/>
      <c r="E41" s="5"/>
      <c r="F41" s="5"/>
    </row>
    <row r="42" spans="1:6" ht="18.75">
      <c r="A42" s="5"/>
      <c r="B42" s="69"/>
      <c r="C42" s="5"/>
      <c r="D42" s="5"/>
      <c r="E42" s="5"/>
      <c r="F42" s="5"/>
    </row>
    <row r="43" spans="1:6" ht="18.75">
      <c r="A43" s="70"/>
      <c r="B43" s="69"/>
      <c r="C43" s="5"/>
      <c r="D43" s="5"/>
      <c r="E43" s="5"/>
      <c r="F43" s="5"/>
    </row>
    <row r="44" spans="1:6" ht="18.75">
      <c r="A44" s="70"/>
      <c r="B44" s="69"/>
      <c r="C44" s="5"/>
      <c r="D44" s="5"/>
      <c r="E44" s="5"/>
      <c r="F44" s="5"/>
    </row>
  </sheetData>
  <mergeCells count="9">
    <mergeCell ref="A40:F40"/>
    <mergeCell ref="D1:F1"/>
    <mergeCell ref="A4:F4"/>
    <mergeCell ref="A5:C5"/>
    <mergeCell ref="A6:A7"/>
    <mergeCell ref="B6:B7"/>
    <mergeCell ref="C6:C7"/>
    <mergeCell ref="D6:D7"/>
    <mergeCell ref="E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workbookViewId="0" topLeftCell="A1">
      <selection activeCell="F31" sqref="F31"/>
    </sheetView>
  </sheetViews>
  <sheetFormatPr defaultColWidth="12.8515625" defaultRowHeight="15"/>
  <cols>
    <col min="1" max="1" width="7.28125" style="3" customWidth="1"/>
    <col min="2" max="2" width="72.8515625" style="3" customWidth="1"/>
    <col min="3" max="4" width="15.28125" style="3" customWidth="1"/>
    <col min="5" max="6" width="13.57421875" style="71" customWidth="1"/>
    <col min="7" max="16384" width="12.8515625" style="3" customWidth="1"/>
  </cols>
  <sheetData>
    <row r="1" spans="1:6" ht="21" customHeight="1">
      <c r="A1" s="1" t="s">
        <v>30</v>
      </c>
      <c r="B1" s="1"/>
      <c r="C1" s="71"/>
      <c r="D1" s="16"/>
      <c r="E1" s="93" t="s">
        <v>66</v>
      </c>
      <c r="F1" s="93"/>
    </row>
    <row r="2" spans="1:6" ht="18.75">
      <c r="A2" s="1"/>
      <c r="B2" s="1"/>
      <c r="C2" s="71"/>
      <c r="D2" s="16"/>
      <c r="E2" s="27"/>
      <c r="F2" s="27"/>
    </row>
    <row r="3" spans="1:6" ht="15">
      <c r="A3" s="111" t="s">
        <v>67</v>
      </c>
      <c r="B3" s="111"/>
      <c r="C3" s="111"/>
      <c r="D3" s="111"/>
      <c r="E3" s="111"/>
      <c r="F3" s="111"/>
    </row>
    <row r="4" spans="1:6" ht="15">
      <c r="A4" s="94"/>
      <c r="B4" s="94"/>
      <c r="C4" s="94"/>
      <c r="D4" s="94"/>
      <c r="E4" s="94"/>
      <c r="F4" s="94"/>
    </row>
    <row r="5" spans="1:6" ht="19.5" customHeight="1">
      <c r="A5" s="72"/>
      <c r="B5" s="72"/>
      <c r="C5" s="5"/>
      <c r="D5" s="112" t="s">
        <v>0</v>
      </c>
      <c r="E5" s="112"/>
      <c r="F5" s="112"/>
    </row>
    <row r="6" spans="1:6" s="18" customFormat="1" ht="37.5" customHeight="1">
      <c r="A6" s="103" t="s">
        <v>1</v>
      </c>
      <c r="B6" s="104" t="s">
        <v>2</v>
      </c>
      <c r="C6" s="105" t="s">
        <v>20</v>
      </c>
      <c r="D6" s="107" t="s">
        <v>33</v>
      </c>
      <c r="E6" s="109" t="s">
        <v>21</v>
      </c>
      <c r="F6" s="110"/>
    </row>
    <row r="7" spans="1:6" s="18" customFormat="1" ht="49.5" customHeight="1">
      <c r="A7" s="103"/>
      <c r="B7" s="103"/>
      <c r="C7" s="106"/>
      <c r="D7" s="108"/>
      <c r="E7" s="35" t="s">
        <v>20</v>
      </c>
      <c r="F7" s="36" t="s">
        <v>22</v>
      </c>
    </row>
    <row r="8" spans="1:6" s="5" customFormat="1" ht="20.1" customHeight="1">
      <c r="A8" s="6"/>
      <c r="B8" s="73" t="s">
        <v>8</v>
      </c>
      <c r="C8" s="28">
        <f>C9+C29</f>
        <v>21947296</v>
      </c>
      <c r="D8" s="28">
        <f>D9+D29</f>
        <v>4876376.6219999995</v>
      </c>
      <c r="E8" s="74">
        <f>D8/C8*100</f>
        <v>22.21857591021691</v>
      </c>
      <c r="F8" s="74"/>
    </row>
    <row r="9" spans="1:6" s="5" customFormat="1" ht="20.1" customHeight="1">
      <c r="A9" s="7" t="s">
        <v>3</v>
      </c>
      <c r="B9" s="75" t="s">
        <v>68</v>
      </c>
      <c r="C9" s="29">
        <f>C10+C14+C26+C27+C28</f>
        <v>13819524</v>
      </c>
      <c r="D9" s="29">
        <f>D10+D14+D26+D27+D28</f>
        <v>3260316.622</v>
      </c>
      <c r="E9" s="76">
        <f aca="true" t="shared" si="0" ref="E9:E29">D9/C9*100</f>
        <v>23.592105068162983</v>
      </c>
      <c r="F9" s="76"/>
    </row>
    <row r="10" spans="1:6" s="5" customFormat="1" ht="20.1" customHeight="1">
      <c r="A10" s="7" t="s">
        <v>5</v>
      </c>
      <c r="B10" s="75" t="s">
        <v>69</v>
      </c>
      <c r="C10" s="29">
        <v>4475342</v>
      </c>
      <c r="D10" s="29">
        <v>372701.62200000003</v>
      </c>
      <c r="E10" s="76">
        <f t="shared" si="0"/>
        <v>8.327891410310094</v>
      </c>
      <c r="F10" s="76">
        <v>108.34540163678376</v>
      </c>
    </row>
    <row r="11" spans="1:6" s="5" customFormat="1" ht="20.1" customHeight="1">
      <c r="A11" s="9">
        <v>1</v>
      </c>
      <c r="B11" s="57" t="s">
        <v>70</v>
      </c>
      <c r="C11" s="11">
        <f>C10-C13</f>
        <v>4223497</v>
      </c>
      <c r="D11" s="11">
        <f>D10-D13</f>
        <v>285002.222</v>
      </c>
      <c r="E11" s="77">
        <f t="shared" si="0"/>
        <v>6.748015258445786</v>
      </c>
      <c r="F11" s="77">
        <v>110</v>
      </c>
    </row>
    <row r="12" spans="1:6" s="14" customFormat="1" ht="48">
      <c r="A12" s="52">
        <v>2</v>
      </c>
      <c r="B12" s="78" t="s">
        <v>71</v>
      </c>
      <c r="C12" s="11"/>
      <c r="D12" s="11"/>
      <c r="E12" s="77"/>
      <c r="F12" s="77"/>
    </row>
    <row r="13" spans="1:6" s="5" customFormat="1" ht="20.1" customHeight="1">
      <c r="A13" s="9">
        <v>3</v>
      </c>
      <c r="B13" s="79" t="s">
        <v>72</v>
      </c>
      <c r="C13" s="11">
        <v>251845</v>
      </c>
      <c r="D13" s="11">
        <v>87699.40000000001</v>
      </c>
      <c r="E13" s="77">
        <f t="shared" si="0"/>
        <v>34.822767972363955</v>
      </c>
      <c r="F13" s="77">
        <v>94</v>
      </c>
    </row>
    <row r="14" spans="1:6" s="5" customFormat="1" ht="20.1" customHeight="1">
      <c r="A14" s="7" t="s">
        <v>6</v>
      </c>
      <c r="B14" s="75" t="s">
        <v>10</v>
      </c>
      <c r="C14" s="29">
        <v>9066492</v>
      </c>
      <c r="D14" s="29">
        <v>2886315</v>
      </c>
      <c r="E14" s="76">
        <f t="shared" si="0"/>
        <v>31.834969908979126</v>
      </c>
      <c r="F14" s="76">
        <v>119</v>
      </c>
    </row>
    <row r="15" spans="1:6" s="5" customFormat="1" ht="20.1" customHeight="1">
      <c r="A15" s="7"/>
      <c r="B15" s="80" t="s">
        <v>73</v>
      </c>
      <c r="C15" s="11"/>
      <c r="D15" s="11"/>
      <c r="E15" s="77"/>
      <c r="F15" s="77"/>
    </row>
    <row r="16" spans="1:6" s="5" customFormat="1" ht="20.1" customHeight="1">
      <c r="A16" s="9">
        <v>1</v>
      </c>
      <c r="B16" s="80" t="s">
        <v>74</v>
      </c>
      <c r="C16" s="11">
        <v>4319527</v>
      </c>
      <c r="D16" s="11">
        <v>773250</v>
      </c>
      <c r="E16" s="77">
        <f t="shared" si="0"/>
        <v>17.901265578383928</v>
      </c>
      <c r="F16" s="77">
        <v>95.84646716057708</v>
      </c>
    </row>
    <row r="17" spans="1:6" s="5" customFormat="1" ht="20.1" customHeight="1">
      <c r="A17" s="9">
        <f>A16+1</f>
        <v>2</v>
      </c>
      <c r="B17" s="80" t="s">
        <v>75</v>
      </c>
      <c r="C17" s="11">
        <v>19835</v>
      </c>
      <c r="D17" s="11">
        <v>412</v>
      </c>
      <c r="E17" s="77">
        <f t="shared" si="0"/>
        <v>2.07713637509453</v>
      </c>
      <c r="F17" s="77">
        <v>5.4310572106512</v>
      </c>
    </row>
    <row r="18" spans="1:6" s="5" customFormat="1" ht="20.1" customHeight="1">
      <c r="A18" s="9">
        <f aca="true" t="shared" si="1" ref="A18:A25">A17+1</f>
        <v>3</v>
      </c>
      <c r="B18" s="80" t="s">
        <v>76</v>
      </c>
      <c r="C18" s="11"/>
      <c r="D18" s="11"/>
      <c r="E18" s="77"/>
      <c r="F18" s="77"/>
    </row>
    <row r="19" spans="1:6" s="5" customFormat="1" ht="20.1" customHeight="1">
      <c r="A19" s="9">
        <f t="shared" si="1"/>
        <v>4</v>
      </c>
      <c r="B19" s="80" t="s">
        <v>77</v>
      </c>
      <c r="C19" s="11"/>
      <c r="D19" s="11"/>
      <c r="E19" s="77"/>
      <c r="F19" s="77"/>
    </row>
    <row r="20" spans="1:6" s="5" customFormat="1" ht="20.1" customHeight="1">
      <c r="A20" s="9">
        <f t="shared" si="1"/>
        <v>5</v>
      </c>
      <c r="B20" s="80" t="s">
        <v>78</v>
      </c>
      <c r="C20" s="11"/>
      <c r="D20" s="11"/>
      <c r="E20" s="77"/>
      <c r="F20" s="77"/>
    </row>
    <row r="21" spans="1:6" s="5" customFormat="1" ht="20.1" customHeight="1">
      <c r="A21" s="9">
        <f t="shared" si="1"/>
        <v>6</v>
      </c>
      <c r="B21" s="80" t="s">
        <v>79</v>
      </c>
      <c r="C21" s="11"/>
      <c r="D21" s="11"/>
      <c r="E21" s="77"/>
      <c r="F21" s="77"/>
    </row>
    <row r="22" spans="1:6" s="5" customFormat="1" ht="20.1" customHeight="1">
      <c r="A22" s="9">
        <f t="shared" si="1"/>
        <v>7</v>
      </c>
      <c r="B22" s="80" t="s">
        <v>80</v>
      </c>
      <c r="C22" s="11"/>
      <c r="D22" s="11"/>
      <c r="E22" s="77"/>
      <c r="F22" s="77"/>
    </row>
    <row r="23" spans="1:6" s="5" customFormat="1" ht="20.1" customHeight="1">
      <c r="A23" s="9">
        <f t="shared" si="1"/>
        <v>8</v>
      </c>
      <c r="B23" s="80" t="s">
        <v>81</v>
      </c>
      <c r="C23" s="11"/>
      <c r="D23" s="11"/>
      <c r="E23" s="77"/>
      <c r="F23" s="77"/>
    </row>
    <row r="24" spans="1:6" s="5" customFormat="1" ht="20.1" customHeight="1">
      <c r="A24" s="9">
        <f t="shared" si="1"/>
        <v>9</v>
      </c>
      <c r="B24" s="80" t="s">
        <v>82</v>
      </c>
      <c r="C24" s="11"/>
      <c r="D24" s="11"/>
      <c r="E24" s="77"/>
      <c r="F24" s="77"/>
    </row>
    <row r="25" spans="1:6" s="5" customFormat="1" ht="20.1" customHeight="1">
      <c r="A25" s="9">
        <f t="shared" si="1"/>
        <v>10</v>
      </c>
      <c r="B25" s="80" t="s">
        <v>83</v>
      </c>
      <c r="C25" s="11"/>
      <c r="D25" s="11"/>
      <c r="E25" s="77"/>
      <c r="F25" s="77"/>
    </row>
    <row r="26" spans="1:6" s="5" customFormat="1" ht="20.1" customHeight="1">
      <c r="A26" s="81" t="s">
        <v>54</v>
      </c>
      <c r="B26" s="82" t="s">
        <v>11</v>
      </c>
      <c r="C26" s="11"/>
      <c r="D26" s="11"/>
      <c r="E26" s="77"/>
      <c r="F26" s="77"/>
    </row>
    <row r="27" spans="1:6" s="5" customFormat="1" ht="20.1" customHeight="1">
      <c r="A27" s="7" t="s">
        <v>62</v>
      </c>
      <c r="B27" s="75" t="s">
        <v>12</v>
      </c>
      <c r="C27" s="29">
        <v>1300</v>
      </c>
      <c r="D27" s="29">
        <v>1300</v>
      </c>
      <c r="E27" s="76">
        <f t="shared" si="0"/>
        <v>100</v>
      </c>
      <c r="F27" s="76">
        <v>100</v>
      </c>
    </row>
    <row r="28" spans="1:6" s="5" customFormat="1" ht="20.1" customHeight="1">
      <c r="A28" s="7" t="s">
        <v>84</v>
      </c>
      <c r="B28" s="75" t="s">
        <v>13</v>
      </c>
      <c r="C28" s="29">
        <v>276390</v>
      </c>
      <c r="D28" s="11"/>
      <c r="E28" s="77"/>
      <c r="F28" s="77"/>
    </row>
    <row r="29" spans="1:6" s="5" customFormat="1" ht="18.75">
      <c r="A29" s="83" t="s">
        <v>4</v>
      </c>
      <c r="B29" s="84" t="s">
        <v>85</v>
      </c>
      <c r="C29" s="29">
        <f>SUM(C30:C32)</f>
        <v>8127772</v>
      </c>
      <c r="D29" s="29">
        <f>SUM(D30:D32)</f>
        <v>1616060</v>
      </c>
      <c r="E29" s="76">
        <f t="shared" si="0"/>
        <v>19.883185699598858</v>
      </c>
      <c r="F29" s="76">
        <v>429.80319148936167</v>
      </c>
    </row>
    <row r="30" spans="1:6" s="85" customFormat="1" ht="20.1" customHeight="1">
      <c r="A30" s="12">
        <v>1</v>
      </c>
      <c r="B30" s="80" t="s">
        <v>86</v>
      </c>
      <c r="C30" s="11">
        <v>1266429</v>
      </c>
      <c r="D30" s="11">
        <v>0</v>
      </c>
      <c r="E30" s="77"/>
      <c r="F30" s="77"/>
    </row>
    <row r="31" spans="1:6" s="86" customFormat="1" ht="20.1" customHeight="1">
      <c r="A31" s="12">
        <v>2</v>
      </c>
      <c r="B31" s="80" t="s">
        <v>87</v>
      </c>
      <c r="C31" s="11">
        <v>6720775</v>
      </c>
      <c r="D31" s="11">
        <v>1365480</v>
      </c>
      <c r="E31" s="77"/>
      <c r="F31" s="77">
        <v>402.7964601769911</v>
      </c>
    </row>
    <row r="32" spans="1:6" s="85" customFormat="1" ht="20.1" customHeight="1">
      <c r="A32" s="87">
        <v>3</v>
      </c>
      <c r="B32" s="88" t="s">
        <v>88</v>
      </c>
      <c r="C32" s="89">
        <v>140568</v>
      </c>
      <c r="D32" s="89">
        <v>250580</v>
      </c>
      <c r="E32" s="90"/>
      <c r="F32" s="90">
        <v>677.2432432432432</v>
      </c>
    </row>
    <row r="33" spans="1:6" ht="19.5" customHeight="1">
      <c r="A33" s="14"/>
      <c r="B33" s="14"/>
      <c r="C33" s="5"/>
      <c r="D33" s="5"/>
      <c r="E33" s="91"/>
      <c r="F33" s="91"/>
    </row>
    <row r="34" spans="1:4" ht="18.75" customHeight="1">
      <c r="A34" s="14"/>
      <c r="B34" s="14"/>
      <c r="C34" s="5"/>
      <c r="D34" s="5"/>
    </row>
    <row r="35" spans="1:4" ht="18.75">
      <c r="A35" s="5"/>
      <c r="B35" s="5"/>
      <c r="C35" s="5"/>
      <c r="D35" s="5"/>
    </row>
    <row r="36" spans="1:4" ht="18.75">
      <c r="A36" s="5"/>
      <c r="B36" s="5"/>
      <c r="C36" s="5"/>
      <c r="D36" s="5"/>
    </row>
    <row r="37" spans="1:4" ht="18.75">
      <c r="A37" s="5"/>
      <c r="B37" s="5"/>
      <c r="C37" s="5"/>
      <c r="D37" s="5"/>
    </row>
    <row r="38" spans="1:4" ht="18.75">
      <c r="A38" s="5"/>
      <c r="B38" s="5"/>
      <c r="C38" s="5"/>
      <c r="D38" s="5"/>
    </row>
  </sheetData>
  <mergeCells count="9">
    <mergeCell ref="E1:F1"/>
    <mergeCell ref="A3:F3"/>
    <mergeCell ref="A4:F4"/>
    <mergeCell ref="D5:F5"/>
    <mergeCell ref="A6:A7"/>
    <mergeCell ref="B6:B7"/>
    <mergeCell ref="C6:C7"/>
    <mergeCell ref="D6:D7"/>
    <mergeCell ref="E6:F6"/>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5F69A1-DFB1-49A6-BCA5-D4062F3EC2E9}">
  <ds:schemaRefs>
    <ds:schemaRef ds:uri="http://schemas.microsoft.com/sharepoint/v3/contenttype/forms"/>
  </ds:schemaRefs>
</ds:datastoreItem>
</file>

<file path=customXml/itemProps2.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Admin</cp:lastModifiedBy>
  <dcterms:created xsi:type="dcterms:W3CDTF">2018-08-22T07:49:45Z</dcterms:created>
  <dcterms:modified xsi:type="dcterms:W3CDTF">2023-03-20T01:46:29Z</dcterms:modified>
  <cp:category/>
  <cp:version/>
  <cp:contentType/>
  <cp:contentStatus/>
</cp:coreProperties>
</file>