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765" windowWidth="14805" windowHeight="7350"/>
  </bookViews>
  <sheets>
    <sheet name="Biểu 01" sheetId="17" r:id="rId1"/>
  </sheets>
  <calcPr calcId="144525"/>
</workbook>
</file>

<file path=xl/calcChain.xml><?xml version="1.0" encoding="utf-8"?>
<calcChain xmlns="http://schemas.openxmlformats.org/spreadsheetml/2006/main">
  <c r="D14" i="17" l="1"/>
  <c r="E14" i="17" l="1"/>
  <c r="F17" i="17" l="1"/>
  <c r="F15" i="17"/>
  <c r="F16" i="17"/>
  <c r="H12" i="17" l="1"/>
  <c r="H17" i="17" l="1"/>
  <c r="G17" i="17"/>
  <c r="H16" i="17"/>
  <c r="G16" i="17"/>
  <c r="H15" i="17"/>
  <c r="G15" i="17"/>
  <c r="H14" i="17"/>
  <c r="G14" i="17"/>
  <c r="F13" i="17"/>
  <c r="E13" i="17"/>
  <c r="D13" i="17"/>
  <c r="G12" i="17"/>
  <c r="H11" i="17"/>
  <c r="H10" i="17" s="1"/>
  <c r="G11" i="17"/>
  <c r="F10" i="17"/>
  <c r="E10" i="17"/>
  <c r="D10" i="17"/>
  <c r="E9" i="17" l="1"/>
  <c r="F9" i="17"/>
  <c r="D9" i="17"/>
  <c r="H13" i="17"/>
  <c r="H9" i="17" s="1"/>
  <c r="G10" i="17"/>
  <c r="G13" i="17"/>
  <c r="G9" i="17" l="1"/>
</calcChain>
</file>

<file path=xl/sharedStrings.xml><?xml version="1.0" encoding="utf-8"?>
<sst xmlns="http://schemas.openxmlformats.org/spreadsheetml/2006/main" count="26" uniqueCount="25">
  <si>
    <t>Nội dung</t>
  </si>
  <si>
    <t>Vay trong kỳ</t>
  </si>
  <si>
    <t>Gốc</t>
  </si>
  <si>
    <t>Tổng</t>
  </si>
  <si>
    <t>Vay vốn KCHKM, GTNT</t>
  </si>
  <si>
    <t>Trả nợ trong kỳ</t>
  </si>
  <si>
    <t>Dự án REII</t>
  </si>
  <si>
    <t xml:space="preserve">Chương trình đô thị miền núi phía Bắc </t>
  </si>
  <si>
    <t>Lãi/Phí</t>
  </si>
  <si>
    <t xml:space="preserve">   </t>
  </si>
  <si>
    <t>Dự án mở rộng bệnh viện đa khoa tỉnh Hòa Bình</t>
  </si>
  <si>
    <t>Dự án sửa chữa và nâng cao an toàn đập (WB8)</t>
  </si>
  <si>
    <t>Đơn vị: Triệu đồng</t>
  </si>
  <si>
    <t xml:space="preserve">Dư nợ đầu kỳ      </t>
  </si>
  <si>
    <t>Chương trình mở rộng quy mô vệ sinh nước sạch nông thôn dựa trên kết quả</t>
  </si>
  <si>
    <t>STT</t>
  </si>
  <si>
    <t>a</t>
  </si>
  <si>
    <t>b</t>
  </si>
  <si>
    <t>6=1+2-3</t>
  </si>
  <si>
    <t>Vay Ngân hàng phát triển Việt Nam</t>
  </si>
  <si>
    <t>Vay lại nguồn vay nước ngoài của Chính phủ</t>
  </si>
  <si>
    <t>Dư nợ cuối kỳ</t>
  </si>
  <si>
    <t>BÁO CÁO TÌNH HÌNH VAY VÀ TRẢ NỢ CỦA CHÍNH QUYỀN ĐỊA PHƯƠNG NĂM 2020</t>
  </si>
  <si>
    <t>(Kèm theo Công văn số         /STC-QLNS ngày        /02/2021 của Sở Tài chính)</t>
  </si>
  <si>
    <t>Mẫu biểu số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</si>
</sst>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i/>
      <sz val="11"/>
      <color theme="1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164" fontId="6" fillId="0" borderId="0" xfId="0" applyNumberFormat="1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16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0" xfId="0" applyFont="1"/>
    <xf numFmtId="0" fontId="2" fillId="0" borderId="0" xfId="0" applyFont="1" applyAlignment="1">
      <alignment vertical="center"/>
    </xf>
    <xf numFmtId="164" fontId="5" fillId="0" borderId="0" xfId="1" applyNumberFormat="1" applyFont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65" fontId="6" fillId="0" borderId="1" xfId="1" applyNumberFormat="1" applyFont="1" applyBorder="1" applyAlignment="1">
      <alignment horizontal="center" vertical="center" wrapText="1"/>
    </xf>
    <xf numFmtId="165" fontId="5" fillId="0" borderId="0" xfId="1" applyNumberFormat="1" applyFont="1"/>
    <xf numFmtId="165" fontId="5" fillId="2" borderId="0" xfId="1" applyNumberFormat="1" applyFont="1" applyFill="1"/>
    <xf numFmtId="165" fontId="6" fillId="0" borderId="4" xfId="1" applyNumberFormat="1" applyFont="1" applyBorder="1" applyAlignment="1">
      <alignment horizontal="center" vertical="center" wrapText="1"/>
    </xf>
    <xf numFmtId="165" fontId="2" fillId="0" borderId="0" xfId="1" applyNumberFormat="1" applyFont="1"/>
    <xf numFmtId="165" fontId="2" fillId="2" borderId="0" xfId="1" applyNumberFormat="1" applyFont="1" applyFill="1"/>
    <xf numFmtId="165" fontId="2" fillId="0" borderId="0" xfId="1" applyNumberFormat="1" applyFont="1" applyAlignment="1">
      <alignment vertical="center"/>
    </xf>
    <xf numFmtId="165" fontId="2" fillId="2" borderId="0" xfId="1" applyNumberFormat="1" applyFont="1" applyFill="1" applyAlignment="1">
      <alignment vertical="center"/>
    </xf>
    <xf numFmtId="165" fontId="8" fillId="0" borderId="0" xfId="1" applyNumberFormat="1" applyFont="1"/>
    <xf numFmtId="165" fontId="8" fillId="2" borderId="0" xfId="1" applyNumberFormat="1" applyFont="1" applyFill="1"/>
    <xf numFmtId="165" fontId="5" fillId="0" borderId="0" xfId="0" applyNumberFormat="1" applyFont="1" applyBorder="1" applyAlignment="1">
      <alignment vertical="center"/>
    </xf>
    <xf numFmtId="164" fontId="6" fillId="0" borderId="1" xfId="1" applyNumberFormat="1" applyFont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/>
    </xf>
    <xf numFmtId="43" fontId="5" fillId="0" borderId="0" xfId="1" applyFont="1" applyAlignment="1">
      <alignment vertical="center"/>
    </xf>
    <xf numFmtId="164" fontId="11" fillId="2" borderId="1" xfId="1" applyNumberFormat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5" fillId="0" borderId="2" xfId="1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/>
    </xf>
    <xf numFmtId="165" fontId="6" fillId="0" borderId="3" xfId="1" applyNumberFormat="1" applyFont="1" applyBorder="1" applyAlignment="1">
      <alignment horizontal="center" vertical="center" wrapText="1"/>
    </xf>
    <xf numFmtId="165" fontId="6" fillId="0" borderId="4" xfId="1" applyNumberFormat="1" applyFont="1" applyBorder="1" applyAlignment="1">
      <alignment horizontal="center" vertical="center" wrapText="1"/>
    </xf>
    <xf numFmtId="165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zoomScale="80" zoomScaleNormal="80" workbookViewId="0">
      <selection activeCell="J6" sqref="J6"/>
    </sheetView>
  </sheetViews>
  <sheetFormatPr defaultColWidth="9" defaultRowHeight="15" x14ac:dyDescent="0.25"/>
  <cols>
    <col min="1" max="1" width="6.28515625" style="1" customWidth="1"/>
    <col min="2" max="2" width="38.28515625" style="1" customWidth="1"/>
    <col min="3" max="3" width="22" style="30" customWidth="1"/>
    <col min="4" max="4" width="12.140625" style="31" customWidth="1"/>
    <col min="5" max="5" width="13.42578125" style="30" customWidth="1"/>
    <col min="6" max="6" width="13.140625" style="30" customWidth="1"/>
    <col min="7" max="7" width="11.7109375" style="30" customWidth="1"/>
    <col min="8" max="8" width="17.28515625" style="30" customWidth="1"/>
    <col min="9" max="9" width="11.5703125" style="1" bestFit="1" customWidth="1"/>
    <col min="10" max="10" width="10.7109375" style="1" bestFit="1" customWidth="1"/>
    <col min="11" max="11" width="10.42578125" style="1" bestFit="1" customWidth="1"/>
    <col min="12" max="16384" width="9" style="1"/>
  </cols>
  <sheetData>
    <row r="1" spans="1:14" x14ac:dyDescent="0.25">
      <c r="G1" s="60" t="s">
        <v>24</v>
      </c>
      <c r="H1" s="60"/>
    </row>
    <row r="2" spans="1:14" s="3" customFormat="1" ht="18.75" x14ac:dyDescent="0.3">
      <c r="A2" s="51" t="s">
        <v>22</v>
      </c>
      <c r="B2" s="51"/>
      <c r="C2" s="51"/>
      <c r="D2" s="51"/>
      <c r="E2" s="51"/>
      <c r="F2" s="51"/>
      <c r="G2" s="51"/>
      <c r="H2" s="51"/>
      <c r="I2" s="2"/>
      <c r="J2" s="2"/>
    </row>
    <row r="3" spans="1:14" s="3" customFormat="1" ht="16.5" x14ac:dyDescent="0.25">
      <c r="A3" s="52" t="s">
        <v>23</v>
      </c>
      <c r="B3" s="52"/>
      <c r="C3" s="52"/>
      <c r="D3" s="52"/>
      <c r="E3" s="52"/>
      <c r="F3" s="52"/>
      <c r="G3" s="52"/>
      <c r="H3" s="52"/>
      <c r="I3" s="2"/>
      <c r="J3" s="2"/>
    </row>
    <row r="5" spans="1:14" s="4" customFormat="1" ht="21.75" customHeight="1" x14ac:dyDescent="0.25">
      <c r="C5" s="27"/>
      <c r="D5" s="28"/>
      <c r="E5" s="53" t="s">
        <v>12</v>
      </c>
      <c r="F5" s="53"/>
      <c r="G5" s="53"/>
      <c r="H5" s="53"/>
      <c r="I5" s="5"/>
      <c r="J5" s="5"/>
    </row>
    <row r="6" spans="1:14" s="7" customFormat="1" ht="21" customHeight="1" x14ac:dyDescent="0.25">
      <c r="A6" s="54" t="s">
        <v>15</v>
      </c>
      <c r="B6" s="55" t="s">
        <v>0</v>
      </c>
      <c r="C6" s="58" t="s">
        <v>13</v>
      </c>
      <c r="D6" s="56" t="s">
        <v>1</v>
      </c>
      <c r="E6" s="57" t="s">
        <v>5</v>
      </c>
      <c r="F6" s="57"/>
      <c r="G6" s="57"/>
      <c r="H6" s="58" t="s">
        <v>21</v>
      </c>
      <c r="I6" s="6"/>
      <c r="J6" s="6"/>
    </row>
    <row r="7" spans="1:14" s="7" customFormat="1" ht="30.75" customHeight="1" x14ac:dyDescent="0.25">
      <c r="A7" s="54"/>
      <c r="B7" s="55"/>
      <c r="C7" s="59"/>
      <c r="D7" s="56"/>
      <c r="E7" s="26" t="s">
        <v>2</v>
      </c>
      <c r="F7" s="26" t="s">
        <v>8</v>
      </c>
      <c r="G7" s="26" t="s">
        <v>3</v>
      </c>
      <c r="H7" s="59"/>
      <c r="I7" s="6"/>
      <c r="J7" s="6"/>
    </row>
    <row r="8" spans="1:14" s="7" customFormat="1" ht="30.75" customHeight="1" x14ac:dyDescent="0.25">
      <c r="A8" s="23" t="s">
        <v>16</v>
      </c>
      <c r="B8" s="24" t="s">
        <v>17</v>
      </c>
      <c r="C8" s="39">
        <v>1</v>
      </c>
      <c r="D8" s="40">
        <v>2</v>
      </c>
      <c r="E8" s="41">
        <v>3</v>
      </c>
      <c r="F8" s="41">
        <v>4</v>
      </c>
      <c r="G8" s="41">
        <v>5</v>
      </c>
      <c r="H8" s="29" t="s">
        <v>18</v>
      </c>
      <c r="I8" s="6"/>
      <c r="J8" s="6"/>
    </row>
    <row r="9" spans="1:14" s="10" customFormat="1" ht="30.75" customHeight="1" x14ac:dyDescent="0.25">
      <c r="A9" s="23"/>
      <c r="B9" s="24" t="s">
        <v>3</v>
      </c>
      <c r="C9" s="37">
        <v>246415.7806346</v>
      </c>
      <c r="D9" s="38">
        <f t="shared" ref="D9:G9" si="0">D10+D13</f>
        <v>42245.878949999998</v>
      </c>
      <c r="E9" s="37">
        <f t="shared" si="0"/>
        <v>63864.644079999998</v>
      </c>
      <c r="F9" s="37">
        <f t="shared" si="0"/>
        <v>2422.483389</v>
      </c>
      <c r="G9" s="37">
        <f t="shared" si="0"/>
        <v>66287.127468999999</v>
      </c>
      <c r="H9" s="37">
        <f>H10+H13</f>
        <v>224797.01550460001</v>
      </c>
      <c r="I9" s="8"/>
      <c r="J9" s="9"/>
    </row>
    <row r="10" spans="1:14" s="10" customFormat="1" ht="41.25" customHeight="1" x14ac:dyDescent="0.25">
      <c r="A10" s="23">
        <v>1</v>
      </c>
      <c r="B10" s="11" t="s">
        <v>19</v>
      </c>
      <c r="C10" s="42">
        <v>185539</v>
      </c>
      <c r="D10" s="43">
        <f t="shared" ref="D10:H10" si="1">D11+D12</f>
        <v>0</v>
      </c>
      <c r="E10" s="42">
        <f t="shared" si="1"/>
        <v>61578</v>
      </c>
      <c r="F10" s="42">
        <f t="shared" si="1"/>
        <v>1398.320743</v>
      </c>
      <c r="G10" s="42">
        <f t="shared" si="1"/>
        <v>62976.320743000004</v>
      </c>
      <c r="H10" s="42">
        <f t="shared" si="1"/>
        <v>123961</v>
      </c>
      <c r="I10" s="12"/>
      <c r="J10" s="13" t="s">
        <v>9</v>
      </c>
    </row>
    <row r="11" spans="1:14" s="16" customFormat="1" ht="30.75" customHeight="1" x14ac:dyDescent="0.25">
      <c r="A11" s="22"/>
      <c r="B11" s="14" t="s">
        <v>4</v>
      </c>
      <c r="C11" s="44">
        <v>48000</v>
      </c>
      <c r="D11" s="45">
        <v>0</v>
      </c>
      <c r="E11" s="44">
        <v>48000</v>
      </c>
      <c r="F11" s="44"/>
      <c r="G11" s="44">
        <f>E11+F11</f>
        <v>48000</v>
      </c>
      <c r="H11" s="44">
        <f>C11+D11-E11</f>
        <v>0</v>
      </c>
      <c r="I11" s="15"/>
      <c r="J11" s="15"/>
    </row>
    <row r="12" spans="1:14" s="16" customFormat="1" ht="29.25" customHeight="1" x14ac:dyDescent="0.25">
      <c r="A12" s="22"/>
      <c r="B12" s="14" t="s">
        <v>6</v>
      </c>
      <c r="C12" s="44">
        <v>137539</v>
      </c>
      <c r="D12" s="45">
        <v>0</v>
      </c>
      <c r="E12" s="46">
        <v>13578</v>
      </c>
      <c r="F12" s="44">
        <v>1398.320743</v>
      </c>
      <c r="G12" s="44">
        <f t="shared" ref="G12:G17" si="2">E12+F12</f>
        <v>14976.320743</v>
      </c>
      <c r="H12" s="44">
        <f t="shared" ref="H12:H17" si="3">C12+D12-E12</f>
        <v>123961</v>
      </c>
      <c r="I12" s="36"/>
      <c r="J12" s="15"/>
      <c r="L12" s="49"/>
    </row>
    <row r="13" spans="1:14" s="10" customFormat="1" ht="38.25" customHeight="1" x14ac:dyDescent="0.25">
      <c r="A13" s="23">
        <v>2</v>
      </c>
      <c r="B13" s="11" t="s">
        <v>20</v>
      </c>
      <c r="C13" s="42">
        <v>60876.780634600007</v>
      </c>
      <c r="D13" s="43">
        <f t="shared" ref="D13:H13" si="4">SUM(D14:D17)</f>
        <v>42245.878949999998</v>
      </c>
      <c r="E13" s="42">
        <f t="shared" si="4"/>
        <v>2286.64408</v>
      </c>
      <c r="F13" s="42">
        <f t="shared" si="4"/>
        <v>1024.1626460000002</v>
      </c>
      <c r="G13" s="42">
        <f t="shared" si="4"/>
        <v>3310.8067259999998</v>
      </c>
      <c r="H13" s="42">
        <f t="shared" si="4"/>
        <v>100836.0155046</v>
      </c>
      <c r="I13" s="13"/>
      <c r="J13" s="13"/>
    </row>
    <row r="14" spans="1:14" s="10" customFormat="1" ht="32.25" customHeight="1" x14ac:dyDescent="0.25">
      <c r="A14" s="23"/>
      <c r="B14" s="17" t="s">
        <v>7</v>
      </c>
      <c r="C14" s="44">
        <v>29698.552580000003</v>
      </c>
      <c r="D14" s="47">
        <f>(14633+70444)*10%</f>
        <v>8507.7000000000007</v>
      </c>
      <c r="E14" s="44">
        <f>1145.2882+1141.35588</f>
        <v>2286.64408</v>
      </c>
      <c r="F14" s="44"/>
      <c r="G14" s="44">
        <f t="shared" si="2"/>
        <v>2286.64408</v>
      </c>
      <c r="H14" s="44">
        <f t="shared" si="3"/>
        <v>35919.608500000002</v>
      </c>
      <c r="I14" s="13"/>
      <c r="J14" s="13"/>
    </row>
    <row r="15" spans="1:14" s="16" customFormat="1" ht="36" customHeight="1" x14ac:dyDescent="0.25">
      <c r="A15" s="22"/>
      <c r="B15" s="17" t="s">
        <v>10</v>
      </c>
      <c r="C15" s="44">
        <v>13481.818181999999</v>
      </c>
      <c r="D15" s="47">
        <v>30012.81091</v>
      </c>
      <c r="E15" s="44"/>
      <c r="F15" s="50">
        <f>129.796823+530.900621</f>
        <v>660.69744400000002</v>
      </c>
      <c r="G15" s="44">
        <f t="shared" si="2"/>
        <v>660.69744400000002</v>
      </c>
      <c r="H15" s="44">
        <f t="shared" si="3"/>
        <v>43494.629092000003</v>
      </c>
      <c r="I15" s="15"/>
      <c r="J15" s="15"/>
      <c r="M15" s="10"/>
      <c r="N15" s="10"/>
    </row>
    <row r="16" spans="1:14" s="16" customFormat="1" ht="35.25" customHeight="1" x14ac:dyDescent="0.25">
      <c r="A16" s="22"/>
      <c r="B16" s="17" t="s">
        <v>11</v>
      </c>
      <c r="C16" s="44">
        <v>4711.5348725999993</v>
      </c>
      <c r="D16" s="47">
        <v>3725.3680399999998</v>
      </c>
      <c r="E16" s="44"/>
      <c r="F16" s="50">
        <f>47.866161+48.025881</f>
        <v>95.892042000000004</v>
      </c>
      <c r="G16" s="44">
        <f t="shared" si="2"/>
        <v>95.892042000000004</v>
      </c>
      <c r="H16" s="44">
        <f t="shared" si="3"/>
        <v>8436.9029125999987</v>
      </c>
      <c r="I16" s="15"/>
      <c r="J16" s="15"/>
      <c r="K16" s="20"/>
      <c r="M16" s="10"/>
      <c r="N16" s="10"/>
    </row>
    <row r="17" spans="1:8" s="4" customFormat="1" ht="34.5" customHeight="1" x14ac:dyDescent="0.25">
      <c r="A17" s="21"/>
      <c r="B17" s="17" t="s">
        <v>14</v>
      </c>
      <c r="C17" s="44">
        <v>12984.875</v>
      </c>
      <c r="D17" s="45"/>
      <c r="E17" s="48"/>
      <c r="F17" s="50">
        <f>133.291953+134.281207</f>
        <v>267.57316000000003</v>
      </c>
      <c r="G17" s="44">
        <f t="shared" si="2"/>
        <v>267.57316000000003</v>
      </c>
      <c r="H17" s="44">
        <f t="shared" si="3"/>
        <v>12984.875</v>
      </c>
    </row>
    <row r="18" spans="1:8" ht="16.5" customHeight="1" x14ac:dyDescent="0.25"/>
    <row r="19" spans="1:8" s="19" customFormat="1" ht="18.75" customHeight="1" x14ac:dyDescent="0.25">
      <c r="A19" s="25"/>
      <c r="C19" s="32"/>
      <c r="D19" s="33"/>
      <c r="E19" s="32"/>
      <c r="F19" s="32"/>
      <c r="G19" s="32"/>
      <c r="H19" s="32"/>
    </row>
    <row r="20" spans="1:8" ht="29.25" customHeight="1" x14ac:dyDescent="0.25"/>
    <row r="21" spans="1:8" ht="19.5" customHeight="1" x14ac:dyDescent="0.25"/>
    <row r="22" spans="1:8" ht="29.25" customHeight="1" x14ac:dyDescent="0.25"/>
    <row r="23" spans="1:8" ht="19.5" customHeight="1" x14ac:dyDescent="0.25"/>
    <row r="24" spans="1:8" s="18" customFormat="1" ht="18.75" customHeight="1" x14ac:dyDescent="0.25">
      <c r="C24" s="34"/>
      <c r="D24" s="35"/>
      <c r="E24" s="34"/>
      <c r="F24" s="34"/>
      <c r="G24" s="34"/>
      <c r="H24" s="34"/>
    </row>
    <row r="28" spans="1:8" ht="18.75" customHeight="1" x14ac:dyDescent="0.25"/>
    <row r="29" spans="1:8" ht="15.75" customHeight="1" x14ac:dyDescent="0.25"/>
    <row r="31" spans="1:8" ht="27" customHeight="1" x14ac:dyDescent="0.25"/>
    <row r="32" spans="1:8" ht="29.25" customHeight="1" x14ac:dyDescent="0.25"/>
  </sheetData>
  <mergeCells count="10">
    <mergeCell ref="G1:H1"/>
    <mergeCell ref="A2:H2"/>
    <mergeCell ref="A3:H3"/>
    <mergeCell ref="E5:H5"/>
    <mergeCell ref="A6:A7"/>
    <mergeCell ref="B6:B7"/>
    <mergeCell ref="D6:D7"/>
    <mergeCell ref="E6:G6"/>
    <mergeCell ref="C6:C7"/>
    <mergeCell ref="H6:H7"/>
  </mergeCells>
  <pageMargins left="0.7" right="0.45" top="0.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AF0251-DF16-4F9A-854C-E98E771DDEAD}"/>
</file>

<file path=customXml/itemProps2.xml><?xml version="1.0" encoding="utf-8"?>
<ds:datastoreItem xmlns:ds="http://schemas.openxmlformats.org/officeDocument/2006/customXml" ds:itemID="{D655A6EB-3B5C-4B13-A77B-B7F373D1CEAC}"/>
</file>

<file path=customXml/itemProps3.xml><?xml version="1.0" encoding="utf-8"?>
<ds:datastoreItem xmlns:ds="http://schemas.openxmlformats.org/officeDocument/2006/customXml" ds:itemID="{DD1C8675-A4E3-41B5-84B0-DBA27DA178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Biểu 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2021-02-03T09:50:48Z</dcterms:modified>
</cp:coreProperties>
</file>