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798" firstSheet="8" activeTab="8"/>
  </bookViews>
  <sheets>
    <sheet name="1.1.BCTC(I+II).Trieu dong" sheetId="1" state="hidden" r:id="rId1"/>
    <sheet name="1.1.BCTC(I+II).nghin dong" sheetId="2" state="hidden" r:id="rId2"/>
    <sheet name="1.1.BCTC (I+II)" sheetId="3" state="hidden" r:id="rId3"/>
    <sheet name="1.2.TM.tiền gửi NH-TM.Trd" sheetId="4" state="hidden" r:id="rId4"/>
    <sheet name="1.2.TM.tiền gửi NH-TM.nghìndong" sheetId="5" state="hidden" r:id="rId5"/>
    <sheet name="1.2.TM.Tiền gửi NH-KB" sheetId="6" state="hidden" r:id="rId6"/>
    <sheet name="1.3.TM.Thu" sheetId="7" state="hidden" r:id="rId7"/>
    <sheet name="2.BCQT" sheetId="8" state="hidden" r:id="rId8"/>
    <sheet name="3.KQTN" sheetId="9" r:id="rId9"/>
    <sheet name="4.Cong khai TC.Trieu dong" sheetId="10" r:id="rId10"/>
    <sheet name="4.Cong khai TC" sheetId="11" state="hidden" r:id="rId11"/>
    <sheet name="5.Cong khai QT" sheetId="12" state="hidden" r:id="rId12"/>
  </sheets>
  <definedNames>
    <definedName name="_xlnm.Print_Area" localSheetId="3">'1.2.TM.tiền gửi NH-TM.Trd'!$A$1:$D$50</definedName>
    <definedName name="_xlnm.Print_Area" localSheetId="8">'3.KQTN'!$A$1:$E$330</definedName>
    <definedName name="_xlnm.Print_Titles" localSheetId="8">'3.KQTN'!$11:$13</definedName>
  </definedNames>
  <calcPr fullCalcOnLoad="1"/>
</workbook>
</file>

<file path=xl/sharedStrings.xml><?xml version="1.0" encoding="utf-8"?>
<sst xmlns="http://schemas.openxmlformats.org/spreadsheetml/2006/main" count="774" uniqueCount="479">
  <si>
    <t>BỘ TÀI CHÍNH</t>
  </si>
  <si>
    <t>QUỸ VẮC-XIN PHÒNG, CHỐNG COVID-19</t>
  </si>
  <si>
    <t>CỘNG HÒA XÃ HỘI CHỦ NGHĨA VIỆT NAM</t>
  </si>
  <si>
    <t xml:space="preserve">Độc lập - Tự do - Hạnh phúc </t>
  </si>
  <si>
    <t>BÁO CÁO TÀI CHÍNH</t>
  </si>
  <si>
    <t>Tháng …. Năm 2021</t>
  </si>
  <si>
    <t>Đơn vị tính: 1.000 đồng</t>
  </si>
  <si>
    <t xml:space="preserve">I. THU, CHI QUỸ </t>
  </si>
  <si>
    <t>STT</t>
  </si>
  <si>
    <t xml:space="preserve">Chỉ tiêu </t>
  </si>
  <si>
    <t xml:space="preserve">Mã số </t>
  </si>
  <si>
    <t xml:space="preserve">Trong kỳ </t>
  </si>
  <si>
    <t xml:space="preserve">Dư đầu kỳ </t>
  </si>
  <si>
    <t xml:space="preserve">- Tiền Việt Nam </t>
  </si>
  <si>
    <t xml:space="preserve">- Ngoại tệ </t>
  </si>
  <si>
    <t xml:space="preserve">Thu </t>
  </si>
  <si>
    <t>2.1</t>
  </si>
  <si>
    <t xml:space="preserve">Thu tài trợ bằng tiền mặt </t>
  </si>
  <si>
    <t xml:space="preserve">- Tiền Đồng Việt Nam </t>
  </si>
  <si>
    <t>2.2</t>
  </si>
  <si>
    <t>Ghi thu tài trợ bằng vắc - xin</t>
  </si>
  <si>
    <t>2.3</t>
  </si>
  <si>
    <t>Thu khác (lãi tiền gửi,….)</t>
  </si>
  <si>
    <t xml:space="preserve">Chi </t>
  </si>
  <si>
    <t>3.1</t>
  </si>
  <si>
    <t>Chi bằng tiền</t>
  </si>
  <si>
    <t xml:space="preserve">- Chi mua, nhập khẩu vắc - xin </t>
  </si>
  <si>
    <t xml:space="preserve">- Chi nghiên cứu, sản xuất vắc- xin trong nước </t>
  </si>
  <si>
    <t>- Chi sử dụng vắc-xin</t>
  </si>
  <si>
    <t>3.2</t>
  </si>
  <si>
    <t>Ghi chi vắc-xin được tài trợ</t>
  </si>
  <si>
    <t xml:space="preserve">Dư cuối kỳ </t>
  </si>
  <si>
    <t xml:space="preserve">Lũy kế
 từ đầu năm </t>
  </si>
  <si>
    <t>A</t>
  </si>
  <si>
    <t>B</t>
  </si>
  <si>
    <t>C</t>
  </si>
  <si>
    <t>II</t>
  </si>
  <si>
    <t>BÁO CÁO THU TÀI TRỢ CHO QUỸ BẰNG CÁC LOẠI HÌNH VẬT CHẤT KHÁC</t>
  </si>
  <si>
    <t xml:space="preserve">Hiện vật nhận tài trợ </t>
  </si>
  <si>
    <t xml:space="preserve">Số lượng </t>
  </si>
  <si>
    <t>Giá trị</t>
  </si>
  <si>
    <t xml:space="preserve">Ghi chú </t>
  </si>
  <si>
    <t xml:space="preserve">Loại hiện vật </t>
  </si>
  <si>
    <t>…………..</t>
  </si>
  <si>
    <t xml:space="preserve">III. THÔNG TIN THUYẾT MINH </t>
  </si>
  <si>
    <t xml:space="preserve">1. Thuyết minh chỉ tiêu tiền Quỹ </t>
  </si>
  <si>
    <t xml:space="preserve">1.1 Tiền gửi ngân hàng, kho bạc </t>
  </si>
  <si>
    <t xml:space="preserve">Tên chỉ tiêu </t>
  </si>
  <si>
    <t xml:space="preserve">Số tiền </t>
  </si>
  <si>
    <t xml:space="preserve">Tiền gửi bằng Đồng Việt Nam </t>
  </si>
  <si>
    <t xml:space="preserve">- Tiền gửi không kỳ hạn </t>
  </si>
  <si>
    <t xml:space="preserve">- Tiền gửi có kỳ hạn </t>
  </si>
  <si>
    <t>…</t>
  </si>
  <si>
    <t>….</t>
  </si>
  <si>
    <t xml:space="preserve">Tiền gửi bằng ngoại tệ </t>
  </si>
  <si>
    <t xml:space="preserve">Tổng cộng tiền gửi ngân hàng, kho bạc </t>
  </si>
  <si>
    <t xml:space="preserve">Chi tiết các loại nguyên tệ: </t>
  </si>
  <si>
    <t xml:space="preserve">Loại ngoại tệ </t>
  </si>
  <si>
    <t xml:space="preserve">Nguyên tệ </t>
  </si>
  <si>
    <t xml:space="preserve">Quy đổi </t>
  </si>
  <si>
    <t>Số TT</t>
  </si>
  <si>
    <t>Tiền gửi bằng USD</t>
  </si>
  <si>
    <t>Tiền gửi bằng EUR</t>
  </si>
  <si>
    <t xml:space="preserve">Tổng cộng tiền gửi ngân hàng, kho bạc bằng ngoại tệ quy đổi ra Đồng Việt Nam </t>
  </si>
  <si>
    <t xml:space="preserve">Giá trị </t>
  </si>
  <si>
    <t>2.2. Tiền thu bán hiện vật nhận tài trợ vào Quỹ (nếu có)</t>
  </si>
  <si>
    <t xml:space="preserve">2.3. Số ghi thu tài trợ bằng vắc-xin cho Quỹ do Bộ Y tế nhận và quản lý, sử dụng </t>
  </si>
  <si>
    <t xml:space="preserve">Loại vắc-xin/Tên nhà tài trợ </t>
  </si>
  <si>
    <t xml:space="preserve">Đơn vị tính </t>
  </si>
  <si>
    <t>Vắc-xin (loại …)</t>
  </si>
  <si>
    <t>1.1</t>
  </si>
  <si>
    <t xml:space="preserve">Nhà tài trợ </t>
  </si>
  <si>
    <t xml:space="preserve">Tổng công số ghi thu tài trợ bằng vắc-xin vào Quỹ </t>
  </si>
  <si>
    <t>BÁO CÁO QUYẾT TOÁN QUỸ</t>
  </si>
  <si>
    <t>Từ ngày ….. tháng…..năm …..đến ngày……tháng….năm ……..</t>
  </si>
  <si>
    <t>Chỉ tiêu báo cáo</t>
  </si>
  <si>
    <t xml:space="preserve">Tổng số </t>
  </si>
  <si>
    <t>D</t>
  </si>
  <si>
    <t xml:space="preserve">Thu bằng tiền mặt </t>
  </si>
  <si>
    <t>1.2</t>
  </si>
  <si>
    <t>1.3</t>
  </si>
  <si>
    <t xml:space="preserve">Thu khác </t>
  </si>
  <si>
    <t>Ghi chi tài trợ bằng vắc-xin</t>
  </si>
  <si>
    <t xml:space="preserve">Số chênh lệch thu, chi tại thời điểm kết thúc </t>
  </si>
  <si>
    <t>Xử lý</t>
  </si>
  <si>
    <t xml:space="preserve">- Nộp NSTW số dư Quỹ </t>
  </si>
  <si>
    <t xml:space="preserve">- Xử lý khác </t>
  </si>
  <si>
    <t xml:space="preserve">NGƯỜI LẬP BIỂU </t>
  </si>
  <si>
    <t xml:space="preserve">KẾ TOÁN TRƯỞNG </t>
  </si>
  <si>
    <t xml:space="preserve">GIÁM ĐÓC BQL QUỸ </t>
  </si>
  <si>
    <t xml:space="preserve">(Ký, họ tên) </t>
  </si>
  <si>
    <t>(Ký, họ tên)</t>
  </si>
  <si>
    <t>(Ký, họ tên, đóng dấu)</t>
  </si>
  <si>
    <t xml:space="preserve">      (Ký, họ tên)</t>
  </si>
  <si>
    <t>Lập, ngày….tháng…năm ……..</t>
  </si>
  <si>
    <t>TỔNG HỢP KẾT QUẢ TIẾP NHẬN NGUỒN TÀI TRỢ, HỖ TRỢ, ĐÓNG GÓP TỰ 
NGUYỆN CỦA CÁC TỔ CHỨC, CÁ NHÂN VÀ CÁC NGUỒN HỢP PHÁP KHÁC 
CHO QUỸ VẮC-XIN PHÒNG, CHỐNG COVID-19</t>
  </si>
  <si>
    <t>Nội dung</t>
  </si>
  <si>
    <t>Đơn vị tính</t>
  </si>
  <si>
    <r>
      <t xml:space="preserve">Số lượng 
</t>
    </r>
    <r>
      <rPr>
        <sz val="14"/>
        <color indexed="8"/>
        <rFont val="Calibri Light"/>
        <family val="1"/>
      </rPr>
      <t>(hiện vật)</t>
    </r>
  </si>
  <si>
    <r>
      <t xml:space="preserve">Số tiền 
</t>
    </r>
    <r>
      <rPr>
        <sz val="14"/>
        <color indexed="8"/>
        <rFont val="Calibri Light"/>
        <family val="1"/>
      </rPr>
      <t>(triệu đồng)</t>
    </r>
  </si>
  <si>
    <t>I</t>
  </si>
  <si>
    <t>Tài trợ, hỗ trợ, đóng góp bằng tiền</t>
  </si>
  <si>
    <t>Tên tổ chức, cá nhân</t>
  </si>
  <si>
    <t>III</t>
  </si>
  <si>
    <t>Lập, ngày….tháng…năm ….</t>
  </si>
  <si>
    <t>NGƯỜI LẬP</t>
  </si>
  <si>
    <t>KẾ TOÁN TRƯỞNG            GIÁM ĐỐC BQL QUỸ</t>
  </si>
  <si>
    <t>(Ký, họ tên)                            (Ký, họ tên, đóng dấu)</t>
  </si>
  <si>
    <t>CÔNG KHAI TÀI CHÍNH QUỸ</t>
  </si>
  <si>
    <t>Đơn vị tính: Triệu đồng</t>
  </si>
  <si>
    <t xml:space="preserve">Số dư đầu kỳ </t>
  </si>
  <si>
    <t xml:space="preserve">Nội dung </t>
  </si>
  <si>
    <t xml:space="preserve">Lũy kế đến thời điểm báo cáo </t>
  </si>
  <si>
    <t>(Kỳ báo cáo: tháng, 6 tháng, năm)</t>
  </si>
  <si>
    <t>Thu bằng tiền mặt (bao gồm tiền bán các loại hình vật chất khác tài trợ cho Quỹ)</t>
  </si>
  <si>
    <t xml:space="preserve">Thu tài trợ bằng văc-xin (quy tiền) </t>
  </si>
  <si>
    <t>Thu khác (lãi tiền gửi, …)</t>
  </si>
  <si>
    <t>Nhiệm vụ chi</t>
  </si>
  <si>
    <t>Chi mua, nhập khẩu vắc-xin</t>
  </si>
  <si>
    <t xml:space="preserve">Chi nghiên cứu, sản xuất vắc- xin trong nước </t>
  </si>
  <si>
    <t>Chi sử dụng vắc-xin</t>
  </si>
  <si>
    <t>IV</t>
  </si>
  <si>
    <t xml:space="preserve">Số dư cuối kỳ </t>
  </si>
  <si>
    <t>KẾ TOÁN TRƯỞNG       GIÁM ĐỐC BQL QUỸ</t>
  </si>
  <si>
    <t xml:space="preserve">           (Ký, họ tên)                           (Ký, họ tên, đóng dấu)</t>
  </si>
  <si>
    <t>CÔNG KHAI QUYẾT TOÁN QUỸ</t>
  </si>
  <si>
    <t>Năm….</t>
  </si>
  <si>
    <t>Quyết toán</t>
  </si>
  <si>
    <t xml:space="preserve">Tổng nguồn thu của Quỹ </t>
  </si>
  <si>
    <t xml:space="preserve">Tổng số chi của Quỹ </t>
  </si>
  <si>
    <t xml:space="preserve">'- Tiền gửi không kỳ hạn </t>
  </si>
  <si>
    <t>+ Kỳ hạn 1 Tháng</t>
  </si>
  <si>
    <t>+ Kỳ hạn 3 tháng</t>
  </si>
  <si>
    <t>Tháng 6 Năm 2021</t>
  </si>
  <si>
    <r>
      <t>2.1. Thu bằng tiền từ nhà tài trợ (</t>
    </r>
    <r>
      <rPr>
        <b/>
        <i/>
        <sz val="14"/>
        <color indexed="10"/>
        <rFont val="Times New Roman"/>
        <family val="1"/>
      </rPr>
      <t>Chi tiết theo Phụ lục 01 kèm theo)</t>
    </r>
  </si>
  <si>
    <t>CT CP DAU TU VA KD GOLF LONG THANH</t>
  </si>
  <si>
    <t>TAP DOAN VINGROUP</t>
  </si>
  <si>
    <t>TAP DOAN VT QUAN DOI</t>
  </si>
  <si>
    <t>CONG TY CO PHAN BAO TRO TAP DOAN VAN THINH PHAT</t>
  </si>
  <si>
    <t>TAP DOAN BUU CHINH VIEN THONG VIET NAM</t>
  </si>
  <si>
    <t xml:space="preserve">EVN                                                                                                                                                                                                                                                                 </t>
  </si>
  <si>
    <t xml:space="preserve">TAP DOAN DAU KHI VIET NAM               </t>
  </si>
  <si>
    <t xml:space="preserve">CT CP BDS MAT TROI                                                                                                                                                </t>
  </si>
  <si>
    <t>TAP DOAN CONG NGHIEP CAO SU VIET NAM</t>
  </si>
  <si>
    <t xml:space="preserve">PETROLIMEX        </t>
  </si>
  <si>
    <t xml:space="preserve">MOBIFONE          </t>
  </si>
  <si>
    <t>SCIC</t>
  </si>
  <si>
    <t xml:space="preserve">TCT CANG HANG KHONG VIET NAM CTCP </t>
  </si>
  <si>
    <t xml:space="preserve">QUY  XA HOI TU THIEN TAM LONG VANG   </t>
  </si>
  <si>
    <t>CONG TY CP TAP DOAN T&amp;T</t>
  </si>
  <si>
    <t>HD BANK</t>
  </si>
  <si>
    <t>CTY TNHH DELTA VALLEY BINH THUAN</t>
  </si>
  <si>
    <t>CTY TNHH AU LAC QUANG NINH</t>
  </si>
  <si>
    <t>TONG CONG TY THUOC LA VIET NAM - CONG TY TNHH MTV</t>
  </si>
  <si>
    <t>BAN TT MTTQ TPHN</t>
  </si>
  <si>
    <t>TAP DOAN CONG NGHIEP THAN - KHOANG SAN VIET NAM</t>
  </si>
  <si>
    <t xml:space="preserve">UB MAT TRAN TO QUOC (QUANG NINH)                                                                                                                                                                                                                                          </t>
  </si>
  <si>
    <t xml:space="preserve">NGAN HANG TMCP DAU TU VA PHAT TRIEN VIET NAM (BIDV) </t>
  </si>
  <si>
    <t>NGAN HANG TMCP NGOAI THUONG VIET NAM (VIETCOMBANK)</t>
  </si>
  <si>
    <t>NGAN HANG TMCP KY THUONG VIET NAM (TECHCOMBANK)</t>
  </si>
  <si>
    <t>NGAN HANG TMCP CONG THUONG VIET NAM (VIETINBANK)</t>
  </si>
  <si>
    <t xml:space="preserve"> CONG TY CP TAP DOAN MASAN</t>
  </si>
  <si>
    <t>NGÂN HÀNG VPBANK</t>
  </si>
  <si>
    <t xml:space="preserve">NGAN HANG NONG NGHIEP &amp; PHAT TRIEN NONG THON (AGRIBANK) </t>
  </si>
  <si>
    <t>NH TMCP QUAN DOI</t>
  </si>
  <si>
    <t>CONG TY CO PHAN TAP DOAN HOA PHAT</t>
  </si>
  <si>
    <t xml:space="preserve"> CONG TY CO PHAN CHAN NUOI C.P. VIET NAM</t>
  </si>
  <si>
    <t xml:space="preserve">TCT CANG HANG KHONG VIET NAM </t>
  </si>
  <si>
    <t xml:space="preserve">TCT HANG HAI VN-CT                                                                                                                                                                                                                                                  </t>
  </si>
  <si>
    <t>CONG TY CO PHAN DAU TU DIA OC HAI</t>
  </si>
  <si>
    <t>CTY CP TAP DOAN HUNG THINH</t>
  </si>
  <si>
    <t>TCT DAU TU VA PHAT TRIEN CONGNGHIEP CTCP (TCT BECAMEX IDC)</t>
  </si>
  <si>
    <t>CTY TNHH SAMSUNG ELECTRONICS VIET NAM</t>
  </si>
  <si>
    <t>TONG CT BAO VIET NHAN THO</t>
  </si>
  <si>
    <t>TAP DOAN TNG HOLDINGS VIETNAM VA MSB</t>
  </si>
  <si>
    <t>TONG CONG TY CO PHAN THIET BI DIEN</t>
  </si>
  <si>
    <t>CONG TY CP DAU TU VA PHAT TRIEN SUNNY WORLD</t>
  </si>
  <si>
    <t>CTY CP DT XD TRUNG NAM</t>
  </si>
  <si>
    <t>THE HAPPINESS FOUNDATION</t>
  </si>
  <si>
    <t>CTY TNHH POUYUEN VIET NAM. POUYUENV</t>
  </si>
  <si>
    <t>CONG TY CO PHAN TAP DOAN ECOPARK</t>
  </si>
  <si>
    <t>CTY CP GIAI TRI VA THE THAO DIEN TU VN</t>
  </si>
  <si>
    <t>CONG TY CO PHAN VNG</t>
  </si>
  <si>
    <t>CTY CO PHAN TAP DOAN DAT XANH</t>
  </si>
  <si>
    <t>NHTMCP QUOC TE VIB</t>
  </si>
  <si>
    <t>TAP DOAN PHENIKAA</t>
  </si>
  <si>
    <t>CONG TY CO PHAN GREENFEED VIET NAM</t>
  </si>
  <si>
    <t>NGAN HANG TMCP SAI GON</t>
  </si>
  <si>
    <t>AEON VIET NAM</t>
  </si>
  <si>
    <t>CT CP TAP DOAN HOA BINH MINH</t>
  </si>
  <si>
    <t>TAP DOAN BIM GROUP - CONG TY TNHH BIM KIEN GIANG</t>
  </si>
  <si>
    <t>TAP DOAN BIM GROUP CONG TY TNHH DAU TU PHAT TRIEN SAN XUAN HA LONG</t>
  </si>
  <si>
    <t>NGAN HANG SHB</t>
  </si>
  <si>
    <t>NGAN HANG PVCOMBANK</t>
  </si>
  <si>
    <t>CONG TY HONDA VIET NAM</t>
  </si>
  <si>
    <t>CTY CP SUA VIET NAM (VINAMILK)</t>
  </si>
  <si>
    <t xml:space="preserve">CTY CP TAP DOAN BRG </t>
  </si>
  <si>
    <t>NGAN HANG TMCP DONG NAM A</t>
  </si>
  <si>
    <t>SACOMBANK</t>
  </si>
  <si>
    <t xml:space="preserve">NGAN HANG ACB               </t>
  </si>
  <si>
    <t>TOYOTA MOTOR VIETNAM CO.LTD PHUC THANG WARD, PHUC YEN TOWN,</t>
  </si>
  <si>
    <t>TPB</t>
  </si>
  <si>
    <t xml:space="preserve">TAP DOAN DOJI </t>
  </si>
  <si>
    <t>TAP DOAN NAM CUONG</t>
  </si>
  <si>
    <t xml:space="preserve">TRUONG DAI HOC VAN LANG                                                                                                                                                                                                                                                 </t>
  </si>
  <si>
    <t>TCT LUONG THUC MIEN BAC</t>
  </si>
  <si>
    <t>CONG TY CP DAU TU VA KINH DOANH NHA KHANG DIEN</t>
  </si>
  <si>
    <t>NGAN HANG TNHH MOT THANH VIEN SHINHAN VIET NAM</t>
  </si>
  <si>
    <t xml:space="preserve">CONG DOAN TONG CUC                                                                                                                                                                                                                                                  </t>
  </si>
  <si>
    <t>CONG TY CP GIAO HANG TIET KIEM</t>
  </si>
  <si>
    <t>TCTY CP DTQT VIETTEL</t>
  </si>
  <si>
    <t>BO TAI CHINH</t>
  </si>
  <si>
    <t>TAP DOAN CEN GROUP</t>
  </si>
  <si>
    <t>NAM A BANK</t>
  </si>
  <si>
    <t>TONG CONG TY LAM NGHIEP VIET NAM</t>
  </si>
  <si>
    <t>TCT THEP VN</t>
  </si>
  <si>
    <t>NGAN HANG TMCP QUOC DAN (NCB)</t>
  </si>
  <si>
    <t>PRUDENTIAL VIETNAM ASSURANCE PRIVATE LIMITED</t>
  </si>
  <si>
    <t xml:space="preserve">CTY CP CK TIEN PHONG </t>
  </si>
  <si>
    <t xml:space="preserve">NGAN HANG NHA NUOC VN </t>
  </si>
  <si>
    <t>QUY TU THIEN MAI AM TGDD</t>
  </si>
  <si>
    <t>CTY TNHH FXCE</t>
  </si>
  <si>
    <t xml:space="preserve">CT CP THANH THANH CONG - BIEN HOA  </t>
  </si>
  <si>
    <t>BO GIAO DUC DAO TAO</t>
  </si>
  <si>
    <t>CTCP KCN KY THUAT CAO AN PHAT 1</t>
  </si>
  <si>
    <t>AEON 1PERCENT CLUB FOUNDATION</t>
  </si>
  <si>
    <t>CONG TY CP NHUA AN PHAT XANH</t>
  </si>
  <si>
    <t xml:space="preserve">CJ VINA AGRI CO., LTD </t>
  </si>
  <si>
    <t>NGAN HANG TMCP VIET A</t>
  </si>
  <si>
    <t xml:space="preserve">VP TRUNG UONG GIAO HOI PHAT GIAO                                                                                                                                                                                                                                            </t>
  </si>
  <si>
    <t xml:space="preserve">CONG TY TNHH NEW WING INTERCONNECT TECHN OLOGY(BG)-TAP DOAN FOXCONN VIET NAM                                                                                                                                                    </t>
  </si>
  <si>
    <t xml:space="preserve">HE THONG KBNN </t>
  </si>
  <si>
    <t>QUY NGHIA TINH DONG DOI CONG AN NHA - BO CONG AN</t>
  </si>
  <si>
    <t xml:space="preserve"> CTCP CHUNG KHOAN TAN VIET</t>
  </si>
  <si>
    <t>Cty CP KOSY</t>
  </si>
  <si>
    <t xml:space="preserve">VATM CO.,LTD      </t>
  </si>
  <si>
    <t>CT CP KY THUAT &amp; KHOA HOC VINH KHANG</t>
  </si>
  <si>
    <t>MANULIFE VIETNAM CO. LTD .VN</t>
  </si>
  <si>
    <t>NGAN HANG TMCP KIEN LONG</t>
  </si>
  <si>
    <t xml:space="preserve"> PYN FUND MANAGE- MENT LTD</t>
  </si>
  <si>
    <t xml:space="preserve">CT TNHH FUNING PRECISION COMPONENT-TAP DOAN FOXCONN VIET NAM                                                                                                                                                                    </t>
  </si>
  <si>
    <t>TCT DT PT NHA VA DO THI CT TNHH</t>
  </si>
  <si>
    <t>TONG CTY CP BAO HIEM BUU DIEN</t>
  </si>
  <si>
    <t xml:space="preserve">CT TNHH FUHONG PRECISION COMPONENT BAC GIANG-TAP DOAN FOXCONN VIET NAM                                                                                                                                                          </t>
  </si>
  <si>
    <t>TONG CONG TY BAO HIEM BAO VIET.</t>
  </si>
  <si>
    <t>CT TNHH MTV XO SO DIEN TOAN VN</t>
  </si>
  <si>
    <t xml:space="preserve">AIA .VIETNAM. LIFE </t>
  </si>
  <si>
    <t>CTY CP DUOC HAU GIANG</t>
  </si>
  <si>
    <t>NGAN HANG TMCP BAN VIET</t>
  </si>
  <si>
    <t>HD SAISON</t>
  </si>
  <si>
    <t xml:space="preserve">DSQVN TAI HOA KY </t>
  </si>
  <si>
    <t>CONG TY NHUA SONG LONG</t>
  </si>
  <si>
    <t>TONG CONG TY BAO HIEM PVI</t>
  </si>
  <si>
    <t xml:space="preserve">CTY CP VICOSTONE </t>
  </si>
  <si>
    <t>CTY TNHH BHNT CATHAY.VN</t>
  </si>
  <si>
    <t>TONG CTY CP BAO MINH</t>
  </si>
  <si>
    <t>CTY CP SX BAO BI VA HANG XK</t>
  </si>
  <si>
    <t>HANWHA LIFE INSURANCE CO.,LTD (VIETNAM)</t>
  </si>
  <si>
    <t>CTY CP BCG FOUNDATION</t>
  </si>
  <si>
    <t>CONG TY TNHH TRAN THANH TOWN</t>
  </si>
  <si>
    <t xml:space="preserve">QUY TU THIEN BIGSHARE </t>
  </si>
  <si>
    <t>THABICO</t>
  </si>
  <si>
    <t xml:space="preserve">TONG CTY CO PHAN BUU CHINH VIETTEL </t>
  </si>
  <si>
    <t>CONG TY TNHH THOI TRANG VMG</t>
  </si>
  <si>
    <t xml:space="preserve">CTY DIEN MANH PHUONG </t>
  </si>
  <si>
    <t xml:space="preserve">CT TNHH CONG NGHE CHINH XAC FUYU-TAP DOAN FOXCONN VIET NAM                                                                                                                                                                      </t>
  </si>
  <si>
    <t xml:space="preserve"> CTY TNHH DAU TU AN GIA DIA CHI SO 55 PHO QUANG TIEN PHUONG DAI MO QUAN NAM TU LIEM TP HA NOI </t>
  </si>
  <si>
    <t>CT TNHH YAMAHA MOT</t>
  </si>
  <si>
    <t xml:space="preserve">SACOMBANK         </t>
  </si>
  <si>
    <t>CTCP DAU TU THUONG MAI PHUOC YEN</t>
  </si>
  <si>
    <t xml:space="preserve">HSBC </t>
  </si>
  <si>
    <t>CONG TY THIEN DUC</t>
  </si>
  <si>
    <t xml:space="preserve">CT CP GEMADEPT                               </t>
  </si>
  <si>
    <t xml:space="preserve">CONG TY CP VCCORP </t>
  </si>
  <si>
    <t>CTY CP DAY CAP DIEN VN (CADIVI)</t>
  </si>
  <si>
    <t>CT TNHH MUA BAN NO VN</t>
  </si>
  <si>
    <t>CONG TY CP CHUNG KHOAN STANLEY BROTHERS</t>
  </si>
  <si>
    <t xml:space="preserve"> CONG TY TNHH KTC AN PHAT HOLDLINGS</t>
  </si>
  <si>
    <t xml:space="preserve"> CONG TY AN TIN THUOC TAP DOAN AN PHAT HOLDINGS</t>
  </si>
  <si>
    <t>TAP DOAN AN PHAT HOLDINGS</t>
  </si>
  <si>
    <t>AN THANH BICSOL -TAP DOAN AN PHAT HOLDONGS</t>
  </si>
  <si>
    <t xml:space="preserve">  CONG DOAN NGAN HANG PHAT TRIEN VN</t>
  </si>
  <si>
    <t>CHI NHANH CONG TY BAO HIEM BAO LANH</t>
  </si>
  <si>
    <t xml:space="preserve">DAVIHU JSC            </t>
  </si>
  <si>
    <t>TAIPEI FUBON -TPHC</t>
  </si>
  <si>
    <t xml:space="preserve">TONG CONG TY VAN TAI THUY-CTCP </t>
  </si>
  <si>
    <t>VIETNAM LIFE INSURANCE COMPANY LIMITED</t>
  </si>
  <si>
    <t xml:space="preserve">CONG TY CO PHAN CASPER SE               </t>
  </si>
  <si>
    <t>AEONMALL VIETNAM CO., LTD</t>
  </si>
  <si>
    <t xml:space="preserve">CONG DOAN BO KE HOACH VA DAU TU </t>
  </si>
  <si>
    <t xml:space="preserve">VINH HOAN CORP                          </t>
  </si>
  <si>
    <t xml:space="preserve"> CONG DOAN KIEM TOAN NHA NUOC</t>
  </si>
  <si>
    <t xml:space="preserve">CTY CP SUA QUOC TE </t>
  </si>
  <si>
    <t>CONG TY KYBER NETWORK</t>
  </si>
  <si>
    <t>CONG DONG CRYTO VIET NAM</t>
  </si>
  <si>
    <t>CTCP TAP DOAN CEO</t>
  </si>
  <si>
    <t>SONG DA</t>
  </si>
  <si>
    <t>CO QUAN TONG CUC HAI QUAN</t>
  </si>
  <si>
    <t>CT TNHH FUSHAN TEC</t>
  </si>
  <si>
    <t>TRUONG DAI HOC BACH KHOA HA NOI</t>
  </si>
  <si>
    <t>CT TNHH AEON DELIGHT (VIET NAM)</t>
  </si>
  <si>
    <t xml:space="preserve"> CAN BO, CONG CHUC,VIEN CHUC, CHIEN SY VA NGUOI LAO DONG HE THONG TOA AN NHAN DAN</t>
  </si>
  <si>
    <t xml:space="preserve">CONG TY CP THUC PHAM CJ CAU TRE </t>
  </si>
  <si>
    <t>QUY TAM DUC</t>
  </si>
  <si>
    <t>CT TNHH PHAN MEM BVAK</t>
  </si>
  <si>
    <t xml:space="preserve">CONG TY CP C-HOLDINGS </t>
  </si>
  <si>
    <t>CTCP THONG MINH MK</t>
  </si>
  <si>
    <t>CONG TY CP TAP DOAN THAI BINH DUONG VA TAP THE CBNV</t>
  </si>
  <si>
    <t>TONG CTY CP BAO HIEM BAO LONG</t>
  </si>
  <si>
    <t xml:space="preserve">MEKONG </t>
  </si>
  <si>
    <t>CTY THIEN QUYNH</t>
  </si>
  <si>
    <t>CTY CP MISA</t>
  </si>
  <si>
    <t>CT TNHH NHUA SUNWAY MARIO</t>
  </si>
  <si>
    <t>CTY TNHH MTV TM DV MAILISA</t>
  </si>
  <si>
    <t xml:space="preserve">CT CP XD DT CO SO </t>
  </si>
  <si>
    <t xml:space="preserve"> CTY CP CHUNG KHOAN NHDT VA PTVN</t>
  </si>
  <si>
    <t>CONG TY TNHH QUAN LY QUY BAO VIET</t>
  </si>
  <si>
    <t>TRUONG DAI HOC KINH DOANH VA CONG NGHE HA NOI</t>
  </si>
  <si>
    <t>CONG TY CO PHAN TAP DOAN DEKKO</t>
  </si>
  <si>
    <t>BCH CONG DOAN VAN PHONG CHINH PHU</t>
  </si>
  <si>
    <t xml:space="preserve">TCTY CP BAO HIEM NHTMCP CONG THUONG VN </t>
  </si>
  <si>
    <t>CONG TY CPDP TU I   PHARBACO</t>
  </si>
  <si>
    <t>TCTY CP BAO HIEM PETROLIMEX</t>
  </si>
  <si>
    <t xml:space="preserve">  CN TONG CTY LNVN CTCP CTY MDF VINAFOR GIA LAI CT</t>
  </si>
  <si>
    <t xml:space="preserve">TONG CONG TY CP PHONG PHU DONG      </t>
  </si>
  <si>
    <t>CTY TNHH DUOC PHAM HOA LINH</t>
  </si>
  <si>
    <t xml:space="preserve">CT CP DT K&amp;G VIET                             </t>
  </si>
  <si>
    <t>CONG TY CP XAY LAP ANI THUOC TAP DO AN AN PHAT HODLINGS</t>
  </si>
  <si>
    <t>CTCP VLXD CONG NGHE CAO ANCUONG THU OC TAP DOAN AN PHAT HOLDINGS</t>
  </si>
  <si>
    <t>TAP DOAN AN PHAT HODLINGS</t>
  </si>
  <si>
    <t>AN TRUNG INDUSTRIES - TAP DOAN AN PHAT HOLDINGS</t>
  </si>
  <si>
    <t>CTY CO PHAN NHUA BAO BI AN VINH</t>
  </si>
  <si>
    <t>SHINHAN LIFE INSURANCE VIETNAM</t>
  </si>
  <si>
    <t>CONG DOAN CO QUAN BO NONG NGHIEP &amp; PTNT</t>
  </si>
  <si>
    <t xml:space="preserve">CT CO PHAN PHUC VU MAT DAT HA NOI  </t>
  </si>
  <si>
    <t xml:space="preserve">SUN LIFE VIETNAM INSURANCE COMPANY LIMITED </t>
  </si>
  <si>
    <t>CJ CGV VIETNAM CO., LTD.</t>
  </si>
  <si>
    <t xml:space="preserve">NGO VAN VUONG &amp; GIA DINH CHAU NGUYEN BINH AN </t>
  </si>
  <si>
    <t xml:space="preserve">VU THI TUYEN                                                                                                                                                                                                                                                        </t>
  </si>
  <si>
    <t>GIA DINH NGUYEN QUANG SY HO THI TIEN DUNG EAPHE KRONG PAC DAK LAK</t>
  </si>
  <si>
    <t xml:space="preserve">CA SY MY LE </t>
  </si>
  <si>
    <t>HUYNH MINH HUNG</t>
  </si>
  <si>
    <t>VO CHONG CASI MY DUNGDN NGOC TIEN</t>
  </si>
  <si>
    <t>NGUYEN THUY HA</t>
  </si>
  <si>
    <t>LAM MINH CHANH + HOANG MINH THANG</t>
  </si>
  <si>
    <t>NGUYEN THI LE THU</t>
  </si>
  <si>
    <t>MS HOANG THI MAI HUONG</t>
  </si>
  <si>
    <t>BUI THANH HIEN</t>
  </si>
  <si>
    <t>BUI HUU HUNG VA BAN VDMT VN, NG-VH</t>
  </si>
  <si>
    <t xml:space="preserve">CA SI MY TAM </t>
  </si>
  <si>
    <t>NGUYEN VAN CAY</t>
  </si>
  <si>
    <t xml:space="preserve">TRAN THI BICH LAN </t>
  </si>
  <si>
    <t>DOI NHOM KD CUNG VC HENRY CUONG 0912828888</t>
  </si>
  <si>
    <t>LAM YIN CHOI (LAM HONG HUY)</t>
  </si>
  <si>
    <t>NGUYEN QUOC NAM</t>
  </si>
  <si>
    <t xml:space="preserve">BE THI HUONG                            </t>
  </si>
  <si>
    <t>HOI TU GIA TAM LINH  BAC</t>
  </si>
  <si>
    <t>NHOM NDT CHUNG KHOAN WINSTOCKS</t>
  </si>
  <si>
    <t>NGUYEN THI NGOC TRINH</t>
  </si>
  <si>
    <t>HUYENH THI HONG DUNG</t>
  </si>
  <si>
    <t>NGUYEN QUOC HOA</t>
  </si>
  <si>
    <t>LE QUANG TRUNG</t>
  </si>
  <si>
    <t>NGUYEN THU LAN</t>
  </si>
  <si>
    <t>PHAN TRUNG PHUONG</t>
  </si>
  <si>
    <t>NGUYEN ANH TUAN</t>
  </si>
  <si>
    <t>TRAN VAN HUNG</t>
  </si>
  <si>
    <t>MY AN VA AN DUY</t>
  </si>
  <si>
    <t>NGUYEN THI TUYET MAI</t>
  </si>
  <si>
    <t xml:space="preserve">NGUYEN ANH TUAN </t>
  </si>
  <si>
    <t>BA NGUYEN THI PHUNG THINH</t>
  </si>
  <si>
    <t>NHUNG HAT MUOI</t>
  </si>
  <si>
    <t>NGUYEN DUC HUNG</t>
  </si>
  <si>
    <t xml:space="preserve">NGUYEN CAO SON THACH </t>
  </si>
  <si>
    <t>TO THANH TRUNG</t>
  </si>
  <si>
    <t xml:space="preserve">CA SI PHI NHUNG </t>
  </si>
  <si>
    <t>ONG VO VAN HANG VA BA PHAM THI SUM</t>
  </si>
  <si>
    <t>NGUYEN QUOC HOA VO THI TUYET NHUNG</t>
  </si>
  <si>
    <t xml:space="preserve"> PHAM HONG PHONG</t>
  </si>
  <si>
    <t xml:space="preserve">TRAN THUY NGA </t>
  </si>
  <si>
    <t>VU HONG VAN</t>
  </si>
  <si>
    <t>NGUYEN DINH HUNG</t>
  </si>
  <si>
    <t>GIA DINH LINH HA</t>
  </si>
  <si>
    <t xml:space="preserve">HUYNH NGOC DAT    </t>
  </si>
  <si>
    <t>NGUYEN THI HONG DU</t>
  </si>
  <si>
    <t>ACH/DINH THI THANH BINH</t>
  </si>
  <si>
    <t>HUYEN TRANG</t>
  </si>
  <si>
    <t>NGUYEN THANH DONG</t>
  </si>
  <si>
    <t>HONGPHUC GLASS</t>
  </si>
  <si>
    <t>TRINH THI TUOI</t>
  </si>
  <si>
    <t xml:space="preserve"> TRAN QUANG HUY</t>
  </si>
  <si>
    <t>NGUYEN THI KIM THANH</t>
  </si>
  <si>
    <t xml:space="preserve">VU CHI HUNG       </t>
  </si>
  <si>
    <t>NGUYEN DINH HAI</t>
  </si>
  <si>
    <t>DONATION BROOK COLIN TAYLOR</t>
  </si>
  <si>
    <t>VO VAN BANG</t>
  </si>
  <si>
    <t xml:space="preserve">NGUYEN NGOC THANH </t>
  </si>
  <si>
    <t>ONG DO MINH PHU DONG</t>
  </si>
  <si>
    <t>DO ANH TU</t>
  </si>
  <si>
    <t xml:space="preserve">CHAU SAN PHAM     </t>
  </si>
  <si>
    <t xml:space="preserve">BACH THI HOAN     </t>
  </si>
  <si>
    <t>NGUYEN HUU TUNG</t>
  </si>
  <si>
    <t xml:space="preserve">NGHIEM THUY MAI   </t>
  </si>
  <si>
    <t>TRAN THI HUONG VA LA VAN VIET (VIET KIEU CHINA)</t>
  </si>
  <si>
    <t xml:space="preserve">TRAN NHU NGOC </t>
  </si>
  <si>
    <t>NGUYEN THI NGA</t>
  </si>
  <si>
    <t xml:space="preserve"> LAM XUAN HOANG LAN</t>
  </si>
  <si>
    <t xml:space="preserve">PHAM ANH TUAN  </t>
  </si>
  <si>
    <t>TANG THI UT</t>
  </si>
  <si>
    <t xml:space="preserve">VU THI KIM KHANH                                                                                                                                                                                                                                                    </t>
  </si>
  <si>
    <t xml:space="preserve">HUYNH THE DU                                                                                                                                                                                                                                                        </t>
  </si>
  <si>
    <t xml:space="preserve">Cá nhân ủng hộ từ 100 triệu trở lên </t>
  </si>
  <si>
    <t xml:space="preserve">Các tổ chức ủng hộ từ 500 triệu trở lên  </t>
  </si>
  <si>
    <t xml:space="preserve">Cá nhân, tổ chức ủng hộ khác </t>
  </si>
  <si>
    <t xml:space="preserve">Cộng tổng </t>
  </si>
  <si>
    <t xml:space="preserve">Cộng tổng (II) </t>
  </si>
  <si>
    <t>Tổng cộng (I) + (II) + (III)</t>
  </si>
  <si>
    <t>Thu khác (lãi tiền gửi,….)*</t>
  </si>
  <si>
    <t>Lập, ngày ... tháng ... năm ...</t>
  </si>
  <si>
    <t>NGƯỜI LẬP BIỂU</t>
  </si>
  <si>
    <t>KẾ TOÁN TRƯỞNG</t>
  </si>
  <si>
    <t>GIÁM ĐỐC BQL QUỸ</t>
  </si>
  <si>
    <t xml:space="preserve">         (Ký, họ tên)</t>
  </si>
  <si>
    <t xml:space="preserve">     (Ký, họ tên, đóng dấu)</t>
  </si>
  <si>
    <t>4.Thông tin thuyết minh khác (nếu có)</t>
  </si>
  <si>
    <t>Báo cáo tài chính Quỹ tháng 6/2021 đã tổng hợp số tiền 1.016 tỷ đồng do UBMTTQ Việt Nam chuyển vào tài khoản của Quỹ nhưng chưa tổng hợp số liệu ủng hộ cho Quỹ qua Tổng đài 1408</t>
  </si>
  <si>
    <t>2. Thuyết minh chỉ tiêu thu trong kỳ</t>
  </si>
  <si>
    <t>2.3. Số ghi thu tài trợ bằng vắc-xin cho Quỹ do Bộ Y tế nhận và quản lý, sử dụng</t>
  </si>
  <si>
    <t>Danh sách nhà tài trợ lớn là tổ chức ủng hộ từ 500 triệu đồng trở lên và cá nhân từ 100 triệu đồng trở lên, nhà tài trợ nhỏ lẻ được gộp thành 01 dòng (chi tiết tại phụ lục 01).</t>
  </si>
  <si>
    <t>3.Thuyết minh chỉ tiêu chi trong kỳ:</t>
  </si>
  <si>
    <t>Ngân hàng Nông nghiệp và phát triển nông thôn Việt Nam</t>
  </si>
  <si>
    <t>Ngân hàng TMCP Ngoại thương Việt Nam</t>
  </si>
  <si>
    <t>Ngân hàng TMCP Công thương Việt Nam</t>
  </si>
  <si>
    <t xml:space="preserve">Ngân hàng TMCP Đầu tư và Phát triển Việt Nam </t>
  </si>
  <si>
    <t>Kỳ hạn và lãi suất</t>
  </si>
  <si>
    <t>- Kỳ hạn 1 tháng, lãi suất 3,0%;
- Kỳ hạn 3 tháng, lãi suất 3,3%.</t>
  </si>
  <si>
    <t>Ngân hàng nơi gửi</t>
  </si>
  <si>
    <t>Không phát sinh</t>
  </si>
  <si>
    <t xml:space="preserve">KẾ TOÁN TRƯỞNG             </t>
  </si>
  <si>
    <r>
      <t>1.2.</t>
    </r>
    <r>
      <rPr>
        <i/>
        <sz val="13"/>
        <color indexed="8"/>
        <rFont val="Times New Roman"/>
        <family val="1"/>
      </rPr>
      <t xml:space="preserve"> </t>
    </r>
    <r>
      <rPr>
        <b/>
        <i/>
        <sz val="13"/>
        <color indexed="8"/>
        <rFont val="Times New Roman"/>
        <family val="1"/>
      </rPr>
      <t>Tiền gửi có kỳ hạn (vốn nhàn rỗi)</t>
    </r>
    <r>
      <rPr>
        <i/>
        <sz val="13"/>
        <color indexed="8"/>
        <rFont val="Times New Roman"/>
        <family val="1"/>
      </rPr>
      <t xml:space="preserve">: </t>
    </r>
  </si>
  <si>
    <r>
      <t>2.1. Thu bằng tiền từ nhà tài trợ</t>
    </r>
    <r>
      <rPr>
        <i/>
        <sz val="13"/>
        <color indexed="8"/>
        <rFont val="Times New Roman"/>
        <family val="1"/>
      </rPr>
      <t xml:space="preserve"> </t>
    </r>
  </si>
  <si>
    <r>
      <t>2.2. Số thu tiền bán hiện vật nhận tài trợ nộp tiền vào Quỹ (nếu có)</t>
    </r>
    <r>
      <rPr>
        <i/>
        <sz val="13"/>
        <color indexed="8"/>
        <rFont val="Times New Roman"/>
        <family val="1"/>
      </rPr>
      <t xml:space="preserve"> </t>
    </r>
  </si>
  <si>
    <t>Chưa phát sinh</t>
  </si>
  <si>
    <t xml:space="preserve">(*) Chỉ gồm lãi tiền gửi không kỳ hạn tại các các NHTM, chưa gồm lãi tiền gửi không kỳ hạn tại Sở Giao dịch KBNN và lãi tiền gửi có kỳ hạn tại NHTM </t>
  </si>
  <si>
    <t xml:space="preserve">                                                                                                          Ngày ... tháng ... năm 2021</t>
  </si>
  <si>
    <t>QUỸ VẮC-XIN PHÒNG COVID-19</t>
  </si>
  <si>
    <t>(Tháng 6/2021)</t>
  </si>
  <si>
    <t>Ngày….tháng…năm 2021</t>
  </si>
  <si>
    <t>Tháng 6/2021</t>
  </si>
  <si>
    <t>TAP DOAN CONG NGHIEP THAN-KHOANG SAN VIET NAM</t>
  </si>
  <si>
    <t>'HUYNH MINH HUNG</t>
  </si>
  <si>
    <t xml:space="preserve">'TRAN THUY NGA </t>
  </si>
  <si>
    <t>HOI DONG GIAM MUC VIET NAM</t>
  </si>
  <si>
    <t>3. Thuyết minh chỉ tiêu chi trong kỳ:</t>
  </si>
  <si>
    <t>4. Thông tin thuyết minh khác (nếu có)</t>
  </si>
  <si>
    <t>II. BÁO CÁO THU TÀI TRỢ CHO QUỸ BẰNG CÁC LOẠI HÌNH VẬT CHẤT KHÁC</t>
  </si>
  <si>
    <t>TONG CONG TY BUU DIEN VIET NAM (VIET NAM POST)</t>
  </si>
  <si>
    <t>NHAN HANG BOBBY DIANA</t>
  </si>
  <si>
    <t>CTCP NHUA HA NOI THUOC TAP DOAN AN P HAT HOLDINGS</t>
  </si>
  <si>
    <t>CTY TNHH THIET KE THUONG MAI DLS</t>
  </si>
  <si>
    <t xml:space="preserve">HOME CREDIT VIETNAM FINANCE COMPNAY LIMITED </t>
  </si>
  <si>
    <t xml:space="preserve">CT CP MAY HUU NGHI </t>
  </si>
  <si>
    <t>CT TNHH PHAN PHOI TIEN TIEN</t>
  </si>
  <si>
    <t>UBTW MTTQ VIET NAM*</t>
  </si>
  <si>
    <t xml:space="preserve"> CONG TY TNHH PHAT TRIEN XNK VA DT VIEXIM THUOC TAP DOAN AN PHAT HOLINGS</t>
  </si>
  <si>
    <t xml:space="preserve">PHAM THI XUYEN </t>
  </si>
  <si>
    <t xml:space="preserve"> NGUYEN THI VAN </t>
  </si>
  <si>
    <t xml:space="preserve">PHAN LE TAN GIA DINH ONG BA CHIEN CHI </t>
  </si>
  <si>
    <t xml:space="preserve">TRAN NGUYEN BINH </t>
  </si>
  <si>
    <t xml:space="preserve">NGUYEN THI THU THUY </t>
  </si>
  <si>
    <t>(*) Số tiền các tổ chức, cá nhân ủng hộ qua UBTW MTTQ Việt Nam, nhưng Ban Quản lý Quỹ không nhận được danh sách chi tiết tên các tổ chức, cá nhân.</t>
  </si>
  <si>
    <t>NGUYEN THI THANH KIEU</t>
  </si>
  <si>
    <r>
      <t>Tài trợ, hỗ trợ, đóng góp bằng vắc-xin</t>
    </r>
    <r>
      <rPr>
        <sz val="14"/>
        <color indexed="8"/>
        <rFont val="Calibri Light"/>
        <family val="1"/>
      </rPr>
      <t>**</t>
    </r>
  </si>
  <si>
    <t>Tài trợ, hỗ trợ, đóng góp bằng loại hình vật chất khác</t>
  </si>
  <si>
    <t>Bộ Y tế đang rà soát, xác định các khoản tài trợ bằng vắc-xin cho Quỹ, số liệu sẽ được tổng hợp vào báo cáo của Quỹ Tháng 7/2021.</t>
  </si>
  <si>
    <t>(**) Bộ Y tế đang rà soát, xác định các khoản tài trợ bằng vắc-xin cho Quỹ, số liệu sẽ được tổng hợp vào báo cáo của Quỹ Tháng 7/2021.</t>
  </si>
  <si>
    <t>Thu tài trợ bằng vắc-xin (quy tiền)*</t>
  </si>
  <si>
    <t>Thu khác (lãi tiền gửi, …)**</t>
  </si>
  <si>
    <t>(*) Bộ Y tế đang rà soát, xác định các khoản tài trợ bằng vắc-xin cho Quỹ, số liệu sẽ được tổng hợp vào báo cáo của Quỹ Tháng 7/2021.</t>
  </si>
  <si>
    <t xml:space="preserve">(**) Chỉ gồm lãi tiền gửi không kỳ hạn tại các các ngân hàng thương mại, chưa gồm lãi tiền gửi không kỳ hạn tại Sở Giao dịch KBNN và lãi tiền gửi có kỳ hạn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</si>
</sst>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85">
    <font>
      <sz val="11"/>
      <color theme="1"/>
      <name val="Calibri"/>
      <family val="2"/>
    </font>
    <font>
      <sz val="11"/>
      <color indexed="8"/>
      <name val="Calibri"/>
      <family val="2"/>
    </font>
    <font>
      <sz val="14"/>
      <color indexed="8"/>
      <name val="Calibri Light"/>
      <family val="1"/>
    </font>
    <font>
      <b/>
      <sz val="14"/>
      <color indexed="8"/>
      <name val="Calibri Light"/>
      <family val="1"/>
    </font>
    <font>
      <i/>
      <sz val="14"/>
      <color indexed="8"/>
      <name val="Calibri Light"/>
      <family val="1"/>
    </font>
    <font>
      <i/>
      <sz val="12"/>
      <color indexed="8"/>
      <name val="Calibri Light"/>
      <family val="1"/>
    </font>
    <font>
      <sz val="13"/>
      <color indexed="8"/>
      <name val="Calibri Light"/>
      <family val="1"/>
    </font>
    <font>
      <b/>
      <sz val="13"/>
      <color indexed="8"/>
      <name val="Calibri Light"/>
      <family val="1"/>
    </font>
    <font>
      <b/>
      <sz val="13.5"/>
      <color indexed="8"/>
      <name val="Calibri Light"/>
      <family val="1"/>
    </font>
    <font>
      <i/>
      <sz val="13"/>
      <color indexed="8"/>
      <name val="Calibri Light"/>
      <family val="1"/>
    </font>
    <font>
      <sz val="13"/>
      <color indexed="8"/>
      <name val="Times New Roman"/>
      <family val="1"/>
    </font>
    <font>
      <b/>
      <sz val="13"/>
      <color indexed="8"/>
      <name val="Times New Roman"/>
      <family val="1"/>
    </font>
    <font>
      <b/>
      <sz val="14"/>
      <color indexed="8"/>
      <name val="Times New Roman"/>
      <family val="1"/>
    </font>
    <font>
      <sz val="14"/>
      <color indexed="8"/>
      <name val="Times New Roman"/>
      <family val="1"/>
    </font>
    <font>
      <i/>
      <sz val="12"/>
      <color indexed="8"/>
      <name val="Times New Roman"/>
      <family val="1"/>
    </font>
    <font>
      <b/>
      <i/>
      <sz val="14"/>
      <color indexed="8"/>
      <name val="Times New Roman"/>
      <family val="1"/>
    </font>
    <font>
      <b/>
      <sz val="12"/>
      <color indexed="8"/>
      <name val="Times New Roman"/>
      <family val="1"/>
    </font>
    <font>
      <sz val="12"/>
      <color indexed="8"/>
      <name val="Times New Roman"/>
      <family val="1"/>
    </font>
    <font>
      <b/>
      <i/>
      <sz val="12"/>
      <color indexed="8"/>
      <name val="Times New Roman"/>
      <family val="1"/>
    </font>
    <font>
      <b/>
      <i/>
      <sz val="14"/>
      <color indexed="10"/>
      <name val="Times New Roman"/>
      <family val="1"/>
    </font>
    <font>
      <i/>
      <sz val="14"/>
      <color indexed="8"/>
      <name val="Times New Roman"/>
      <family val="1"/>
    </font>
    <font>
      <i/>
      <sz val="13"/>
      <color indexed="8"/>
      <name val="Times New Roman"/>
      <family val="1"/>
    </font>
    <font>
      <sz val="10"/>
      <color indexed="8"/>
      <name val="Calibri Light"/>
      <family val="1"/>
    </font>
    <font>
      <sz val="12"/>
      <color indexed="8"/>
      <name val="Calibri Light"/>
      <family val="1"/>
    </font>
    <font>
      <b/>
      <sz val="12"/>
      <color indexed="8"/>
      <name val="Calibri Light"/>
      <family val="1"/>
    </font>
    <font>
      <sz val="12"/>
      <color indexed="8"/>
      <name val="Calibri"/>
      <family val="2"/>
    </font>
    <font>
      <b/>
      <i/>
      <sz val="13"/>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Times New Roman"/>
      <family val="0"/>
    </font>
    <font>
      <i/>
      <sz val="1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Calibri Light"/>
      <family val="1"/>
    </font>
    <font>
      <i/>
      <sz val="14"/>
      <color theme="1"/>
      <name val="Calibri Light"/>
      <family val="1"/>
    </font>
    <font>
      <b/>
      <sz val="14"/>
      <color theme="1"/>
      <name val="Calibri Light"/>
      <family val="1"/>
    </font>
    <font>
      <i/>
      <sz val="12"/>
      <color theme="1"/>
      <name val="Calibri Light"/>
      <family val="1"/>
    </font>
    <font>
      <b/>
      <sz val="13.5"/>
      <color theme="1"/>
      <name val="Calibri Light"/>
      <family val="1"/>
    </font>
    <font>
      <sz val="13"/>
      <color theme="1"/>
      <name val="Calibri Light"/>
      <family val="1"/>
    </font>
    <font>
      <b/>
      <sz val="14"/>
      <color theme="1"/>
      <name val="Times New Roman"/>
      <family val="1"/>
    </font>
    <font>
      <sz val="14"/>
      <color theme="1"/>
      <name val="Times New Roman"/>
      <family val="1"/>
    </font>
    <font>
      <i/>
      <sz val="12"/>
      <color theme="1"/>
      <name val="Times New Roman"/>
      <family val="1"/>
    </font>
    <font>
      <b/>
      <i/>
      <sz val="14"/>
      <color theme="1"/>
      <name val="Times New Roman"/>
      <family val="1"/>
    </font>
    <font>
      <b/>
      <sz val="12"/>
      <color theme="1"/>
      <name val="Times New Roman"/>
      <family val="1"/>
    </font>
    <font>
      <sz val="12"/>
      <color theme="1"/>
      <name val="Times New Roman"/>
      <family val="1"/>
    </font>
    <font>
      <b/>
      <i/>
      <sz val="12"/>
      <color theme="1"/>
      <name val="Times New Roman"/>
      <family val="1"/>
    </font>
    <font>
      <sz val="13"/>
      <color theme="1"/>
      <name val="Times New Roman"/>
      <family val="1"/>
    </font>
    <font>
      <sz val="10"/>
      <color theme="1"/>
      <name val="Calibri Light"/>
      <family val="1"/>
    </font>
    <font>
      <sz val="12"/>
      <color theme="1"/>
      <name val="Calibri Light"/>
      <family val="1"/>
    </font>
    <font>
      <b/>
      <sz val="12"/>
      <color theme="1"/>
      <name val="Calibri Light"/>
      <family val="1"/>
    </font>
    <font>
      <i/>
      <sz val="13"/>
      <color theme="1"/>
      <name val="Times New Roman"/>
      <family val="1"/>
    </font>
    <font>
      <sz val="12"/>
      <color theme="1"/>
      <name val="Calibri"/>
      <family val="2"/>
    </font>
    <font>
      <b/>
      <sz val="13"/>
      <color theme="1"/>
      <name val="Times New Roman"/>
      <family val="1"/>
    </font>
    <font>
      <b/>
      <i/>
      <sz val="13"/>
      <color theme="1"/>
      <name val="Times New Roman"/>
      <family val="1"/>
    </font>
    <font>
      <b/>
      <sz val="13"/>
      <color theme="1"/>
      <name val="Calibri Light"/>
      <family val="1"/>
    </font>
    <font>
      <i/>
      <sz val="13"/>
      <color theme="1"/>
      <name val="Calibri Light"/>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7">
    <xf numFmtId="0" fontId="0" fillId="0" borderId="0" xfId="0" applyFont="1" applyAlignment="1">
      <alignment/>
    </xf>
    <xf numFmtId="0" fontId="61" fillId="0" borderId="0" xfId="0" applyFont="1" applyAlignment="1">
      <alignment/>
    </xf>
    <xf numFmtId="0" fontId="61" fillId="0" borderId="0" xfId="0" applyFont="1" applyAlignment="1">
      <alignment horizontal="center"/>
    </xf>
    <xf numFmtId="0" fontId="62" fillId="0" borderId="0" xfId="0" applyFont="1" applyAlignment="1">
      <alignment/>
    </xf>
    <xf numFmtId="0" fontId="63" fillId="0" borderId="0" xfId="0" applyFont="1" applyAlignment="1">
      <alignment/>
    </xf>
    <xf numFmtId="0" fontId="63" fillId="0" borderId="0" xfId="0" applyFont="1" applyAlignment="1">
      <alignment horizontal="center"/>
    </xf>
    <xf numFmtId="0" fontId="64" fillId="0" borderId="0" xfId="0" applyFont="1" applyAlignment="1">
      <alignment/>
    </xf>
    <xf numFmtId="0" fontId="63" fillId="0" borderId="0" xfId="0" applyFont="1" applyAlignment="1">
      <alignment/>
    </xf>
    <xf numFmtId="0" fontId="64" fillId="0" borderId="0" xfId="0" applyFont="1" applyAlignment="1">
      <alignment horizontal="center"/>
    </xf>
    <xf numFmtId="0" fontId="63" fillId="0" borderId="10" xfId="0" applyFont="1" applyBorder="1" applyAlignment="1">
      <alignment/>
    </xf>
    <xf numFmtId="0" fontId="61" fillId="0" borderId="10" xfId="0" applyFont="1" applyBorder="1" applyAlignment="1">
      <alignment/>
    </xf>
    <xf numFmtId="0" fontId="63" fillId="0" borderId="10" xfId="0" applyFont="1" applyBorder="1" applyAlignment="1">
      <alignment horizontal="center" vertical="center" wrapText="1"/>
    </xf>
    <xf numFmtId="0" fontId="61" fillId="0" borderId="10" xfId="0" applyFont="1" applyBorder="1" applyAlignment="1" quotePrefix="1">
      <alignment/>
    </xf>
    <xf numFmtId="0" fontId="61" fillId="0" borderId="10" xfId="0" applyFont="1" applyBorder="1" applyAlignment="1">
      <alignment horizontal="right"/>
    </xf>
    <xf numFmtId="0" fontId="63" fillId="0" borderId="0" xfId="0" applyFont="1" applyBorder="1" applyAlignment="1">
      <alignment/>
    </xf>
    <xf numFmtId="0" fontId="61" fillId="0" borderId="0" xfId="0" applyFont="1" applyBorder="1" applyAlignment="1">
      <alignment/>
    </xf>
    <xf numFmtId="0" fontId="61" fillId="0" borderId="10" xfId="0" applyFont="1" applyBorder="1" applyAlignment="1">
      <alignment horizontal="center" vertical="center" wrapText="1"/>
    </xf>
    <xf numFmtId="0" fontId="63" fillId="0" borderId="10" xfId="0" applyFont="1" applyBorder="1" applyAlignment="1">
      <alignment horizontal="center"/>
    </xf>
    <xf numFmtId="0" fontId="61" fillId="0" borderId="10" xfId="0" applyFont="1" applyBorder="1" applyAlignment="1">
      <alignment horizontal="center"/>
    </xf>
    <xf numFmtId="0" fontId="61" fillId="0" borderId="10" xfId="0" applyFont="1" applyBorder="1" applyAlignment="1">
      <alignment horizontal="justify" vertical="center" wrapText="1"/>
    </xf>
    <xf numFmtId="0" fontId="65" fillId="0" borderId="0" xfId="0" applyFont="1" applyAlignment="1">
      <alignment/>
    </xf>
    <xf numFmtId="0" fontId="63" fillId="0" borderId="10" xfId="0" applyFont="1" applyBorder="1" applyAlignment="1" quotePrefix="1">
      <alignment/>
    </xf>
    <xf numFmtId="0" fontId="63" fillId="0" borderId="10" xfId="0" applyFont="1" applyBorder="1" applyAlignment="1">
      <alignment horizontal="right"/>
    </xf>
    <xf numFmtId="0" fontId="63" fillId="0" borderId="10" xfId="0" applyFont="1" applyBorder="1" applyAlignment="1">
      <alignment horizontal="left" vertical="center" wrapText="1"/>
    </xf>
    <xf numFmtId="0" fontId="66" fillId="0" borderId="0" xfId="0" applyFont="1" applyAlignment="1">
      <alignment/>
    </xf>
    <xf numFmtId="164" fontId="63" fillId="0" borderId="10" xfId="42" applyNumberFormat="1" applyFont="1" applyBorder="1" applyAlignment="1">
      <alignment/>
    </xf>
    <xf numFmtId="164" fontId="61" fillId="0" borderId="10" xfId="42" applyNumberFormat="1" applyFont="1" applyBorder="1" applyAlignment="1">
      <alignment/>
    </xf>
    <xf numFmtId="164" fontId="63" fillId="0" borderId="10" xfId="0" applyNumberFormat="1" applyFont="1" applyBorder="1" applyAlignment="1">
      <alignment/>
    </xf>
    <xf numFmtId="0" fontId="67" fillId="0" borderId="0" xfId="0" applyFont="1" applyAlignment="1">
      <alignment/>
    </xf>
    <xf numFmtId="0" fontId="67" fillId="0" borderId="0" xfId="0" applyFont="1" applyAlignment="1">
      <alignment horizontal="center"/>
    </xf>
    <xf numFmtId="0" fontId="68" fillId="0" borderId="0" xfId="0" applyFont="1" applyAlignment="1">
      <alignment/>
    </xf>
    <xf numFmtId="164" fontId="68" fillId="0" borderId="0" xfId="42" applyNumberFormat="1" applyFont="1" applyAlignment="1">
      <alignment/>
    </xf>
    <xf numFmtId="0" fontId="69" fillId="0" borderId="0" xfId="0" applyFont="1" applyAlignment="1">
      <alignment/>
    </xf>
    <xf numFmtId="0" fontId="67" fillId="0" borderId="0" xfId="0" applyFont="1" applyBorder="1" applyAlignment="1">
      <alignment/>
    </xf>
    <xf numFmtId="0" fontId="68" fillId="0" borderId="0" xfId="0" applyFont="1" applyBorder="1" applyAlignment="1">
      <alignment/>
    </xf>
    <xf numFmtId="164" fontId="68" fillId="0" borderId="0" xfId="42" applyNumberFormat="1" applyFont="1" applyBorder="1" applyAlignment="1">
      <alignment/>
    </xf>
    <xf numFmtId="0" fontId="67" fillId="0" borderId="10" xfId="0" applyFont="1" applyBorder="1" applyAlignment="1">
      <alignment horizontal="center" vertical="center" wrapText="1"/>
    </xf>
    <xf numFmtId="164" fontId="67" fillId="0" borderId="10" xfId="42" applyNumberFormat="1" applyFont="1" applyBorder="1" applyAlignment="1">
      <alignment horizontal="center" vertical="center" wrapText="1"/>
    </xf>
    <xf numFmtId="0" fontId="68" fillId="0" borderId="10" xfId="0" applyFont="1" applyBorder="1" applyAlignment="1">
      <alignment horizontal="center" vertical="center" wrapText="1"/>
    </xf>
    <xf numFmtId="164" fontId="68" fillId="0" borderId="10" xfId="42" applyNumberFormat="1" applyFont="1" applyBorder="1" applyAlignment="1">
      <alignment horizontal="center" vertical="center" wrapText="1"/>
    </xf>
    <xf numFmtId="0" fontId="67" fillId="0" borderId="10" xfId="0" applyFont="1" applyBorder="1" applyAlignment="1">
      <alignment/>
    </xf>
    <xf numFmtId="164" fontId="67" fillId="0" borderId="10" xfId="42" applyNumberFormat="1" applyFont="1" applyBorder="1" applyAlignment="1">
      <alignment/>
    </xf>
    <xf numFmtId="0" fontId="68" fillId="0" borderId="10" xfId="0" applyFont="1" applyBorder="1" applyAlignment="1">
      <alignment/>
    </xf>
    <xf numFmtId="0" fontId="68" fillId="0" borderId="10" xfId="0" applyFont="1" applyBorder="1" applyAlignment="1" quotePrefix="1">
      <alignment/>
    </xf>
    <xf numFmtId="164" fontId="68" fillId="0" borderId="10" xfId="42" applyNumberFormat="1" applyFont="1" applyBorder="1" applyAlignment="1">
      <alignment/>
    </xf>
    <xf numFmtId="0" fontId="68" fillId="0" borderId="10" xfId="0" applyFont="1" applyBorder="1" applyAlignment="1">
      <alignment horizontal="right"/>
    </xf>
    <xf numFmtId="0" fontId="67" fillId="0" borderId="0" xfId="0" applyFont="1" applyAlignment="1">
      <alignment/>
    </xf>
    <xf numFmtId="0" fontId="68" fillId="0" borderId="10" xfId="0" applyFont="1" applyBorder="1" applyAlignment="1">
      <alignment horizontal="center"/>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1" fillId="0" borderId="10" xfId="0" applyFont="1" applyBorder="1" applyAlignment="1">
      <alignment horizontal="center"/>
    </xf>
    <xf numFmtId="0" fontId="71" fillId="0" borderId="10" xfId="0" applyFont="1" applyBorder="1" applyAlignment="1">
      <alignment/>
    </xf>
    <xf numFmtId="164" fontId="71" fillId="0" borderId="10" xfId="42" applyNumberFormat="1" applyFont="1" applyBorder="1" applyAlignment="1">
      <alignment/>
    </xf>
    <xf numFmtId="0" fontId="72" fillId="0" borderId="10" xfId="0" applyFont="1" applyBorder="1" applyAlignment="1">
      <alignment/>
    </xf>
    <xf numFmtId="164" fontId="72" fillId="0" borderId="10" xfId="0" applyNumberFormat="1" applyFont="1" applyBorder="1" applyAlignment="1">
      <alignment/>
    </xf>
    <xf numFmtId="164" fontId="72" fillId="0" borderId="10" xfId="42" applyNumberFormat="1" applyFont="1" applyBorder="1" applyAlignment="1">
      <alignment/>
    </xf>
    <xf numFmtId="0" fontId="72" fillId="0" borderId="10" xfId="0" applyFont="1" applyBorder="1" applyAlignment="1" quotePrefix="1">
      <alignment/>
    </xf>
    <xf numFmtId="0" fontId="72" fillId="0" borderId="10" xfId="0" applyFont="1" applyBorder="1" applyAlignment="1">
      <alignment horizontal="justify" wrapText="1"/>
    </xf>
    <xf numFmtId="0" fontId="71" fillId="0" borderId="0" xfId="0" applyFont="1" applyAlignment="1">
      <alignment/>
    </xf>
    <xf numFmtId="0" fontId="71" fillId="0" borderId="0" xfId="0" applyFont="1" applyAlignment="1">
      <alignment horizontal="center"/>
    </xf>
    <xf numFmtId="164" fontId="72" fillId="0" borderId="0" xfId="42" applyNumberFormat="1" applyFont="1" applyAlignment="1">
      <alignment/>
    </xf>
    <xf numFmtId="0" fontId="71" fillId="0" borderId="0" xfId="0" applyFont="1" applyBorder="1" applyAlignment="1">
      <alignment/>
    </xf>
    <xf numFmtId="0" fontId="72" fillId="0" borderId="0" xfId="0" applyFont="1" applyBorder="1" applyAlignment="1">
      <alignment/>
    </xf>
    <xf numFmtId="164" fontId="72" fillId="0" borderId="0" xfId="42" applyNumberFormat="1" applyFont="1" applyBorder="1" applyAlignment="1">
      <alignment/>
    </xf>
    <xf numFmtId="0" fontId="71" fillId="0" borderId="10" xfId="0" applyFont="1" applyBorder="1" applyAlignment="1">
      <alignment horizontal="center" vertical="center" wrapText="1"/>
    </xf>
    <xf numFmtId="164" fontId="71" fillId="0" borderId="10" xfId="42" applyNumberFormat="1" applyFont="1" applyBorder="1" applyAlignment="1">
      <alignment horizontal="center" vertical="center" wrapText="1"/>
    </xf>
    <xf numFmtId="0" fontId="72" fillId="0" borderId="10" xfId="0" applyFont="1" applyBorder="1" applyAlignment="1">
      <alignment horizontal="center" vertical="center" wrapText="1"/>
    </xf>
    <xf numFmtId="164" fontId="72" fillId="0" borderId="10" xfId="42" applyNumberFormat="1" applyFont="1" applyBorder="1" applyAlignment="1">
      <alignment horizontal="center" vertical="center" wrapText="1"/>
    </xf>
    <xf numFmtId="0" fontId="72" fillId="0" borderId="10" xfId="0" applyFont="1" applyBorder="1" applyAlignment="1">
      <alignment horizontal="right"/>
    </xf>
    <xf numFmtId="164" fontId="71" fillId="0" borderId="10" xfId="42" applyNumberFormat="1" applyFont="1" applyBorder="1" applyAlignment="1">
      <alignment horizontal="center"/>
    </xf>
    <xf numFmtId="0" fontId="72" fillId="0" borderId="10" xfId="0" applyFont="1" applyBorder="1" applyAlignment="1">
      <alignment horizontal="center"/>
    </xf>
    <xf numFmtId="164" fontId="72" fillId="0" borderId="10" xfId="42" applyNumberFormat="1" applyFont="1" applyBorder="1" applyAlignment="1">
      <alignment horizontal="center"/>
    </xf>
    <xf numFmtId="0" fontId="68" fillId="0" borderId="10" xfId="0" applyFont="1" applyBorder="1" applyAlignment="1">
      <alignment horizontal="justify" vertical="center" wrapText="1"/>
    </xf>
    <xf numFmtId="0" fontId="69" fillId="0" borderId="0" xfId="0" applyFont="1" applyAlignment="1">
      <alignment horizontal="center"/>
    </xf>
    <xf numFmtId="0" fontId="74" fillId="0" borderId="0" xfId="0" applyFont="1" applyAlignment="1">
      <alignment/>
    </xf>
    <xf numFmtId="0" fontId="75" fillId="0" borderId="10" xfId="0" applyFont="1" applyBorder="1" applyAlignment="1">
      <alignment horizontal="left" vertical="center" wrapText="1"/>
    </xf>
    <xf numFmtId="0" fontId="76" fillId="0" borderId="10" xfId="0" applyFont="1" applyBorder="1" applyAlignment="1">
      <alignment horizontal="center" vertical="center"/>
    </xf>
    <xf numFmtId="0" fontId="76" fillId="0" borderId="10" xfId="0" applyFont="1" applyBorder="1" applyAlignment="1">
      <alignment horizontal="center"/>
    </xf>
    <xf numFmtId="43" fontId="61" fillId="0" borderId="10" xfId="42" applyFont="1" applyBorder="1" applyAlignment="1">
      <alignment/>
    </xf>
    <xf numFmtId="164" fontId="76" fillId="0" borderId="10" xfId="42" applyNumberFormat="1" applyFont="1" applyBorder="1" applyAlignment="1">
      <alignment/>
    </xf>
    <xf numFmtId="0" fontId="76" fillId="0" borderId="0" xfId="0" applyFont="1" applyAlignment="1">
      <alignment/>
    </xf>
    <xf numFmtId="164" fontId="77" fillId="0" borderId="10" xfId="42" applyNumberFormat="1" applyFont="1" applyBorder="1" applyAlignment="1">
      <alignment/>
    </xf>
    <xf numFmtId="164" fontId="61" fillId="0" borderId="0" xfId="42" applyNumberFormat="1" applyFont="1" applyAlignment="1">
      <alignment/>
    </xf>
    <xf numFmtId="0" fontId="63" fillId="0" borderId="10" xfId="0" applyFont="1" applyBorder="1" applyAlignment="1">
      <alignment wrapText="1"/>
    </xf>
    <xf numFmtId="0" fontId="63" fillId="0" borderId="10" xfId="0" applyFont="1" applyBorder="1" applyAlignment="1" quotePrefix="1">
      <alignment wrapText="1"/>
    </xf>
    <xf numFmtId="0" fontId="61" fillId="0" borderId="10" xfId="0" applyFont="1" applyBorder="1" applyAlignment="1" quotePrefix="1">
      <alignment wrapText="1"/>
    </xf>
    <xf numFmtId="0" fontId="68" fillId="0" borderId="0" xfId="0" applyFont="1" applyBorder="1" applyAlignment="1" quotePrefix="1">
      <alignment/>
    </xf>
    <xf numFmtId="0" fontId="78" fillId="0" borderId="0" xfId="0" applyFont="1" applyAlignment="1">
      <alignment horizontal="center"/>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80" fillId="0" borderId="10" xfId="0" applyFont="1" applyBorder="1" applyAlignment="1">
      <alignment horizontal="center"/>
    </xf>
    <xf numFmtId="0" fontId="80" fillId="0" borderId="10" xfId="0" applyFont="1" applyBorder="1" applyAlignment="1">
      <alignment/>
    </xf>
    <xf numFmtId="164" fontId="80" fillId="0" borderId="10" xfId="42" applyNumberFormat="1" applyFont="1" applyBorder="1" applyAlignment="1">
      <alignment/>
    </xf>
    <xf numFmtId="0" fontId="74" fillId="0" borderId="10" xfId="0" applyFont="1" applyBorder="1" applyAlignment="1">
      <alignment/>
    </xf>
    <xf numFmtId="164" fontId="74" fillId="0" borderId="10" xfId="0" applyNumberFormat="1" applyFont="1" applyBorder="1" applyAlignment="1">
      <alignment/>
    </xf>
    <xf numFmtId="164" fontId="74" fillId="0" borderId="10" xfId="42" applyNumberFormat="1" applyFont="1" applyBorder="1" applyAlignment="1">
      <alignment/>
    </xf>
    <xf numFmtId="0" fontId="74" fillId="0" borderId="10" xfId="0" applyFont="1" applyBorder="1" applyAlignment="1" quotePrefix="1">
      <alignment/>
    </xf>
    <xf numFmtId="0" fontId="74" fillId="0" borderId="10" xfId="0" applyFont="1" applyBorder="1" applyAlignment="1">
      <alignment horizontal="justify" wrapText="1"/>
    </xf>
    <xf numFmtId="0" fontId="74" fillId="0" borderId="0" xfId="0" applyFont="1" applyBorder="1" applyAlignment="1">
      <alignment/>
    </xf>
    <xf numFmtId="0" fontId="74" fillId="0" borderId="0" xfId="0" applyFont="1" applyBorder="1" applyAlignment="1">
      <alignment horizontal="justify" wrapText="1"/>
    </xf>
    <xf numFmtId="164" fontId="74" fillId="0" borderId="0" xfId="0" applyNumberFormat="1" applyFont="1" applyBorder="1" applyAlignment="1">
      <alignment/>
    </xf>
    <xf numFmtId="0" fontId="74" fillId="0" borderId="10" xfId="0" applyFont="1" applyBorder="1" applyAlignment="1">
      <alignment horizontal="center" vertical="center"/>
    </xf>
    <xf numFmtId="0" fontId="74" fillId="0" borderId="10" xfId="0" applyFont="1" applyBorder="1" applyAlignment="1">
      <alignment horizontal="center" vertical="center" wrapText="1"/>
    </xf>
    <xf numFmtId="0" fontId="80" fillId="0" borderId="0" xfId="0" applyFont="1" applyAlignment="1">
      <alignment horizontal="center" vertical="center" wrapText="1"/>
    </xf>
    <xf numFmtId="0" fontId="80" fillId="0" borderId="0" xfId="0" applyFont="1" applyAlignment="1">
      <alignment vertical="center" wrapText="1"/>
    </xf>
    <xf numFmtId="0" fontId="78" fillId="0" borderId="0" xfId="0" applyFont="1" applyAlignment="1">
      <alignment horizontal="center" vertical="center" wrapText="1"/>
    </xf>
    <xf numFmtId="0" fontId="78" fillId="0" borderId="0" xfId="0" applyFont="1" applyAlignment="1">
      <alignment vertical="center" wrapText="1"/>
    </xf>
    <xf numFmtId="0" fontId="80" fillId="0" borderId="10" xfId="0" applyFont="1" applyBorder="1" applyAlignment="1">
      <alignment horizontal="center" vertical="center" wrapText="1"/>
    </xf>
    <xf numFmtId="164" fontId="80" fillId="0" borderId="10" xfId="0" applyNumberFormat="1" applyFont="1" applyBorder="1" applyAlignment="1">
      <alignment/>
    </xf>
    <xf numFmtId="0" fontId="74" fillId="0" borderId="10" xfId="0" applyFont="1" applyBorder="1" applyAlignment="1">
      <alignment horizontal="center"/>
    </xf>
    <xf numFmtId="0" fontId="74" fillId="0" borderId="10" xfId="0" applyFont="1" applyBorder="1" applyAlignment="1">
      <alignment horizontal="justify"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71" fillId="0" borderId="0" xfId="0" applyFont="1" applyAlignment="1">
      <alignment horizontal="left" vertical="center"/>
    </xf>
    <xf numFmtId="0" fontId="67" fillId="0" borderId="0" xfId="0" applyFont="1" applyAlignment="1">
      <alignment horizontal="center"/>
    </xf>
    <xf numFmtId="0" fontId="80" fillId="0" borderId="10" xfId="0" applyFont="1" applyBorder="1" applyAlignment="1">
      <alignment horizontal="center"/>
    </xf>
    <xf numFmtId="0" fontId="71" fillId="0" borderId="0" xfId="0" applyFont="1" applyAlignment="1">
      <alignment horizontal="left" vertical="center"/>
    </xf>
    <xf numFmtId="164" fontId="68" fillId="0" borderId="10" xfId="42" applyNumberFormat="1" applyFont="1" applyBorder="1" applyAlignment="1">
      <alignment/>
    </xf>
    <xf numFmtId="164" fontId="74" fillId="0" borderId="10" xfId="42" applyNumberFormat="1" applyFont="1" applyBorder="1" applyAlignment="1">
      <alignment/>
    </xf>
    <xf numFmtId="0" fontId="75" fillId="0" borderId="10" xfId="0" applyFont="1" applyBorder="1" applyAlignment="1" quotePrefix="1">
      <alignment horizontal="left" vertical="center" wrapText="1"/>
    </xf>
    <xf numFmtId="0" fontId="75" fillId="0" borderId="10" xfId="0" applyNumberFormat="1" applyFont="1" applyBorder="1" applyAlignment="1" quotePrefix="1">
      <alignment horizontal="left" vertical="center" wrapText="1"/>
    </xf>
    <xf numFmtId="164" fontId="68" fillId="0" borderId="0" xfId="42" applyNumberFormat="1" applyFont="1" applyBorder="1" applyAlignment="1">
      <alignment/>
    </xf>
    <xf numFmtId="0" fontId="80" fillId="0" borderId="10" xfId="0" applyFont="1" applyBorder="1" applyAlignment="1">
      <alignment horizontal="center" vertical="center"/>
    </xf>
    <xf numFmtId="0" fontId="76" fillId="0" borderId="10" xfId="0" applyFont="1" applyFill="1" applyBorder="1" applyAlignment="1">
      <alignment horizontal="center"/>
    </xf>
    <xf numFmtId="0" fontId="75" fillId="0" borderId="10" xfId="0" applyFont="1" applyFill="1" applyBorder="1" applyAlignment="1">
      <alignment horizontal="left" vertical="center" wrapText="1"/>
    </xf>
    <xf numFmtId="0" fontId="61" fillId="0" borderId="10" xfId="0" applyFont="1" applyFill="1" applyBorder="1" applyAlignment="1">
      <alignment/>
    </xf>
    <xf numFmtId="0" fontId="61" fillId="0" borderId="0" xfId="0" applyFont="1" applyFill="1" applyAlignment="1">
      <alignment/>
    </xf>
    <xf numFmtId="164" fontId="69" fillId="0" borderId="0" xfId="42" applyNumberFormat="1" applyFont="1" applyAlignment="1">
      <alignment horizontal="center"/>
    </xf>
    <xf numFmtId="0" fontId="68" fillId="0" borderId="0" xfId="0" applyFont="1" applyBorder="1" applyAlignment="1">
      <alignment horizontal="justify" vertical="center" wrapText="1"/>
    </xf>
    <xf numFmtId="0" fontId="74" fillId="0" borderId="0" xfId="0" applyFont="1" applyAlignment="1">
      <alignment horizontal="center"/>
    </xf>
    <xf numFmtId="0" fontId="80" fillId="0" borderId="0" xfId="0" applyFont="1" applyAlignment="1">
      <alignment horizontal="center"/>
    </xf>
    <xf numFmtId="0" fontId="67" fillId="0" borderId="0" xfId="0" applyFont="1" applyAlignment="1">
      <alignment horizontal="center"/>
    </xf>
    <xf numFmtId="0" fontId="69" fillId="0" borderId="0" xfId="0" applyFont="1" applyAlignment="1">
      <alignment horizontal="center"/>
    </xf>
    <xf numFmtId="0" fontId="68" fillId="0" borderId="11" xfId="0" applyFont="1" applyBorder="1" applyAlignment="1">
      <alignment horizontal="left" vertical="center" wrapText="1"/>
    </xf>
    <xf numFmtId="0" fontId="71" fillId="0" borderId="0" xfId="0" applyFont="1" applyAlignment="1">
      <alignment horizontal="center"/>
    </xf>
    <xf numFmtId="0" fontId="72" fillId="0" borderId="0" xfId="0" applyFont="1" applyAlignment="1">
      <alignment horizontal="center"/>
    </xf>
    <xf numFmtId="0" fontId="74" fillId="0" borderId="0" xfId="0" applyFont="1" applyAlignment="1">
      <alignment horizontal="left" vertical="center" wrapText="1"/>
    </xf>
    <xf numFmtId="0" fontId="78" fillId="0" borderId="0" xfId="0" applyFont="1" applyAlignment="1">
      <alignment horizontal="left" vertical="center"/>
    </xf>
    <xf numFmtId="0" fontId="80" fillId="0" borderId="0" xfId="0" applyFont="1" applyAlignment="1">
      <alignment horizontal="center" vertical="center" wrapText="1"/>
    </xf>
    <xf numFmtId="0" fontId="81" fillId="0" borderId="0" xfId="0" applyFont="1" applyAlignment="1">
      <alignment horizontal="left" vertical="center"/>
    </xf>
    <xf numFmtId="0" fontId="80" fillId="0" borderId="0" xfId="0" applyFont="1" applyAlignment="1">
      <alignment horizontal="left" vertical="center"/>
    </xf>
    <xf numFmtId="0" fontId="71" fillId="0" borderId="0" xfId="0" applyFont="1" applyAlignment="1">
      <alignment horizontal="left" vertical="center"/>
    </xf>
    <xf numFmtId="0" fontId="74" fillId="0" borderId="0" xfId="0" applyFont="1" applyAlignment="1" quotePrefix="1">
      <alignment horizontal="left" vertical="justify" wrapText="1"/>
    </xf>
    <xf numFmtId="0" fontId="74" fillId="0" borderId="0" xfId="0" applyFont="1" applyAlignment="1">
      <alignment horizontal="left" vertical="justify" wrapText="1"/>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74" fillId="0" borderId="12" xfId="0" applyFont="1" applyBorder="1" applyAlignment="1">
      <alignment horizontal="left" vertical="center" wrapText="1"/>
    </xf>
    <xf numFmtId="0" fontId="74" fillId="0" borderId="13" xfId="0" applyFont="1" applyBorder="1" applyAlignment="1">
      <alignment horizontal="left" vertical="center" wrapText="1"/>
    </xf>
    <xf numFmtId="0" fontId="74" fillId="0" borderId="14" xfId="0" applyFont="1" applyBorder="1" applyAlignment="1" quotePrefix="1">
      <alignment horizontal="center" vertical="center"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0" xfId="0" applyFont="1" applyBorder="1" applyAlignment="1">
      <alignment horizontal="left"/>
    </xf>
    <xf numFmtId="0" fontId="74" fillId="0" borderId="12" xfId="0" applyFont="1" applyBorder="1" applyAlignment="1">
      <alignment horizontal="center"/>
    </xf>
    <xf numFmtId="0" fontId="74" fillId="0" borderId="13" xfId="0" applyFont="1" applyBorder="1" applyAlignment="1">
      <alignment horizontal="center"/>
    </xf>
    <xf numFmtId="0" fontId="74" fillId="0" borderId="10" xfId="0" applyFont="1" applyBorder="1" applyAlignment="1" quotePrefix="1">
      <alignment horizontal="left"/>
    </xf>
    <xf numFmtId="0" fontId="74" fillId="0" borderId="12" xfId="0" applyFont="1" applyBorder="1" applyAlignment="1">
      <alignment horizontal="left"/>
    </xf>
    <xf numFmtId="0" fontId="74" fillId="0" borderId="17" xfId="0" applyFont="1" applyBorder="1" applyAlignment="1">
      <alignment horizontal="left"/>
    </xf>
    <xf numFmtId="0" fontId="74" fillId="0" borderId="13" xfId="0" applyFont="1" applyBorder="1" applyAlignment="1">
      <alignment horizontal="left"/>
    </xf>
    <xf numFmtId="0" fontId="80" fillId="0" borderId="10" xfId="0" applyFont="1" applyBorder="1" applyAlignment="1">
      <alignment horizontal="center" vertical="center"/>
    </xf>
    <xf numFmtId="0" fontId="80" fillId="0" borderId="10" xfId="0" applyFont="1" applyBorder="1" applyAlignment="1">
      <alignment horizontal="center"/>
    </xf>
    <xf numFmtId="0" fontId="80" fillId="0" borderId="10" xfId="0" applyFont="1" applyBorder="1" applyAlignment="1">
      <alignment horizontal="left"/>
    </xf>
    <xf numFmtId="0" fontId="78" fillId="0" borderId="0" xfId="0" applyFont="1" applyAlignment="1">
      <alignment horizontal="right"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2" fillId="0" borderId="10" xfId="0" applyFont="1" applyBorder="1" applyAlignment="1" quotePrefix="1">
      <alignment horizontal="left"/>
    </xf>
    <xf numFmtId="0" fontId="72" fillId="0" borderId="10" xfId="0" applyFont="1" applyBorder="1" applyAlignment="1">
      <alignment horizontal="left"/>
    </xf>
    <xf numFmtId="0" fontId="72" fillId="0" borderId="12" xfId="0" applyFont="1" applyBorder="1" applyAlignment="1">
      <alignment horizontal="center"/>
    </xf>
    <xf numFmtId="0" fontId="72" fillId="0" borderId="13" xfId="0" applyFont="1" applyBorder="1" applyAlignment="1">
      <alignment horizontal="center"/>
    </xf>
    <xf numFmtId="0" fontId="71" fillId="0" borderId="10" xfId="0" applyFont="1" applyBorder="1" applyAlignment="1">
      <alignment horizontal="center"/>
    </xf>
    <xf numFmtId="0" fontId="71" fillId="0" borderId="10" xfId="0" applyFont="1" applyBorder="1" applyAlignment="1">
      <alignment horizontal="left"/>
    </xf>
    <xf numFmtId="0" fontId="72" fillId="0" borderId="12" xfId="0" applyFont="1" applyBorder="1" applyAlignment="1">
      <alignment horizontal="left"/>
    </xf>
    <xf numFmtId="0" fontId="72" fillId="0" borderId="17" xfId="0" applyFont="1" applyBorder="1" applyAlignment="1">
      <alignment horizontal="left"/>
    </xf>
    <xf numFmtId="0" fontId="72" fillId="0" borderId="13" xfId="0" applyFont="1" applyBorder="1" applyAlignment="1">
      <alignment horizontal="left"/>
    </xf>
    <xf numFmtId="0" fontId="71" fillId="0" borderId="10" xfId="0" applyFont="1" applyBorder="1" applyAlignment="1">
      <alignment horizontal="center" vertical="center"/>
    </xf>
    <xf numFmtId="164" fontId="67" fillId="0" borderId="10" xfId="42" applyNumberFormat="1" applyFont="1" applyBorder="1" applyAlignment="1">
      <alignment horizontal="center"/>
    </xf>
    <xf numFmtId="0" fontId="65" fillId="0" borderId="0" xfId="0" applyFont="1" applyAlignment="1">
      <alignment horizontal="center"/>
    </xf>
    <xf numFmtId="0" fontId="62" fillId="0" borderId="0" xfId="0" applyFont="1" applyAlignment="1">
      <alignment horizontal="center"/>
    </xf>
    <xf numFmtId="0" fontId="61" fillId="0" borderId="0" xfId="0" applyFont="1" applyAlignment="1">
      <alignment horizontal="center"/>
    </xf>
    <xf numFmtId="0" fontId="66" fillId="0" borderId="0" xfId="0" applyFont="1" applyAlignment="1">
      <alignment horizontal="center"/>
    </xf>
    <xf numFmtId="0" fontId="82" fillId="0" borderId="0" xfId="0" applyFont="1" applyAlignment="1">
      <alignment horizontal="center"/>
    </xf>
    <xf numFmtId="0" fontId="63" fillId="0" borderId="0" xfId="0" applyFont="1" applyAlignment="1">
      <alignment horizontal="center"/>
    </xf>
    <xf numFmtId="0" fontId="64" fillId="0" borderId="0" xfId="0" applyFont="1" applyAlignment="1">
      <alignment horizontal="center"/>
    </xf>
    <xf numFmtId="0" fontId="83" fillId="0" borderId="0" xfId="0" applyFont="1" applyAlignment="1">
      <alignment horizontal="center"/>
    </xf>
    <xf numFmtId="0" fontId="63" fillId="0" borderId="14" xfId="0" applyFont="1" applyBorder="1" applyAlignment="1">
      <alignment horizontal="center" vertical="center" wrapText="1"/>
    </xf>
    <xf numFmtId="0" fontId="0" fillId="0" borderId="16" xfId="0"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1" fillId="0" borderId="11" xfId="0" applyFont="1" applyBorder="1" applyAlignment="1">
      <alignment horizontal="left" wrapText="1"/>
    </xf>
    <xf numFmtId="0" fontId="61" fillId="0" borderId="0" xfId="0" applyFont="1" applyBorder="1" applyAlignment="1">
      <alignment horizontal="left" wrapText="1"/>
    </xf>
    <xf numFmtId="0" fontId="63" fillId="0" borderId="0" xfId="0" applyFont="1" applyAlignment="1">
      <alignment horizontal="center" wrapText="1"/>
    </xf>
    <xf numFmtId="0" fontId="78" fillId="0" borderId="0" xfId="0" applyFont="1" applyAlignment="1">
      <alignment horizontal="center"/>
    </xf>
    <xf numFmtId="0" fontId="84" fillId="0" borderId="0" xfId="0" applyFont="1" applyAlignment="1">
      <alignment horizontal="center"/>
    </xf>
    <xf numFmtId="0" fontId="74" fillId="0" borderId="0" xfId="0" applyFont="1" applyBorder="1" applyAlignment="1" quotePrefix="1">
      <alignment horizontal="left" vertical="center" wrapText="1"/>
    </xf>
    <xf numFmtId="0" fontId="83"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57150</xdr:rowOff>
    </xdr:from>
    <xdr:to>
      <xdr:col>4</xdr:col>
      <xdr:colOff>1295400</xdr:colOff>
      <xdr:row>3</xdr:row>
      <xdr:rowOff>133350</xdr:rowOff>
    </xdr:to>
    <xdr:sp>
      <xdr:nvSpPr>
        <xdr:cNvPr id="1" name="TextBox 1"/>
        <xdr:cNvSpPr txBox="1">
          <a:spLocks noChangeArrowheads="1"/>
        </xdr:cNvSpPr>
      </xdr:nvSpPr>
      <xdr:spPr>
        <a:xfrm>
          <a:off x="4619625" y="76200"/>
          <a:ext cx="2619375" cy="714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Times New Roman"/>
              <a:ea typeface="Times New Roman"/>
              <a:cs typeface="Times New Roman"/>
            </a:rPr>
            <a:t>Mẫu</a:t>
          </a:r>
          <a:r>
            <a:rPr lang="en-US" cap="none" sz="1100" b="1" i="0" u="none" baseline="0">
              <a:solidFill>
                <a:srgbClr val="000000"/>
              </a:solidFill>
              <a:latin typeface="Times New Roman"/>
              <a:ea typeface="Times New Roman"/>
              <a:cs typeface="Times New Roman"/>
            </a:rPr>
            <a:t> số 01-BC/QVX
</a:t>
          </a:r>
          <a:r>
            <a:rPr lang="en-US" cap="none" sz="1100" b="0" i="1" u="none" baseline="0">
              <a:solidFill>
                <a:srgbClr val="000000"/>
              </a:solidFill>
              <a:latin typeface="Times New Roman"/>
              <a:ea typeface="Times New Roman"/>
              <a:cs typeface="Times New Roman"/>
            </a:rPr>
            <a:t>(Ban hành kèm theo Thông tư số 41/2021/TT-BTC ngày 02/06/2021 của Bộ trưởng Bộ Tài chính)                       </a:t>
          </a:r>
        </a:p>
      </xdr:txBody>
    </xdr:sp>
    <xdr:clientData/>
  </xdr:twoCellAnchor>
  <xdr:twoCellAnchor>
    <xdr:from>
      <xdr:col>1</xdr:col>
      <xdr:colOff>885825</xdr:colOff>
      <xdr:row>5</xdr:row>
      <xdr:rowOff>209550</xdr:rowOff>
    </xdr:from>
    <xdr:to>
      <xdr:col>1</xdr:col>
      <xdr:colOff>2152650</xdr:colOff>
      <xdr:row>5</xdr:row>
      <xdr:rowOff>219075</xdr:rowOff>
    </xdr:to>
    <xdr:sp>
      <xdr:nvSpPr>
        <xdr:cNvPr id="2" name="Straight Connector 2"/>
        <xdr:cNvSpPr>
          <a:spLocks/>
        </xdr:cNvSpPr>
      </xdr:nvSpPr>
      <xdr:spPr>
        <a:xfrm flipV="1">
          <a:off x="1371600" y="1304925"/>
          <a:ext cx="126682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5</xdr:row>
      <xdr:rowOff>219075</xdr:rowOff>
    </xdr:from>
    <xdr:to>
      <xdr:col>4</xdr:col>
      <xdr:colOff>533400</xdr:colOff>
      <xdr:row>5</xdr:row>
      <xdr:rowOff>219075</xdr:rowOff>
    </xdr:to>
    <xdr:sp>
      <xdr:nvSpPr>
        <xdr:cNvPr id="3" name="Straight Connector 3"/>
        <xdr:cNvSpPr>
          <a:spLocks/>
        </xdr:cNvSpPr>
      </xdr:nvSpPr>
      <xdr:spPr>
        <a:xfrm>
          <a:off x="4514850" y="1314450"/>
          <a:ext cx="19621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57150</xdr:rowOff>
    </xdr:from>
    <xdr:to>
      <xdr:col>4</xdr:col>
      <xdr:colOff>1295400</xdr:colOff>
      <xdr:row>3</xdr:row>
      <xdr:rowOff>133350</xdr:rowOff>
    </xdr:to>
    <xdr:sp>
      <xdr:nvSpPr>
        <xdr:cNvPr id="1" name="TextBox 4"/>
        <xdr:cNvSpPr txBox="1">
          <a:spLocks noChangeArrowheads="1"/>
        </xdr:cNvSpPr>
      </xdr:nvSpPr>
      <xdr:spPr>
        <a:xfrm>
          <a:off x="4619625" y="76200"/>
          <a:ext cx="2619375" cy="714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Mẫu</a:t>
          </a:r>
          <a:r>
            <a:rPr lang="en-US" cap="none" sz="1100" b="1" i="0" u="none" baseline="0">
              <a:solidFill>
                <a:srgbClr val="000000"/>
              </a:solidFill>
              <a:latin typeface="Calibri"/>
              <a:ea typeface="Calibri"/>
              <a:cs typeface="Calibri"/>
            </a:rPr>
            <a:t> số 01-BC/QVX
</a:t>
          </a:r>
          <a:r>
            <a:rPr lang="en-US" cap="none" sz="1100" b="0" i="1" u="none" baseline="0">
              <a:solidFill>
                <a:srgbClr val="000000"/>
              </a:solidFill>
              <a:latin typeface="Times New Roman"/>
              <a:ea typeface="Times New Roman"/>
              <a:cs typeface="Times New Roman"/>
            </a:rPr>
            <a:t>(Ban hành kèm theo Thông tư số 41/2021/TT-BTC ngày 02/06/2021 của Bộ trưởng Bộ Tài chính)                       </a:t>
          </a:r>
        </a:p>
      </xdr:txBody>
    </xdr:sp>
    <xdr:clientData/>
  </xdr:twoCellAnchor>
  <xdr:twoCellAnchor>
    <xdr:from>
      <xdr:col>1</xdr:col>
      <xdr:colOff>885825</xdr:colOff>
      <xdr:row>5</xdr:row>
      <xdr:rowOff>209550</xdr:rowOff>
    </xdr:from>
    <xdr:to>
      <xdr:col>1</xdr:col>
      <xdr:colOff>2152650</xdr:colOff>
      <xdr:row>5</xdr:row>
      <xdr:rowOff>219075</xdr:rowOff>
    </xdr:to>
    <xdr:sp>
      <xdr:nvSpPr>
        <xdr:cNvPr id="2" name="Straight Connector 5"/>
        <xdr:cNvSpPr>
          <a:spLocks/>
        </xdr:cNvSpPr>
      </xdr:nvSpPr>
      <xdr:spPr>
        <a:xfrm flipV="1">
          <a:off x="1371600" y="1304925"/>
          <a:ext cx="126682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5</xdr:row>
      <xdr:rowOff>219075</xdr:rowOff>
    </xdr:from>
    <xdr:to>
      <xdr:col>4</xdr:col>
      <xdr:colOff>533400</xdr:colOff>
      <xdr:row>5</xdr:row>
      <xdr:rowOff>219075</xdr:rowOff>
    </xdr:to>
    <xdr:sp>
      <xdr:nvSpPr>
        <xdr:cNvPr id="3" name="Straight Connector 6"/>
        <xdr:cNvSpPr>
          <a:spLocks/>
        </xdr:cNvSpPr>
      </xdr:nvSpPr>
      <xdr:spPr>
        <a:xfrm>
          <a:off x="4514850" y="1314450"/>
          <a:ext cx="19621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76200</xdr:rowOff>
    </xdr:from>
    <xdr:to>
      <xdr:col>4</xdr:col>
      <xdr:colOff>1295400</xdr:colOff>
      <xdr:row>3</xdr:row>
      <xdr:rowOff>161925</xdr:rowOff>
    </xdr:to>
    <xdr:sp>
      <xdr:nvSpPr>
        <xdr:cNvPr id="1" name="TextBox 1"/>
        <xdr:cNvSpPr txBox="1">
          <a:spLocks noChangeArrowheads="1"/>
        </xdr:cNvSpPr>
      </xdr:nvSpPr>
      <xdr:spPr>
        <a:xfrm>
          <a:off x="4619625" y="76200"/>
          <a:ext cx="3028950" cy="6762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Mẫu</a:t>
          </a:r>
          <a:r>
            <a:rPr lang="en-US" cap="none" sz="1100" b="1" i="0" u="none" baseline="0">
              <a:solidFill>
                <a:srgbClr val="000000"/>
              </a:solidFill>
              <a:latin typeface="Calibri"/>
              <a:ea typeface="Calibri"/>
              <a:cs typeface="Calibri"/>
            </a:rPr>
            <a:t> số 01-BC/QVX
</a:t>
          </a:r>
          <a:r>
            <a:rPr lang="en-US" cap="none" sz="1100" b="0" i="1" u="none" baseline="0">
              <a:solidFill>
                <a:srgbClr val="000000"/>
              </a:solidFill>
              <a:latin typeface="Times New Roman"/>
              <a:ea typeface="Times New Roman"/>
              <a:cs typeface="Times New Roman"/>
            </a:rPr>
            <a:t>(Ban hành kèm theo Thông tư số 41/2021/TT-BTC ngày 02/06/2021 của Bộ trưởng Bộ Tài chính)                       </a:t>
          </a:r>
        </a:p>
      </xdr:txBody>
    </xdr:sp>
    <xdr:clientData/>
  </xdr:twoCellAnchor>
  <xdr:twoCellAnchor>
    <xdr:from>
      <xdr:col>1</xdr:col>
      <xdr:colOff>885825</xdr:colOff>
      <xdr:row>5</xdr:row>
      <xdr:rowOff>200025</xdr:rowOff>
    </xdr:from>
    <xdr:to>
      <xdr:col>1</xdr:col>
      <xdr:colOff>2152650</xdr:colOff>
      <xdr:row>5</xdr:row>
      <xdr:rowOff>200025</xdr:rowOff>
    </xdr:to>
    <xdr:sp>
      <xdr:nvSpPr>
        <xdr:cNvPr id="2" name="Straight Connector 3"/>
        <xdr:cNvSpPr>
          <a:spLocks/>
        </xdr:cNvSpPr>
      </xdr:nvSpPr>
      <xdr:spPr>
        <a:xfrm flipV="1">
          <a:off x="1371600" y="1181100"/>
          <a:ext cx="12668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781050</xdr:colOff>
      <xdr:row>5</xdr:row>
      <xdr:rowOff>200025</xdr:rowOff>
    </xdr:from>
    <xdr:to>
      <xdr:col>4</xdr:col>
      <xdr:colOff>638175</xdr:colOff>
      <xdr:row>5</xdr:row>
      <xdr:rowOff>200025</xdr:rowOff>
    </xdr:to>
    <xdr:sp>
      <xdr:nvSpPr>
        <xdr:cNvPr id="3" name="Straight Connector 4"/>
        <xdr:cNvSpPr>
          <a:spLocks/>
        </xdr:cNvSpPr>
      </xdr:nvSpPr>
      <xdr:spPr>
        <a:xfrm>
          <a:off x="4505325" y="1181100"/>
          <a:ext cx="24860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0</xdr:row>
      <xdr:rowOff>47625</xdr:rowOff>
    </xdr:from>
    <xdr:to>
      <xdr:col>3</xdr:col>
      <xdr:colOff>1590675</xdr:colOff>
      <xdr:row>3</xdr:row>
      <xdr:rowOff>123825</xdr:rowOff>
    </xdr:to>
    <xdr:sp>
      <xdr:nvSpPr>
        <xdr:cNvPr id="1" name="TextBox 1"/>
        <xdr:cNvSpPr txBox="1">
          <a:spLocks noChangeArrowheads="1"/>
        </xdr:cNvSpPr>
      </xdr:nvSpPr>
      <xdr:spPr>
        <a:xfrm>
          <a:off x="4505325" y="57150"/>
          <a:ext cx="2390775" cy="714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Mẫu</a:t>
          </a:r>
          <a:r>
            <a:rPr lang="en-US" cap="none" sz="1100" b="1" i="0" u="none" baseline="0">
              <a:solidFill>
                <a:srgbClr val="000000"/>
              </a:solidFill>
              <a:latin typeface="Calibri"/>
              <a:ea typeface="Calibri"/>
              <a:cs typeface="Calibri"/>
            </a:rPr>
            <a:t> số 02-BC/QVX
</a:t>
          </a:r>
          <a:r>
            <a:rPr lang="en-US" cap="none" sz="1100" b="0" i="1" u="none" baseline="0">
              <a:solidFill>
                <a:srgbClr val="000000"/>
              </a:solidFill>
              <a:latin typeface="Times New Roman"/>
              <a:ea typeface="Times New Roman"/>
              <a:cs typeface="Times New Roman"/>
            </a:rPr>
            <a:t>(Ban hành kèm theo Thông tư số 41/2021/TT-BTC ngày 02/06/2021 của Bộ trưởng Bộ Tài chính)                       </a:t>
          </a:r>
        </a:p>
      </xdr:txBody>
    </xdr:sp>
    <xdr:clientData/>
  </xdr:twoCellAnchor>
  <xdr:twoCellAnchor>
    <xdr:from>
      <xdr:col>1</xdr:col>
      <xdr:colOff>857250</xdr:colOff>
      <xdr:row>5</xdr:row>
      <xdr:rowOff>219075</xdr:rowOff>
    </xdr:from>
    <xdr:to>
      <xdr:col>1</xdr:col>
      <xdr:colOff>2066925</xdr:colOff>
      <xdr:row>5</xdr:row>
      <xdr:rowOff>219075</xdr:rowOff>
    </xdr:to>
    <xdr:sp>
      <xdr:nvSpPr>
        <xdr:cNvPr id="2" name="Straight Connector 3"/>
        <xdr:cNvSpPr>
          <a:spLocks/>
        </xdr:cNvSpPr>
      </xdr:nvSpPr>
      <xdr:spPr>
        <a:xfrm>
          <a:off x="1343025" y="1314450"/>
          <a:ext cx="12096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723900</xdr:colOff>
      <xdr:row>5</xdr:row>
      <xdr:rowOff>228600</xdr:rowOff>
    </xdr:from>
    <xdr:to>
      <xdr:col>3</xdr:col>
      <xdr:colOff>1114425</xdr:colOff>
      <xdr:row>6</xdr:row>
      <xdr:rowOff>0</xdr:rowOff>
    </xdr:to>
    <xdr:sp>
      <xdr:nvSpPr>
        <xdr:cNvPr id="3" name="Straight Connector 4"/>
        <xdr:cNvSpPr>
          <a:spLocks/>
        </xdr:cNvSpPr>
      </xdr:nvSpPr>
      <xdr:spPr>
        <a:xfrm flipV="1">
          <a:off x="4448175" y="1323975"/>
          <a:ext cx="197167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0</xdr:row>
      <xdr:rowOff>57150</xdr:rowOff>
    </xdr:from>
    <xdr:to>
      <xdr:col>4</xdr:col>
      <xdr:colOff>1524000</xdr:colOff>
      <xdr:row>3</xdr:row>
      <xdr:rowOff>133350</xdr:rowOff>
    </xdr:to>
    <xdr:sp>
      <xdr:nvSpPr>
        <xdr:cNvPr id="1" name="TextBox 1"/>
        <xdr:cNvSpPr txBox="1">
          <a:spLocks noChangeArrowheads="1"/>
        </xdr:cNvSpPr>
      </xdr:nvSpPr>
      <xdr:spPr>
        <a:xfrm>
          <a:off x="4772025" y="76200"/>
          <a:ext cx="2638425" cy="714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Times New Roman"/>
              <a:ea typeface="Times New Roman"/>
              <a:cs typeface="Times New Roman"/>
            </a:rPr>
            <a:t>Mẫu</a:t>
          </a:r>
          <a:r>
            <a:rPr lang="en-US" cap="none" sz="1100" b="1" i="0" u="none" baseline="0">
              <a:solidFill>
                <a:srgbClr val="000000"/>
              </a:solidFill>
              <a:latin typeface="Times New Roman"/>
              <a:ea typeface="Times New Roman"/>
              <a:cs typeface="Times New Roman"/>
            </a:rPr>
            <a:t> số 04-BK/QVX
</a:t>
          </a:r>
          <a:r>
            <a:rPr lang="en-US" cap="none" sz="1100" b="0" i="1" u="none" baseline="0">
              <a:solidFill>
                <a:srgbClr val="000000"/>
              </a:solidFill>
              <a:latin typeface="Times New Roman"/>
              <a:ea typeface="Times New Roman"/>
              <a:cs typeface="Times New Roman"/>
            </a:rPr>
            <a:t>(Ban hành kèm theo Thông tư số 41/2021/TT-BTC ngày 02/06/2021 của Bộ trưởng Bộ Tài chính)                       </a:t>
          </a:r>
        </a:p>
      </xdr:txBody>
    </xdr:sp>
    <xdr:clientData/>
  </xdr:twoCellAnchor>
  <xdr:twoCellAnchor>
    <xdr:from>
      <xdr:col>1</xdr:col>
      <xdr:colOff>885825</xdr:colOff>
      <xdr:row>5</xdr:row>
      <xdr:rowOff>209550</xdr:rowOff>
    </xdr:from>
    <xdr:to>
      <xdr:col>1</xdr:col>
      <xdr:colOff>2152650</xdr:colOff>
      <xdr:row>5</xdr:row>
      <xdr:rowOff>219075</xdr:rowOff>
    </xdr:to>
    <xdr:sp>
      <xdr:nvSpPr>
        <xdr:cNvPr id="2" name="Straight Connector 2"/>
        <xdr:cNvSpPr>
          <a:spLocks/>
        </xdr:cNvSpPr>
      </xdr:nvSpPr>
      <xdr:spPr>
        <a:xfrm flipV="1">
          <a:off x="1371600" y="1304925"/>
          <a:ext cx="126682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257175</xdr:colOff>
      <xdr:row>5</xdr:row>
      <xdr:rowOff>228600</xdr:rowOff>
    </xdr:from>
    <xdr:to>
      <xdr:col>4</xdr:col>
      <xdr:colOff>762000</xdr:colOff>
      <xdr:row>6</xdr:row>
      <xdr:rowOff>9525</xdr:rowOff>
    </xdr:to>
    <xdr:sp>
      <xdr:nvSpPr>
        <xdr:cNvPr id="3" name="Straight Connector 4"/>
        <xdr:cNvSpPr>
          <a:spLocks/>
        </xdr:cNvSpPr>
      </xdr:nvSpPr>
      <xdr:spPr>
        <a:xfrm flipV="1">
          <a:off x="4686300" y="1323975"/>
          <a:ext cx="1962150" cy="190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47625</xdr:rowOff>
    </xdr:from>
    <xdr:to>
      <xdr:col>3</xdr:col>
      <xdr:colOff>1323975</xdr:colOff>
      <xdr:row>3</xdr:row>
      <xdr:rowOff>123825</xdr:rowOff>
    </xdr:to>
    <xdr:sp>
      <xdr:nvSpPr>
        <xdr:cNvPr id="1" name="TextBox 1"/>
        <xdr:cNvSpPr txBox="1">
          <a:spLocks noChangeArrowheads="1"/>
        </xdr:cNvSpPr>
      </xdr:nvSpPr>
      <xdr:spPr>
        <a:xfrm>
          <a:off x="4391025" y="57150"/>
          <a:ext cx="2200275" cy="714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Times New Roman"/>
              <a:ea typeface="Times New Roman"/>
              <a:cs typeface="Times New Roman"/>
            </a:rPr>
            <a:t>Mẫu</a:t>
          </a:r>
          <a:r>
            <a:rPr lang="en-US" cap="none" sz="1100" b="1" i="0" u="none" baseline="0">
              <a:solidFill>
                <a:srgbClr val="000000"/>
              </a:solidFill>
              <a:latin typeface="Times New Roman"/>
              <a:ea typeface="Times New Roman"/>
              <a:cs typeface="Times New Roman"/>
            </a:rPr>
            <a:t> số 05-CK/QVX
</a:t>
          </a:r>
          <a:r>
            <a:rPr lang="en-US" cap="none" sz="1100" b="0" i="1" u="none" baseline="0">
              <a:solidFill>
                <a:srgbClr val="000000"/>
              </a:solidFill>
              <a:latin typeface="Times New Roman"/>
              <a:ea typeface="Times New Roman"/>
              <a:cs typeface="Times New Roman"/>
            </a:rPr>
            <a:t>(Ban hành kèm theo Thông tư số 41/2021/TT-BTC ngày 02/06/2021 của Bộ trưởng Bộ Tài chính)                       </a:t>
          </a:r>
        </a:p>
      </xdr:txBody>
    </xdr:sp>
    <xdr:clientData/>
  </xdr:twoCellAnchor>
  <xdr:twoCellAnchor>
    <xdr:from>
      <xdr:col>1</xdr:col>
      <xdr:colOff>885825</xdr:colOff>
      <xdr:row>5</xdr:row>
      <xdr:rowOff>209550</xdr:rowOff>
    </xdr:from>
    <xdr:to>
      <xdr:col>1</xdr:col>
      <xdr:colOff>2152650</xdr:colOff>
      <xdr:row>5</xdr:row>
      <xdr:rowOff>219075</xdr:rowOff>
    </xdr:to>
    <xdr:sp>
      <xdr:nvSpPr>
        <xdr:cNvPr id="2" name="Straight Connector 2"/>
        <xdr:cNvSpPr>
          <a:spLocks/>
        </xdr:cNvSpPr>
      </xdr:nvSpPr>
      <xdr:spPr>
        <a:xfrm flipV="1">
          <a:off x="1371600" y="1304925"/>
          <a:ext cx="126682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5</xdr:row>
      <xdr:rowOff>228600</xdr:rowOff>
    </xdr:from>
    <xdr:to>
      <xdr:col>3</xdr:col>
      <xdr:colOff>1038225</xdr:colOff>
      <xdr:row>6</xdr:row>
      <xdr:rowOff>0</xdr:rowOff>
    </xdr:to>
    <xdr:sp>
      <xdr:nvSpPr>
        <xdr:cNvPr id="3" name="Straight Connector 3"/>
        <xdr:cNvSpPr>
          <a:spLocks/>
        </xdr:cNvSpPr>
      </xdr:nvSpPr>
      <xdr:spPr>
        <a:xfrm flipV="1">
          <a:off x="4505325" y="1323975"/>
          <a:ext cx="180022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1343025</xdr:colOff>
      <xdr:row>0</xdr:row>
      <xdr:rowOff>47625</xdr:rowOff>
    </xdr:from>
    <xdr:to>
      <xdr:col>3</xdr:col>
      <xdr:colOff>1733550</xdr:colOff>
      <xdr:row>3</xdr:row>
      <xdr:rowOff>123825</xdr:rowOff>
    </xdr:to>
    <xdr:sp>
      <xdr:nvSpPr>
        <xdr:cNvPr id="1" name="TextBox 1"/>
        <xdr:cNvSpPr txBox="1">
          <a:spLocks noChangeArrowheads="1"/>
        </xdr:cNvSpPr>
      </xdr:nvSpPr>
      <xdr:spPr>
        <a:xfrm>
          <a:off x="5067300" y="57150"/>
          <a:ext cx="2143125" cy="714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Mẫu</a:t>
          </a:r>
          <a:r>
            <a:rPr lang="en-US" cap="none" sz="1100" b="1" i="0" u="none" baseline="0">
              <a:solidFill>
                <a:srgbClr val="000000"/>
              </a:solidFill>
              <a:latin typeface="Calibri"/>
              <a:ea typeface="Calibri"/>
              <a:cs typeface="Calibri"/>
            </a:rPr>
            <a:t> số 05-CK/QVX
</a:t>
          </a:r>
          <a:r>
            <a:rPr lang="en-US" cap="none" sz="1100" b="0" i="1" u="none" baseline="0">
              <a:solidFill>
                <a:srgbClr val="000000"/>
              </a:solidFill>
              <a:latin typeface="Times New Roman"/>
              <a:ea typeface="Times New Roman"/>
              <a:cs typeface="Times New Roman"/>
            </a:rPr>
            <a:t>(Ban hành kèm theo Thông tư số 41/2021/TT-BTC ngày 02/06/2021 của Bộ trưởng Bộ Tài chính)                       </a:t>
          </a:r>
        </a:p>
      </xdr:txBody>
    </xdr:sp>
    <xdr:clientData/>
  </xdr:twoCellAnchor>
  <xdr:twoCellAnchor>
    <xdr:from>
      <xdr:col>1</xdr:col>
      <xdr:colOff>885825</xdr:colOff>
      <xdr:row>5</xdr:row>
      <xdr:rowOff>209550</xdr:rowOff>
    </xdr:from>
    <xdr:to>
      <xdr:col>1</xdr:col>
      <xdr:colOff>2152650</xdr:colOff>
      <xdr:row>5</xdr:row>
      <xdr:rowOff>219075</xdr:rowOff>
    </xdr:to>
    <xdr:sp>
      <xdr:nvSpPr>
        <xdr:cNvPr id="2" name="Straight Connector 2"/>
        <xdr:cNvSpPr>
          <a:spLocks/>
        </xdr:cNvSpPr>
      </xdr:nvSpPr>
      <xdr:spPr>
        <a:xfrm flipV="1">
          <a:off x="1371600" y="1304925"/>
          <a:ext cx="126682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5</xdr:row>
      <xdr:rowOff>228600</xdr:rowOff>
    </xdr:from>
    <xdr:to>
      <xdr:col>3</xdr:col>
      <xdr:colOff>1038225</xdr:colOff>
      <xdr:row>6</xdr:row>
      <xdr:rowOff>0</xdr:rowOff>
    </xdr:to>
    <xdr:sp>
      <xdr:nvSpPr>
        <xdr:cNvPr id="3" name="Straight Connector 4"/>
        <xdr:cNvSpPr>
          <a:spLocks/>
        </xdr:cNvSpPr>
      </xdr:nvSpPr>
      <xdr:spPr>
        <a:xfrm flipV="1">
          <a:off x="4591050" y="1323975"/>
          <a:ext cx="192405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1343025</xdr:colOff>
      <xdr:row>0</xdr:row>
      <xdr:rowOff>47625</xdr:rowOff>
    </xdr:from>
    <xdr:to>
      <xdr:col>3</xdr:col>
      <xdr:colOff>1733550</xdr:colOff>
      <xdr:row>3</xdr:row>
      <xdr:rowOff>123825</xdr:rowOff>
    </xdr:to>
    <xdr:sp>
      <xdr:nvSpPr>
        <xdr:cNvPr id="1" name="TextBox 1"/>
        <xdr:cNvSpPr txBox="1">
          <a:spLocks noChangeArrowheads="1"/>
        </xdr:cNvSpPr>
      </xdr:nvSpPr>
      <xdr:spPr>
        <a:xfrm>
          <a:off x="5067300" y="57150"/>
          <a:ext cx="2143125" cy="714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Calibri"/>
              <a:ea typeface="Calibri"/>
              <a:cs typeface="Calibri"/>
            </a:rPr>
            <a:t>Mẫu</a:t>
          </a:r>
          <a:r>
            <a:rPr lang="en-US" cap="none" sz="1100" b="1" i="0" u="none" baseline="0">
              <a:solidFill>
                <a:srgbClr val="000000"/>
              </a:solidFill>
              <a:latin typeface="Calibri"/>
              <a:ea typeface="Calibri"/>
              <a:cs typeface="Calibri"/>
            </a:rPr>
            <a:t> số 06-CK/QVX
</a:t>
          </a:r>
          <a:r>
            <a:rPr lang="en-US" cap="none" sz="1100" b="0" i="1" u="none" baseline="0">
              <a:solidFill>
                <a:srgbClr val="000000"/>
              </a:solidFill>
              <a:latin typeface="Times New Roman"/>
              <a:ea typeface="Times New Roman"/>
              <a:cs typeface="Times New Roman"/>
            </a:rPr>
            <a:t>(Ban hành kèm theo Thông tư số 41/2021/TT-BTC ngày 02/06/2021 của Bộ trưởng Bộ Tài chính)                       </a:t>
          </a:r>
        </a:p>
      </xdr:txBody>
    </xdr:sp>
    <xdr:clientData/>
  </xdr:twoCellAnchor>
  <xdr:twoCellAnchor>
    <xdr:from>
      <xdr:col>1</xdr:col>
      <xdr:colOff>885825</xdr:colOff>
      <xdr:row>5</xdr:row>
      <xdr:rowOff>209550</xdr:rowOff>
    </xdr:from>
    <xdr:to>
      <xdr:col>1</xdr:col>
      <xdr:colOff>2152650</xdr:colOff>
      <xdr:row>5</xdr:row>
      <xdr:rowOff>219075</xdr:rowOff>
    </xdr:to>
    <xdr:sp>
      <xdr:nvSpPr>
        <xdr:cNvPr id="2" name="Straight Connector 2"/>
        <xdr:cNvSpPr>
          <a:spLocks/>
        </xdr:cNvSpPr>
      </xdr:nvSpPr>
      <xdr:spPr>
        <a:xfrm flipV="1">
          <a:off x="1371600" y="1304925"/>
          <a:ext cx="126682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876300</xdr:colOff>
      <xdr:row>6</xdr:row>
      <xdr:rowOff>0</xdr:rowOff>
    </xdr:from>
    <xdr:to>
      <xdr:col>3</xdr:col>
      <xdr:colOff>1076325</xdr:colOff>
      <xdr:row>6</xdr:row>
      <xdr:rowOff>0</xdr:rowOff>
    </xdr:to>
    <xdr:sp>
      <xdr:nvSpPr>
        <xdr:cNvPr id="3" name="Straight Connector 4"/>
        <xdr:cNvSpPr>
          <a:spLocks/>
        </xdr:cNvSpPr>
      </xdr:nvSpPr>
      <xdr:spPr>
        <a:xfrm>
          <a:off x="4600575" y="1333500"/>
          <a:ext cx="19526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5:L37"/>
  <sheetViews>
    <sheetView zoomScalePageLayoutView="0" workbookViewId="0" topLeftCell="A1">
      <selection activeCell="B17" sqref="B17"/>
    </sheetView>
  </sheetViews>
  <sheetFormatPr defaultColWidth="9.00390625" defaultRowHeight="15"/>
  <cols>
    <col min="1" max="1" width="7.28125" style="30" customWidth="1"/>
    <col min="2" max="2" width="48.57421875" style="30" customWidth="1"/>
    <col min="3" max="3" width="11.7109375" style="30" customWidth="1"/>
    <col min="4" max="4" width="21.57421875" style="31" customWidth="1"/>
    <col min="5" max="5" width="19.421875" style="31" customWidth="1"/>
    <col min="6" max="6" width="9.00390625" style="30" customWidth="1"/>
    <col min="7" max="8" width="9.140625" style="30" bestFit="1" customWidth="1"/>
    <col min="9" max="9" width="12.421875" style="30" bestFit="1" customWidth="1"/>
    <col min="10" max="11" width="9.00390625" style="30" customWidth="1"/>
    <col min="12" max="12" width="3.140625" style="30" customWidth="1"/>
    <col min="13" max="16384" width="9.00390625" style="30" customWidth="1"/>
  </cols>
  <sheetData>
    <row r="5" spans="1:9" ht="18.75">
      <c r="A5" s="132" t="s">
        <v>0</v>
      </c>
      <c r="B5" s="132"/>
      <c r="C5" s="133" t="s">
        <v>2</v>
      </c>
      <c r="D5" s="133"/>
      <c r="E5" s="133"/>
      <c r="F5" s="28"/>
      <c r="G5" s="28"/>
      <c r="H5" s="117"/>
      <c r="I5" s="117"/>
    </row>
    <row r="6" spans="1:9" ht="18.75">
      <c r="A6" s="133" t="s">
        <v>444</v>
      </c>
      <c r="B6" s="133"/>
      <c r="C6" s="134" t="s">
        <v>3</v>
      </c>
      <c r="D6" s="134"/>
      <c r="E6" s="134"/>
      <c r="F6" s="28"/>
      <c r="G6" s="28"/>
      <c r="H6" s="117"/>
      <c r="I6" s="117"/>
    </row>
    <row r="7" ht="8.25" customHeight="1"/>
    <row r="8" spans="1:12" ht="16.5" customHeight="1">
      <c r="A8" s="134" t="s">
        <v>4</v>
      </c>
      <c r="B8" s="134"/>
      <c r="C8" s="134"/>
      <c r="D8" s="134"/>
      <c r="E8" s="134"/>
      <c r="F8" s="28"/>
      <c r="G8" s="28"/>
      <c r="H8" s="28"/>
      <c r="I8" s="28"/>
      <c r="J8" s="28"/>
      <c r="K8" s="28"/>
      <c r="L8" s="28"/>
    </row>
    <row r="9" spans="1:12" ht="13.5" customHeight="1">
      <c r="A9" s="135" t="s">
        <v>447</v>
      </c>
      <c r="B9" s="135"/>
      <c r="C9" s="135"/>
      <c r="D9" s="135"/>
      <c r="E9" s="135"/>
      <c r="F9" s="32"/>
      <c r="G9" s="32"/>
      <c r="H9" s="32"/>
      <c r="I9" s="32"/>
      <c r="J9" s="32"/>
      <c r="K9" s="32"/>
      <c r="L9" s="32"/>
    </row>
    <row r="10" spans="4:5" ht="15.75" customHeight="1">
      <c r="D10" s="130" t="s">
        <v>109</v>
      </c>
      <c r="E10" s="130"/>
    </row>
    <row r="11" spans="1:5" ht="21.75" customHeight="1">
      <c r="A11" s="33" t="s">
        <v>7</v>
      </c>
      <c r="B11" s="34"/>
      <c r="C11" s="34"/>
      <c r="D11" s="35"/>
      <c r="E11" s="35"/>
    </row>
    <row r="12" spans="1:5" ht="9" customHeight="1">
      <c r="A12" s="33"/>
      <c r="B12" s="34"/>
      <c r="C12" s="34"/>
      <c r="D12" s="35"/>
      <c r="E12" s="35"/>
    </row>
    <row r="13" spans="1:5" ht="33" customHeight="1">
      <c r="A13" s="36" t="s">
        <v>8</v>
      </c>
      <c r="B13" s="36" t="s">
        <v>9</v>
      </c>
      <c r="C13" s="36" t="s">
        <v>10</v>
      </c>
      <c r="D13" s="37" t="s">
        <v>11</v>
      </c>
      <c r="E13" s="37" t="s">
        <v>32</v>
      </c>
    </row>
    <row r="14" spans="1:5" ht="22.5" customHeight="1">
      <c r="A14" s="38" t="s">
        <v>33</v>
      </c>
      <c r="B14" s="38" t="s">
        <v>34</v>
      </c>
      <c r="C14" s="38" t="s">
        <v>35</v>
      </c>
      <c r="D14" s="38">
        <v>1</v>
      </c>
      <c r="E14" s="38">
        <v>2</v>
      </c>
    </row>
    <row r="15" spans="1:5" ht="22.5" customHeight="1">
      <c r="A15" s="40">
        <v>1</v>
      </c>
      <c r="B15" s="40" t="s">
        <v>12</v>
      </c>
      <c r="C15" s="40">
        <v>100</v>
      </c>
      <c r="D15" s="41">
        <f>ROUND('1.1.BCTC(I+II).nghin dong'!D14/'1.1.BCTC(I+II).nghin dong'!$F$11,0)</f>
        <v>0</v>
      </c>
      <c r="E15" s="41"/>
    </row>
    <row r="16" spans="1:5" ht="22.5" customHeight="1">
      <c r="A16" s="42"/>
      <c r="B16" s="43" t="s">
        <v>13</v>
      </c>
      <c r="C16" s="42">
        <v>110</v>
      </c>
      <c r="D16" s="41">
        <f>ROUND('1.1.BCTC(I+II).nghin dong'!D15/'1.1.BCTC(I+II).nghin dong'!$F$11,0)</f>
        <v>0</v>
      </c>
      <c r="E16" s="44"/>
    </row>
    <row r="17" spans="1:5" ht="22.5" customHeight="1">
      <c r="A17" s="42"/>
      <c r="B17" s="43" t="s">
        <v>14</v>
      </c>
      <c r="C17" s="42">
        <v>120</v>
      </c>
      <c r="D17" s="41">
        <f>ROUND('1.1.BCTC(I+II).nghin dong'!D16/'1.1.BCTC(I+II).nghin dong'!$F$11,0)</f>
        <v>0</v>
      </c>
      <c r="E17" s="44"/>
    </row>
    <row r="18" spans="1:5" ht="22.5" customHeight="1">
      <c r="A18" s="40">
        <v>2</v>
      </c>
      <c r="B18" s="40" t="s">
        <v>15</v>
      </c>
      <c r="C18" s="40">
        <v>200</v>
      </c>
      <c r="D18" s="41">
        <f>ROUND('1.1.BCTC(I+II).nghin dong'!D17/'1.1.BCTC(I+II).nghin dong'!$F$11,0)</f>
        <v>7963925</v>
      </c>
      <c r="E18" s="41"/>
    </row>
    <row r="19" spans="1:5" ht="22.5" customHeight="1">
      <c r="A19" s="45" t="s">
        <v>16</v>
      </c>
      <c r="B19" s="42" t="s">
        <v>17</v>
      </c>
      <c r="C19" s="42">
        <v>210</v>
      </c>
      <c r="D19" s="120">
        <f>ROUND('1.1.BCTC(I+II).nghin dong'!D18/'1.1.BCTC(I+II).nghin dong'!$F$11,0)</f>
        <v>7963890</v>
      </c>
      <c r="E19" s="44"/>
    </row>
    <row r="20" spans="1:5" ht="22.5" customHeight="1">
      <c r="A20" s="45"/>
      <c r="B20" s="43" t="s">
        <v>18</v>
      </c>
      <c r="C20" s="42">
        <v>211</v>
      </c>
      <c r="D20" s="120">
        <f>ROUND('1.1.BCTC(I+II).nghin dong'!D19/'1.1.BCTC(I+II).nghin dong'!$F$11,0)</f>
        <v>7930838</v>
      </c>
      <c r="E20" s="44"/>
    </row>
    <row r="21" spans="1:5" ht="22.5" customHeight="1">
      <c r="A21" s="45"/>
      <c r="B21" s="43" t="s">
        <v>14</v>
      </c>
      <c r="C21" s="42">
        <v>212</v>
      </c>
      <c r="D21" s="120">
        <f>ROUND('1.1.BCTC(I+II).nghin dong'!D20/'1.1.BCTC(I+II).nghin dong'!$F$11,0)</f>
        <v>33052</v>
      </c>
      <c r="E21" s="44"/>
    </row>
    <row r="22" spans="1:5" ht="22.5" customHeight="1">
      <c r="A22" s="45" t="s">
        <v>19</v>
      </c>
      <c r="B22" s="42" t="s">
        <v>20</v>
      </c>
      <c r="C22" s="42">
        <v>220</v>
      </c>
      <c r="D22" s="120">
        <f>ROUND('1.1.BCTC(I+II).nghin dong'!D21/'1.1.BCTC(I+II).nghin dong'!$F$11,0)</f>
        <v>0</v>
      </c>
      <c r="E22" s="44"/>
    </row>
    <row r="23" spans="1:5" ht="22.5" customHeight="1">
      <c r="A23" s="45" t="s">
        <v>21</v>
      </c>
      <c r="B23" s="42" t="s">
        <v>416</v>
      </c>
      <c r="C23" s="42">
        <v>230</v>
      </c>
      <c r="D23" s="120">
        <f>ROUND('1.1.BCTC(I+II).nghin dong'!D22/'1.1.BCTC(I+II).nghin dong'!$F$11,0)</f>
        <v>35</v>
      </c>
      <c r="E23" s="44"/>
    </row>
    <row r="24" spans="1:5" ht="22.5" customHeight="1">
      <c r="A24" s="40">
        <v>3</v>
      </c>
      <c r="B24" s="40" t="s">
        <v>23</v>
      </c>
      <c r="C24" s="40">
        <v>300</v>
      </c>
      <c r="D24" s="41">
        <f>ROUND('1.1.BCTC(I+II).nghin dong'!D23/'1.1.BCTC(I+II).nghin dong'!$F$11,0)</f>
        <v>0</v>
      </c>
      <c r="E24" s="41"/>
    </row>
    <row r="25" spans="1:5" ht="22.5" customHeight="1">
      <c r="A25" s="45" t="s">
        <v>24</v>
      </c>
      <c r="B25" s="42" t="s">
        <v>25</v>
      </c>
      <c r="C25" s="42">
        <v>310</v>
      </c>
      <c r="D25" s="41">
        <f>ROUND('1.1.BCTC(I+II).nghin dong'!D24/'1.1.BCTC(I+II).nghin dong'!$F$11,0)</f>
        <v>0</v>
      </c>
      <c r="E25" s="44"/>
    </row>
    <row r="26" spans="1:5" ht="22.5" customHeight="1">
      <c r="A26" s="45"/>
      <c r="B26" s="43" t="s">
        <v>26</v>
      </c>
      <c r="C26" s="42">
        <v>311</v>
      </c>
      <c r="D26" s="41">
        <f>ROUND('1.1.BCTC(I+II).nghin dong'!D25/'1.1.BCTC(I+II).nghin dong'!$F$11,0)</f>
        <v>0</v>
      </c>
      <c r="E26" s="44"/>
    </row>
    <row r="27" spans="1:5" ht="22.5" customHeight="1">
      <c r="A27" s="45"/>
      <c r="B27" s="43" t="s">
        <v>27</v>
      </c>
      <c r="C27" s="42">
        <v>312</v>
      </c>
      <c r="D27" s="41">
        <f>ROUND('1.1.BCTC(I+II).nghin dong'!D26/'1.1.BCTC(I+II).nghin dong'!$F$11,0)</f>
        <v>0</v>
      </c>
      <c r="E27" s="44"/>
    </row>
    <row r="28" spans="1:5" ht="22.5" customHeight="1">
      <c r="A28" s="45"/>
      <c r="B28" s="43" t="s">
        <v>28</v>
      </c>
      <c r="C28" s="42">
        <v>313</v>
      </c>
      <c r="D28" s="41">
        <f>ROUND('1.1.BCTC(I+II).nghin dong'!D27/'1.1.BCTC(I+II).nghin dong'!$F$11,0)</f>
        <v>0</v>
      </c>
      <c r="E28" s="44"/>
    </row>
    <row r="29" spans="1:5" ht="22.5" customHeight="1">
      <c r="A29" s="45" t="s">
        <v>29</v>
      </c>
      <c r="B29" s="42" t="s">
        <v>30</v>
      </c>
      <c r="C29" s="42">
        <v>320</v>
      </c>
      <c r="D29" s="41">
        <f>ROUND('1.1.BCTC(I+II).nghin dong'!D28/'1.1.BCTC(I+II).nghin dong'!$F$11,0)</f>
        <v>0</v>
      </c>
      <c r="E29" s="44"/>
    </row>
    <row r="30" spans="1:5" ht="22.5" customHeight="1">
      <c r="A30" s="40">
        <v>4</v>
      </c>
      <c r="B30" s="40" t="s">
        <v>31</v>
      </c>
      <c r="C30" s="40">
        <v>400</v>
      </c>
      <c r="D30" s="41">
        <f>ROUND('1.1.BCTC(I+II).nghin dong'!D29/'1.1.BCTC(I+II).nghin dong'!$F$11,0)</f>
        <v>7963925</v>
      </c>
      <c r="E30" s="41"/>
    </row>
    <row r="31" spans="1:5" ht="22.5" customHeight="1">
      <c r="A31" s="42"/>
      <c r="B31" s="43" t="s">
        <v>13</v>
      </c>
      <c r="C31" s="42">
        <v>410</v>
      </c>
      <c r="D31" s="120">
        <f>ROUND('1.1.BCTC(I+II).nghin dong'!D30/'1.1.BCTC(I+II).nghin dong'!$F$11,0)</f>
        <v>7930873</v>
      </c>
      <c r="E31" s="44"/>
    </row>
    <row r="32" spans="1:5" ht="22.5" customHeight="1">
      <c r="A32" s="42"/>
      <c r="B32" s="43" t="s">
        <v>14</v>
      </c>
      <c r="C32" s="42">
        <v>420</v>
      </c>
      <c r="D32" s="120">
        <f>ROUND('1.1.BCTC(I+II).nghin dong'!D31/'1.1.BCTC(I+II).nghin dong'!$F$11,0)</f>
        <v>33052</v>
      </c>
      <c r="E32" s="44"/>
    </row>
    <row r="33" spans="1:5" ht="16.5" customHeight="1">
      <c r="A33" s="34"/>
      <c r="B33" s="88"/>
      <c r="C33" s="34"/>
      <c r="D33" s="124"/>
      <c r="E33" s="35"/>
    </row>
    <row r="34" spans="1:5" ht="37.5" customHeight="1">
      <c r="A34" s="131" t="s">
        <v>442</v>
      </c>
      <c r="B34" s="131"/>
      <c r="C34" s="131"/>
      <c r="D34" s="131"/>
      <c r="E34" s="131"/>
    </row>
    <row r="35" spans="1:5" ht="21.75" customHeight="1">
      <c r="A35" s="34"/>
      <c r="B35" s="88"/>
      <c r="C35" s="34"/>
      <c r="D35" s="35"/>
      <c r="E35" s="35"/>
    </row>
    <row r="36" spans="1:2" ht="21.75" customHeight="1">
      <c r="A36" s="46" t="s">
        <v>454</v>
      </c>
      <c r="B36" s="46"/>
    </row>
    <row r="37" ht="27.75" customHeight="1">
      <c r="B37" s="30" t="s">
        <v>441</v>
      </c>
    </row>
  </sheetData>
  <sheetProtection/>
  <mergeCells count="8">
    <mergeCell ref="D10:E10"/>
    <mergeCell ref="A34:E34"/>
    <mergeCell ref="A5:B5"/>
    <mergeCell ref="C5:E5"/>
    <mergeCell ref="A6:B6"/>
    <mergeCell ref="C6:E6"/>
    <mergeCell ref="A8:E8"/>
    <mergeCell ref="A9:E9"/>
  </mergeCells>
  <printOptions/>
  <pageMargins left="0.7" right="0.7" top="0.75" bottom="0.75" header="0.3" footer="0.3"/>
  <pageSetup fitToHeight="0" fitToWidth="1" horizontalDpi="600" verticalDpi="600" orientation="portrait" paperSize="9" scale="74" r:id="rId2"/>
  <drawing r:id="rId1"/>
</worksheet>
</file>

<file path=xl/worksheets/sheet10.xml><?xml version="1.0" encoding="utf-8"?>
<worksheet xmlns="http://schemas.openxmlformats.org/spreadsheetml/2006/main" xmlns:r="http://schemas.openxmlformats.org/officeDocument/2006/relationships">
  <sheetPr>
    <tabColor rgb="FF002060"/>
    <pageSetUpPr fitToPage="1"/>
  </sheetPr>
  <dimension ref="A5:J28"/>
  <sheetViews>
    <sheetView zoomScalePageLayoutView="0" workbookViewId="0" topLeftCell="A7">
      <selection activeCell="L26" sqref="L26"/>
    </sheetView>
  </sheetViews>
  <sheetFormatPr defaultColWidth="9.00390625" defaultRowHeight="15"/>
  <cols>
    <col min="1" max="1" width="7.28125" style="30" customWidth="1"/>
    <col min="2" max="2" width="47.28125" style="30" customWidth="1"/>
    <col min="3" max="3" width="24.421875" style="30" customWidth="1"/>
    <col min="4" max="4" width="25.140625" style="30" customWidth="1"/>
    <col min="5" max="9" width="9.00390625" style="30" customWidth="1"/>
    <col min="10" max="10" width="3.140625" style="30" customWidth="1"/>
    <col min="11" max="16384" width="9.00390625" style="30" customWidth="1"/>
  </cols>
  <sheetData>
    <row r="5" spans="1:7" ht="18.75">
      <c r="A5" s="132" t="s">
        <v>0</v>
      </c>
      <c r="B5" s="132"/>
      <c r="C5" s="133" t="s">
        <v>2</v>
      </c>
      <c r="D5" s="133"/>
      <c r="E5" s="28"/>
      <c r="F5" s="29"/>
      <c r="G5" s="29"/>
    </row>
    <row r="6" spans="1:7" ht="18.75">
      <c r="A6" s="133" t="s">
        <v>444</v>
      </c>
      <c r="B6" s="133"/>
      <c r="C6" s="134" t="s">
        <v>3</v>
      </c>
      <c r="D6" s="134"/>
      <c r="E6" s="28"/>
      <c r="F6" s="29"/>
      <c r="G6" s="29"/>
    </row>
    <row r="7" ht="8.25" customHeight="1"/>
    <row r="8" spans="1:10" ht="16.5" customHeight="1">
      <c r="A8" s="134" t="s">
        <v>108</v>
      </c>
      <c r="B8" s="134"/>
      <c r="C8" s="134"/>
      <c r="D8" s="134"/>
      <c r="E8" s="28"/>
      <c r="F8" s="28"/>
      <c r="G8" s="28"/>
      <c r="H8" s="28"/>
      <c r="I8" s="28"/>
      <c r="J8" s="28"/>
    </row>
    <row r="9" spans="1:10" ht="16.5" customHeight="1">
      <c r="A9" s="135" t="s">
        <v>445</v>
      </c>
      <c r="B9" s="135"/>
      <c r="C9" s="135"/>
      <c r="D9" s="135"/>
      <c r="E9" s="32"/>
      <c r="F9" s="32"/>
      <c r="G9" s="32"/>
      <c r="H9" s="32"/>
      <c r="I9" s="32"/>
      <c r="J9" s="32"/>
    </row>
    <row r="10" ht="18" customHeight="1">
      <c r="D10" s="75" t="s">
        <v>109</v>
      </c>
    </row>
    <row r="11" spans="1:4" ht="21.75" customHeight="1">
      <c r="A11" s="33"/>
      <c r="B11" s="34"/>
      <c r="C11" s="34"/>
      <c r="D11" s="34"/>
    </row>
    <row r="12" spans="1:4" ht="33" customHeight="1">
      <c r="A12" s="110" t="s">
        <v>8</v>
      </c>
      <c r="B12" s="110" t="s">
        <v>111</v>
      </c>
      <c r="C12" s="110" t="s">
        <v>11</v>
      </c>
      <c r="D12" s="110" t="s">
        <v>112</v>
      </c>
    </row>
    <row r="13" spans="1:4" ht="21.75" customHeight="1">
      <c r="A13" s="93" t="s">
        <v>100</v>
      </c>
      <c r="B13" s="94" t="s">
        <v>110</v>
      </c>
      <c r="C13" s="94"/>
      <c r="D13" s="94"/>
    </row>
    <row r="14" spans="1:4" ht="18.75">
      <c r="A14" s="93" t="s">
        <v>36</v>
      </c>
      <c r="B14" s="94" t="s">
        <v>15</v>
      </c>
      <c r="C14" s="111">
        <f>ROUND('4.Cong khai TC'!C14/'4.Cong khai TC'!$E$14,0)</f>
        <v>7963925</v>
      </c>
      <c r="D14" s="94"/>
    </row>
    <row r="15" spans="1:4" ht="33">
      <c r="A15" s="112">
        <v>1</v>
      </c>
      <c r="B15" s="113" t="s">
        <v>114</v>
      </c>
      <c r="C15" s="97">
        <f>ROUND('4.Cong khai TC'!C15/'4.Cong khai TC'!$E$14,0)</f>
        <v>7963890</v>
      </c>
      <c r="D15" s="96"/>
    </row>
    <row r="16" spans="1:4" ht="18.75">
      <c r="A16" s="112">
        <v>2</v>
      </c>
      <c r="B16" s="96" t="s">
        <v>475</v>
      </c>
      <c r="C16" s="97">
        <f>ROUND('4.Cong khai TC'!C16/'4.Cong khai TC'!$E$14,0)</f>
        <v>0</v>
      </c>
      <c r="D16" s="96"/>
    </row>
    <row r="17" spans="1:4" ht="18.75">
      <c r="A17" s="112">
        <v>3</v>
      </c>
      <c r="B17" s="96" t="s">
        <v>476</v>
      </c>
      <c r="C17" s="97">
        <f>ROUND('4.Cong khai TC'!C17/'4.Cong khai TC'!$E$14,0)</f>
        <v>35</v>
      </c>
      <c r="D17" s="96"/>
    </row>
    <row r="18" spans="1:4" ht="18.75">
      <c r="A18" s="93" t="s">
        <v>103</v>
      </c>
      <c r="B18" s="94" t="s">
        <v>117</v>
      </c>
      <c r="C18" s="98">
        <v>0</v>
      </c>
      <c r="D18" s="94"/>
    </row>
    <row r="19" spans="1:4" ht="18.75">
      <c r="A19" s="112">
        <v>1</v>
      </c>
      <c r="B19" s="96" t="s">
        <v>118</v>
      </c>
      <c r="C19" s="98">
        <f>ROUND('4.Cong khai TC'!C18/'4.Cong khai TC'!$E$14,0)</f>
        <v>0</v>
      </c>
      <c r="D19" s="96"/>
    </row>
    <row r="20" spans="1:4" ht="18.75">
      <c r="A20" s="112"/>
      <c r="B20" s="99" t="s">
        <v>30</v>
      </c>
      <c r="C20" s="98">
        <f>ROUND('4.Cong khai TC'!C19/'4.Cong khai TC'!$E$14,0)</f>
        <v>0</v>
      </c>
      <c r="D20" s="96"/>
    </row>
    <row r="21" spans="1:4" ht="18.75">
      <c r="A21" s="112"/>
      <c r="B21" s="99" t="s">
        <v>119</v>
      </c>
      <c r="C21" s="98">
        <f>ROUND('4.Cong khai TC'!C20/'4.Cong khai TC'!$E$14,0)</f>
        <v>0</v>
      </c>
      <c r="D21" s="96"/>
    </row>
    <row r="22" spans="1:4" ht="18.75">
      <c r="A22" s="112"/>
      <c r="B22" s="99" t="s">
        <v>120</v>
      </c>
      <c r="C22" s="98">
        <f>ROUND('4.Cong khai TC'!C21/'4.Cong khai TC'!$E$14,0)</f>
        <v>0</v>
      </c>
      <c r="D22" s="96"/>
    </row>
    <row r="23" spans="1:4" ht="18.75">
      <c r="A23" s="93" t="s">
        <v>121</v>
      </c>
      <c r="B23" s="94" t="s">
        <v>122</v>
      </c>
      <c r="C23" s="95">
        <f>C14</f>
        <v>7963925</v>
      </c>
      <c r="D23" s="94"/>
    </row>
    <row r="24" spans="1:4" ht="41.25" customHeight="1">
      <c r="A24" s="195" t="s">
        <v>477</v>
      </c>
      <c r="B24" s="195"/>
      <c r="C24" s="195"/>
      <c r="D24" s="195"/>
    </row>
    <row r="25" spans="1:4" ht="45.75" customHeight="1">
      <c r="A25" s="195" t="s">
        <v>478</v>
      </c>
      <c r="B25" s="195"/>
      <c r="C25" s="195"/>
      <c r="D25" s="195"/>
    </row>
    <row r="26" spans="3:4" ht="18.75">
      <c r="C26" s="194" t="s">
        <v>446</v>
      </c>
      <c r="D26" s="194"/>
    </row>
    <row r="27" spans="1:5" ht="18.75">
      <c r="A27" s="133" t="s">
        <v>105</v>
      </c>
      <c r="B27" s="133"/>
      <c r="C27" s="114" t="s">
        <v>437</v>
      </c>
      <c r="D27" s="115" t="s">
        <v>420</v>
      </c>
      <c r="E27" s="46"/>
    </row>
    <row r="28" spans="1:4" s="76" customFormat="1" ht="16.5">
      <c r="A28" s="193"/>
      <c r="B28" s="193"/>
      <c r="C28" s="89"/>
      <c r="D28" s="89"/>
    </row>
  </sheetData>
  <sheetProtection/>
  <mergeCells count="11">
    <mergeCell ref="A27:B27"/>
    <mergeCell ref="A28:B28"/>
    <mergeCell ref="A5:B5"/>
    <mergeCell ref="C5:D5"/>
    <mergeCell ref="A6:B6"/>
    <mergeCell ref="C6:D6"/>
    <mergeCell ref="A8:D8"/>
    <mergeCell ref="A9:D9"/>
    <mergeCell ref="C26:D26"/>
    <mergeCell ref="A25:D25"/>
    <mergeCell ref="A24:D24"/>
  </mergeCells>
  <printOptions/>
  <pageMargins left="0.49" right="0.45" top="0.44" bottom="0.75" header="0.2" footer="0.3"/>
  <pageSetup fitToHeight="0" fitToWidth="1" horizontalDpi="600" verticalDpi="600" orientation="portrait" paperSize="9" scale="82" r:id="rId2"/>
  <drawing r:id="rId1"/>
</worksheet>
</file>

<file path=xl/worksheets/sheet11.xml><?xml version="1.0" encoding="utf-8"?>
<worksheet xmlns="http://schemas.openxmlformats.org/spreadsheetml/2006/main" xmlns:r="http://schemas.openxmlformats.org/officeDocument/2006/relationships">
  <dimension ref="A5:K27"/>
  <sheetViews>
    <sheetView zoomScalePageLayoutView="0" workbookViewId="0" topLeftCell="A13">
      <selection activeCell="C15" sqref="C15"/>
    </sheetView>
  </sheetViews>
  <sheetFormatPr defaultColWidth="9.00390625" defaultRowHeight="15"/>
  <cols>
    <col min="1" max="1" width="7.28125" style="1" customWidth="1"/>
    <col min="2" max="2" width="48.57421875" style="1" customWidth="1"/>
    <col min="3" max="3" width="26.28125" style="1" customWidth="1"/>
    <col min="4" max="4" width="26.00390625" style="1" customWidth="1"/>
    <col min="5" max="10" width="9.00390625" style="1" customWidth="1"/>
    <col min="11" max="11" width="3.140625" style="1" customWidth="1"/>
    <col min="12" max="16384" width="9.00390625" style="1" customWidth="1"/>
  </cols>
  <sheetData>
    <row r="5" spans="1:8" ht="18.75">
      <c r="A5" s="181" t="s">
        <v>0</v>
      </c>
      <c r="B5" s="181"/>
      <c r="C5" s="182" t="s">
        <v>2</v>
      </c>
      <c r="D5" s="182"/>
      <c r="E5" s="4"/>
      <c r="F5" s="4"/>
      <c r="G5" s="5"/>
      <c r="H5" s="5"/>
    </row>
    <row r="6" spans="1:8" ht="18.75">
      <c r="A6" s="182" t="s">
        <v>1</v>
      </c>
      <c r="B6" s="182"/>
      <c r="C6" s="183" t="s">
        <v>3</v>
      </c>
      <c r="D6" s="183"/>
      <c r="E6" s="4"/>
      <c r="F6" s="4"/>
      <c r="G6" s="5"/>
      <c r="H6" s="5"/>
    </row>
    <row r="7" ht="8.25" customHeight="1"/>
    <row r="8" spans="1:11" ht="16.5" customHeight="1">
      <c r="A8" s="183" t="s">
        <v>108</v>
      </c>
      <c r="B8" s="183"/>
      <c r="C8" s="183"/>
      <c r="D8" s="183"/>
      <c r="E8" s="4"/>
      <c r="F8" s="4"/>
      <c r="G8" s="4"/>
      <c r="H8" s="4"/>
      <c r="I8" s="4"/>
      <c r="J8" s="4"/>
      <c r="K8" s="4"/>
    </row>
    <row r="9" spans="1:11" ht="16.5" customHeight="1">
      <c r="A9" s="184" t="s">
        <v>113</v>
      </c>
      <c r="B9" s="184"/>
      <c r="C9" s="184"/>
      <c r="D9" s="184"/>
      <c r="E9" s="6"/>
      <c r="F9" s="6"/>
      <c r="G9" s="6"/>
      <c r="H9" s="6"/>
      <c r="I9" s="6"/>
      <c r="J9" s="6"/>
      <c r="K9" s="6"/>
    </row>
    <row r="10" ht="14.25" customHeight="1">
      <c r="D10" s="8" t="s">
        <v>109</v>
      </c>
    </row>
    <row r="11" spans="1:4" ht="21.75" customHeight="1">
      <c r="A11" s="14"/>
      <c r="B11" s="15"/>
      <c r="C11" s="15"/>
      <c r="D11" s="15"/>
    </row>
    <row r="12" spans="1:4" ht="33" customHeight="1">
      <c r="A12" s="11" t="s">
        <v>8</v>
      </c>
      <c r="B12" s="11" t="s">
        <v>111</v>
      </c>
      <c r="C12" s="11" t="s">
        <v>11</v>
      </c>
      <c r="D12" s="11" t="s">
        <v>112</v>
      </c>
    </row>
    <row r="13" spans="1:4" ht="21.75" customHeight="1">
      <c r="A13" s="17" t="s">
        <v>100</v>
      </c>
      <c r="B13" s="9" t="s">
        <v>110</v>
      </c>
      <c r="C13" s="9"/>
      <c r="D13" s="9"/>
    </row>
    <row r="14" spans="1:5" ht="18.75">
      <c r="A14" s="17" t="s">
        <v>36</v>
      </c>
      <c r="B14" s="9" t="s">
        <v>15</v>
      </c>
      <c r="C14" s="27">
        <f>SUM(C15:C17)</f>
        <v>7963925244</v>
      </c>
      <c r="D14" s="9"/>
      <c r="E14" s="1">
        <v>1000</v>
      </c>
    </row>
    <row r="15" spans="1:4" ht="37.5">
      <c r="A15" s="18">
        <v>1</v>
      </c>
      <c r="B15" s="19" t="s">
        <v>114</v>
      </c>
      <c r="C15" s="26">
        <f>'1.1.BCTC(I+II).nghin dong'!D18</f>
        <v>7963890083</v>
      </c>
      <c r="D15" s="10"/>
    </row>
    <row r="16" spans="1:4" ht="18.75">
      <c r="A16" s="18">
        <v>2</v>
      </c>
      <c r="B16" s="10" t="s">
        <v>115</v>
      </c>
      <c r="C16" s="26"/>
      <c r="D16" s="10"/>
    </row>
    <row r="17" spans="1:4" ht="18.75">
      <c r="A17" s="18">
        <v>3</v>
      </c>
      <c r="B17" s="10" t="s">
        <v>116</v>
      </c>
      <c r="C17" s="26">
        <f>'1.1.BCTC(I+II).nghin dong'!D22</f>
        <v>35161</v>
      </c>
      <c r="D17" s="10"/>
    </row>
    <row r="18" spans="1:4" ht="18.75">
      <c r="A18" s="17" t="s">
        <v>103</v>
      </c>
      <c r="B18" s="9" t="s">
        <v>117</v>
      </c>
      <c r="C18" s="9"/>
      <c r="D18" s="9"/>
    </row>
    <row r="19" spans="1:4" ht="18.75">
      <c r="A19" s="18">
        <v>1</v>
      </c>
      <c r="B19" s="10" t="s">
        <v>118</v>
      </c>
      <c r="C19" s="10">
        <v>0</v>
      </c>
      <c r="D19" s="10"/>
    </row>
    <row r="20" spans="1:4" ht="18.75">
      <c r="A20" s="18"/>
      <c r="B20" s="12" t="s">
        <v>30</v>
      </c>
      <c r="C20" s="10"/>
      <c r="D20" s="10"/>
    </row>
    <row r="21" spans="1:4" ht="18.75">
      <c r="A21" s="18"/>
      <c r="B21" s="12" t="s">
        <v>119</v>
      </c>
      <c r="C21" s="10"/>
      <c r="D21" s="10"/>
    </row>
    <row r="22" spans="1:4" ht="18.75">
      <c r="A22" s="18"/>
      <c r="B22" s="12" t="s">
        <v>120</v>
      </c>
      <c r="C22" s="10"/>
      <c r="D22" s="10"/>
    </row>
    <row r="23" spans="1:4" ht="18.75">
      <c r="A23" s="17" t="s">
        <v>121</v>
      </c>
      <c r="B23" s="9" t="s">
        <v>122</v>
      </c>
      <c r="C23" s="25">
        <f>C14</f>
        <v>7963925244</v>
      </c>
      <c r="D23" s="9"/>
    </row>
    <row r="25" spans="3:5" ht="18.75">
      <c r="C25" s="179" t="s">
        <v>104</v>
      </c>
      <c r="D25" s="179"/>
      <c r="E25" s="179"/>
    </row>
    <row r="26" spans="1:6" ht="18.75">
      <c r="A26" s="183" t="s">
        <v>105</v>
      </c>
      <c r="B26" s="183"/>
      <c r="C26" s="7" t="s">
        <v>123</v>
      </c>
      <c r="D26" s="7"/>
      <c r="E26" s="7"/>
      <c r="F26" s="7"/>
    </row>
    <row r="27" spans="1:5" s="24" customFormat="1" ht="17.25">
      <c r="A27" s="185" t="s">
        <v>91</v>
      </c>
      <c r="B27" s="185"/>
      <c r="C27" s="196" t="s">
        <v>124</v>
      </c>
      <c r="D27" s="196"/>
      <c r="E27" s="196"/>
    </row>
  </sheetData>
  <sheetProtection/>
  <mergeCells count="10">
    <mergeCell ref="C25:E25"/>
    <mergeCell ref="A26:B26"/>
    <mergeCell ref="A27:B27"/>
    <mergeCell ref="C27:E27"/>
    <mergeCell ref="A5:B5"/>
    <mergeCell ref="C5:D5"/>
    <mergeCell ref="A6:B6"/>
    <mergeCell ref="C6:D6"/>
    <mergeCell ref="A8:D8"/>
    <mergeCell ref="A9:D9"/>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5:K26"/>
  <sheetViews>
    <sheetView zoomScalePageLayoutView="0" workbookViewId="0" topLeftCell="A9">
      <selection activeCell="E9" sqref="E9"/>
    </sheetView>
  </sheetViews>
  <sheetFormatPr defaultColWidth="9.00390625" defaultRowHeight="15"/>
  <cols>
    <col min="1" max="1" width="7.28125" style="1" customWidth="1"/>
    <col min="2" max="2" width="48.57421875" style="1" customWidth="1"/>
    <col min="3" max="3" width="26.28125" style="1" customWidth="1"/>
    <col min="4" max="4" width="26.00390625" style="1" customWidth="1"/>
    <col min="5" max="10" width="9.00390625" style="1" customWidth="1"/>
    <col min="11" max="11" width="3.140625" style="1" customWidth="1"/>
    <col min="12" max="16384" width="9.00390625" style="1" customWidth="1"/>
  </cols>
  <sheetData>
    <row r="5" spans="1:8" ht="18.75">
      <c r="A5" s="181" t="s">
        <v>0</v>
      </c>
      <c r="B5" s="181"/>
      <c r="C5" s="182" t="s">
        <v>2</v>
      </c>
      <c r="D5" s="182"/>
      <c r="E5" s="4"/>
      <c r="F5" s="4"/>
      <c r="G5" s="5"/>
      <c r="H5" s="5"/>
    </row>
    <row r="6" spans="1:8" ht="18.75">
      <c r="A6" s="182" t="s">
        <v>1</v>
      </c>
      <c r="B6" s="182"/>
      <c r="C6" s="183" t="s">
        <v>3</v>
      </c>
      <c r="D6" s="183"/>
      <c r="E6" s="4"/>
      <c r="F6" s="4"/>
      <c r="G6" s="5"/>
      <c r="H6" s="5"/>
    </row>
    <row r="7" ht="8.25" customHeight="1"/>
    <row r="8" spans="1:11" ht="16.5" customHeight="1">
      <c r="A8" s="183" t="s">
        <v>125</v>
      </c>
      <c r="B8" s="183"/>
      <c r="C8" s="183"/>
      <c r="D8" s="183"/>
      <c r="E8" s="4"/>
      <c r="F8" s="4"/>
      <c r="G8" s="4"/>
      <c r="H8" s="4"/>
      <c r="I8" s="4"/>
      <c r="J8" s="4"/>
      <c r="K8" s="4"/>
    </row>
    <row r="9" spans="1:11" ht="16.5" customHeight="1">
      <c r="A9" s="184" t="s">
        <v>126</v>
      </c>
      <c r="B9" s="184"/>
      <c r="C9" s="184"/>
      <c r="D9" s="184"/>
      <c r="E9" s="6"/>
      <c r="F9" s="6"/>
      <c r="G9" s="6"/>
      <c r="H9" s="6"/>
      <c r="I9" s="6"/>
      <c r="J9" s="6"/>
      <c r="K9" s="6"/>
    </row>
    <row r="10" ht="14.25" customHeight="1">
      <c r="D10" s="8" t="s">
        <v>109</v>
      </c>
    </row>
    <row r="11" spans="1:4" ht="21.75" customHeight="1">
      <c r="A11" s="14"/>
      <c r="B11" s="15"/>
      <c r="C11" s="15"/>
      <c r="D11" s="15"/>
    </row>
    <row r="12" spans="1:4" ht="33" customHeight="1">
      <c r="A12" s="11" t="s">
        <v>8</v>
      </c>
      <c r="B12" s="11" t="s">
        <v>111</v>
      </c>
      <c r="C12" s="188" t="s">
        <v>127</v>
      </c>
      <c r="D12" s="189"/>
    </row>
    <row r="13" spans="1:4" ht="21.75" customHeight="1">
      <c r="A13" s="18" t="s">
        <v>100</v>
      </c>
      <c r="B13" s="10" t="s">
        <v>128</v>
      </c>
      <c r="C13" s="188"/>
      <c r="D13" s="189"/>
    </row>
    <row r="14" spans="1:4" ht="37.5">
      <c r="A14" s="18">
        <v>1</v>
      </c>
      <c r="B14" s="19" t="s">
        <v>114</v>
      </c>
      <c r="C14" s="188"/>
      <c r="D14" s="189"/>
    </row>
    <row r="15" spans="1:4" ht="18.75">
      <c r="A15" s="18">
        <v>2</v>
      </c>
      <c r="B15" s="10" t="s">
        <v>115</v>
      </c>
      <c r="C15" s="188"/>
      <c r="D15" s="189"/>
    </row>
    <row r="16" spans="1:4" ht="18.75">
      <c r="A16" s="18">
        <v>3</v>
      </c>
      <c r="B16" s="10" t="s">
        <v>116</v>
      </c>
      <c r="C16" s="188"/>
      <c r="D16" s="189"/>
    </row>
    <row r="17" spans="1:4" ht="18.75">
      <c r="A17" s="18" t="s">
        <v>36</v>
      </c>
      <c r="B17" s="10" t="s">
        <v>129</v>
      </c>
      <c r="C17" s="188"/>
      <c r="D17" s="189"/>
    </row>
    <row r="18" spans="1:4" ht="18.75">
      <c r="A18" s="18">
        <v>1</v>
      </c>
      <c r="B18" s="10" t="s">
        <v>118</v>
      </c>
      <c r="C18" s="188"/>
      <c r="D18" s="189"/>
    </row>
    <row r="19" spans="1:4" ht="18.75">
      <c r="A19" s="18">
        <v>2</v>
      </c>
      <c r="B19" s="12" t="s">
        <v>30</v>
      </c>
      <c r="C19" s="188"/>
      <c r="D19" s="189"/>
    </row>
    <row r="20" spans="1:4" ht="18.75">
      <c r="A20" s="18">
        <v>3</v>
      </c>
      <c r="B20" s="12" t="s">
        <v>119</v>
      </c>
      <c r="C20" s="188"/>
      <c r="D20" s="189"/>
    </row>
    <row r="21" spans="1:4" ht="18.75">
      <c r="A21" s="18">
        <v>4</v>
      </c>
      <c r="B21" s="12" t="s">
        <v>120</v>
      </c>
      <c r="C21" s="188"/>
      <c r="D21" s="189"/>
    </row>
    <row r="22" spans="1:4" ht="18.75">
      <c r="A22" s="18" t="s">
        <v>103</v>
      </c>
      <c r="B22" s="10" t="s">
        <v>122</v>
      </c>
      <c r="C22" s="188"/>
      <c r="D22" s="189"/>
    </row>
    <row r="24" spans="3:5" ht="18.75">
      <c r="C24" s="179" t="s">
        <v>104</v>
      </c>
      <c r="D24" s="179"/>
      <c r="E24" s="179"/>
    </row>
    <row r="25" spans="1:6" ht="18.75">
      <c r="A25" s="183" t="s">
        <v>105</v>
      </c>
      <c r="B25" s="183"/>
      <c r="C25" s="7" t="s">
        <v>123</v>
      </c>
      <c r="D25" s="7"/>
      <c r="E25" s="7"/>
      <c r="F25" s="7"/>
    </row>
    <row r="26" spans="1:5" s="24" customFormat="1" ht="17.25">
      <c r="A26" s="185" t="s">
        <v>91</v>
      </c>
      <c r="B26" s="185"/>
      <c r="C26" s="196" t="s">
        <v>124</v>
      </c>
      <c r="D26" s="196"/>
      <c r="E26" s="196"/>
    </row>
  </sheetData>
  <sheetProtection/>
  <mergeCells count="21">
    <mergeCell ref="A9:D9"/>
    <mergeCell ref="A5:B5"/>
    <mergeCell ref="C5:D5"/>
    <mergeCell ref="A6:B6"/>
    <mergeCell ref="C6:D6"/>
    <mergeCell ref="A8:D8"/>
    <mergeCell ref="C12:D12"/>
    <mergeCell ref="C13:D13"/>
    <mergeCell ref="C14:D14"/>
    <mergeCell ref="C15:D15"/>
    <mergeCell ref="C16:D16"/>
    <mergeCell ref="C22:D22"/>
    <mergeCell ref="C24:E24"/>
    <mergeCell ref="A25:B25"/>
    <mergeCell ref="A26:B26"/>
    <mergeCell ref="C26:E26"/>
    <mergeCell ref="C17:D17"/>
    <mergeCell ref="C18:D18"/>
    <mergeCell ref="C19:D19"/>
    <mergeCell ref="C20:D20"/>
    <mergeCell ref="C21:D2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5:L35"/>
  <sheetViews>
    <sheetView zoomScalePageLayoutView="0" workbookViewId="0" topLeftCell="A16">
      <selection activeCell="C30" sqref="C30"/>
    </sheetView>
  </sheetViews>
  <sheetFormatPr defaultColWidth="9.00390625" defaultRowHeight="15"/>
  <cols>
    <col min="1" max="1" width="7.28125" style="30" customWidth="1"/>
    <col min="2" max="2" width="48.57421875" style="30" customWidth="1"/>
    <col min="3" max="3" width="11.7109375" style="30" customWidth="1"/>
    <col min="4" max="4" width="21.57421875" style="31" customWidth="1"/>
    <col min="5" max="5" width="19.421875" style="31" customWidth="1"/>
    <col min="6" max="6" width="9.00390625" style="30" customWidth="1"/>
    <col min="7" max="8" width="9.140625" style="30" bestFit="1" customWidth="1"/>
    <col min="9" max="9" width="12.421875" style="30" bestFit="1" customWidth="1"/>
    <col min="10" max="11" width="9.00390625" style="30" customWidth="1"/>
    <col min="12" max="12" width="3.140625" style="30" customWidth="1"/>
    <col min="13" max="16384" width="9.00390625" style="30" customWidth="1"/>
  </cols>
  <sheetData>
    <row r="5" spans="1:9" ht="18.75">
      <c r="A5" s="132" t="s">
        <v>0</v>
      </c>
      <c r="B5" s="132"/>
      <c r="C5" s="133" t="s">
        <v>2</v>
      </c>
      <c r="D5" s="133"/>
      <c r="E5" s="133"/>
      <c r="F5" s="28"/>
      <c r="G5" s="28"/>
      <c r="H5" s="29"/>
      <c r="I5" s="29"/>
    </row>
    <row r="6" spans="1:9" ht="18.75">
      <c r="A6" s="133" t="s">
        <v>1</v>
      </c>
      <c r="B6" s="133"/>
      <c r="C6" s="134" t="s">
        <v>3</v>
      </c>
      <c r="D6" s="134"/>
      <c r="E6" s="134"/>
      <c r="F6" s="28"/>
      <c r="G6" s="28"/>
      <c r="H6" s="29"/>
      <c r="I6" s="29"/>
    </row>
    <row r="7" ht="8.25" customHeight="1"/>
    <row r="8" spans="1:12" ht="16.5" customHeight="1">
      <c r="A8" s="134" t="s">
        <v>4</v>
      </c>
      <c r="B8" s="134"/>
      <c r="C8" s="134"/>
      <c r="D8" s="134"/>
      <c r="E8" s="134"/>
      <c r="F8" s="28"/>
      <c r="G8" s="28"/>
      <c r="H8" s="28"/>
      <c r="I8" s="28"/>
      <c r="J8" s="28"/>
      <c r="K8" s="28"/>
      <c r="L8" s="28"/>
    </row>
    <row r="9" spans="1:12" ht="16.5" customHeight="1">
      <c r="A9" s="135" t="s">
        <v>133</v>
      </c>
      <c r="B9" s="135"/>
      <c r="C9" s="135"/>
      <c r="D9" s="135"/>
      <c r="E9" s="135"/>
      <c r="F9" s="32"/>
      <c r="G9" s="32"/>
      <c r="H9" s="32"/>
      <c r="I9" s="32"/>
      <c r="J9" s="32"/>
      <c r="K9" s="32"/>
      <c r="L9" s="32"/>
    </row>
    <row r="10" spans="4:5" ht="14.25" customHeight="1">
      <c r="D10" s="130" t="s">
        <v>6</v>
      </c>
      <c r="E10" s="130"/>
    </row>
    <row r="11" spans="1:6" ht="21.75" customHeight="1">
      <c r="A11" s="33" t="s">
        <v>7</v>
      </c>
      <c r="B11" s="34"/>
      <c r="C11" s="34"/>
      <c r="D11" s="35"/>
      <c r="E11" s="35"/>
      <c r="F11" s="30">
        <v>1000</v>
      </c>
    </row>
    <row r="12" spans="1:5" ht="33" customHeight="1">
      <c r="A12" s="36" t="s">
        <v>8</v>
      </c>
      <c r="B12" s="36" t="s">
        <v>9</v>
      </c>
      <c r="C12" s="36" t="s">
        <v>10</v>
      </c>
      <c r="D12" s="37" t="s">
        <v>11</v>
      </c>
      <c r="E12" s="37" t="s">
        <v>32</v>
      </c>
    </row>
    <row r="13" spans="1:5" ht="19.5" customHeight="1">
      <c r="A13" s="38" t="s">
        <v>33</v>
      </c>
      <c r="B13" s="38" t="s">
        <v>34</v>
      </c>
      <c r="C13" s="38" t="s">
        <v>35</v>
      </c>
      <c r="D13" s="39">
        <v>1</v>
      </c>
      <c r="E13" s="39">
        <v>2</v>
      </c>
    </row>
    <row r="14" spans="1:5" ht="21.75" customHeight="1">
      <c r="A14" s="40">
        <v>1</v>
      </c>
      <c r="B14" s="40" t="s">
        <v>12</v>
      </c>
      <c r="C14" s="40">
        <v>100</v>
      </c>
      <c r="D14" s="41">
        <f>ROUND('1.1.BCTC (I+II)'!D14/'1.1.BCTC (I+II)'!$F$12,0)</f>
        <v>0</v>
      </c>
      <c r="E14" s="41"/>
    </row>
    <row r="15" spans="1:5" ht="21.75" customHeight="1">
      <c r="A15" s="42"/>
      <c r="B15" s="43" t="s">
        <v>13</v>
      </c>
      <c r="C15" s="42">
        <v>110</v>
      </c>
      <c r="D15" s="41">
        <f>ROUND('1.1.BCTC (I+II)'!D15/'1.1.BCTC (I+II)'!$F$12,0)</f>
        <v>0</v>
      </c>
      <c r="E15" s="44"/>
    </row>
    <row r="16" spans="1:5" ht="21.75" customHeight="1">
      <c r="A16" s="42"/>
      <c r="B16" s="43" t="s">
        <v>14</v>
      </c>
      <c r="C16" s="42">
        <v>120</v>
      </c>
      <c r="D16" s="41">
        <f>ROUND('1.1.BCTC (I+II)'!D16/'1.1.BCTC (I+II)'!$F$12,0)</f>
        <v>0</v>
      </c>
      <c r="E16" s="44"/>
    </row>
    <row r="17" spans="1:5" ht="21.75" customHeight="1">
      <c r="A17" s="40">
        <v>2</v>
      </c>
      <c r="B17" s="40" t="s">
        <v>15</v>
      </c>
      <c r="C17" s="40">
        <v>200</v>
      </c>
      <c r="D17" s="41">
        <f>ROUND('1.1.BCTC (I+II)'!D17/'1.1.BCTC (I+II)'!$F$12,0)</f>
        <v>7963925244</v>
      </c>
      <c r="E17" s="41"/>
    </row>
    <row r="18" spans="1:5" ht="21.75" customHeight="1">
      <c r="A18" s="45" t="s">
        <v>16</v>
      </c>
      <c r="B18" s="42" t="s">
        <v>17</v>
      </c>
      <c r="C18" s="42">
        <v>210</v>
      </c>
      <c r="D18" s="44">
        <f>ROUND('1.1.BCTC (I+II)'!D18/'1.1.BCTC (I+II)'!$F$12,0)</f>
        <v>7963890083</v>
      </c>
      <c r="E18" s="44"/>
    </row>
    <row r="19" spans="1:5" ht="21.75" customHeight="1">
      <c r="A19" s="45"/>
      <c r="B19" s="43" t="s">
        <v>18</v>
      </c>
      <c r="C19" s="42">
        <v>211</v>
      </c>
      <c r="D19" s="44">
        <f>ROUND('1.1.BCTC (I+II)'!D19/'1.1.BCTC (I+II)'!$F$12,0)</f>
        <v>7930837763</v>
      </c>
      <c r="E19" s="44"/>
    </row>
    <row r="20" spans="1:5" ht="21.75" customHeight="1">
      <c r="A20" s="45"/>
      <c r="B20" s="43" t="s">
        <v>14</v>
      </c>
      <c r="C20" s="42">
        <v>212</v>
      </c>
      <c r="D20" s="44">
        <f>ROUND('1.1.BCTC (I+II)'!D20/'1.1.BCTC (I+II)'!$F$12,0)</f>
        <v>33052320</v>
      </c>
      <c r="E20" s="44"/>
    </row>
    <row r="21" spans="1:5" ht="21.75" customHeight="1">
      <c r="A21" s="45" t="s">
        <v>19</v>
      </c>
      <c r="B21" s="42" t="s">
        <v>20</v>
      </c>
      <c r="C21" s="42">
        <v>220</v>
      </c>
      <c r="D21" s="44">
        <f>ROUND('1.1.BCTC (I+II)'!D21/'1.1.BCTC (I+II)'!$F$12,0)</f>
        <v>0</v>
      </c>
      <c r="E21" s="44"/>
    </row>
    <row r="22" spans="1:5" ht="21.75" customHeight="1">
      <c r="A22" s="45" t="s">
        <v>21</v>
      </c>
      <c r="B22" s="42" t="s">
        <v>416</v>
      </c>
      <c r="C22" s="42">
        <v>230</v>
      </c>
      <c r="D22" s="44">
        <f>ROUND('1.1.BCTC (I+II)'!D22/'1.1.BCTC (I+II)'!$F$12,0)</f>
        <v>35161</v>
      </c>
      <c r="E22" s="44"/>
    </row>
    <row r="23" spans="1:5" ht="21.75" customHeight="1">
      <c r="A23" s="40">
        <v>3</v>
      </c>
      <c r="B23" s="40" t="s">
        <v>23</v>
      </c>
      <c r="C23" s="40">
        <v>300</v>
      </c>
      <c r="D23" s="41">
        <f>ROUND('1.1.BCTC (I+II)'!D23/'1.1.BCTC (I+II)'!$F$12,0)</f>
        <v>0</v>
      </c>
      <c r="E23" s="41"/>
    </row>
    <row r="24" spans="1:5" ht="21.75" customHeight="1">
      <c r="A24" s="45" t="s">
        <v>24</v>
      </c>
      <c r="B24" s="42" t="s">
        <v>25</v>
      </c>
      <c r="C24" s="42">
        <v>310</v>
      </c>
      <c r="D24" s="41">
        <f>ROUND('1.1.BCTC (I+II)'!D24/'1.1.BCTC (I+II)'!$F$12,0)</f>
        <v>0</v>
      </c>
      <c r="E24" s="44"/>
    </row>
    <row r="25" spans="1:5" ht="21.75" customHeight="1">
      <c r="A25" s="45"/>
      <c r="B25" s="43" t="s">
        <v>26</v>
      </c>
      <c r="C25" s="42">
        <v>311</v>
      </c>
      <c r="D25" s="41">
        <f>ROUND('1.1.BCTC (I+II)'!D25/'1.1.BCTC (I+II)'!$F$12,0)</f>
        <v>0</v>
      </c>
      <c r="E25" s="44"/>
    </row>
    <row r="26" spans="1:5" ht="21.75" customHeight="1">
      <c r="A26" s="45"/>
      <c r="B26" s="43" t="s">
        <v>27</v>
      </c>
      <c r="C26" s="42">
        <v>312</v>
      </c>
      <c r="D26" s="41">
        <f>ROUND('1.1.BCTC (I+II)'!D26/'1.1.BCTC (I+II)'!$F$12,0)</f>
        <v>0</v>
      </c>
      <c r="E26" s="44"/>
    </row>
    <row r="27" spans="1:5" ht="21.75" customHeight="1">
      <c r="A27" s="45"/>
      <c r="B27" s="43" t="s">
        <v>28</v>
      </c>
      <c r="C27" s="42">
        <v>313</v>
      </c>
      <c r="D27" s="41">
        <f>ROUND('1.1.BCTC (I+II)'!D27/'1.1.BCTC (I+II)'!$F$12,0)</f>
        <v>0</v>
      </c>
      <c r="E27" s="44"/>
    </row>
    <row r="28" spans="1:5" ht="21.75" customHeight="1">
      <c r="A28" s="45" t="s">
        <v>29</v>
      </c>
      <c r="B28" s="42" t="s">
        <v>30</v>
      </c>
      <c r="C28" s="42">
        <v>320</v>
      </c>
      <c r="D28" s="41">
        <f>ROUND('1.1.BCTC (I+II)'!D28/'1.1.BCTC (I+II)'!$F$12,0)</f>
        <v>0</v>
      </c>
      <c r="E28" s="44"/>
    </row>
    <row r="29" spans="1:5" ht="21.75" customHeight="1">
      <c r="A29" s="40">
        <v>4</v>
      </c>
      <c r="B29" s="40" t="s">
        <v>31</v>
      </c>
      <c r="C29" s="40">
        <v>400</v>
      </c>
      <c r="D29" s="41">
        <f>ROUND('1.1.BCTC (I+II)'!D29/'1.1.BCTC (I+II)'!$F$12,0)</f>
        <v>7963925244</v>
      </c>
      <c r="E29" s="41"/>
    </row>
    <row r="30" spans="1:5" ht="21.75" customHeight="1">
      <c r="A30" s="42"/>
      <c r="B30" s="43" t="s">
        <v>13</v>
      </c>
      <c r="C30" s="42">
        <v>410</v>
      </c>
      <c r="D30" s="44">
        <f>ROUND('1.1.BCTC (I+II)'!D30/'1.1.BCTC (I+II)'!$F$12,0)</f>
        <v>7930872924</v>
      </c>
      <c r="E30" s="44"/>
    </row>
    <row r="31" spans="1:5" ht="21.75" customHeight="1">
      <c r="A31" s="42"/>
      <c r="B31" s="43" t="s">
        <v>14</v>
      </c>
      <c r="C31" s="42">
        <v>420</v>
      </c>
      <c r="D31" s="44">
        <f>ROUND('1.1.BCTC (I+II)'!D31/'1.1.BCTC (I+II)'!$F$12,0)</f>
        <v>33052320</v>
      </c>
      <c r="E31" s="44"/>
    </row>
    <row r="32" spans="1:5" ht="37.5" customHeight="1">
      <c r="A32" s="136" t="s">
        <v>442</v>
      </c>
      <c r="B32" s="136"/>
      <c r="C32" s="136"/>
      <c r="D32" s="136"/>
      <c r="E32" s="136"/>
    </row>
    <row r="33" spans="1:5" ht="21.75" customHeight="1">
      <c r="A33" s="34"/>
      <c r="B33" s="88"/>
      <c r="C33" s="34"/>
      <c r="D33" s="35"/>
      <c r="E33" s="35"/>
    </row>
    <row r="34" spans="1:2" ht="18.75">
      <c r="A34" s="46" t="s">
        <v>36</v>
      </c>
      <c r="B34" s="46" t="s">
        <v>37</v>
      </c>
    </row>
    <row r="35" ht="18.75">
      <c r="B35" s="30" t="s">
        <v>441</v>
      </c>
    </row>
  </sheetData>
  <sheetProtection/>
  <mergeCells count="8">
    <mergeCell ref="A32:E32"/>
    <mergeCell ref="D10:E10"/>
    <mergeCell ref="A5:B5"/>
    <mergeCell ref="C5:E5"/>
    <mergeCell ref="A6:B6"/>
    <mergeCell ref="C6:E6"/>
    <mergeCell ref="A8:E8"/>
    <mergeCell ref="A9:E9"/>
  </mergeCells>
  <printOptions/>
  <pageMargins left="0.7" right="0.7" top="0.75" bottom="0.75" header="0.3" footer="0.3"/>
  <pageSetup fitToHeight="0"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L43"/>
  <sheetViews>
    <sheetView zoomScalePageLayoutView="0" workbookViewId="0" topLeftCell="A13">
      <selection activeCell="B27" sqref="B27"/>
    </sheetView>
  </sheetViews>
  <sheetFormatPr defaultColWidth="9.00390625" defaultRowHeight="15"/>
  <cols>
    <col min="1" max="1" width="7.28125" style="50" customWidth="1"/>
    <col min="2" max="2" width="48.57421875" style="50" customWidth="1"/>
    <col min="3" max="3" width="11.7109375" style="50" customWidth="1"/>
    <col min="4" max="4" width="27.7109375" style="62" bestFit="1" customWidth="1"/>
    <col min="5" max="5" width="19.421875" style="62" customWidth="1"/>
    <col min="6" max="6" width="9.00390625" style="50" customWidth="1"/>
    <col min="7" max="7" width="17.421875" style="50" bestFit="1" customWidth="1"/>
    <col min="8" max="11" width="9.00390625" style="50" customWidth="1"/>
    <col min="12" max="12" width="3.140625" style="50" customWidth="1"/>
    <col min="13" max="16384" width="9.00390625" style="50" customWidth="1"/>
  </cols>
  <sheetData>
    <row r="5" spans="1:9" ht="15.75">
      <c r="A5" s="138" t="s">
        <v>0</v>
      </c>
      <c r="B5" s="138"/>
      <c r="C5" s="137" t="s">
        <v>2</v>
      </c>
      <c r="D5" s="137"/>
      <c r="E5" s="137"/>
      <c r="F5" s="60"/>
      <c r="G5" s="60"/>
      <c r="H5" s="61"/>
      <c r="I5" s="61"/>
    </row>
    <row r="6" spans="1:9" ht="15.75">
      <c r="A6" s="137" t="s">
        <v>1</v>
      </c>
      <c r="B6" s="137"/>
      <c r="C6" s="137" t="s">
        <v>3</v>
      </c>
      <c r="D6" s="137"/>
      <c r="E6" s="137"/>
      <c r="F6" s="60"/>
      <c r="G6" s="60"/>
      <c r="H6" s="61"/>
      <c r="I6" s="61"/>
    </row>
    <row r="7" ht="8.25" customHeight="1"/>
    <row r="8" spans="1:12" ht="16.5" customHeight="1">
      <c r="A8" s="137" t="s">
        <v>4</v>
      </c>
      <c r="B8" s="137"/>
      <c r="C8" s="137"/>
      <c r="D8" s="137"/>
      <c r="E8" s="137"/>
      <c r="F8" s="60"/>
      <c r="G8" s="60"/>
      <c r="H8" s="60"/>
      <c r="I8" s="60"/>
      <c r="J8" s="60"/>
      <c r="K8" s="60"/>
      <c r="L8" s="60"/>
    </row>
    <row r="9" spans="1:12" ht="16.5" customHeight="1">
      <c r="A9" s="135" t="s">
        <v>5</v>
      </c>
      <c r="B9" s="135"/>
      <c r="C9" s="135"/>
      <c r="D9" s="135"/>
      <c r="E9" s="135"/>
      <c r="F9" s="32"/>
      <c r="G9" s="32"/>
      <c r="H9" s="32"/>
      <c r="I9" s="32"/>
      <c r="J9" s="32"/>
      <c r="K9" s="32"/>
      <c r="L9" s="32"/>
    </row>
    <row r="10" spans="4:5" ht="14.25" customHeight="1">
      <c r="D10" s="130" t="s">
        <v>6</v>
      </c>
      <c r="E10" s="130"/>
    </row>
    <row r="11" spans="1:5" ht="21.75" customHeight="1">
      <c r="A11" s="63" t="s">
        <v>7</v>
      </c>
      <c r="B11" s="64"/>
      <c r="C11" s="64"/>
      <c r="D11" s="65"/>
      <c r="E11" s="65"/>
    </row>
    <row r="12" spans="1:6" ht="33" customHeight="1">
      <c r="A12" s="66" t="s">
        <v>8</v>
      </c>
      <c r="B12" s="66" t="s">
        <v>9</v>
      </c>
      <c r="C12" s="66" t="s">
        <v>10</v>
      </c>
      <c r="D12" s="67" t="s">
        <v>11</v>
      </c>
      <c r="E12" s="67" t="s">
        <v>32</v>
      </c>
      <c r="F12" s="50">
        <v>1000</v>
      </c>
    </row>
    <row r="13" spans="1:5" ht="19.5" customHeight="1">
      <c r="A13" s="68" t="s">
        <v>33</v>
      </c>
      <c r="B13" s="68" t="s">
        <v>34</v>
      </c>
      <c r="C13" s="68" t="s">
        <v>35</v>
      </c>
      <c r="D13" s="69">
        <v>1</v>
      </c>
      <c r="E13" s="69">
        <v>2</v>
      </c>
    </row>
    <row r="14" spans="1:5" ht="21.75" customHeight="1">
      <c r="A14" s="53">
        <v>1</v>
      </c>
      <c r="B14" s="53" t="s">
        <v>12</v>
      </c>
      <c r="C14" s="53">
        <v>100</v>
      </c>
      <c r="D14" s="54">
        <f>SUM(D15:D16)</f>
        <v>0</v>
      </c>
      <c r="E14" s="54"/>
    </row>
    <row r="15" spans="1:5" ht="21.75" customHeight="1">
      <c r="A15" s="55"/>
      <c r="B15" s="58" t="s">
        <v>13</v>
      </c>
      <c r="C15" s="55">
        <v>110</v>
      </c>
      <c r="D15" s="57">
        <v>0</v>
      </c>
      <c r="E15" s="57"/>
    </row>
    <row r="16" spans="1:5" ht="21.75" customHeight="1">
      <c r="A16" s="55"/>
      <c r="B16" s="58" t="s">
        <v>14</v>
      </c>
      <c r="C16" s="55">
        <v>120</v>
      </c>
      <c r="D16" s="57">
        <v>0</v>
      </c>
      <c r="E16" s="57"/>
    </row>
    <row r="17" spans="1:5" ht="21.75" customHeight="1">
      <c r="A17" s="53">
        <v>2</v>
      </c>
      <c r="B17" s="53" t="s">
        <v>15</v>
      </c>
      <c r="C17" s="53">
        <v>200</v>
      </c>
      <c r="D17" s="54">
        <f>D18+D21+D22</f>
        <v>7963925243659.68</v>
      </c>
      <c r="E17" s="54"/>
    </row>
    <row r="18" spans="1:5" ht="21.75" customHeight="1">
      <c r="A18" s="70" t="s">
        <v>16</v>
      </c>
      <c r="B18" s="55" t="s">
        <v>17</v>
      </c>
      <c r="C18" s="55">
        <v>210</v>
      </c>
      <c r="D18" s="57">
        <f>SUM(D19:D20)</f>
        <v>7963890083077.68</v>
      </c>
      <c r="E18" s="57"/>
    </row>
    <row r="19" spans="1:5" ht="21.75" customHeight="1">
      <c r="A19" s="70"/>
      <c r="B19" s="58" t="s">
        <v>18</v>
      </c>
      <c r="C19" s="55">
        <v>211</v>
      </c>
      <c r="D19" s="57">
        <f>7930807763448+30000000</f>
        <v>7930837763448</v>
      </c>
      <c r="E19" s="57"/>
    </row>
    <row r="20" spans="1:7" ht="21.75" customHeight="1">
      <c r="A20" s="70"/>
      <c r="B20" s="58" t="s">
        <v>14</v>
      </c>
      <c r="C20" s="55">
        <v>212</v>
      </c>
      <c r="D20" s="57">
        <v>33052319629.68</v>
      </c>
      <c r="E20" s="57"/>
      <c r="G20" s="62">
        <f>D18+D22</f>
        <v>7963925243659.68</v>
      </c>
    </row>
    <row r="21" spans="1:5" ht="21.75" customHeight="1">
      <c r="A21" s="70" t="s">
        <v>19</v>
      </c>
      <c r="B21" s="55" t="s">
        <v>20</v>
      </c>
      <c r="C21" s="55">
        <v>220</v>
      </c>
      <c r="D21" s="57">
        <v>0</v>
      </c>
      <c r="E21" s="57"/>
    </row>
    <row r="22" spans="1:5" ht="21.75" customHeight="1">
      <c r="A22" s="70" t="s">
        <v>21</v>
      </c>
      <c r="B22" s="55" t="s">
        <v>22</v>
      </c>
      <c r="C22" s="55">
        <v>230</v>
      </c>
      <c r="D22" s="57">
        <v>35160582</v>
      </c>
      <c r="E22" s="57"/>
    </row>
    <row r="23" spans="1:5" ht="21.75" customHeight="1">
      <c r="A23" s="53">
        <v>3</v>
      </c>
      <c r="B23" s="53" t="s">
        <v>23</v>
      </c>
      <c r="C23" s="53">
        <v>300</v>
      </c>
      <c r="D23" s="54">
        <f>D24+D28</f>
        <v>0</v>
      </c>
      <c r="E23" s="54"/>
    </row>
    <row r="24" spans="1:5" ht="21.75" customHeight="1">
      <c r="A24" s="70" t="s">
        <v>24</v>
      </c>
      <c r="B24" s="55" t="s">
        <v>25</v>
      </c>
      <c r="C24" s="55">
        <v>310</v>
      </c>
      <c r="D24" s="57">
        <f>SUM(D25:D27)</f>
        <v>0</v>
      </c>
      <c r="E24" s="57"/>
    </row>
    <row r="25" spans="1:5" ht="21.75" customHeight="1">
      <c r="A25" s="70"/>
      <c r="B25" s="58" t="s">
        <v>26</v>
      </c>
      <c r="C25" s="55">
        <v>311</v>
      </c>
      <c r="D25" s="57"/>
      <c r="E25" s="57"/>
    </row>
    <row r="26" spans="1:5" ht="21.75" customHeight="1">
      <c r="A26" s="70"/>
      <c r="B26" s="58" t="s">
        <v>27</v>
      </c>
      <c r="C26" s="55">
        <v>312</v>
      </c>
      <c r="D26" s="57"/>
      <c r="E26" s="57"/>
    </row>
    <row r="27" spans="1:5" ht="21.75" customHeight="1">
      <c r="A27" s="70"/>
      <c r="B27" s="58" t="s">
        <v>28</v>
      </c>
      <c r="C27" s="55">
        <v>313</v>
      </c>
      <c r="D27" s="57"/>
      <c r="E27" s="57"/>
    </row>
    <row r="28" spans="1:5" ht="21.75" customHeight="1">
      <c r="A28" s="70" t="s">
        <v>29</v>
      </c>
      <c r="B28" s="55" t="s">
        <v>30</v>
      </c>
      <c r="C28" s="55">
        <v>320</v>
      </c>
      <c r="D28" s="57">
        <v>0</v>
      </c>
      <c r="E28" s="57"/>
    </row>
    <row r="29" spans="1:5" ht="21.75" customHeight="1">
      <c r="A29" s="53">
        <v>4</v>
      </c>
      <c r="B29" s="53" t="s">
        <v>31</v>
      </c>
      <c r="C29" s="53">
        <v>400</v>
      </c>
      <c r="D29" s="54">
        <f>SUM(D30:D31)</f>
        <v>7963925243659.68</v>
      </c>
      <c r="E29" s="54"/>
    </row>
    <row r="30" spans="1:5" ht="21.75" customHeight="1">
      <c r="A30" s="55"/>
      <c r="B30" s="58" t="s">
        <v>13</v>
      </c>
      <c r="C30" s="55">
        <v>410</v>
      </c>
      <c r="D30" s="57">
        <f>D19+D22</f>
        <v>7930872924030</v>
      </c>
      <c r="E30" s="57"/>
    </row>
    <row r="31" spans="1:5" ht="21.75" customHeight="1">
      <c r="A31" s="55"/>
      <c r="B31" s="58" t="s">
        <v>14</v>
      </c>
      <c r="C31" s="55">
        <v>420</v>
      </c>
      <c r="D31" s="57">
        <f>D20</f>
        <v>33052319629.68</v>
      </c>
      <c r="E31" s="57"/>
    </row>
    <row r="33" spans="1:2" ht="15.75">
      <c r="A33" s="49" t="s">
        <v>36</v>
      </c>
      <c r="B33" s="49" t="s">
        <v>37</v>
      </c>
    </row>
    <row r="35" spans="1:5" ht="21.75" customHeight="1">
      <c r="A35" s="52" t="s">
        <v>8</v>
      </c>
      <c r="B35" s="52" t="s">
        <v>38</v>
      </c>
      <c r="C35" s="52" t="s">
        <v>39</v>
      </c>
      <c r="D35" s="71" t="s">
        <v>40</v>
      </c>
      <c r="E35" s="71" t="s">
        <v>41</v>
      </c>
    </row>
    <row r="36" spans="1:5" ht="21.75" customHeight="1">
      <c r="A36" s="72" t="s">
        <v>33</v>
      </c>
      <c r="B36" s="72" t="s">
        <v>34</v>
      </c>
      <c r="C36" s="72" t="s">
        <v>35</v>
      </c>
      <c r="D36" s="73">
        <v>1</v>
      </c>
      <c r="E36" s="73">
        <v>2</v>
      </c>
    </row>
    <row r="37" spans="1:5" ht="21.75" customHeight="1">
      <c r="A37" s="72">
        <v>1</v>
      </c>
      <c r="B37" s="55" t="s">
        <v>42</v>
      </c>
      <c r="C37" s="55"/>
      <c r="D37" s="57"/>
      <c r="E37" s="57"/>
    </row>
    <row r="38" spans="1:5" ht="21.75" customHeight="1">
      <c r="A38" s="72">
        <v>2</v>
      </c>
      <c r="B38" s="55" t="s">
        <v>42</v>
      </c>
      <c r="C38" s="55"/>
      <c r="D38" s="57"/>
      <c r="E38" s="57"/>
    </row>
    <row r="39" spans="1:5" ht="21.75" customHeight="1">
      <c r="A39" s="72"/>
      <c r="B39" s="55" t="s">
        <v>43</v>
      </c>
      <c r="C39" s="55"/>
      <c r="D39" s="57"/>
      <c r="E39" s="57"/>
    </row>
    <row r="40" spans="1:5" ht="21.75" customHeight="1">
      <c r="A40" s="72"/>
      <c r="B40" s="55" t="s">
        <v>43</v>
      </c>
      <c r="C40" s="55"/>
      <c r="D40" s="57"/>
      <c r="E40" s="57"/>
    </row>
    <row r="41" spans="1:5" ht="21.75" customHeight="1">
      <c r="A41" s="72"/>
      <c r="B41" s="55" t="s">
        <v>43</v>
      </c>
      <c r="C41" s="55"/>
      <c r="D41" s="57"/>
      <c r="E41" s="57"/>
    </row>
    <row r="42" spans="1:5" ht="21.75" customHeight="1">
      <c r="A42" s="55"/>
      <c r="B42" s="55"/>
      <c r="C42" s="55"/>
      <c r="D42" s="57"/>
      <c r="E42" s="57"/>
    </row>
    <row r="43" spans="1:5" ht="21.75" customHeight="1">
      <c r="A43" s="55"/>
      <c r="B43" s="55"/>
      <c r="C43" s="55"/>
      <c r="D43" s="57"/>
      <c r="E43" s="57"/>
    </row>
  </sheetData>
  <sheetProtection/>
  <mergeCells count="7">
    <mergeCell ref="D10:E10"/>
    <mergeCell ref="C5:E5"/>
    <mergeCell ref="C6:E6"/>
    <mergeCell ref="A8:E8"/>
    <mergeCell ref="A9:E9"/>
    <mergeCell ref="A5:B5"/>
    <mergeCell ref="A6:B6"/>
  </mergeCells>
  <printOptions/>
  <pageMargins left="0.7" right="0.7" top="0.75" bottom="0.75" header="0.3" footer="0.3"/>
  <pageSetup fitToHeight="0"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58"/>
  <sheetViews>
    <sheetView zoomScalePageLayoutView="0" workbookViewId="0" topLeftCell="A1">
      <selection activeCell="E1" sqref="E1:E65536"/>
    </sheetView>
  </sheetViews>
  <sheetFormatPr defaultColWidth="9.00390625" defaultRowHeight="15"/>
  <cols>
    <col min="1" max="1" width="7.7109375" style="50" customWidth="1"/>
    <col min="2" max="2" width="28.57421875" style="50" customWidth="1"/>
    <col min="3" max="3" width="21.8515625" style="50" customWidth="1"/>
    <col min="4" max="4" width="32.421875" style="50" customWidth="1"/>
    <col min="5" max="5" width="0" style="50" hidden="1" customWidth="1"/>
    <col min="6" max="16384" width="9.00390625" style="50" customWidth="1"/>
  </cols>
  <sheetData>
    <row r="1" spans="1:4" ht="21.75" customHeight="1">
      <c r="A1" s="91" t="s">
        <v>44</v>
      </c>
      <c r="B1" s="76"/>
      <c r="C1" s="76"/>
      <c r="D1" s="76"/>
    </row>
    <row r="2" spans="1:4" ht="21.75" customHeight="1">
      <c r="A2" s="91" t="s">
        <v>45</v>
      </c>
      <c r="B2" s="76"/>
      <c r="C2" s="76"/>
      <c r="D2" s="76"/>
    </row>
    <row r="3" spans="1:4" ht="21.75" customHeight="1">
      <c r="A3" s="92" t="s">
        <v>46</v>
      </c>
      <c r="B3" s="76"/>
      <c r="C3" s="76"/>
      <c r="D3" s="76"/>
    </row>
    <row r="4" spans="1:5" ht="21.75" customHeight="1">
      <c r="A4" s="118" t="s">
        <v>8</v>
      </c>
      <c r="B4" s="162" t="s">
        <v>47</v>
      </c>
      <c r="C4" s="162"/>
      <c r="D4" s="118" t="s">
        <v>48</v>
      </c>
      <c r="E4" s="50">
        <v>1000</v>
      </c>
    </row>
    <row r="5" spans="1:4" ht="21.75" customHeight="1">
      <c r="A5" s="94">
        <v>1</v>
      </c>
      <c r="B5" s="163" t="s">
        <v>49</v>
      </c>
      <c r="C5" s="163"/>
      <c r="D5" s="95">
        <f>ROUND('1.2.TM.tiền gửi NH-TM.nghìndong'!D5/'1.2.TM.tiền gửi NH-TM.nghìndong'!$E$4,0)</f>
        <v>7930873</v>
      </c>
    </row>
    <row r="6" spans="1:4" ht="21.75" customHeight="1">
      <c r="A6" s="96"/>
      <c r="B6" s="154" t="s">
        <v>50</v>
      </c>
      <c r="C6" s="154"/>
      <c r="D6" s="121">
        <f>ROUND('1.2.TM.tiền gửi NH-TM.nghìndong'!D6/'1.2.TM.tiền gửi NH-TM.nghìndong'!$E$4,0)</f>
        <v>2330873</v>
      </c>
    </row>
    <row r="7" spans="1:4" ht="21.75" customHeight="1">
      <c r="A7" s="96"/>
      <c r="B7" s="154" t="s">
        <v>51</v>
      </c>
      <c r="C7" s="154"/>
      <c r="D7" s="121">
        <f>ROUND('1.2.TM.tiền gửi NH-TM.nghìndong'!D7/'1.2.TM.tiền gửi NH-TM.nghìndong'!$E$4,0)</f>
        <v>5600000</v>
      </c>
    </row>
    <row r="8" spans="1:4" ht="21.75" customHeight="1">
      <c r="A8" s="96"/>
      <c r="B8" s="157" t="s">
        <v>131</v>
      </c>
      <c r="C8" s="154"/>
      <c r="D8" s="121">
        <f>ROUND('1.2.TM.tiền gửi NH-TM.nghìndong'!D8/'1.2.TM.tiền gửi NH-TM.nghìndong'!$E$4,0)</f>
        <v>1600000</v>
      </c>
    </row>
    <row r="9" spans="1:4" ht="21.75" customHeight="1">
      <c r="A9" s="96"/>
      <c r="B9" s="157" t="s">
        <v>132</v>
      </c>
      <c r="C9" s="154"/>
      <c r="D9" s="121">
        <f>ROUND('1.2.TM.tiền gửi NH-TM.nghìndong'!D9/'1.2.TM.tiền gửi NH-TM.nghìndong'!$E$4,0)</f>
        <v>4000000</v>
      </c>
    </row>
    <row r="10" spans="1:4" ht="21.75" customHeight="1">
      <c r="A10" s="96"/>
      <c r="B10" s="154" t="s">
        <v>53</v>
      </c>
      <c r="C10" s="154"/>
      <c r="D10" s="95">
        <f>ROUND('1.2.TM.tiền gửi NH-TM.nghìndong'!D10/'1.2.TM.tiền gửi NH-TM.nghìndong'!$E$4,0)</f>
        <v>0</v>
      </c>
    </row>
    <row r="11" spans="1:4" ht="21.75" customHeight="1">
      <c r="A11" s="96"/>
      <c r="B11" s="155"/>
      <c r="C11" s="156"/>
      <c r="D11" s="95">
        <f>ROUND('1.2.TM.tiền gửi NH-TM.nghìndong'!D11/'1.2.TM.tiền gửi NH-TM.nghìndong'!$E$4,0)</f>
        <v>0</v>
      </c>
    </row>
    <row r="12" spans="1:4" ht="21.75" customHeight="1">
      <c r="A12" s="96">
        <v>2</v>
      </c>
      <c r="B12" s="154" t="s">
        <v>54</v>
      </c>
      <c r="C12" s="154"/>
      <c r="D12" s="121">
        <f>ROUND('1.2.TM.tiền gửi NH-TM.nghìndong'!D12/'1.2.TM.tiền gửi NH-TM.nghìndong'!$E$4,0)</f>
        <v>33052</v>
      </c>
    </row>
    <row r="13" spans="1:4" ht="21.75" customHeight="1">
      <c r="A13" s="96"/>
      <c r="B13" s="157" t="s">
        <v>50</v>
      </c>
      <c r="C13" s="154"/>
      <c r="D13" s="121">
        <f>ROUND('1.2.TM.tiền gửi NH-TM.nghìndong'!D13/'1.2.TM.tiền gửi NH-TM.nghìndong'!$E$4,0)</f>
        <v>33052</v>
      </c>
    </row>
    <row r="14" spans="1:4" ht="21.75" customHeight="1">
      <c r="A14" s="96"/>
      <c r="B14" s="157"/>
      <c r="C14" s="154"/>
      <c r="D14" s="96"/>
    </row>
    <row r="15" spans="1:4" ht="21.75" customHeight="1">
      <c r="A15" s="96"/>
      <c r="B15" s="154" t="s">
        <v>52</v>
      </c>
      <c r="C15" s="154"/>
      <c r="D15" s="96"/>
    </row>
    <row r="16" spans="1:4" ht="21.75" customHeight="1">
      <c r="A16" s="96">
        <v>3</v>
      </c>
      <c r="B16" s="154" t="s">
        <v>55</v>
      </c>
      <c r="C16" s="154"/>
      <c r="D16" s="96"/>
    </row>
    <row r="17" spans="1:4" ht="21.75" customHeight="1">
      <c r="A17" s="158" t="s">
        <v>56</v>
      </c>
      <c r="B17" s="159"/>
      <c r="C17" s="159"/>
      <c r="D17" s="160"/>
    </row>
    <row r="18" spans="1:4" ht="21.75" customHeight="1">
      <c r="A18" s="161" t="s">
        <v>60</v>
      </c>
      <c r="B18" s="161" t="s">
        <v>57</v>
      </c>
      <c r="C18" s="162" t="s">
        <v>48</v>
      </c>
      <c r="D18" s="162"/>
    </row>
    <row r="19" spans="1:4" ht="21.75" customHeight="1">
      <c r="A19" s="161"/>
      <c r="B19" s="161"/>
      <c r="C19" s="118" t="s">
        <v>58</v>
      </c>
      <c r="D19" s="118" t="s">
        <v>59</v>
      </c>
    </row>
    <row r="20" spans="1:4" ht="21.75" customHeight="1">
      <c r="A20" s="96">
        <v>1</v>
      </c>
      <c r="B20" s="96" t="s">
        <v>61</v>
      </c>
      <c r="C20" s="98">
        <f>'1.2.TM.Tiền gửi NH-KB'!C20</f>
        <v>1285550.8</v>
      </c>
      <c r="D20" s="98">
        <f>ROUND('1.2.TM.tiền gửi NH-TM.nghìndong'!D20/'1.2.TM.tiền gửi NH-TM.nghìndong'!$E$20,0)</f>
        <v>29773</v>
      </c>
    </row>
    <row r="21" spans="1:4" ht="21.75" customHeight="1">
      <c r="A21" s="96"/>
      <c r="B21" s="99" t="s">
        <v>50</v>
      </c>
      <c r="C21" s="98">
        <f>C20</f>
        <v>1285550.8</v>
      </c>
      <c r="D21" s="98">
        <f>ROUND('1.2.TM.tiền gửi NH-TM.nghìndong'!D21/'1.2.TM.tiền gửi NH-TM.nghìndong'!$E$20,0)</f>
        <v>29773</v>
      </c>
    </row>
    <row r="22" spans="1:4" ht="21.75" customHeight="1">
      <c r="A22" s="96"/>
      <c r="B22" s="96" t="s">
        <v>53</v>
      </c>
      <c r="C22" s="96"/>
      <c r="D22" s="98">
        <f>ROUND('1.2.TM.tiền gửi NH-TM.nghìndong'!D22/'1.2.TM.tiền gửi NH-TM.nghìndong'!$E$20,0)</f>
        <v>0</v>
      </c>
    </row>
    <row r="23" spans="1:4" ht="21.75" customHeight="1">
      <c r="A23" s="96"/>
      <c r="B23" s="96"/>
      <c r="C23" s="96"/>
      <c r="D23" s="98">
        <f>ROUND('1.2.TM.tiền gửi NH-TM.nghìndong'!D23/'1.2.TM.tiền gửi NH-TM.nghìndong'!$E$20,0)</f>
        <v>0</v>
      </c>
    </row>
    <row r="24" spans="1:4" ht="21.75" customHeight="1">
      <c r="A24" s="96">
        <v>2</v>
      </c>
      <c r="B24" s="96" t="s">
        <v>62</v>
      </c>
      <c r="C24" s="98">
        <f>'1.2.TM.Tiền gửi NH-KB'!C24</f>
        <v>116106.48</v>
      </c>
      <c r="D24" s="98">
        <f>ROUND('1.2.TM.tiền gửi NH-TM.nghìndong'!D24/'1.2.TM.tiền gửi NH-TM.nghìndong'!$E$20,0)</f>
        <v>3279</v>
      </c>
    </row>
    <row r="25" spans="1:4" ht="21.75" customHeight="1">
      <c r="A25" s="96"/>
      <c r="B25" s="99" t="s">
        <v>50</v>
      </c>
      <c r="C25" s="98">
        <f>C24</f>
        <v>116106.48</v>
      </c>
      <c r="D25" s="98">
        <f>ROUND('1.2.TM.tiền gửi NH-TM.nghìndong'!D25/'1.2.TM.tiền gửi NH-TM.nghìndong'!$E$20,0)</f>
        <v>3279</v>
      </c>
    </row>
    <row r="26" spans="1:4" ht="21.75" customHeight="1">
      <c r="A26" s="96"/>
      <c r="B26" s="96" t="s">
        <v>53</v>
      </c>
      <c r="C26" s="96"/>
      <c r="D26" s="96"/>
    </row>
    <row r="27" spans="1:4" ht="21.75" customHeight="1">
      <c r="A27" s="96"/>
      <c r="B27" s="96"/>
      <c r="C27" s="96"/>
      <c r="D27" s="96"/>
    </row>
    <row r="28" spans="1:4" ht="49.5">
      <c r="A28" s="96"/>
      <c r="B28" s="100" t="s">
        <v>63</v>
      </c>
      <c r="C28" s="96"/>
      <c r="D28" s="97">
        <f>D20+D24</f>
        <v>33052</v>
      </c>
    </row>
    <row r="29" spans="1:4" ht="21.75" customHeight="1">
      <c r="A29" s="101"/>
      <c r="B29" s="102"/>
      <c r="C29" s="101"/>
      <c r="D29" s="103"/>
    </row>
    <row r="30" spans="1:7" ht="21.75" customHeight="1">
      <c r="A30" s="142" t="s">
        <v>438</v>
      </c>
      <c r="B30" s="142"/>
      <c r="C30" s="142"/>
      <c r="D30" s="142"/>
      <c r="E30"/>
      <c r="F30"/>
      <c r="G30"/>
    </row>
    <row r="31" spans="1:7" ht="21.75" customHeight="1">
      <c r="A31" s="125" t="s">
        <v>8</v>
      </c>
      <c r="B31" s="147" t="s">
        <v>435</v>
      </c>
      <c r="C31" s="148"/>
      <c r="D31" s="125" t="s">
        <v>433</v>
      </c>
      <c r="E31"/>
      <c r="F31"/>
      <c r="G31"/>
    </row>
    <row r="32" spans="1:7" ht="21.75" customHeight="1">
      <c r="A32" s="105">
        <v>1</v>
      </c>
      <c r="B32" s="149" t="s">
        <v>430</v>
      </c>
      <c r="C32" s="150"/>
      <c r="D32" s="151" t="s">
        <v>434</v>
      </c>
      <c r="E32"/>
      <c r="F32"/>
      <c r="G32"/>
    </row>
    <row r="33" spans="1:7" ht="21.75" customHeight="1">
      <c r="A33" s="105">
        <v>2</v>
      </c>
      <c r="B33" s="149" t="s">
        <v>431</v>
      </c>
      <c r="C33" s="150"/>
      <c r="D33" s="152"/>
      <c r="E33"/>
      <c r="F33"/>
      <c r="G33"/>
    </row>
    <row r="34" spans="1:7" ht="21.75" customHeight="1">
      <c r="A34" s="105">
        <v>3</v>
      </c>
      <c r="B34" s="149" t="s">
        <v>432</v>
      </c>
      <c r="C34" s="150"/>
      <c r="D34" s="152"/>
      <c r="E34"/>
      <c r="F34"/>
      <c r="G34"/>
    </row>
    <row r="35" spans="1:7" ht="21.75" customHeight="1">
      <c r="A35" s="105">
        <v>4</v>
      </c>
      <c r="B35" s="149" t="s">
        <v>429</v>
      </c>
      <c r="C35" s="150"/>
      <c r="D35" s="153"/>
      <c r="E35"/>
      <c r="F35"/>
      <c r="G35"/>
    </row>
    <row r="36" spans="1:7" ht="21.75" customHeight="1">
      <c r="A36" s="145"/>
      <c r="B36" s="146"/>
      <c r="C36" s="146"/>
      <c r="D36" s="146"/>
      <c r="E36"/>
      <c r="F36"/>
      <c r="G36"/>
    </row>
    <row r="37" spans="1:7" ht="21.75" customHeight="1">
      <c r="A37" s="143" t="s">
        <v>425</v>
      </c>
      <c r="B37" s="143"/>
      <c r="C37" s="143"/>
      <c r="D37" s="143"/>
      <c r="E37"/>
      <c r="F37"/>
      <c r="G37"/>
    </row>
    <row r="38" spans="1:7" ht="21.75" customHeight="1">
      <c r="A38" s="142" t="s">
        <v>439</v>
      </c>
      <c r="B38" s="142"/>
      <c r="C38" s="142"/>
      <c r="D38" s="142"/>
      <c r="E38"/>
      <c r="F38"/>
      <c r="G38"/>
    </row>
    <row r="39" spans="1:7" ht="45.75" customHeight="1">
      <c r="A39" s="139" t="s">
        <v>427</v>
      </c>
      <c r="B39" s="139"/>
      <c r="C39" s="139"/>
      <c r="D39" s="139"/>
      <c r="E39"/>
      <c r="F39"/>
      <c r="G39"/>
    </row>
    <row r="40" spans="1:7" ht="21.75" customHeight="1">
      <c r="A40" s="142" t="s">
        <v>440</v>
      </c>
      <c r="B40" s="142"/>
      <c r="C40" s="142"/>
      <c r="D40" s="142"/>
      <c r="E40"/>
      <c r="F40"/>
      <c r="G40"/>
    </row>
    <row r="41" spans="1:7" ht="21.75" customHeight="1">
      <c r="A41" s="139" t="s">
        <v>436</v>
      </c>
      <c r="B41" s="139"/>
      <c r="C41" s="139"/>
      <c r="D41" s="139"/>
      <c r="E41"/>
      <c r="F41"/>
      <c r="G41"/>
    </row>
    <row r="42" spans="1:7" ht="21.75" customHeight="1">
      <c r="A42" s="142" t="s">
        <v>426</v>
      </c>
      <c r="B42" s="142"/>
      <c r="C42" s="142"/>
      <c r="D42" s="142"/>
      <c r="E42"/>
      <c r="F42"/>
      <c r="G42"/>
    </row>
    <row r="43" spans="1:7" ht="41.25" customHeight="1">
      <c r="A43" s="139" t="s">
        <v>473</v>
      </c>
      <c r="B43" s="139"/>
      <c r="C43" s="139"/>
      <c r="D43" s="139"/>
      <c r="E43"/>
      <c r="F43"/>
      <c r="G43"/>
    </row>
    <row r="44" spans="1:7" ht="21.75" customHeight="1">
      <c r="A44" s="143" t="s">
        <v>452</v>
      </c>
      <c r="B44" s="143"/>
      <c r="C44" s="143"/>
      <c r="D44" s="143"/>
      <c r="E44" s="144"/>
      <c r="F44" s="144"/>
      <c r="G44"/>
    </row>
    <row r="45" spans="1:7" ht="21.75" customHeight="1">
      <c r="A45" s="139" t="s">
        <v>436</v>
      </c>
      <c r="B45" s="139"/>
      <c r="C45" s="139"/>
      <c r="D45" s="139"/>
      <c r="E45" s="119"/>
      <c r="F45" s="119"/>
      <c r="G45"/>
    </row>
    <row r="46" spans="1:7" ht="21.75" customHeight="1">
      <c r="A46" s="143" t="s">
        <v>453</v>
      </c>
      <c r="B46" s="143"/>
      <c r="C46" s="143"/>
      <c r="D46" s="143"/>
      <c r="G46"/>
    </row>
    <row r="47" spans="1:7" ht="43.5" customHeight="1">
      <c r="A47" s="139" t="s">
        <v>424</v>
      </c>
      <c r="B47" s="139"/>
      <c r="C47" s="139"/>
      <c r="D47" s="139"/>
      <c r="G47"/>
    </row>
    <row r="48" spans="1:7" ht="21.75" customHeight="1">
      <c r="A48" s="76"/>
      <c r="B48" s="76"/>
      <c r="C48" s="76"/>
      <c r="D48" s="76"/>
      <c r="G48"/>
    </row>
    <row r="49" spans="1:7" ht="21.75" customHeight="1">
      <c r="A49" s="76"/>
      <c r="B49" s="140" t="s">
        <v>443</v>
      </c>
      <c r="C49" s="140"/>
      <c r="D49" s="140"/>
      <c r="G49"/>
    </row>
    <row r="50" spans="1:7" ht="21.75" customHeight="1">
      <c r="A50" s="141" t="s">
        <v>418</v>
      </c>
      <c r="B50" s="141"/>
      <c r="C50" s="107" t="s">
        <v>419</v>
      </c>
      <c r="D50" s="106" t="s">
        <v>420</v>
      </c>
      <c r="G50"/>
    </row>
    <row r="51" spans="1:7" ht="21.75" customHeight="1">
      <c r="A51" s="76"/>
      <c r="B51" s="108"/>
      <c r="C51" s="109"/>
      <c r="D51" s="109"/>
      <c r="G51"/>
    </row>
    <row r="52" ht="21.75" customHeight="1">
      <c r="G52"/>
    </row>
    <row r="53" ht="15.75">
      <c r="G53"/>
    </row>
    <row r="54" ht="15.75">
      <c r="G54"/>
    </row>
    <row r="55" ht="15.75">
      <c r="G55"/>
    </row>
    <row r="56" ht="15.75">
      <c r="G56"/>
    </row>
    <row r="57" ht="15.75">
      <c r="G57"/>
    </row>
    <row r="58" ht="15.75">
      <c r="G58" s="90"/>
    </row>
    <row r="60" ht="38.25" customHeight="1"/>
  </sheetData>
  <sheetProtection/>
  <mergeCells count="39">
    <mergeCell ref="B9:C9"/>
    <mergeCell ref="B4:C4"/>
    <mergeCell ref="B5:C5"/>
    <mergeCell ref="B6:C6"/>
    <mergeCell ref="B7:C7"/>
    <mergeCell ref="B8:C8"/>
    <mergeCell ref="A30:D30"/>
    <mergeCell ref="B10:C10"/>
    <mergeCell ref="B11:C11"/>
    <mergeCell ref="B12:C12"/>
    <mergeCell ref="B13:C13"/>
    <mergeCell ref="B14:C14"/>
    <mergeCell ref="B15:C15"/>
    <mergeCell ref="B16:C16"/>
    <mergeCell ref="A17:D17"/>
    <mergeCell ref="A18:A19"/>
    <mergeCell ref="B18:B19"/>
    <mergeCell ref="C18:D18"/>
    <mergeCell ref="B31:C31"/>
    <mergeCell ref="B32:C32"/>
    <mergeCell ref="D32:D35"/>
    <mergeCell ref="B33:C33"/>
    <mergeCell ref="B34:C34"/>
    <mergeCell ref="B35:C35"/>
    <mergeCell ref="E44:F44"/>
    <mergeCell ref="A45:D45"/>
    <mergeCell ref="A46:D46"/>
    <mergeCell ref="A36:D36"/>
    <mergeCell ref="A37:D37"/>
    <mergeCell ref="A38:D38"/>
    <mergeCell ref="A39:D39"/>
    <mergeCell ref="A40:D40"/>
    <mergeCell ref="A41:D41"/>
    <mergeCell ref="A47:D47"/>
    <mergeCell ref="B49:D49"/>
    <mergeCell ref="A50:B50"/>
    <mergeCell ref="A42:D42"/>
    <mergeCell ref="A43:D43"/>
    <mergeCell ref="A44:D44"/>
  </mergeCells>
  <printOptions/>
  <pageMargins left="0.7" right="0.7" top="0.44" bottom="0.38" header="0.22" footer="0.2"/>
  <pageSetup fitToHeight="0"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D6" sqref="D6"/>
    </sheetView>
  </sheetViews>
  <sheetFormatPr defaultColWidth="9.00390625" defaultRowHeight="15"/>
  <cols>
    <col min="1" max="1" width="7.7109375" style="50" customWidth="1"/>
    <col min="2" max="2" width="28.57421875" style="50" customWidth="1"/>
    <col min="3" max="3" width="21.8515625" style="50" customWidth="1"/>
    <col min="4" max="4" width="32.421875" style="50" customWidth="1"/>
    <col min="5" max="16384" width="9.00390625" style="50" customWidth="1"/>
  </cols>
  <sheetData>
    <row r="1" spans="1:4" ht="16.5">
      <c r="A1" s="91" t="s">
        <v>44</v>
      </c>
      <c r="B1" s="76"/>
      <c r="C1" s="76"/>
      <c r="D1" s="76"/>
    </row>
    <row r="2" spans="1:4" ht="16.5">
      <c r="A2" s="91" t="s">
        <v>45</v>
      </c>
      <c r="B2" s="76"/>
      <c r="C2" s="76"/>
      <c r="D2" s="76"/>
    </row>
    <row r="3" spans="1:4" ht="17.25">
      <c r="A3" s="92" t="s">
        <v>46</v>
      </c>
      <c r="B3" s="76"/>
      <c r="C3" s="76"/>
      <c r="D3" s="76"/>
    </row>
    <row r="4" spans="1:5" ht="16.5">
      <c r="A4" s="93" t="s">
        <v>8</v>
      </c>
      <c r="B4" s="162" t="s">
        <v>47</v>
      </c>
      <c r="C4" s="162"/>
      <c r="D4" s="93" t="s">
        <v>48</v>
      </c>
      <c r="E4" s="50">
        <v>1000</v>
      </c>
    </row>
    <row r="5" spans="1:4" ht="16.5">
      <c r="A5" s="94">
        <v>1</v>
      </c>
      <c r="B5" s="163" t="s">
        <v>49</v>
      </c>
      <c r="C5" s="163"/>
      <c r="D5" s="95">
        <f>'1.1.BCTC(I+II).nghin dong'!D19+'1.1.BCTC(I+II).nghin dong'!D22</f>
        <v>7930872924</v>
      </c>
    </row>
    <row r="6" spans="1:4" ht="16.5">
      <c r="A6" s="96"/>
      <c r="B6" s="154" t="s">
        <v>50</v>
      </c>
      <c r="C6" s="154"/>
      <c r="D6" s="97">
        <f>D5-D7</f>
        <v>2330872924</v>
      </c>
    </row>
    <row r="7" spans="1:4" ht="16.5">
      <c r="A7" s="96"/>
      <c r="B7" s="154" t="s">
        <v>51</v>
      </c>
      <c r="C7" s="154"/>
      <c r="D7" s="98">
        <f>D8+D9</f>
        <v>5600000000</v>
      </c>
    </row>
    <row r="8" spans="1:4" ht="16.5">
      <c r="A8" s="96"/>
      <c r="B8" s="157" t="s">
        <v>131</v>
      </c>
      <c r="C8" s="154"/>
      <c r="D8" s="98">
        <v>1600000000</v>
      </c>
    </row>
    <row r="9" spans="1:4" ht="16.5">
      <c r="A9" s="96"/>
      <c r="B9" s="157" t="s">
        <v>132</v>
      </c>
      <c r="C9" s="154"/>
      <c r="D9" s="98">
        <v>4000000000</v>
      </c>
    </row>
    <row r="10" spans="1:4" ht="16.5">
      <c r="A10" s="96"/>
      <c r="B10" s="154" t="s">
        <v>53</v>
      </c>
      <c r="C10" s="154"/>
      <c r="D10" s="96"/>
    </row>
    <row r="11" spans="1:4" ht="16.5">
      <c r="A11" s="96"/>
      <c r="B11" s="155"/>
      <c r="C11" s="156"/>
      <c r="D11" s="96"/>
    </row>
    <row r="12" spans="1:4" ht="16.5">
      <c r="A12" s="96">
        <v>2</v>
      </c>
      <c r="B12" s="154" t="s">
        <v>54</v>
      </c>
      <c r="C12" s="154"/>
      <c r="D12" s="98">
        <f>'1.1.BCTC(I+II).nghin dong'!D20</f>
        <v>33052320</v>
      </c>
    </row>
    <row r="13" spans="1:4" ht="16.5">
      <c r="A13" s="96"/>
      <c r="B13" s="157" t="s">
        <v>50</v>
      </c>
      <c r="C13" s="154"/>
      <c r="D13" s="97">
        <f>D12</f>
        <v>33052320</v>
      </c>
    </row>
    <row r="14" spans="1:4" ht="16.5">
      <c r="A14" s="96"/>
      <c r="B14" s="157"/>
      <c r="C14" s="154"/>
      <c r="D14" s="96"/>
    </row>
    <row r="15" spans="1:4" ht="16.5">
      <c r="A15" s="96"/>
      <c r="B15" s="154" t="s">
        <v>52</v>
      </c>
      <c r="C15" s="154"/>
      <c r="D15" s="96"/>
    </row>
    <row r="16" spans="1:4" ht="16.5">
      <c r="A16" s="96">
        <v>3</v>
      </c>
      <c r="B16" s="154" t="s">
        <v>55</v>
      </c>
      <c r="C16" s="154"/>
      <c r="D16" s="96"/>
    </row>
    <row r="17" spans="1:4" ht="16.5">
      <c r="A17" s="158" t="s">
        <v>56</v>
      </c>
      <c r="B17" s="159"/>
      <c r="C17" s="159"/>
      <c r="D17" s="160"/>
    </row>
    <row r="18" spans="1:4" ht="16.5">
      <c r="A18" s="161" t="s">
        <v>60</v>
      </c>
      <c r="B18" s="161" t="s">
        <v>57</v>
      </c>
      <c r="C18" s="162" t="s">
        <v>48</v>
      </c>
      <c r="D18" s="162"/>
    </row>
    <row r="19" spans="1:4" ht="16.5">
      <c r="A19" s="161"/>
      <c r="B19" s="161"/>
      <c r="C19" s="93" t="s">
        <v>58</v>
      </c>
      <c r="D19" s="93" t="s">
        <v>59</v>
      </c>
    </row>
    <row r="20" spans="1:5" ht="16.5">
      <c r="A20" s="96">
        <v>1</v>
      </c>
      <c r="B20" s="96" t="s">
        <v>61</v>
      </c>
      <c r="C20" s="98">
        <f>'1.2.TM.Tiền gửi NH-KB'!C20</f>
        <v>1285550.8</v>
      </c>
      <c r="D20" s="98">
        <v>29773356.528</v>
      </c>
      <c r="E20" s="50">
        <v>1000</v>
      </c>
    </row>
    <row r="21" spans="1:4" ht="16.5">
      <c r="A21" s="96"/>
      <c r="B21" s="99" t="s">
        <v>50</v>
      </c>
      <c r="C21" s="98">
        <f>C20</f>
        <v>1285550.8</v>
      </c>
      <c r="D21" s="98">
        <f>ROUND('1.2.TM.Tiền gửi NH-KB'!D21/'1.2.TM.Tiền gửi NH-KB'!$E$20,0)</f>
        <v>29773357</v>
      </c>
    </row>
    <row r="22" spans="1:4" ht="16.5">
      <c r="A22" s="96"/>
      <c r="B22" s="96" t="s">
        <v>53</v>
      </c>
      <c r="C22" s="96"/>
      <c r="D22" s="98">
        <f>ROUND('1.2.TM.Tiền gửi NH-KB'!D22/'1.2.TM.Tiền gửi NH-KB'!$E$20,0)</f>
        <v>0</v>
      </c>
    </row>
    <row r="23" spans="1:4" ht="16.5">
      <c r="A23" s="96"/>
      <c r="B23" s="96"/>
      <c r="C23" s="96"/>
      <c r="D23" s="98">
        <f>ROUND('1.2.TM.Tiền gửi NH-KB'!D23/'1.2.TM.Tiền gửi NH-KB'!$E$20,0)</f>
        <v>0</v>
      </c>
    </row>
    <row r="24" spans="1:4" ht="16.5">
      <c r="A24" s="96">
        <v>2</v>
      </c>
      <c r="B24" s="96" t="s">
        <v>62</v>
      </c>
      <c r="C24" s="98">
        <f>'1.2.TM.Tiền gửi NH-KB'!C24</f>
        <v>116106.48</v>
      </c>
      <c r="D24" s="98">
        <f>ROUND('1.2.TM.Tiền gửi NH-KB'!D24/'1.2.TM.Tiền gửi NH-KB'!$E$20,0)</f>
        <v>3278963</v>
      </c>
    </row>
    <row r="25" spans="1:4" ht="16.5">
      <c r="A25" s="96"/>
      <c r="B25" s="99" t="s">
        <v>50</v>
      </c>
      <c r="C25" s="98">
        <f>C24</f>
        <v>116106.48</v>
      </c>
      <c r="D25" s="98">
        <f>ROUND('1.2.TM.Tiền gửi NH-KB'!D25/'1.2.TM.Tiền gửi NH-KB'!$E$20,0)</f>
        <v>3278963</v>
      </c>
    </row>
    <row r="26" spans="1:4" ht="16.5">
      <c r="A26" s="96"/>
      <c r="B26" s="96" t="s">
        <v>53</v>
      </c>
      <c r="C26" s="96"/>
      <c r="D26" s="96"/>
    </row>
    <row r="27" spans="1:4" ht="16.5">
      <c r="A27" s="96"/>
      <c r="B27" s="96"/>
      <c r="C27" s="96"/>
      <c r="D27" s="96"/>
    </row>
    <row r="28" spans="1:4" ht="49.5">
      <c r="A28" s="96"/>
      <c r="B28" s="100" t="s">
        <v>63</v>
      </c>
      <c r="C28" s="96"/>
      <c r="D28" s="97">
        <f>D20+D24</f>
        <v>33052319.528</v>
      </c>
    </row>
    <row r="29" spans="1:4" ht="16.5">
      <c r="A29" s="101"/>
      <c r="B29" s="102"/>
      <c r="C29" s="101"/>
      <c r="D29" s="103"/>
    </row>
    <row r="30" spans="1:7" ht="17.25">
      <c r="A30" s="142" t="s">
        <v>438</v>
      </c>
      <c r="B30" s="142"/>
      <c r="C30" s="142"/>
      <c r="D30" s="142"/>
      <c r="E30"/>
      <c r="F30"/>
      <c r="G30"/>
    </row>
    <row r="31" spans="1:7" ht="16.5">
      <c r="A31" s="104" t="s">
        <v>8</v>
      </c>
      <c r="B31" s="165" t="s">
        <v>435</v>
      </c>
      <c r="C31" s="166"/>
      <c r="D31" s="104" t="s">
        <v>433</v>
      </c>
      <c r="E31"/>
      <c r="F31"/>
      <c r="G31"/>
    </row>
    <row r="32" spans="1:7" ht="37.5" customHeight="1">
      <c r="A32" s="105">
        <v>1</v>
      </c>
      <c r="B32" s="149" t="s">
        <v>430</v>
      </c>
      <c r="C32" s="150"/>
      <c r="D32" s="151" t="s">
        <v>434</v>
      </c>
      <c r="E32"/>
      <c r="F32"/>
      <c r="G32"/>
    </row>
    <row r="33" spans="1:7" ht="16.5">
      <c r="A33" s="105">
        <v>2</v>
      </c>
      <c r="B33" s="149" t="s">
        <v>431</v>
      </c>
      <c r="C33" s="150"/>
      <c r="D33" s="152"/>
      <c r="E33"/>
      <c r="F33"/>
      <c r="G33"/>
    </row>
    <row r="34" spans="1:7" ht="16.5">
      <c r="A34" s="105">
        <v>3</v>
      </c>
      <c r="B34" s="149" t="s">
        <v>432</v>
      </c>
      <c r="C34" s="150"/>
      <c r="D34" s="152"/>
      <c r="E34"/>
      <c r="F34"/>
      <c r="G34"/>
    </row>
    <row r="35" spans="1:7" ht="16.5">
      <c r="A35" s="105">
        <v>4</v>
      </c>
      <c r="B35" s="149" t="s">
        <v>429</v>
      </c>
      <c r="C35" s="150"/>
      <c r="D35" s="153"/>
      <c r="E35"/>
      <c r="F35"/>
      <c r="G35"/>
    </row>
    <row r="36" spans="1:7" ht="15" customHeight="1">
      <c r="A36" s="145"/>
      <c r="B36" s="146"/>
      <c r="C36" s="146"/>
      <c r="D36" s="146"/>
      <c r="E36"/>
      <c r="F36"/>
      <c r="G36"/>
    </row>
    <row r="37" spans="1:7" ht="16.5">
      <c r="A37" s="143" t="s">
        <v>425</v>
      </c>
      <c r="B37" s="143"/>
      <c r="C37" s="143"/>
      <c r="D37" s="143"/>
      <c r="E37"/>
      <c r="F37"/>
      <c r="G37"/>
    </row>
    <row r="38" spans="1:7" ht="17.25">
      <c r="A38" s="142" t="s">
        <v>439</v>
      </c>
      <c r="B38" s="142"/>
      <c r="C38" s="142"/>
      <c r="D38" s="142"/>
      <c r="E38"/>
      <c r="F38"/>
      <c r="G38"/>
    </row>
    <row r="39" spans="1:7" ht="44.25" customHeight="1">
      <c r="A39" s="139" t="s">
        <v>427</v>
      </c>
      <c r="B39" s="139"/>
      <c r="C39" s="139"/>
      <c r="D39" s="139"/>
      <c r="E39"/>
      <c r="F39"/>
      <c r="G39"/>
    </row>
    <row r="40" spans="1:7" ht="17.25">
      <c r="A40" s="142" t="s">
        <v>440</v>
      </c>
      <c r="B40" s="142"/>
      <c r="C40" s="142"/>
      <c r="D40" s="142"/>
      <c r="E40"/>
      <c r="F40"/>
      <c r="G40"/>
    </row>
    <row r="41" spans="1:7" ht="23.25" customHeight="1">
      <c r="A41" s="139" t="s">
        <v>436</v>
      </c>
      <c r="B41" s="139"/>
      <c r="C41" s="139"/>
      <c r="D41" s="139"/>
      <c r="E41"/>
      <c r="F41"/>
      <c r="G41"/>
    </row>
    <row r="42" spans="1:7" ht="15.75" customHeight="1">
      <c r="A42" s="142" t="s">
        <v>426</v>
      </c>
      <c r="B42" s="142"/>
      <c r="C42" s="142"/>
      <c r="D42" s="142"/>
      <c r="E42"/>
      <c r="F42"/>
      <c r="G42"/>
    </row>
    <row r="43" spans="1:7" ht="16.5">
      <c r="A43" s="139" t="s">
        <v>436</v>
      </c>
      <c r="B43" s="139"/>
      <c r="C43" s="139"/>
      <c r="D43" s="139"/>
      <c r="E43"/>
      <c r="F43"/>
      <c r="G43"/>
    </row>
    <row r="44" spans="1:7" ht="16.5">
      <c r="A44" s="143" t="s">
        <v>428</v>
      </c>
      <c r="B44" s="143"/>
      <c r="C44" s="143"/>
      <c r="D44" s="143"/>
      <c r="E44" s="144"/>
      <c r="F44" s="144"/>
      <c r="G44"/>
    </row>
    <row r="45" spans="1:7" ht="16.5">
      <c r="A45" s="139" t="s">
        <v>436</v>
      </c>
      <c r="B45" s="139"/>
      <c r="C45" s="139"/>
      <c r="D45" s="139"/>
      <c r="E45" s="116"/>
      <c r="F45" s="116"/>
      <c r="G45"/>
    </row>
    <row r="46" spans="1:7" ht="16.5">
      <c r="A46" s="143" t="s">
        <v>423</v>
      </c>
      <c r="B46" s="143"/>
      <c r="C46" s="143"/>
      <c r="D46" s="143"/>
      <c r="G46"/>
    </row>
    <row r="47" spans="1:7" ht="41.25" customHeight="1">
      <c r="A47" s="139" t="s">
        <v>424</v>
      </c>
      <c r="B47" s="139"/>
      <c r="C47" s="139"/>
      <c r="D47" s="139"/>
      <c r="G47"/>
    </row>
    <row r="48" spans="1:7" ht="16.5">
      <c r="A48" s="76"/>
      <c r="B48" s="76"/>
      <c r="C48" s="76"/>
      <c r="D48" s="76"/>
      <c r="G48"/>
    </row>
    <row r="49" spans="1:7" ht="16.5">
      <c r="A49" s="76"/>
      <c r="B49" s="164" t="s">
        <v>417</v>
      </c>
      <c r="C49" s="164"/>
      <c r="D49" s="164"/>
      <c r="G49"/>
    </row>
    <row r="50" spans="1:7" ht="33">
      <c r="A50" s="76"/>
      <c r="B50" s="106" t="s">
        <v>418</v>
      </c>
      <c r="C50" s="107" t="s">
        <v>419</v>
      </c>
      <c r="D50" s="106" t="s">
        <v>420</v>
      </c>
      <c r="G50"/>
    </row>
    <row r="51" spans="1:7" ht="16.5">
      <c r="A51" s="76"/>
      <c r="B51" s="108" t="s">
        <v>91</v>
      </c>
      <c r="C51" s="109" t="s">
        <v>421</v>
      </c>
      <c r="D51" s="109" t="s">
        <v>422</v>
      </c>
      <c r="G51"/>
    </row>
    <row r="52" ht="15.75">
      <c r="G52"/>
    </row>
    <row r="53" ht="15.75">
      <c r="G53"/>
    </row>
    <row r="54" ht="15.75">
      <c r="G54"/>
    </row>
    <row r="55" ht="15.75">
      <c r="G55"/>
    </row>
    <row r="56" ht="15.75">
      <c r="G56"/>
    </row>
    <row r="57" ht="15.75">
      <c r="G57"/>
    </row>
    <row r="58" ht="15.75">
      <c r="G58" s="90"/>
    </row>
    <row r="60" ht="38.25" customHeight="1"/>
  </sheetData>
  <sheetProtection/>
  <mergeCells count="38">
    <mergeCell ref="A47:D47"/>
    <mergeCell ref="A44:D44"/>
    <mergeCell ref="E44:F44"/>
    <mergeCell ref="A46:D46"/>
    <mergeCell ref="A45:D45"/>
    <mergeCell ref="A40:D40"/>
    <mergeCell ref="D32:D35"/>
    <mergeCell ref="B31:C31"/>
    <mergeCell ref="B32:C32"/>
    <mergeCell ref="B33:C33"/>
    <mergeCell ref="B34:C34"/>
    <mergeCell ref="B35:C35"/>
    <mergeCell ref="A30:D30"/>
    <mergeCell ref="A37:D37"/>
    <mergeCell ref="A38:D38"/>
    <mergeCell ref="A39:D39"/>
    <mergeCell ref="A36:D36"/>
    <mergeCell ref="B49:D49"/>
    <mergeCell ref="B9:C9"/>
    <mergeCell ref="B11:C11"/>
    <mergeCell ref="A17:D17"/>
    <mergeCell ref="A18:A19"/>
    <mergeCell ref="B18:B19"/>
    <mergeCell ref="C18:D18"/>
    <mergeCell ref="B10:C10"/>
    <mergeCell ref="B12:C12"/>
    <mergeCell ref="B13:C13"/>
    <mergeCell ref="B14:C14"/>
    <mergeCell ref="B15:C15"/>
    <mergeCell ref="B16:C16"/>
    <mergeCell ref="A41:D41"/>
    <mergeCell ref="A42:D42"/>
    <mergeCell ref="A43:D43"/>
    <mergeCell ref="B4:C4"/>
    <mergeCell ref="B5:C5"/>
    <mergeCell ref="B6:C6"/>
    <mergeCell ref="B7:C7"/>
    <mergeCell ref="B8:C8"/>
  </mergeCells>
  <printOptions/>
  <pageMargins left="0.9055118110236221" right="0.03937007874015748" top="0.7480314960629921" bottom="0.7480314960629921" header="0.31496062992125984" footer="0.31496062992125984"/>
  <pageSetup fitToHeight="0"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1">
      <selection activeCell="F8" sqref="F8"/>
    </sheetView>
  </sheetViews>
  <sheetFormatPr defaultColWidth="9.00390625" defaultRowHeight="15"/>
  <cols>
    <col min="1" max="1" width="7.7109375" style="50" customWidth="1"/>
    <col min="2" max="2" width="28.57421875" style="50" customWidth="1"/>
    <col min="3" max="3" width="21.8515625" style="50" customWidth="1"/>
    <col min="4" max="4" width="24.8515625" style="50" bestFit="1" customWidth="1"/>
    <col min="5" max="16384" width="9.00390625" style="50" customWidth="1"/>
  </cols>
  <sheetData>
    <row r="1" ht="15.75">
      <c r="A1" s="49" t="s">
        <v>44</v>
      </c>
    </row>
    <row r="2" ht="15.75">
      <c r="A2" s="49" t="s">
        <v>45</v>
      </c>
    </row>
    <row r="3" ht="15.75">
      <c r="A3" s="51" t="s">
        <v>46</v>
      </c>
    </row>
    <row r="4" spans="1:4" ht="15.75">
      <c r="A4" s="52" t="s">
        <v>8</v>
      </c>
      <c r="B4" s="171" t="s">
        <v>47</v>
      </c>
      <c r="C4" s="171"/>
      <c r="D4" s="52" t="s">
        <v>48</v>
      </c>
    </row>
    <row r="5" spans="1:4" ht="15.75">
      <c r="A5" s="53">
        <v>1</v>
      </c>
      <c r="B5" s="172" t="s">
        <v>49</v>
      </c>
      <c r="C5" s="172"/>
      <c r="D5" s="54">
        <f>'1.1.BCTC(I+II).nghin dong'!D19+'1.1.BCTC(I+II).nghin dong'!D22</f>
        <v>7930872924</v>
      </c>
    </row>
    <row r="6" spans="1:4" ht="15.75">
      <c r="A6" s="55"/>
      <c r="B6" s="168" t="s">
        <v>50</v>
      </c>
      <c r="C6" s="168"/>
      <c r="D6" s="56">
        <f>D5-D7</f>
        <v>2330872924</v>
      </c>
    </row>
    <row r="7" spans="1:4" ht="15.75">
      <c r="A7" s="55"/>
      <c r="B7" s="168" t="s">
        <v>51</v>
      </c>
      <c r="C7" s="168"/>
      <c r="D7" s="57">
        <f>D9+D8</f>
        <v>5600000000</v>
      </c>
    </row>
    <row r="8" spans="1:4" ht="15.75">
      <c r="A8" s="55"/>
      <c r="B8" s="167" t="s">
        <v>131</v>
      </c>
      <c r="C8" s="168"/>
      <c r="D8" s="57">
        <v>1600000000</v>
      </c>
    </row>
    <row r="9" spans="1:4" ht="15.75">
      <c r="A9" s="55"/>
      <c r="B9" s="167" t="s">
        <v>132</v>
      </c>
      <c r="C9" s="168"/>
      <c r="D9" s="57">
        <v>4000000000</v>
      </c>
    </row>
    <row r="10" spans="1:4" ht="15.75">
      <c r="A10" s="55"/>
      <c r="B10" s="168" t="s">
        <v>53</v>
      </c>
      <c r="C10" s="168"/>
      <c r="D10" s="55"/>
    </row>
    <row r="11" spans="1:4" ht="15.75">
      <c r="A11" s="55"/>
      <c r="B11" s="169"/>
      <c r="C11" s="170"/>
      <c r="D11" s="55"/>
    </row>
    <row r="12" spans="1:4" ht="15.75">
      <c r="A12" s="55">
        <v>2</v>
      </c>
      <c r="B12" s="168" t="s">
        <v>54</v>
      </c>
      <c r="C12" s="168"/>
      <c r="D12" s="57">
        <f>'1.1.BCTC(I+II).nghin dong'!D20</f>
        <v>33052320</v>
      </c>
    </row>
    <row r="13" spans="1:4" ht="15.75">
      <c r="A13" s="55"/>
      <c r="B13" s="167" t="s">
        <v>130</v>
      </c>
      <c r="C13" s="168"/>
      <c r="D13" s="56">
        <f>D12</f>
        <v>33052320</v>
      </c>
    </row>
    <row r="14" spans="1:4" ht="15.75">
      <c r="A14" s="55"/>
      <c r="B14" s="167"/>
      <c r="C14" s="168"/>
      <c r="D14" s="55"/>
    </row>
    <row r="15" spans="1:4" ht="15.75">
      <c r="A15" s="55"/>
      <c r="B15" s="168" t="s">
        <v>52</v>
      </c>
      <c r="C15" s="168"/>
      <c r="D15" s="55"/>
    </row>
    <row r="16" spans="1:4" ht="15.75">
      <c r="A16" s="55">
        <v>3</v>
      </c>
      <c r="B16" s="168" t="s">
        <v>55</v>
      </c>
      <c r="C16" s="168"/>
      <c r="D16" s="55"/>
    </row>
    <row r="17" spans="1:4" ht="15.75">
      <c r="A17" s="173" t="s">
        <v>56</v>
      </c>
      <c r="B17" s="174"/>
      <c r="C17" s="174"/>
      <c r="D17" s="175"/>
    </row>
    <row r="18" spans="1:4" ht="15.75">
      <c r="A18" s="176" t="s">
        <v>60</v>
      </c>
      <c r="B18" s="176" t="s">
        <v>57</v>
      </c>
      <c r="C18" s="171" t="s">
        <v>48</v>
      </c>
      <c r="D18" s="171"/>
    </row>
    <row r="19" spans="1:4" ht="15.75">
      <c r="A19" s="176"/>
      <c r="B19" s="176"/>
      <c r="C19" s="52" t="s">
        <v>58</v>
      </c>
      <c r="D19" s="52" t="s">
        <v>59</v>
      </c>
    </row>
    <row r="20" spans="1:5" ht="15.75">
      <c r="A20" s="55">
        <v>1</v>
      </c>
      <c r="B20" s="55" t="s">
        <v>61</v>
      </c>
      <c r="C20" s="57">
        <v>1285550.8</v>
      </c>
      <c r="D20" s="57">
        <v>29773356528</v>
      </c>
      <c r="E20" s="50">
        <v>1000</v>
      </c>
    </row>
    <row r="21" spans="1:4" ht="15.75">
      <c r="A21" s="55"/>
      <c r="B21" s="58" t="s">
        <v>50</v>
      </c>
      <c r="C21" s="57">
        <f>C20</f>
        <v>1285550.8</v>
      </c>
      <c r="D21" s="57">
        <f>C21*23160</f>
        <v>29773356528</v>
      </c>
    </row>
    <row r="22" spans="1:4" ht="15.75">
      <c r="A22" s="55"/>
      <c r="B22" s="55" t="s">
        <v>53</v>
      </c>
      <c r="C22" s="55"/>
      <c r="D22" s="55"/>
    </row>
    <row r="23" spans="1:4" ht="15.75">
      <c r="A23" s="55"/>
      <c r="B23" s="55"/>
      <c r="C23" s="55"/>
      <c r="D23" s="55"/>
    </row>
    <row r="24" spans="1:4" ht="15.75">
      <c r="A24" s="55">
        <v>2</v>
      </c>
      <c r="B24" s="55" t="s">
        <v>62</v>
      </c>
      <c r="C24" s="57">
        <v>116106.48</v>
      </c>
      <c r="D24" s="57">
        <v>3278963101.6800003</v>
      </c>
    </row>
    <row r="25" spans="1:4" ht="15.75">
      <c r="A25" s="55"/>
      <c r="B25" s="58" t="s">
        <v>50</v>
      </c>
      <c r="C25" s="57">
        <f>C24</f>
        <v>116106.48</v>
      </c>
      <c r="D25" s="57">
        <f>C25*28241</f>
        <v>3278963101.68</v>
      </c>
    </row>
    <row r="26" spans="1:4" ht="15.75">
      <c r="A26" s="55"/>
      <c r="B26" s="55" t="s">
        <v>53</v>
      </c>
      <c r="C26" s="55"/>
      <c r="D26" s="55"/>
    </row>
    <row r="27" spans="1:4" ht="15.75">
      <c r="A27" s="55"/>
      <c r="B27" s="55"/>
      <c r="C27" s="55"/>
      <c r="D27" s="55"/>
    </row>
    <row r="28" spans="1:4" ht="47.25">
      <c r="A28" s="55"/>
      <c r="B28" s="59" t="s">
        <v>63</v>
      </c>
      <c r="C28" s="55"/>
      <c r="D28" s="56">
        <f>D20+D24</f>
        <v>33052319629.68</v>
      </c>
    </row>
  </sheetData>
  <sheetProtection/>
  <mergeCells count="17">
    <mergeCell ref="A17:D17"/>
    <mergeCell ref="B18:B19"/>
    <mergeCell ref="A18:A19"/>
    <mergeCell ref="C18:D18"/>
    <mergeCell ref="B15:C15"/>
    <mergeCell ref="B16:C16"/>
    <mergeCell ref="B4:C4"/>
    <mergeCell ref="B5:C5"/>
    <mergeCell ref="B6:C6"/>
    <mergeCell ref="B7:C7"/>
    <mergeCell ref="B8:C8"/>
    <mergeCell ref="B9:C9"/>
    <mergeCell ref="B10:C10"/>
    <mergeCell ref="B12:C12"/>
    <mergeCell ref="B13:C13"/>
    <mergeCell ref="B14:C14"/>
    <mergeCell ref="B11:C11"/>
  </mergeCells>
  <printOptions/>
  <pageMargins left="0.7" right="0.7"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2"/>
  <sheetViews>
    <sheetView zoomScale="73" zoomScaleNormal="73" zoomScalePageLayoutView="0" workbookViewId="0" topLeftCell="A1">
      <selection activeCell="D19" sqref="D19"/>
    </sheetView>
  </sheetViews>
  <sheetFormatPr defaultColWidth="9.00390625" defaultRowHeight="15"/>
  <cols>
    <col min="1" max="1" width="6.140625" style="30" customWidth="1"/>
    <col min="2" max="2" width="83.8515625" style="30" customWidth="1"/>
    <col min="3" max="3" width="20.421875" style="31" bestFit="1" customWidth="1"/>
    <col min="4" max="4" width="14.7109375" style="31" bestFit="1" customWidth="1"/>
    <col min="5" max="5" width="11.7109375" style="31" customWidth="1"/>
    <col min="6" max="6" width="18.00390625" style="31" customWidth="1"/>
    <col min="7" max="7" width="10.7109375" style="31" bestFit="1" customWidth="1"/>
    <col min="8" max="8" width="9.7109375" style="31" bestFit="1" customWidth="1"/>
    <col min="9" max="9" width="17.140625" style="31" bestFit="1" customWidth="1"/>
    <col min="10" max="16384" width="9.00390625" style="30" customWidth="1"/>
  </cols>
  <sheetData>
    <row r="1" ht="19.5">
      <c r="A1" s="48" t="s">
        <v>134</v>
      </c>
    </row>
    <row r="2" ht="21.75" customHeight="1">
      <c r="A2" s="46" t="s">
        <v>65</v>
      </c>
    </row>
    <row r="3" ht="21.75" customHeight="1">
      <c r="A3" s="46" t="s">
        <v>66</v>
      </c>
    </row>
    <row r="4" spans="1:9" ht="21.75" customHeight="1">
      <c r="A4" s="40" t="s">
        <v>8</v>
      </c>
      <c r="B4" s="40" t="s">
        <v>67</v>
      </c>
      <c r="C4" s="41" t="s">
        <v>68</v>
      </c>
      <c r="D4" s="177" t="s">
        <v>39</v>
      </c>
      <c r="E4" s="177"/>
      <c r="F4" s="177" t="s">
        <v>64</v>
      </c>
      <c r="G4" s="177"/>
      <c r="H4" s="177" t="s">
        <v>41</v>
      </c>
      <c r="I4" s="177"/>
    </row>
    <row r="5" spans="1:9" ht="21.75" customHeight="1">
      <c r="A5" s="47">
        <v>1</v>
      </c>
      <c r="B5" s="42" t="s">
        <v>69</v>
      </c>
      <c r="C5" s="44"/>
      <c r="D5" s="177"/>
      <c r="E5" s="177"/>
      <c r="F5" s="177"/>
      <c r="G5" s="177"/>
      <c r="H5" s="177"/>
      <c r="I5" s="177"/>
    </row>
    <row r="6" spans="1:9" ht="21.75" customHeight="1">
      <c r="A6" s="47" t="s">
        <v>70</v>
      </c>
      <c r="B6" s="42" t="s">
        <v>71</v>
      </c>
      <c r="C6" s="44"/>
      <c r="D6" s="177"/>
      <c r="E6" s="177"/>
      <c r="F6" s="177"/>
      <c r="G6" s="177"/>
      <c r="H6" s="177"/>
      <c r="I6" s="177"/>
    </row>
    <row r="7" spans="1:9" ht="21.75" customHeight="1">
      <c r="A7" s="47" t="s">
        <v>52</v>
      </c>
      <c r="B7" s="42" t="s">
        <v>52</v>
      </c>
      <c r="C7" s="44"/>
      <c r="D7" s="177"/>
      <c r="E7" s="177"/>
      <c r="F7" s="177"/>
      <c r="G7" s="177"/>
      <c r="H7" s="177"/>
      <c r="I7" s="177"/>
    </row>
    <row r="8" spans="1:9" ht="21.75" customHeight="1">
      <c r="A8" s="47">
        <v>2</v>
      </c>
      <c r="B8" s="42" t="s">
        <v>69</v>
      </c>
      <c r="C8" s="44"/>
      <c r="D8" s="177"/>
      <c r="E8" s="177"/>
      <c r="F8" s="177"/>
      <c r="G8" s="177"/>
      <c r="H8" s="177"/>
      <c r="I8" s="177"/>
    </row>
    <row r="9" spans="1:9" ht="21.75" customHeight="1">
      <c r="A9" s="47" t="s">
        <v>70</v>
      </c>
      <c r="B9" s="42" t="s">
        <v>71</v>
      </c>
      <c r="C9" s="44"/>
      <c r="D9" s="177"/>
      <c r="E9" s="177"/>
      <c r="F9" s="177"/>
      <c r="G9" s="177"/>
      <c r="H9" s="177"/>
      <c r="I9" s="177"/>
    </row>
    <row r="10" spans="1:9" ht="21.75" customHeight="1">
      <c r="A10" s="47" t="s">
        <v>52</v>
      </c>
      <c r="B10" s="42" t="s">
        <v>52</v>
      </c>
      <c r="C10" s="44"/>
      <c r="D10" s="177"/>
      <c r="E10" s="177"/>
      <c r="F10" s="177"/>
      <c r="G10" s="177"/>
      <c r="H10" s="177"/>
      <c r="I10" s="177"/>
    </row>
    <row r="11" spans="1:9" ht="21.75" customHeight="1">
      <c r="A11" s="47"/>
      <c r="B11" s="42"/>
      <c r="C11" s="44"/>
      <c r="D11" s="177"/>
      <c r="E11" s="177"/>
      <c r="F11" s="177"/>
      <c r="G11" s="177"/>
      <c r="H11" s="177"/>
      <c r="I11" s="177"/>
    </row>
    <row r="12" spans="1:9" ht="18.75">
      <c r="A12" s="47"/>
      <c r="B12" s="74" t="s">
        <v>72</v>
      </c>
      <c r="C12" s="44"/>
      <c r="D12" s="177"/>
      <c r="E12" s="177"/>
      <c r="F12" s="177"/>
      <c r="G12" s="177"/>
      <c r="H12" s="177"/>
      <c r="I12" s="177"/>
    </row>
  </sheetData>
  <sheetProtection/>
  <mergeCells count="27">
    <mergeCell ref="D4:E4"/>
    <mergeCell ref="F4:G4"/>
    <mergeCell ref="H4:I4"/>
    <mergeCell ref="D11:E11"/>
    <mergeCell ref="D12:E12"/>
    <mergeCell ref="F5:G5"/>
    <mergeCell ref="F6:G6"/>
    <mergeCell ref="F7:G7"/>
    <mergeCell ref="F8:G8"/>
    <mergeCell ref="F9:G9"/>
    <mergeCell ref="F10:G10"/>
    <mergeCell ref="F11:G11"/>
    <mergeCell ref="F12:G12"/>
    <mergeCell ref="D5:E5"/>
    <mergeCell ref="D6:E6"/>
    <mergeCell ref="D7:E7"/>
    <mergeCell ref="D8:E8"/>
    <mergeCell ref="D9:E9"/>
    <mergeCell ref="D10:E10"/>
    <mergeCell ref="H11:I11"/>
    <mergeCell ref="H12:I12"/>
    <mergeCell ref="H10:I10"/>
    <mergeCell ref="H5:I5"/>
    <mergeCell ref="H6:I6"/>
    <mergeCell ref="H7:I7"/>
    <mergeCell ref="H8:I8"/>
    <mergeCell ref="H9:I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5:K36"/>
  <sheetViews>
    <sheetView zoomScalePageLayoutView="0" workbookViewId="0" topLeftCell="A10">
      <selection activeCell="C12" sqref="C12"/>
    </sheetView>
  </sheetViews>
  <sheetFormatPr defaultColWidth="9.00390625" defaultRowHeight="15"/>
  <cols>
    <col min="1" max="1" width="7.28125" style="1" customWidth="1"/>
    <col min="2" max="2" width="48.57421875" style="1" customWidth="1"/>
    <col min="3" max="3" width="23.7109375" style="1" customWidth="1"/>
    <col min="4" max="4" width="23.8515625" style="1" customWidth="1"/>
    <col min="5" max="10" width="9.00390625" style="1" customWidth="1"/>
    <col min="11" max="11" width="3.140625" style="1" customWidth="1"/>
    <col min="12" max="16384" width="9.00390625" style="1" customWidth="1"/>
  </cols>
  <sheetData>
    <row r="5" spans="1:8" ht="18.75">
      <c r="A5" s="181" t="s">
        <v>0</v>
      </c>
      <c r="B5" s="181"/>
      <c r="C5" s="182" t="s">
        <v>2</v>
      </c>
      <c r="D5" s="182"/>
      <c r="E5" s="4"/>
      <c r="F5" s="4"/>
      <c r="G5" s="5"/>
      <c r="H5" s="5"/>
    </row>
    <row r="6" spans="1:8" ht="18.75">
      <c r="A6" s="182" t="s">
        <v>1</v>
      </c>
      <c r="B6" s="182"/>
      <c r="C6" s="183" t="s">
        <v>3</v>
      </c>
      <c r="D6" s="183"/>
      <c r="E6" s="4"/>
      <c r="F6" s="4"/>
      <c r="G6" s="5"/>
      <c r="H6" s="5"/>
    </row>
    <row r="7" ht="8.25" customHeight="1"/>
    <row r="8" spans="1:11" ht="16.5" customHeight="1">
      <c r="A8" s="183" t="s">
        <v>73</v>
      </c>
      <c r="B8" s="183"/>
      <c r="C8" s="183"/>
      <c r="D8" s="183"/>
      <c r="E8" s="4"/>
      <c r="F8" s="4"/>
      <c r="G8" s="4"/>
      <c r="H8" s="4"/>
      <c r="I8" s="4"/>
      <c r="J8" s="4"/>
      <c r="K8" s="4"/>
    </row>
    <row r="9" spans="1:11" ht="16.5" customHeight="1">
      <c r="A9" s="184" t="s">
        <v>74</v>
      </c>
      <c r="B9" s="184"/>
      <c r="C9" s="184"/>
      <c r="D9" s="184"/>
      <c r="E9" s="6"/>
      <c r="F9" s="6"/>
      <c r="G9" s="6"/>
      <c r="H9" s="6"/>
      <c r="I9" s="6"/>
      <c r="J9" s="6"/>
      <c r="K9" s="6"/>
    </row>
    <row r="10" ht="18" customHeight="1">
      <c r="D10" s="8" t="s">
        <v>6</v>
      </c>
    </row>
    <row r="11" spans="1:4" ht="21.75" customHeight="1">
      <c r="A11" s="14"/>
      <c r="B11" s="15"/>
      <c r="C11" s="15"/>
      <c r="D11" s="15"/>
    </row>
    <row r="12" spans="1:4" ht="33" customHeight="1">
      <c r="A12" s="11" t="s">
        <v>8</v>
      </c>
      <c r="B12" s="11" t="s">
        <v>75</v>
      </c>
      <c r="C12" s="11" t="s">
        <v>76</v>
      </c>
      <c r="D12" s="11" t="s">
        <v>41</v>
      </c>
    </row>
    <row r="13" spans="1:4" ht="19.5" customHeight="1">
      <c r="A13" s="16" t="s">
        <v>33</v>
      </c>
      <c r="B13" s="16" t="s">
        <v>34</v>
      </c>
      <c r="C13" s="16" t="s">
        <v>35</v>
      </c>
      <c r="D13" s="16" t="s">
        <v>77</v>
      </c>
    </row>
    <row r="14" spans="1:4" ht="21.75" customHeight="1">
      <c r="A14" s="18">
        <v>1</v>
      </c>
      <c r="B14" s="10" t="s">
        <v>15</v>
      </c>
      <c r="C14" s="9"/>
      <c r="D14" s="9"/>
    </row>
    <row r="15" spans="1:4" ht="21.75" customHeight="1">
      <c r="A15" s="18" t="s">
        <v>70</v>
      </c>
      <c r="B15" s="10" t="s">
        <v>78</v>
      </c>
      <c r="C15" s="9"/>
      <c r="D15" s="9"/>
    </row>
    <row r="16" spans="1:4" ht="21.75" customHeight="1">
      <c r="A16" s="2"/>
      <c r="B16" s="12" t="s">
        <v>18</v>
      </c>
      <c r="C16" s="10"/>
      <c r="D16" s="10"/>
    </row>
    <row r="17" spans="1:4" ht="21.75" customHeight="1">
      <c r="A17" s="18"/>
      <c r="B17" s="12" t="s">
        <v>14</v>
      </c>
      <c r="C17" s="10"/>
      <c r="D17" s="10"/>
    </row>
    <row r="18" spans="1:4" ht="18.75">
      <c r="A18" s="18" t="s">
        <v>79</v>
      </c>
      <c r="B18" s="10" t="s">
        <v>20</v>
      </c>
      <c r="C18" s="9"/>
      <c r="D18" s="9"/>
    </row>
    <row r="19" spans="1:4" ht="18.75">
      <c r="A19" s="18" t="s">
        <v>80</v>
      </c>
      <c r="B19" s="10" t="s">
        <v>81</v>
      </c>
      <c r="C19" s="10"/>
      <c r="D19" s="10"/>
    </row>
    <row r="20" spans="1:4" ht="18.75">
      <c r="A20" s="18">
        <v>2</v>
      </c>
      <c r="B20" s="10" t="s">
        <v>23</v>
      </c>
      <c r="C20" s="9"/>
      <c r="D20" s="9"/>
    </row>
    <row r="21" spans="1:4" ht="18.75">
      <c r="A21" s="18" t="s">
        <v>16</v>
      </c>
      <c r="B21" s="10" t="s">
        <v>25</v>
      </c>
      <c r="C21" s="10"/>
      <c r="D21" s="10"/>
    </row>
    <row r="22" spans="1:4" ht="18.75">
      <c r="A22" s="18"/>
      <c r="B22" s="12" t="s">
        <v>26</v>
      </c>
      <c r="C22" s="10"/>
      <c r="D22" s="10"/>
    </row>
    <row r="23" spans="1:4" ht="18.75">
      <c r="A23" s="18"/>
      <c r="B23" s="12" t="s">
        <v>27</v>
      </c>
      <c r="C23" s="10"/>
      <c r="D23" s="10"/>
    </row>
    <row r="24" spans="1:4" ht="18.75">
      <c r="A24" s="18"/>
      <c r="B24" s="12" t="s">
        <v>28</v>
      </c>
      <c r="C24" s="10"/>
      <c r="D24" s="10"/>
    </row>
    <row r="25" spans="1:4" ht="18.75">
      <c r="A25" s="18" t="s">
        <v>19</v>
      </c>
      <c r="B25" s="10" t="s">
        <v>82</v>
      </c>
      <c r="C25" s="10"/>
      <c r="D25" s="10"/>
    </row>
    <row r="26" spans="1:4" ht="18.75">
      <c r="A26" s="18">
        <v>3</v>
      </c>
      <c r="B26" s="10" t="s">
        <v>83</v>
      </c>
      <c r="C26" s="10"/>
      <c r="D26" s="10"/>
    </row>
    <row r="27" spans="1:4" ht="18.75">
      <c r="A27" s="18"/>
      <c r="B27" s="12" t="s">
        <v>13</v>
      </c>
      <c r="C27" s="10"/>
      <c r="D27" s="10"/>
    </row>
    <row r="28" spans="1:4" ht="18.75">
      <c r="A28" s="18"/>
      <c r="B28" s="12" t="s">
        <v>14</v>
      </c>
      <c r="C28" s="10"/>
      <c r="D28" s="10"/>
    </row>
    <row r="29" spans="1:4" ht="18.75">
      <c r="A29" s="18">
        <v>4</v>
      </c>
      <c r="B29" s="10" t="s">
        <v>84</v>
      </c>
      <c r="C29" s="9"/>
      <c r="D29" s="9"/>
    </row>
    <row r="30" spans="1:4" ht="18.75">
      <c r="A30" s="18"/>
      <c r="B30" s="12" t="s">
        <v>85</v>
      </c>
      <c r="C30" s="10"/>
      <c r="D30" s="10"/>
    </row>
    <row r="31" spans="1:4" ht="18.75">
      <c r="A31" s="18"/>
      <c r="B31" s="12" t="s">
        <v>86</v>
      </c>
      <c r="C31" s="10"/>
      <c r="D31" s="10"/>
    </row>
    <row r="33" spans="3:4" ht="18.75">
      <c r="C33" s="180" t="s">
        <v>94</v>
      </c>
      <c r="D33" s="180"/>
    </row>
    <row r="35" spans="1:4" ht="18.75">
      <c r="A35" s="178" t="s">
        <v>87</v>
      </c>
      <c r="B35" s="178"/>
      <c r="C35" s="20" t="s">
        <v>88</v>
      </c>
      <c r="D35" s="20" t="s">
        <v>89</v>
      </c>
    </row>
    <row r="36" spans="1:4" ht="18.75">
      <c r="A36" s="179" t="s">
        <v>90</v>
      </c>
      <c r="B36" s="179"/>
      <c r="C36" s="3" t="s">
        <v>93</v>
      </c>
      <c r="D36" s="3" t="s">
        <v>92</v>
      </c>
    </row>
  </sheetData>
  <sheetProtection/>
  <mergeCells count="9">
    <mergeCell ref="A35:B35"/>
    <mergeCell ref="A36:B36"/>
    <mergeCell ref="C33:D33"/>
    <mergeCell ref="A5:B5"/>
    <mergeCell ref="C5:D5"/>
    <mergeCell ref="A6:B6"/>
    <mergeCell ref="C6:D6"/>
    <mergeCell ref="A8:D8"/>
    <mergeCell ref="A9:D9"/>
  </mergeCells>
  <printOptions/>
  <pageMargins left="0.7" right="0.7" top="0.75" bottom="0.75" header="0.3" footer="0.3"/>
  <pageSetup fitToHeight="0" fitToWidth="1" horizontalDpi="600" verticalDpi="600" orientation="portrait" paperSize="9" scale="7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5:L330"/>
  <sheetViews>
    <sheetView tabSelected="1" zoomScalePageLayoutView="0" workbookViewId="0" topLeftCell="A1">
      <selection activeCell="A326" sqref="A326:E326"/>
    </sheetView>
  </sheetViews>
  <sheetFormatPr defaultColWidth="9.00390625" defaultRowHeight="15"/>
  <cols>
    <col min="1" max="1" width="7.28125" style="1" customWidth="1"/>
    <col min="2" max="2" width="48.57421875" style="1" customWidth="1"/>
    <col min="3" max="3" width="10.57421875" style="1" customWidth="1"/>
    <col min="4" max="4" width="21.8515625" style="1" customWidth="1"/>
    <col min="5" max="5" width="22.8515625" style="1" customWidth="1"/>
    <col min="6" max="6" width="9.8515625" style="1" hidden="1" customWidth="1"/>
    <col min="7" max="7" width="0" style="1" hidden="1" customWidth="1"/>
    <col min="8" max="8" width="9.00390625" style="1" customWidth="1"/>
    <col min="9" max="9" width="18.8515625" style="1" hidden="1" customWidth="1"/>
    <col min="10" max="10" width="10.140625" style="1" hidden="1" customWidth="1"/>
    <col min="11" max="11" width="0" style="1" hidden="1" customWidth="1"/>
    <col min="12" max="12" width="3.140625" style="1" hidden="1" customWidth="1"/>
    <col min="13" max="16384" width="9.00390625" style="1" customWidth="1"/>
  </cols>
  <sheetData>
    <row r="5" spans="1:9" ht="18.75">
      <c r="A5" s="181" t="s">
        <v>0</v>
      </c>
      <c r="B5" s="181"/>
      <c r="C5" s="182" t="s">
        <v>2</v>
      </c>
      <c r="D5" s="182"/>
      <c r="E5" s="182"/>
      <c r="F5" s="4"/>
      <c r="G5" s="4"/>
      <c r="H5" s="5"/>
      <c r="I5" s="5"/>
    </row>
    <row r="6" spans="1:9" ht="18.75">
      <c r="A6" s="182" t="s">
        <v>444</v>
      </c>
      <c r="B6" s="182"/>
      <c r="C6" s="183" t="s">
        <v>3</v>
      </c>
      <c r="D6" s="183"/>
      <c r="E6" s="183"/>
      <c r="F6" s="4"/>
      <c r="G6" s="4"/>
      <c r="H6" s="5"/>
      <c r="I6" s="5"/>
    </row>
    <row r="7" ht="8.25" customHeight="1"/>
    <row r="8" spans="1:12" ht="58.5" customHeight="1">
      <c r="A8" s="192" t="s">
        <v>95</v>
      </c>
      <c r="B8" s="192"/>
      <c r="C8" s="192"/>
      <c r="D8" s="192"/>
      <c r="E8" s="192"/>
      <c r="F8" s="4"/>
      <c r="G8" s="4"/>
      <c r="H8" s="4"/>
      <c r="I8" s="4"/>
      <c r="J8" s="4"/>
      <c r="K8" s="4"/>
      <c r="L8" s="4"/>
    </row>
    <row r="9" spans="1:12" ht="16.5" customHeight="1">
      <c r="A9" s="184" t="s">
        <v>447</v>
      </c>
      <c r="B9" s="184"/>
      <c r="C9" s="184"/>
      <c r="D9" s="184"/>
      <c r="E9" s="184"/>
      <c r="F9" s="6"/>
      <c r="G9" s="6"/>
      <c r="H9" s="6"/>
      <c r="I9" s="6"/>
      <c r="J9" s="6"/>
      <c r="K9" s="6"/>
      <c r="L9" s="6"/>
    </row>
    <row r="10" spans="1:6" ht="21.75" customHeight="1">
      <c r="A10" s="14"/>
      <c r="B10" s="15"/>
      <c r="C10" s="15"/>
      <c r="D10" s="15"/>
      <c r="E10" s="15"/>
      <c r="F10" s="1">
        <v>1000</v>
      </c>
    </row>
    <row r="11" spans="1:5" ht="20.25" customHeight="1">
      <c r="A11" s="186" t="s">
        <v>8</v>
      </c>
      <c r="B11" s="186" t="s">
        <v>96</v>
      </c>
      <c r="C11" s="186" t="s">
        <v>97</v>
      </c>
      <c r="D11" s="188" t="s">
        <v>11</v>
      </c>
      <c r="E11" s="189"/>
    </row>
    <row r="12" spans="1:5" ht="39" customHeight="1">
      <c r="A12" s="187"/>
      <c r="B12" s="187"/>
      <c r="C12" s="187"/>
      <c r="D12" s="11" t="s">
        <v>98</v>
      </c>
      <c r="E12" s="11" t="s">
        <v>99</v>
      </c>
    </row>
    <row r="13" spans="1:5" ht="21.75" customHeight="1">
      <c r="A13" s="16" t="s">
        <v>33</v>
      </c>
      <c r="B13" s="16" t="s">
        <v>34</v>
      </c>
      <c r="C13" s="16" t="s">
        <v>35</v>
      </c>
      <c r="D13" s="16">
        <v>1</v>
      </c>
      <c r="E13" s="16">
        <v>2</v>
      </c>
    </row>
    <row r="14" spans="1:5" ht="21.75" customHeight="1">
      <c r="A14" s="9" t="s">
        <v>33</v>
      </c>
      <c r="B14" s="85" t="s">
        <v>101</v>
      </c>
      <c r="C14" s="9"/>
      <c r="D14" s="9"/>
      <c r="E14" s="9"/>
    </row>
    <row r="15" spans="1:5" ht="21.75" customHeight="1">
      <c r="A15" s="17" t="s">
        <v>100</v>
      </c>
      <c r="B15" s="86" t="s">
        <v>411</v>
      </c>
      <c r="C15" s="10"/>
      <c r="D15" s="10"/>
      <c r="E15" s="10"/>
    </row>
    <row r="16" spans="1:6" ht="21.75" customHeight="1">
      <c r="A16" s="78">
        <v>1</v>
      </c>
      <c r="B16" s="77" t="s">
        <v>135</v>
      </c>
      <c r="C16" s="80"/>
      <c r="D16" s="10"/>
      <c r="E16" s="81">
        <f>F16/$F$10</f>
        <v>500000</v>
      </c>
      <c r="F16" s="82">
        <v>500000000</v>
      </c>
    </row>
    <row r="17" spans="1:6" ht="21.75" customHeight="1">
      <c r="A17" s="78">
        <v>2</v>
      </c>
      <c r="B17" s="77" t="s">
        <v>136</v>
      </c>
      <c r="C17" s="80"/>
      <c r="D17" s="10"/>
      <c r="E17" s="81">
        <f aca="true" t="shared" si="0" ref="E17:E80">F17/$F$10</f>
        <v>480000</v>
      </c>
      <c r="F17" s="82">
        <v>480000000</v>
      </c>
    </row>
    <row r="18" spans="1:6" ht="21.75" customHeight="1">
      <c r="A18" s="78">
        <v>3</v>
      </c>
      <c r="B18" s="77" t="s">
        <v>462</v>
      </c>
      <c r="C18" s="80"/>
      <c r="D18" s="10"/>
      <c r="E18" s="81">
        <f t="shared" si="0"/>
        <v>475000</v>
      </c>
      <c r="F18" s="82">
        <v>475000000</v>
      </c>
    </row>
    <row r="19" spans="1:6" ht="21.75" customHeight="1">
      <c r="A19" s="78">
        <v>4</v>
      </c>
      <c r="B19" s="77" t="s">
        <v>137</v>
      </c>
      <c r="C19" s="80"/>
      <c r="D19" s="10"/>
      <c r="E19" s="81">
        <f t="shared" si="0"/>
        <v>450000</v>
      </c>
      <c r="F19" s="82">
        <v>450000000</v>
      </c>
    </row>
    <row r="20" spans="1:6" ht="18.75">
      <c r="A20" s="78">
        <v>5</v>
      </c>
      <c r="B20" s="77" t="s">
        <v>138</v>
      </c>
      <c r="C20" s="80"/>
      <c r="D20" s="10"/>
      <c r="E20" s="81">
        <f t="shared" si="0"/>
        <v>450000</v>
      </c>
      <c r="F20" s="82">
        <v>450000000</v>
      </c>
    </row>
    <row r="21" spans="1:6" ht="21.75" customHeight="1">
      <c r="A21" s="78">
        <v>6</v>
      </c>
      <c r="B21" s="77" t="s">
        <v>139</v>
      </c>
      <c r="C21" s="80"/>
      <c r="D21" s="10"/>
      <c r="E21" s="81">
        <f t="shared" si="0"/>
        <v>400000</v>
      </c>
      <c r="F21" s="82">
        <v>400000000</v>
      </c>
    </row>
    <row r="22" spans="1:6" ht="21.75" customHeight="1">
      <c r="A22" s="78">
        <v>7</v>
      </c>
      <c r="B22" s="77" t="s">
        <v>140</v>
      </c>
      <c r="C22" s="80"/>
      <c r="D22" s="10"/>
      <c r="E22" s="81">
        <f t="shared" si="0"/>
        <v>400000</v>
      </c>
      <c r="F22" s="82">
        <v>400000000</v>
      </c>
    </row>
    <row r="23" spans="1:6" ht="21.75" customHeight="1">
      <c r="A23" s="78">
        <v>8</v>
      </c>
      <c r="B23" s="77" t="s">
        <v>141</v>
      </c>
      <c r="C23" s="80"/>
      <c r="D23" s="10"/>
      <c r="E23" s="81">
        <f t="shared" si="0"/>
        <v>400000</v>
      </c>
      <c r="F23" s="82">
        <v>400000000</v>
      </c>
    </row>
    <row r="24" spans="1:6" ht="21.75" customHeight="1">
      <c r="A24" s="78">
        <v>9</v>
      </c>
      <c r="B24" s="77" t="s">
        <v>142</v>
      </c>
      <c r="C24" s="80"/>
      <c r="D24" s="10"/>
      <c r="E24" s="81">
        <f t="shared" si="0"/>
        <v>320000</v>
      </c>
      <c r="F24" s="82">
        <v>320000000</v>
      </c>
    </row>
    <row r="25" spans="1:6" ht="21.75" customHeight="1">
      <c r="A25" s="78">
        <v>10</v>
      </c>
      <c r="B25" s="77" t="s">
        <v>143</v>
      </c>
      <c r="C25" s="80"/>
      <c r="D25" s="10"/>
      <c r="E25" s="81">
        <f t="shared" si="0"/>
        <v>200000</v>
      </c>
      <c r="F25" s="82">
        <v>200000000</v>
      </c>
    </row>
    <row r="26" spans="1:6" ht="21.75" customHeight="1">
      <c r="A26" s="78">
        <v>11</v>
      </c>
      <c r="B26" s="77" t="s">
        <v>144</v>
      </c>
      <c r="C26" s="80"/>
      <c r="D26" s="10"/>
      <c r="E26" s="81">
        <f t="shared" si="0"/>
        <v>200000</v>
      </c>
      <c r="F26" s="82">
        <v>200000000</v>
      </c>
    </row>
    <row r="27" spans="1:6" ht="21.75" customHeight="1">
      <c r="A27" s="78">
        <v>12</v>
      </c>
      <c r="B27" s="77" t="s">
        <v>145</v>
      </c>
      <c r="C27" s="80"/>
      <c r="D27" s="10"/>
      <c r="E27" s="81">
        <f t="shared" si="0"/>
        <v>200000</v>
      </c>
      <c r="F27" s="82">
        <v>200000000</v>
      </c>
    </row>
    <row r="28" spans="1:6" ht="21.75" customHeight="1">
      <c r="A28" s="78">
        <v>13</v>
      </c>
      <c r="B28" s="77" t="s">
        <v>146</v>
      </c>
      <c r="C28" s="80"/>
      <c r="D28" s="10"/>
      <c r="E28" s="81">
        <f t="shared" si="0"/>
        <v>200000</v>
      </c>
      <c r="F28" s="82">
        <v>200000000</v>
      </c>
    </row>
    <row r="29" spans="1:6" ht="21.75" customHeight="1">
      <c r="A29" s="78">
        <v>14</v>
      </c>
      <c r="B29" s="77" t="s">
        <v>147</v>
      </c>
      <c r="C29" s="80"/>
      <c r="D29" s="10"/>
      <c r="E29" s="81">
        <f t="shared" si="0"/>
        <v>150000</v>
      </c>
      <c r="F29" s="82">
        <v>150000000</v>
      </c>
    </row>
    <row r="30" spans="1:6" ht="21.75" customHeight="1">
      <c r="A30" s="78">
        <v>15</v>
      </c>
      <c r="B30" s="77" t="s">
        <v>148</v>
      </c>
      <c r="C30" s="80"/>
      <c r="D30" s="10"/>
      <c r="E30" s="81">
        <f t="shared" si="0"/>
        <v>150000</v>
      </c>
      <c r="F30" s="82">
        <v>150000000</v>
      </c>
    </row>
    <row r="31" spans="1:6" ht="21.75" customHeight="1">
      <c r="A31" s="78">
        <v>16</v>
      </c>
      <c r="B31" s="77" t="s">
        <v>149</v>
      </c>
      <c r="C31" s="80"/>
      <c r="D31" s="10"/>
      <c r="E31" s="81">
        <f t="shared" si="0"/>
        <v>120000</v>
      </c>
      <c r="F31" s="82">
        <v>120000000</v>
      </c>
    </row>
    <row r="32" spans="1:6" ht="21.75" customHeight="1">
      <c r="A32" s="78">
        <v>17</v>
      </c>
      <c r="B32" s="77" t="s">
        <v>150</v>
      </c>
      <c r="C32" s="80"/>
      <c r="D32" s="10"/>
      <c r="E32" s="81">
        <f t="shared" si="0"/>
        <v>100000</v>
      </c>
      <c r="F32" s="82">
        <v>100000000</v>
      </c>
    </row>
    <row r="33" spans="1:6" ht="21.75" customHeight="1">
      <c r="A33" s="78">
        <v>18</v>
      </c>
      <c r="B33" s="77" t="s">
        <v>151</v>
      </c>
      <c r="C33" s="80"/>
      <c r="D33" s="10"/>
      <c r="E33" s="81">
        <f t="shared" si="0"/>
        <v>100000</v>
      </c>
      <c r="F33" s="82">
        <v>100000000</v>
      </c>
    </row>
    <row r="34" spans="1:6" ht="21.75" customHeight="1">
      <c r="A34" s="78">
        <v>19</v>
      </c>
      <c r="B34" s="77" t="s">
        <v>152</v>
      </c>
      <c r="C34" s="80"/>
      <c r="D34" s="10"/>
      <c r="E34" s="81">
        <f t="shared" si="0"/>
        <v>100000</v>
      </c>
      <c r="F34" s="82">
        <v>100000000</v>
      </c>
    </row>
    <row r="35" spans="1:6" ht="18.75">
      <c r="A35" s="78">
        <v>20</v>
      </c>
      <c r="B35" s="77" t="s">
        <v>153</v>
      </c>
      <c r="C35" s="80"/>
      <c r="D35" s="10"/>
      <c r="E35" s="81">
        <f t="shared" si="0"/>
        <v>100000</v>
      </c>
      <c r="F35" s="82">
        <v>100000000</v>
      </c>
    </row>
    <row r="36" spans="1:6" ht="21.75" customHeight="1">
      <c r="A36" s="78">
        <v>21</v>
      </c>
      <c r="B36" s="77" t="s">
        <v>154</v>
      </c>
      <c r="C36" s="80"/>
      <c r="D36" s="10"/>
      <c r="E36" s="81">
        <f t="shared" si="0"/>
        <v>100000</v>
      </c>
      <c r="F36" s="82">
        <v>100000000</v>
      </c>
    </row>
    <row r="37" spans="1:6" ht="21.75" customHeight="1">
      <c r="A37" s="78">
        <v>22</v>
      </c>
      <c r="B37" s="122" t="s">
        <v>448</v>
      </c>
      <c r="C37" s="80"/>
      <c r="D37" s="10"/>
      <c r="E37" s="81">
        <v>80000</v>
      </c>
      <c r="F37" s="82"/>
    </row>
    <row r="38" spans="1:6" ht="18.75">
      <c r="A38" s="78">
        <v>23</v>
      </c>
      <c r="B38" s="77" t="s">
        <v>156</v>
      </c>
      <c r="C38" s="80"/>
      <c r="D38" s="10"/>
      <c r="E38" s="81">
        <f t="shared" si="0"/>
        <v>70000</v>
      </c>
      <c r="F38" s="82">
        <v>70000000</v>
      </c>
    </row>
    <row r="39" spans="1:6" ht="18.75">
      <c r="A39" s="78">
        <v>24</v>
      </c>
      <c r="B39" s="77" t="s">
        <v>157</v>
      </c>
      <c r="C39" s="80"/>
      <c r="D39" s="10"/>
      <c r="E39" s="81">
        <f t="shared" si="0"/>
        <v>60000</v>
      </c>
      <c r="F39" s="82">
        <v>60000000</v>
      </c>
    </row>
    <row r="40" spans="1:6" ht="25.5">
      <c r="A40" s="78">
        <v>25</v>
      </c>
      <c r="B40" s="77" t="s">
        <v>158</v>
      </c>
      <c r="C40" s="80"/>
      <c r="D40" s="10"/>
      <c r="E40" s="81">
        <f t="shared" si="0"/>
        <v>60000</v>
      </c>
      <c r="F40" s="82">
        <v>60000000</v>
      </c>
    </row>
    <row r="41" spans="1:6" ht="18.75">
      <c r="A41" s="78">
        <v>26</v>
      </c>
      <c r="B41" s="77" t="s">
        <v>159</v>
      </c>
      <c r="C41" s="80"/>
      <c r="D41" s="10"/>
      <c r="E41" s="81">
        <f t="shared" si="0"/>
        <v>60000</v>
      </c>
      <c r="F41" s="82">
        <v>60000000</v>
      </c>
    </row>
    <row r="42" spans="1:6" ht="18.75">
      <c r="A42" s="78">
        <v>27</v>
      </c>
      <c r="B42" s="77" t="s">
        <v>160</v>
      </c>
      <c r="C42" s="80"/>
      <c r="D42" s="10"/>
      <c r="E42" s="81">
        <f t="shared" si="0"/>
        <v>60000</v>
      </c>
      <c r="F42" s="82">
        <v>60000000</v>
      </c>
    </row>
    <row r="43" spans="1:6" ht="21.75" customHeight="1">
      <c r="A43" s="78">
        <v>28</v>
      </c>
      <c r="B43" s="77" t="s">
        <v>161</v>
      </c>
      <c r="C43" s="80"/>
      <c r="D43" s="10"/>
      <c r="E43" s="81">
        <f t="shared" si="0"/>
        <v>60000</v>
      </c>
      <c r="F43" s="82">
        <v>60000000</v>
      </c>
    </row>
    <row r="44" spans="1:6" ht="21.75" customHeight="1">
      <c r="A44" s="78">
        <v>29</v>
      </c>
      <c r="B44" s="77" t="s">
        <v>162</v>
      </c>
      <c r="C44" s="80"/>
      <c r="D44" s="10"/>
      <c r="E44" s="81">
        <f t="shared" si="0"/>
        <v>60000</v>
      </c>
      <c r="F44" s="82">
        <v>60000000</v>
      </c>
    </row>
    <row r="45" spans="1:6" ht="25.5">
      <c r="A45" s="78">
        <v>30</v>
      </c>
      <c r="B45" s="77" t="s">
        <v>163</v>
      </c>
      <c r="C45" s="80"/>
      <c r="D45" s="10"/>
      <c r="E45" s="81">
        <f t="shared" si="0"/>
        <v>60000</v>
      </c>
      <c r="F45" s="82">
        <v>60000000</v>
      </c>
    </row>
    <row r="46" spans="1:6" ht="21.75" customHeight="1">
      <c r="A46" s="78">
        <v>31</v>
      </c>
      <c r="B46" s="77" t="s">
        <v>164</v>
      </c>
      <c r="C46" s="80"/>
      <c r="D46" s="10"/>
      <c r="E46" s="81">
        <f t="shared" si="0"/>
        <v>60000</v>
      </c>
      <c r="F46" s="82">
        <v>60000000</v>
      </c>
    </row>
    <row r="47" spans="1:6" ht="21.75" customHeight="1">
      <c r="A47" s="78">
        <v>32</v>
      </c>
      <c r="B47" s="77" t="s">
        <v>165</v>
      </c>
      <c r="C47" s="80"/>
      <c r="D47" s="10"/>
      <c r="E47" s="81">
        <f t="shared" si="0"/>
        <v>50000</v>
      </c>
      <c r="F47" s="82">
        <v>50000000</v>
      </c>
    </row>
    <row r="48" spans="1:6" ht="21.75" customHeight="1">
      <c r="A48" s="78">
        <v>33</v>
      </c>
      <c r="B48" s="77" t="s">
        <v>166</v>
      </c>
      <c r="C48" s="80"/>
      <c r="D48" s="10"/>
      <c r="E48" s="81">
        <f t="shared" si="0"/>
        <v>50000</v>
      </c>
      <c r="F48" s="82">
        <v>50000000</v>
      </c>
    </row>
    <row r="49" spans="1:6" ht="21.75" customHeight="1">
      <c r="A49" s="78">
        <v>34</v>
      </c>
      <c r="B49" s="77" t="s">
        <v>167</v>
      </c>
      <c r="C49" s="80"/>
      <c r="D49" s="10"/>
      <c r="E49" s="81">
        <f t="shared" si="0"/>
        <v>50000</v>
      </c>
      <c r="F49" s="82">
        <v>50000000</v>
      </c>
    </row>
    <row r="50" spans="1:6" ht="21.75" customHeight="1">
      <c r="A50" s="78">
        <v>35</v>
      </c>
      <c r="B50" s="77" t="s">
        <v>168</v>
      </c>
      <c r="C50" s="80"/>
      <c r="D50" s="10"/>
      <c r="E50" s="81">
        <f t="shared" si="0"/>
        <v>50000</v>
      </c>
      <c r="F50" s="82">
        <v>50000000</v>
      </c>
    </row>
    <row r="51" spans="1:6" ht="21.75" customHeight="1">
      <c r="A51" s="78">
        <v>36</v>
      </c>
      <c r="B51" s="77" t="s">
        <v>169</v>
      </c>
      <c r="C51" s="80"/>
      <c r="D51" s="10"/>
      <c r="E51" s="81">
        <f t="shared" si="0"/>
        <v>50000</v>
      </c>
      <c r="F51" s="82">
        <v>50000000</v>
      </c>
    </row>
    <row r="52" spans="1:6" ht="21.75" customHeight="1">
      <c r="A52" s="78">
        <v>37</v>
      </c>
      <c r="B52" s="77" t="s">
        <v>170</v>
      </c>
      <c r="C52" s="80"/>
      <c r="D52" s="10"/>
      <c r="E52" s="81">
        <f t="shared" si="0"/>
        <v>50000</v>
      </c>
      <c r="F52" s="82">
        <v>50000000</v>
      </c>
    </row>
    <row r="53" spans="1:6" ht="25.5">
      <c r="A53" s="78">
        <v>38</v>
      </c>
      <c r="B53" s="77" t="s">
        <v>171</v>
      </c>
      <c r="C53" s="80"/>
      <c r="D53" s="10"/>
      <c r="E53" s="81">
        <f t="shared" si="0"/>
        <v>50000</v>
      </c>
      <c r="F53" s="82">
        <v>50000000</v>
      </c>
    </row>
    <row r="54" spans="1:6" ht="21.75" customHeight="1">
      <c r="A54" s="78">
        <v>39</v>
      </c>
      <c r="B54" s="77" t="s">
        <v>172</v>
      </c>
      <c r="C54" s="80"/>
      <c r="D54" s="10"/>
      <c r="E54" s="81">
        <f t="shared" si="0"/>
        <v>40000</v>
      </c>
      <c r="F54" s="82">
        <v>40000000</v>
      </c>
    </row>
    <row r="55" spans="1:6" ht="21.75" customHeight="1">
      <c r="A55" s="78">
        <v>40</v>
      </c>
      <c r="B55" s="77" t="s">
        <v>173</v>
      </c>
      <c r="C55" s="80"/>
      <c r="D55" s="10"/>
      <c r="E55" s="81">
        <f t="shared" si="0"/>
        <v>30000</v>
      </c>
      <c r="F55" s="82">
        <v>30000000</v>
      </c>
    </row>
    <row r="56" spans="1:6" ht="21.75" customHeight="1">
      <c r="A56" s="78">
        <v>41</v>
      </c>
      <c r="B56" s="77" t="s">
        <v>174</v>
      </c>
      <c r="C56" s="80"/>
      <c r="D56" s="10"/>
      <c r="E56" s="81">
        <f t="shared" si="0"/>
        <v>30000</v>
      </c>
      <c r="F56" s="82">
        <v>30000000</v>
      </c>
    </row>
    <row r="57" spans="1:6" ht="21.75" customHeight="1">
      <c r="A57" s="78">
        <v>42</v>
      </c>
      <c r="B57" s="77" t="s">
        <v>175</v>
      </c>
      <c r="C57" s="80"/>
      <c r="D57" s="10"/>
      <c r="E57" s="81">
        <f t="shared" si="0"/>
        <v>30000</v>
      </c>
      <c r="F57" s="82">
        <v>30000000</v>
      </c>
    </row>
    <row r="58" spans="1:6" ht="21.75" customHeight="1">
      <c r="A58" s="78">
        <v>43</v>
      </c>
      <c r="B58" s="77" t="s">
        <v>176</v>
      </c>
      <c r="C58" s="80"/>
      <c r="D58" s="10"/>
      <c r="E58" s="81">
        <f t="shared" si="0"/>
        <v>30000</v>
      </c>
      <c r="F58" s="82">
        <v>30000000</v>
      </c>
    </row>
    <row r="59" spans="1:6" ht="21.75" customHeight="1">
      <c r="A59" s="78">
        <v>44</v>
      </c>
      <c r="B59" s="77" t="s">
        <v>177</v>
      </c>
      <c r="C59" s="80"/>
      <c r="D59" s="10"/>
      <c r="E59" s="81">
        <f t="shared" si="0"/>
        <v>23200</v>
      </c>
      <c r="F59" s="82">
        <v>23200000</v>
      </c>
    </row>
    <row r="60" spans="1:6" ht="21.75" customHeight="1">
      <c r="A60" s="78">
        <v>45</v>
      </c>
      <c r="B60" s="77" t="s">
        <v>178</v>
      </c>
      <c r="C60" s="80"/>
      <c r="D60" s="10"/>
      <c r="E60" s="81">
        <f t="shared" si="0"/>
        <v>23160</v>
      </c>
      <c r="F60" s="82">
        <v>23160000</v>
      </c>
    </row>
    <row r="61" spans="1:6" ht="21.75" customHeight="1">
      <c r="A61" s="78">
        <v>46</v>
      </c>
      <c r="B61" s="77" t="s">
        <v>179</v>
      </c>
      <c r="C61" s="80"/>
      <c r="D61" s="10"/>
      <c r="E61" s="81">
        <f t="shared" si="0"/>
        <v>23025</v>
      </c>
      <c r="F61" s="82">
        <v>23025000</v>
      </c>
    </row>
    <row r="62" spans="1:6" ht="21.75" customHeight="1">
      <c r="A62" s="78">
        <v>47</v>
      </c>
      <c r="B62" s="77" t="s">
        <v>180</v>
      </c>
      <c r="C62" s="80"/>
      <c r="D62" s="10"/>
      <c r="E62" s="81">
        <f t="shared" si="0"/>
        <v>23000</v>
      </c>
      <c r="F62" s="82">
        <v>23000000</v>
      </c>
    </row>
    <row r="63" spans="1:6" ht="21.75" customHeight="1">
      <c r="A63" s="78">
        <v>48</v>
      </c>
      <c r="B63" s="77" t="s">
        <v>181</v>
      </c>
      <c r="C63" s="80"/>
      <c r="D63" s="10"/>
      <c r="E63" s="81">
        <f t="shared" si="0"/>
        <v>23000</v>
      </c>
      <c r="F63" s="82">
        <v>23000000</v>
      </c>
    </row>
    <row r="64" spans="1:6" ht="21.75" customHeight="1">
      <c r="A64" s="78">
        <v>49</v>
      </c>
      <c r="B64" s="77" t="s">
        <v>182</v>
      </c>
      <c r="C64" s="80"/>
      <c r="D64" s="10"/>
      <c r="E64" s="81">
        <f t="shared" si="0"/>
        <v>20000</v>
      </c>
      <c r="F64" s="82">
        <v>20000000</v>
      </c>
    </row>
    <row r="65" spans="1:6" ht="21.75" customHeight="1">
      <c r="A65" s="78">
        <v>50</v>
      </c>
      <c r="B65" s="77" t="s">
        <v>183</v>
      </c>
      <c r="C65" s="80"/>
      <c r="D65" s="10"/>
      <c r="E65" s="81">
        <f t="shared" si="0"/>
        <v>20000</v>
      </c>
      <c r="F65" s="82">
        <v>20000000</v>
      </c>
    </row>
    <row r="66" spans="1:6" ht="21.75" customHeight="1">
      <c r="A66" s="78">
        <v>51</v>
      </c>
      <c r="B66" s="77" t="s">
        <v>184</v>
      </c>
      <c r="C66" s="80"/>
      <c r="D66" s="10"/>
      <c r="E66" s="81">
        <f t="shared" si="0"/>
        <v>20000</v>
      </c>
      <c r="F66" s="82">
        <v>20000000</v>
      </c>
    </row>
    <row r="67" spans="1:6" ht="21.75" customHeight="1">
      <c r="A67" s="78">
        <v>52</v>
      </c>
      <c r="B67" s="77" t="s">
        <v>185</v>
      </c>
      <c r="C67" s="80"/>
      <c r="D67" s="10"/>
      <c r="E67" s="81">
        <f t="shared" si="0"/>
        <v>20000</v>
      </c>
      <c r="F67" s="82">
        <v>20000000</v>
      </c>
    </row>
    <row r="68" spans="1:6" ht="21.75" customHeight="1">
      <c r="A68" s="78">
        <v>53</v>
      </c>
      <c r="B68" s="77" t="s">
        <v>186</v>
      </c>
      <c r="C68" s="80"/>
      <c r="D68" s="10"/>
      <c r="E68" s="81">
        <f t="shared" si="0"/>
        <v>20000</v>
      </c>
      <c r="F68" s="82">
        <v>20000000</v>
      </c>
    </row>
    <row r="69" spans="1:6" ht="21.75" customHeight="1">
      <c r="A69" s="78">
        <v>54</v>
      </c>
      <c r="B69" s="77" t="s">
        <v>187</v>
      </c>
      <c r="C69" s="80"/>
      <c r="D69" s="10"/>
      <c r="E69" s="81">
        <f t="shared" si="0"/>
        <v>20000</v>
      </c>
      <c r="F69" s="82">
        <v>20000000</v>
      </c>
    </row>
    <row r="70" spans="1:6" ht="21.75" customHeight="1">
      <c r="A70" s="78">
        <v>55</v>
      </c>
      <c r="B70" s="77" t="s">
        <v>188</v>
      </c>
      <c r="C70" s="80"/>
      <c r="D70" s="10"/>
      <c r="E70" s="81">
        <f t="shared" si="0"/>
        <v>19057.6</v>
      </c>
      <c r="F70" s="82">
        <v>19057600</v>
      </c>
    </row>
    <row r="71" spans="1:6" ht="21.75" customHeight="1">
      <c r="A71" s="78">
        <v>56</v>
      </c>
      <c r="B71" s="77" t="s">
        <v>189</v>
      </c>
      <c r="C71" s="80"/>
      <c r="D71" s="10"/>
      <c r="E71" s="81">
        <f t="shared" si="0"/>
        <v>15000</v>
      </c>
      <c r="F71" s="82">
        <v>15000000</v>
      </c>
    </row>
    <row r="72" spans="1:6" ht="18.75">
      <c r="A72" s="78">
        <v>57</v>
      </c>
      <c r="B72" s="77" t="s">
        <v>190</v>
      </c>
      <c r="C72" s="80"/>
      <c r="D72" s="10"/>
      <c r="E72" s="81">
        <f t="shared" si="0"/>
        <v>15000</v>
      </c>
      <c r="F72" s="82">
        <v>15000000</v>
      </c>
    </row>
    <row r="73" spans="1:6" ht="25.5">
      <c r="A73" s="78">
        <v>58</v>
      </c>
      <c r="B73" s="77" t="s">
        <v>191</v>
      </c>
      <c r="C73" s="80"/>
      <c r="D73" s="10"/>
      <c r="E73" s="81">
        <f t="shared" si="0"/>
        <v>15000</v>
      </c>
      <c r="F73" s="82">
        <v>15000000</v>
      </c>
    </row>
    <row r="74" spans="1:6" ht="21.75" customHeight="1">
      <c r="A74" s="78">
        <v>59</v>
      </c>
      <c r="B74" s="77" t="s">
        <v>192</v>
      </c>
      <c r="C74" s="80"/>
      <c r="D74" s="10"/>
      <c r="E74" s="81">
        <f t="shared" si="0"/>
        <v>15000</v>
      </c>
      <c r="F74" s="82">
        <v>15000000</v>
      </c>
    </row>
    <row r="75" spans="1:6" ht="21.75" customHeight="1">
      <c r="A75" s="78">
        <v>60</v>
      </c>
      <c r="B75" s="77" t="s">
        <v>193</v>
      </c>
      <c r="C75" s="80"/>
      <c r="D75" s="10"/>
      <c r="E75" s="81">
        <f t="shared" si="0"/>
        <v>15000</v>
      </c>
      <c r="F75" s="82">
        <v>15000000</v>
      </c>
    </row>
    <row r="76" spans="1:6" ht="21.75" customHeight="1">
      <c r="A76" s="78">
        <v>61</v>
      </c>
      <c r="B76" s="77" t="s">
        <v>194</v>
      </c>
      <c r="C76" s="80"/>
      <c r="D76" s="10"/>
      <c r="E76" s="81">
        <f t="shared" si="0"/>
        <v>12000</v>
      </c>
      <c r="F76" s="82">
        <v>12000000</v>
      </c>
    </row>
    <row r="77" spans="1:6" ht="21.75" customHeight="1">
      <c r="A77" s="78">
        <v>62</v>
      </c>
      <c r="B77" s="77" t="s">
        <v>195</v>
      </c>
      <c r="C77" s="80"/>
      <c r="D77" s="10"/>
      <c r="E77" s="81">
        <f t="shared" si="0"/>
        <v>10000</v>
      </c>
      <c r="F77" s="82">
        <v>10000000</v>
      </c>
    </row>
    <row r="78" spans="1:6" ht="21.75" customHeight="1">
      <c r="A78" s="78">
        <v>63</v>
      </c>
      <c r="B78" s="77" t="s">
        <v>196</v>
      </c>
      <c r="C78" s="80"/>
      <c r="D78" s="10"/>
      <c r="E78" s="81">
        <f t="shared" si="0"/>
        <v>10000</v>
      </c>
      <c r="F78" s="82">
        <v>10000000</v>
      </c>
    </row>
    <row r="79" spans="1:6" ht="21.75" customHeight="1">
      <c r="A79" s="78">
        <v>64</v>
      </c>
      <c r="B79" s="77" t="s">
        <v>197</v>
      </c>
      <c r="C79" s="80"/>
      <c r="D79" s="10"/>
      <c r="E79" s="81">
        <f t="shared" si="0"/>
        <v>10000</v>
      </c>
      <c r="F79" s="82">
        <v>10000000</v>
      </c>
    </row>
    <row r="80" spans="1:6" ht="21.75" customHeight="1">
      <c r="A80" s="78">
        <v>65</v>
      </c>
      <c r="B80" s="77" t="s">
        <v>198</v>
      </c>
      <c r="C80" s="80"/>
      <c r="D80" s="10"/>
      <c r="E80" s="81">
        <f t="shared" si="0"/>
        <v>10000</v>
      </c>
      <c r="F80" s="82">
        <v>10000000</v>
      </c>
    </row>
    <row r="81" spans="1:6" ht="21.75" customHeight="1">
      <c r="A81" s="78">
        <v>66</v>
      </c>
      <c r="B81" s="77" t="s">
        <v>199</v>
      </c>
      <c r="C81" s="80"/>
      <c r="D81" s="10"/>
      <c r="E81" s="81">
        <f aca="true" t="shared" si="1" ref="E81:E144">F81/$F$10</f>
        <v>10000</v>
      </c>
      <c r="F81" s="82">
        <v>10000000</v>
      </c>
    </row>
    <row r="82" spans="1:6" ht="25.5">
      <c r="A82" s="78">
        <v>67</v>
      </c>
      <c r="B82" s="77" t="s">
        <v>200</v>
      </c>
      <c r="C82" s="80"/>
      <c r="D82" s="10"/>
      <c r="E82" s="81">
        <f t="shared" si="1"/>
        <v>10000</v>
      </c>
      <c r="F82" s="82">
        <v>10000000</v>
      </c>
    </row>
    <row r="83" spans="1:6" ht="21.75" customHeight="1">
      <c r="A83" s="78">
        <v>68</v>
      </c>
      <c r="B83" s="77" t="s">
        <v>201</v>
      </c>
      <c r="C83" s="80"/>
      <c r="D83" s="10"/>
      <c r="E83" s="81">
        <f t="shared" si="1"/>
        <v>10000</v>
      </c>
      <c r="F83" s="82">
        <v>10000000</v>
      </c>
    </row>
    <row r="84" spans="1:6" ht="21.75" customHeight="1">
      <c r="A84" s="78">
        <v>69</v>
      </c>
      <c r="B84" s="77" t="s">
        <v>202</v>
      </c>
      <c r="C84" s="80"/>
      <c r="D84" s="10"/>
      <c r="E84" s="81">
        <f t="shared" si="1"/>
        <v>10000</v>
      </c>
      <c r="F84" s="82">
        <v>10000000</v>
      </c>
    </row>
    <row r="85" spans="1:6" ht="21.75" customHeight="1">
      <c r="A85" s="78">
        <v>70</v>
      </c>
      <c r="B85" s="77" t="s">
        <v>203</v>
      </c>
      <c r="C85" s="80"/>
      <c r="D85" s="10"/>
      <c r="E85" s="81">
        <f t="shared" si="1"/>
        <v>10000</v>
      </c>
      <c r="F85" s="82">
        <v>10000000</v>
      </c>
    </row>
    <row r="86" spans="1:6" ht="21.75" customHeight="1">
      <c r="A86" s="78">
        <v>71</v>
      </c>
      <c r="B86" s="77" t="s">
        <v>204</v>
      </c>
      <c r="C86" s="80"/>
      <c r="D86" s="10"/>
      <c r="E86" s="81">
        <f t="shared" si="1"/>
        <v>10000</v>
      </c>
      <c r="F86" s="82">
        <v>10000000</v>
      </c>
    </row>
    <row r="87" spans="1:6" ht="21.75" customHeight="1">
      <c r="A87" s="78">
        <v>72</v>
      </c>
      <c r="B87" s="77" t="s">
        <v>205</v>
      </c>
      <c r="C87" s="80"/>
      <c r="D87" s="10"/>
      <c r="E87" s="81">
        <f t="shared" si="1"/>
        <v>10000</v>
      </c>
      <c r="F87" s="82">
        <v>10000000</v>
      </c>
    </row>
    <row r="88" spans="1:6" ht="18.75">
      <c r="A88" s="78">
        <v>73</v>
      </c>
      <c r="B88" s="77" t="s">
        <v>206</v>
      </c>
      <c r="C88" s="80"/>
      <c r="D88" s="10"/>
      <c r="E88" s="81">
        <f t="shared" si="1"/>
        <v>10000</v>
      </c>
      <c r="F88" s="82">
        <v>10000000</v>
      </c>
    </row>
    <row r="89" spans="1:6" ht="18.75">
      <c r="A89" s="78">
        <v>74</v>
      </c>
      <c r="B89" s="77" t="s">
        <v>207</v>
      </c>
      <c r="C89" s="80"/>
      <c r="D89" s="10"/>
      <c r="E89" s="81">
        <f t="shared" si="1"/>
        <v>6000</v>
      </c>
      <c r="F89" s="82">
        <v>6000000</v>
      </c>
    </row>
    <row r="90" spans="1:6" ht="21.75" customHeight="1">
      <c r="A90" s="78">
        <v>75</v>
      </c>
      <c r="B90" s="77" t="s">
        <v>208</v>
      </c>
      <c r="C90" s="80"/>
      <c r="D90" s="10"/>
      <c r="E90" s="81">
        <f t="shared" si="1"/>
        <v>5346</v>
      </c>
      <c r="F90" s="82">
        <v>5346000</v>
      </c>
    </row>
    <row r="91" spans="1:6" ht="21.75" customHeight="1">
      <c r="A91" s="78">
        <v>76</v>
      </c>
      <c r="B91" s="77" t="s">
        <v>209</v>
      </c>
      <c r="C91" s="80"/>
      <c r="D91" s="10"/>
      <c r="E91" s="81">
        <f t="shared" si="1"/>
        <v>5000</v>
      </c>
      <c r="F91" s="82">
        <v>5000000</v>
      </c>
    </row>
    <row r="92" spans="1:6" ht="21.75" customHeight="1">
      <c r="A92" s="78">
        <v>77</v>
      </c>
      <c r="B92" s="77" t="s">
        <v>210</v>
      </c>
      <c r="C92" s="80"/>
      <c r="D92" s="10"/>
      <c r="E92" s="81">
        <f t="shared" si="1"/>
        <v>5000</v>
      </c>
      <c r="F92" s="82">
        <v>5000000</v>
      </c>
    </row>
    <row r="93" spans="1:6" ht="21.75" customHeight="1">
      <c r="A93" s="78">
        <v>78</v>
      </c>
      <c r="B93" s="77" t="s">
        <v>211</v>
      </c>
      <c r="C93" s="80"/>
      <c r="D93" s="10"/>
      <c r="E93" s="81">
        <f t="shared" si="1"/>
        <v>5000</v>
      </c>
      <c r="F93" s="82">
        <v>5000000</v>
      </c>
    </row>
    <row r="94" spans="1:6" ht="21.75" customHeight="1">
      <c r="A94" s="78">
        <v>79</v>
      </c>
      <c r="B94" s="77" t="s">
        <v>212</v>
      </c>
      <c r="C94" s="80"/>
      <c r="D94" s="10"/>
      <c r="E94" s="81">
        <f t="shared" si="1"/>
        <v>5000</v>
      </c>
      <c r="F94" s="82">
        <v>5000000</v>
      </c>
    </row>
    <row r="95" spans="1:6" ht="21.75" customHeight="1">
      <c r="A95" s="78">
        <v>80</v>
      </c>
      <c r="B95" s="77" t="s">
        <v>213</v>
      </c>
      <c r="C95" s="80"/>
      <c r="D95" s="10"/>
      <c r="E95" s="81">
        <f t="shared" si="1"/>
        <v>5000</v>
      </c>
      <c r="F95" s="82">
        <v>5000000</v>
      </c>
    </row>
    <row r="96" spans="1:6" ht="21.75" customHeight="1">
      <c r="A96" s="78">
        <v>81</v>
      </c>
      <c r="B96" s="77" t="s">
        <v>214</v>
      </c>
      <c r="C96" s="80"/>
      <c r="D96" s="10"/>
      <c r="E96" s="81">
        <f t="shared" si="1"/>
        <v>5000</v>
      </c>
      <c r="F96" s="82">
        <v>5000000</v>
      </c>
    </row>
    <row r="97" spans="1:6" ht="21.75" customHeight="1">
      <c r="A97" s="78">
        <v>82</v>
      </c>
      <c r="B97" s="77" t="s">
        <v>215</v>
      </c>
      <c r="C97" s="80"/>
      <c r="D97" s="10"/>
      <c r="E97" s="81">
        <f t="shared" si="1"/>
        <v>5000</v>
      </c>
      <c r="F97" s="82">
        <v>5000000</v>
      </c>
    </row>
    <row r="98" spans="1:6" ht="21.75" customHeight="1">
      <c r="A98" s="78">
        <v>83</v>
      </c>
      <c r="B98" s="77" t="s">
        <v>216</v>
      </c>
      <c r="C98" s="80"/>
      <c r="D98" s="10"/>
      <c r="E98" s="81">
        <f t="shared" si="1"/>
        <v>5000</v>
      </c>
      <c r="F98" s="82">
        <v>5000000</v>
      </c>
    </row>
    <row r="99" spans="1:6" ht="21.75" customHeight="1">
      <c r="A99" s="78">
        <v>84</v>
      </c>
      <c r="B99" s="77" t="s">
        <v>455</v>
      </c>
      <c r="C99" s="80"/>
      <c r="D99" s="10"/>
      <c r="E99" s="81">
        <f t="shared" si="1"/>
        <v>5000</v>
      </c>
      <c r="F99" s="82">
        <v>5000000</v>
      </c>
    </row>
    <row r="100" spans="1:6" ht="21.75" customHeight="1">
      <c r="A100" s="78">
        <v>85</v>
      </c>
      <c r="B100" s="77" t="s">
        <v>217</v>
      </c>
      <c r="C100" s="80"/>
      <c r="D100" s="10"/>
      <c r="E100" s="81">
        <f t="shared" si="1"/>
        <v>5000</v>
      </c>
      <c r="F100" s="82">
        <v>5000000</v>
      </c>
    </row>
    <row r="101" spans="1:6" ht="21.75" customHeight="1">
      <c r="A101" s="78">
        <v>86</v>
      </c>
      <c r="B101" s="77" t="s">
        <v>218</v>
      </c>
      <c r="C101" s="80"/>
      <c r="D101" s="10"/>
      <c r="E101" s="81">
        <f t="shared" si="1"/>
        <v>5000</v>
      </c>
      <c r="F101" s="82">
        <v>5000000</v>
      </c>
    </row>
    <row r="102" spans="1:6" ht="21.75" customHeight="1">
      <c r="A102" s="78">
        <v>87</v>
      </c>
      <c r="B102" s="77" t="s">
        <v>219</v>
      </c>
      <c r="C102" s="80"/>
      <c r="D102" s="10"/>
      <c r="E102" s="81">
        <f t="shared" si="1"/>
        <v>5000</v>
      </c>
      <c r="F102" s="82">
        <v>5000000</v>
      </c>
    </row>
    <row r="103" spans="1:6" ht="21.75" customHeight="1">
      <c r="A103" s="78">
        <v>88</v>
      </c>
      <c r="B103" s="77" t="s">
        <v>220</v>
      </c>
      <c r="C103" s="80"/>
      <c r="D103" s="10"/>
      <c r="E103" s="81">
        <f t="shared" si="1"/>
        <v>5000</v>
      </c>
      <c r="F103" s="82">
        <v>5000000</v>
      </c>
    </row>
    <row r="104" spans="1:6" ht="21.75" customHeight="1">
      <c r="A104" s="78">
        <v>89</v>
      </c>
      <c r="B104" s="77" t="s">
        <v>221</v>
      </c>
      <c r="C104" s="80"/>
      <c r="D104" s="10"/>
      <c r="E104" s="81">
        <f t="shared" si="1"/>
        <v>5000</v>
      </c>
      <c r="F104" s="82">
        <v>5000000</v>
      </c>
    </row>
    <row r="105" spans="1:6" ht="21.75" customHeight="1">
      <c r="A105" s="78">
        <v>90</v>
      </c>
      <c r="B105" s="77" t="s">
        <v>222</v>
      </c>
      <c r="C105" s="80"/>
      <c r="D105" s="10"/>
      <c r="E105" s="81">
        <f t="shared" si="1"/>
        <v>5000</v>
      </c>
      <c r="F105" s="82">
        <v>5000000</v>
      </c>
    </row>
    <row r="106" spans="1:6" ht="18.75">
      <c r="A106" s="78">
        <v>91</v>
      </c>
      <c r="B106" s="77" t="s">
        <v>155</v>
      </c>
      <c r="C106" s="80"/>
      <c r="D106" s="10"/>
      <c r="E106" s="81">
        <f t="shared" si="1"/>
        <v>5000</v>
      </c>
      <c r="F106" s="82">
        <v>5000000</v>
      </c>
    </row>
    <row r="107" spans="1:6" ht="21.75" customHeight="1">
      <c r="A107" s="78">
        <v>92</v>
      </c>
      <c r="B107" s="77" t="s">
        <v>223</v>
      </c>
      <c r="C107" s="80"/>
      <c r="D107" s="10"/>
      <c r="E107" s="81">
        <f t="shared" si="1"/>
        <v>4500</v>
      </c>
      <c r="F107" s="82">
        <v>4500000</v>
      </c>
    </row>
    <row r="108" spans="1:6" ht="21.75" customHeight="1">
      <c r="A108" s="78">
        <v>93</v>
      </c>
      <c r="B108" s="77" t="s">
        <v>224</v>
      </c>
      <c r="C108" s="80"/>
      <c r="D108" s="10"/>
      <c r="E108" s="81">
        <f t="shared" si="1"/>
        <v>4300</v>
      </c>
      <c r="F108" s="82">
        <v>4300000</v>
      </c>
    </row>
    <row r="109" spans="1:6" ht="21.75" customHeight="1">
      <c r="A109" s="78">
        <v>94</v>
      </c>
      <c r="B109" s="77" t="s">
        <v>225</v>
      </c>
      <c r="C109" s="80"/>
      <c r="D109" s="10"/>
      <c r="E109" s="81">
        <f t="shared" si="1"/>
        <v>4162.473</v>
      </c>
      <c r="F109" s="82">
        <v>4162473</v>
      </c>
    </row>
    <row r="110" spans="1:6" ht="21.75" customHeight="1">
      <c r="A110" s="78">
        <v>95</v>
      </c>
      <c r="B110" s="77" t="s">
        <v>226</v>
      </c>
      <c r="C110" s="80"/>
      <c r="D110" s="10"/>
      <c r="E110" s="81">
        <f t="shared" si="1"/>
        <v>4000</v>
      </c>
      <c r="F110" s="82">
        <v>4000000</v>
      </c>
    </row>
    <row r="111" spans="1:6" ht="21.75" customHeight="1">
      <c r="A111" s="78">
        <v>96</v>
      </c>
      <c r="B111" s="77" t="s">
        <v>227</v>
      </c>
      <c r="C111" s="80"/>
      <c r="D111" s="10"/>
      <c r="E111" s="81">
        <f t="shared" si="1"/>
        <v>4000</v>
      </c>
      <c r="F111" s="82">
        <v>4000000</v>
      </c>
    </row>
    <row r="112" spans="1:6" ht="21.75" customHeight="1">
      <c r="A112" s="78">
        <v>97</v>
      </c>
      <c r="B112" s="77" t="s">
        <v>228</v>
      </c>
      <c r="C112" s="80"/>
      <c r="D112" s="10"/>
      <c r="E112" s="81">
        <f t="shared" si="1"/>
        <v>3500</v>
      </c>
      <c r="F112" s="82">
        <v>3500000</v>
      </c>
    </row>
    <row r="113" spans="1:6" ht="21.75" customHeight="1">
      <c r="A113" s="78">
        <v>98</v>
      </c>
      <c r="B113" s="77" t="s">
        <v>229</v>
      </c>
      <c r="C113" s="80"/>
      <c r="D113" s="10"/>
      <c r="E113" s="81">
        <f t="shared" si="1"/>
        <v>3500</v>
      </c>
      <c r="F113" s="82">
        <v>3500000</v>
      </c>
    </row>
    <row r="114" spans="1:6" ht="25.5">
      <c r="A114" s="78">
        <v>99</v>
      </c>
      <c r="B114" s="77" t="s">
        <v>230</v>
      </c>
      <c r="C114" s="80"/>
      <c r="D114" s="10"/>
      <c r="E114" s="81">
        <f t="shared" si="1"/>
        <v>3400</v>
      </c>
      <c r="F114" s="82">
        <v>3400000</v>
      </c>
    </row>
    <row r="115" spans="1:6" ht="21.75" customHeight="1">
      <c r="A115" s="78">
        <v>100</v>
      </c>
      <c r="B115" s="77" t="s">
        <v>231</v>
      </c>
      <c r="C115" s="80"/>
      <c r="D115" s="10"/>
      <c r="E115" s="81">
        <f t="shared" si="1"/>
        <v>3197.612</v>
      </c>
      <c r="F115" s="82">
        <v>3197612</v>
      </c>
    </row>
    <row r="116" spans="1:6" ht="18.75">
      <c r="A116" s="78">
        <v>101</v>
      </c>
      <c r="B116" s="77" t="s">
        <v>232</v>
      </c>
      <c r="C116" s="80"/>
      <c r="D116" s="10"/>
      <c r="E116" s="81">
        <f t="shared" si="1"/>
        <v>3000</v>
      </c>
      <c r="F116" s="82">
        <v>3000000</v>
      </c>
    </row>
    <row r="117" spans="1:6" ht="21.75" customHeight="1">
      <c r="A117" s="78">
        <v>102</v>
      </c>
      <c r="B117" s="77" t="s">
        <v>233</v>
      </c>
      <c r="C117" s="80"/>
      <c r="D117" s="10"/>
      <c r="E117" s="81">
        <f t="shared" si="1"/>
        <v>3000</v>
      </c>
      <c r="F117" s="82">
        <v>3000000</v>
      </c>
    </row>
    <row r="118" spans="1:6" ht="21.75" customHeight="1">
      <c r="A118" s="78">
        <v>103</v>
      </c>
      <c r="B118" s="77" t="s">
        <v>451</v>
      </c>
      <c r="C118" s="80"/>
      <c r="D118" s="10"/>
      <c r="E118" s="81">
        <f t="shared" si="1"/>
        <v>3000</v>
      </c>
      <c r="F118" s="82">
        <v>3000000</v>
      </c>
    </row>
    <row r="119" spans="1:6" ht="21.75" customHeight="1">
      <c r="A119" s="78">
        <v>104</v>
      </c>
      <c r="B119" s="77" t="s">
        <v>234</v>
      </c>
      <c r="C119" s="80"/>
      <c r="D119" s="10"/>
      <c r="E119" s="81">
        <f t="shared" si="1"/>
        <v>3000</v>
      </c>
      <c r="F119" s="82">
        <v>3000000</v>
      </c>
    </row>
    <row r="120" spans="1:6" ht="21.75" customHeight="1">
      <c r="A120" s="78">
        <v>105</v>
      </c>
      <c r="B120" s="77" t="s">
        <v>235</v>
      </c>
      <c r="C120" s="80"/>
      <c r="D120" s="10"/>
      <c r="E120" s="81">
        <f t="shared" si="1"/>
        <v>3000</v>
      </c>
      <c r="F120" s="82">
        <v>3000000</v>
      </c>
    </row>
    <row r="121" spans="1:6" ht="21.75" customHeight="1">
      <c r="A121" s="78">
        <v>106</v>
      </c>
      <c r="B121" s="77" t="s">
        <v>236</v>
      </c>
      <c r="C121" s="80"/>
      <c r="D121" s="10"/>
      <c r="E121" s="81">
        <f t="shared" si="1"/>
        <v>3000</v>
      </c>
      <c r="F121" s="82">
        <v>3000000</v>
      </c>
    </row>
    <row r="122" spans="1:6" ht="21.75" customHeight="1">
      <c r="A122" s="78">
        <v>107</v>
      </c>
      <c r="B122" s="77" t="s">
        <v>237</v>
      </c>
      <c r="C122" s="80"/>
      <c r="D122" s="10"/>
      <c r="E122" s="81">
        <f t="shared" si="1"/>
        <v>3000</v>
      </c>
      <c r="F122" s="82">
        <v>3000000</v>
      </c>
    </row>
    <row r="123" spans="1:6" ht="21.75" customHeight="1">
      <c r="A123" s="78">
        <v>108</v>
      </c>
      <c r="B123" s="77" t="s">
        <v>238</v>
      </c>
      <c r="C123" s="80"/>
      <c r="D123" s="10"/>
      <c r="E123" s="81">
        <f t="shared" si="1"/>
        <v>3000</v>
      </c>
      <c r="F123" s="82">
        <v>3000000</v>
      </c>
    </row>
    <row r="124" spans="1:6" ht="18.75">
      <c r="A124" s="78">
        <v>109</v>
      </c>
      <c r="B124" s="77" t="s">
        <v>456</v>
      </c>
      <c r="C124" s="80"/>
      <c r="D124" s="10"/>
      <c r="E124" s="81">
        <f t="shared" si="1"/>
        <v>3000</v>
      </c>
      <c r="F124" s="82">
        <v>3000000</v>
      </c>
    </row>
    <row r="125" spans="1:6" ht="18.75">
      <c r="A125" s="78">
        <v>110</v>
      </c>
      <c r="B125" s="77" t="s">
        <v>239</v>
      </c>
      <c r="C125" s="80"/>
      <c r="D125" s="10"/>
      <c r="E125" s="81">
        <f t="shared" si="1"/>
        <v>2824.1</v>
      </c>
      <c r="F125" s="82">
        <v>2824100</v>
      </c>
    </row>
    <row r="126" spans="1:6" ht="25.5">
      <c r="A126" s="78">
        <v>111</v>
      </c>
      <c r="B126" s="77" t="s">
        <v>240</v>
      </c>
      <c r="C126" s="80"/>
      <c r="D126" s="10"/>
      <c r="E126" s="81">
        <f t="shared" si="1"/>
        <v>2400</v>
      </c>
      <c r="F126" s="82">
        <v>2400000</v>
      </c>
    </row>
    <row r="127" spans="1:6" ht="21.75" customHeight="1">
      <c r="A127" s="78">
        <v>112</v>
      </c>
      <c r="B127" s="77" t="s">
        <v>241</v>
      </c>
      <c r="C127" s="80"/>
      <c r="D127" s="10"/>
      <c r="E127" s="81">
        <f t="shared" si="1"/>
        <v>2000</v>
      </c>
      <c r="F127" s="82">
        <v>2000000</v>
      </c>
    </row>
    <row r="128" spans="1:6" ht="21.75" customHeight="1">
      <c r="A128" s="78">
        <v>113</v>
      </c>
      <c r="B128" s="77" t="s">
        <v>242</v>
      </c>
      <c r="C128" s="80"/>
      <c r="D128" s="10"/>
      <c r="E128" s="81">
        <f t="shared" si="1"/>
        <v>2000</v>
      </c>
      <c r="F128" s="82">
        <v>2000000</v>
      </c>
    </row>
    <row r="129" spans="1:6" ht="27" customHeight="1">
      <c r="A129" s="78">
        <v>114</v>
      </c>
      <c r="B129" s="77" t="s">
        <v>243</v>
      </c>
      <c r="C129" s="80"/>
      <c r="D129" s="10"/>
      <c r="E129" s="81">
        <f t="shared" si="1"/>
        <v>2000</v>
      </c>
      <c r="F129" s="82">
        <v>2000000</v>
      </c>
    </row>
    <row r="130" spans="1:6" ht="21.75" customHeight="1">
      <c r="A130" s="78">
        <v>115</v>
      </c>
      <c r="B130" s="77" t="s">
        <v>244</v>
      </c>
      <c r="C130" s="80"/>
      <c r="D130" s="10"/>
      <c r="E130" s="81">
        <f t="shared" si="1"/>
        <v>2000</v>
      </c>
      <c r="F130" s="82">
        <v>2000000</v>
      </c>
    </row>
    <row r="131" spans="1:6" ht="21.75" customHeight="1">
      <c r="A131" s="78">
        <v>116</v>
      </c>
      <c r="B131" s="77" t="s">
        <v>245</v>
      </c>
      <c r="C131" s="80"/>
      <c r="D131" s="10"/>
      <c r="E131" s="81">
        <f t="shared" si="1"/>
        <v>2000</v>
      </c>
      <c r="F131" s="82">
        <v>2000000</v>
      </c>
    </row>
    <row r="132" spans="1:6" ht="21.75" customHeight="1">
      <c r="A132" s="78">
        <v>117</v>
      </c>
      <c r="B132" s="77" t="s">
        <v>246</v>
      </c>
      <c r="C132" s="80"/>
      <c r="D132" s="10"/>
      <c r="E132" s="81">
        <f t="shared" si="1"/>
        <v>2000</v>
      </c>
      <c r="F132" s="82">
        <v>2000000</v>
      </c>
    </row>
    <row r="133" spans="1:6" ht="21.75" customHeight="1">
      <c r="A133" s="78">
        <v>118</v>
      </c>
      <c r="B133" s="77" t="s">
        <v>247</v>
      </c>
      <c r="C133" s="80"/>
      <c r="D133" s="10"/>
      <c r="E133" s="81">
        <f t="shared" si="1"/>
        <v>2000</v>
      </c>
      <c r="F133" s="82">
        <v>2000000</v>
      </c>
    </row>
    <row r="134" spans="1:6" ht="18.75">
      <c r="A134" s="78">
        <v>119</v>
      </c>
      <c r="B134" s="77" t="s">
        <v>457</v>
      </c>
      <c r="C134" s="80"/>
      <c r="D134" s="10"/>
      <c r="E134" s="81">
        <f t="shared" si="1"/>
        <v>2000</v>
      </c>
      <c r="F134" s="82">
        <v>2000000</v>
      </c>
    </row>
    <row r="135" spans="1:6" ht="21.75" customHeight="1">
      <c r="A135" s="78">
        <v>120</v>
      </c>
      <c r="B135" s="77" t="s">
        <v>248</v>
      </c>
      <c r="C135" s="80"/>
      <c r="D135" s="10"/>
      <c r="E135" s="81">
        <f t="shared" si="1"/>
        <v>2000</v>
      </c>
      <c r="F135" s="82">
        <v>2000000</v>
      </c>
    </row>
    <row r="136" spans="1:6" ht="21.75" customHeight="1">
      <c r="A136" s="78">
        <v>121</v>
      </c>
      <c r="B136" s="77" t="s">
        <v>249</v>
      </c>
      <c r="C136" s="80"/>
      <c r="D136" s="10"/>
      <c r="E136" s="81">
        <f t="shared" si="1"/>
        <v>1994.526</v>
      </c>
      <c r="F136" s="82">
        <v>1994526</v>
      </c>
    </row>
    <row r="137" spans="1:6" ht="21.75" customHeight="1">
      <c r="A137" s="78">
        <v>122</v>
      </c>
      <c r="B137" s="77" t="s">
        <v>250</v>
      </c>
      <c r="C137" s="80"/>
      <c r="D137" s="10"/>
      <c r="E137" s="81">
        <f t="shared" si="1"/>
        <v>1204.088</v>
      </c>
      <c r="F137" s="82">
        <v>1204088</v>
      </c>
    </row>
    <row r="138" spans="1:6" ht="21.75" customHeight="1">
      <c r="A138" s="78">
        <v>123</v>
      </c>
      <c r="B138" s="77" t="s">
        <v>251</v>
      </c>
      <c r="C138" s="80"/>
      <c r="D138" s="10"/>
      <c r="E138" s="81">
        <f t="shared" si="1"/>
        <v>1050</v>
      </c>
      <c r="F138" s="82">
        <v>1050000</v>
      </c>
    </row>
    <row r="139" spans="1:6" ht="21.75" customHeight="1">
      <c r="A139" s="78">
        <v>124</v>
      </c>
      <c r="B139" s="77" t="s">
        <v>252</v>
      </c>
      <c r="C139" s="80"/>
      <c r="D139" s="10"/>
      <c r="E139" s="81">
        <f t="shared" si="1"/>
        <v>1000</v>
      </c>
      <c r="F139" s="82">
        <v>1000000</v>
      </c>
    </row>
    <row r="140" spans="1:6" ht="21.75" customHeight="1">
      <c r="A140" s="78">
        <v>125</v>
      </c>
      <c r="B140" s="77" t="s">
        <v>458</v>
      </c>
      <c r="C140" s="80"/>
      <c r="D140" s="10"/>
      <c r="E140" s="81">
        <f t="shared" si="1"/>
        <v>1000</v>
      </c>
      <c r="F140" s="82">
        <v>1000000</v>
      </c>
    </row>
    <row r="141" spans="1:6" ht="21.75" customHeight="1">
      <c r="A141" s="78">
        <v>126</v>
      </c>
      <c r="B141" s="77" t="s">
        <v>253</v>
      </c>
      <c r="C141" s="80"/>
      <c r="D141" s="10"/>
      <c r="E141" s="81">
        <f t="shared" si="1"/>
        <v>1000</v>
      </c>
      <c r="F141" s="82">
        <v>1000000</v>
      </c>
    </row>
    <row r="142" spans="1:6" ht="21.75" customHeight="1">
      <c r="A142" s="78">
        <v>127</v>
      </c>
      <c r="B142" s="77" t="s">
        <v>254</v>
      </c>
      <c r="C142" s="80"/>
      <c r="D142" s="10"/>
      <c r="E142" s="81">
        <f t="shared" si="1"/>
        <v>1000</v>
      </c>
      <c r="F142" s="82">
        <v>1000000</v>
      </c>
    </row>
    <row r="143" spans="1:6" ht="21.75" customHeight="1">
      <c r="A143" s="78">
        <v>128</v>
      </c>
      <c r="B143" s="77" t="s">
        <v>255</v>
      </c>
      <c r="C143" s="80"/>
      <c r="D143" s="10"/>
      <c r="E143" s="81">
        <f t="shared" si="1"/>
        <v>1000</v>
      </c>
      <c r="F143" s="82">
        <v>1000000</v>
      </c>
    </row>
    <row r="144" spans="1:6" ht="21.75" customHeight="1">
      <c r="A144" s="78">
        <v>129</v>
      </c>
      <c r="B144" s="77" t="s">
        <v>256</v>
      </c>
      <c r="C144" s="80"/>
      <c r="D144" s="10"/>
      <c r="E144" s="81">
        <f t="shared" si="1"/>
        <v>1000</v>
      </c>
      <c r="F144" s="82">
        <v>1000000</v>
      </c>
    </row>
    <row r="145" spans="1:6" ht="21.75" customHeight="1">
      <c r="A145" s="78">
        <v>130</v>
      </c>
      <c r="B145" s="77" t="s">
        <v>257</v>
      </c>
      <c r="C145" s="80"/>
      <c r="D145" s="10"/>
      <c r="E145" s="81">
        <f aca="true" t="shared" si="2" ref="E145:E208">F145/$F$10</f>
        <v>1000</v>
      </c>
      <c r="F145" s="82">
        <v>1000000</v>
      </c>
    </row>
    <row r="146" spans="1:6" ht="21.75" customHeight="1">
      <c r="A146" s="78">
        <v>131</v>
      </c>
      <c r="B146" s="77" t="s">
        <v>258</v>
      </c>
      <c r="C146" s="80"/>
      <c r="D146" s="10"/>
      <c r="E146" s="81">
        <f t="shared" si="2"/>
        <v>1000</v>
      </c>
      <c r="F146" s="82">
        <v>1000000</v>
      </c>
    </row>
    <row r="147" spans="1:6" ht="21.75" customHeight="1">
      <c r="A147" s="78">
        <v>132</v>
      </c>
      <c r="B147" s="77" t="s">
        <v>259</v>
      </c>
      <c r="C147" s="80"/>
      <c r="D147" s="10"/>
      <c r="E147" s="81">
        <f t="shared" si="2"/>
        <v>1000</v>
      </c>
      <c r="F147" s="82">
        <v>1000000</v>
      </c>
    </row>
    <row r="148" spans="1:6" ht="21.75" customHeight="1">
      <c r="A148" s="78">
        <v>133</v>
      </c>
      <c r="B148" s="77" t="s">
        <v>260</v>
      </c>
      <c r="C148" s="80"/>
      <c r="D148" s="10"/>
      <c r="E148" s="81">
        <f t="shared" si="2"/>
        <v>1000</v>
      </c>
      <c r="F148" s="82">
        <v>1000000</v>
      </c>
    </row>
    <row r="149" spans="1:6" ht="21.75" customHeight="1">
      <c r="A149" s="78">
        <v>134</v>
      </c>
      <c r="B149" s="77" t="s">
        <v>261</v>
      </c>
      <c r="C149" s="80"/>
      <c r="D149" s="10"/>
      <c r="E149" s="81">
        <f t="shared" si="2"/>
        <v>1000</v>
      </c>
      <c r="F149" s="82">
        <v>1000000</v>
      </c>
    </row>
    <row r="150" spans="1:6" ht="21.75" customHeight="1">
      <c r="A150" s="78">
        <v>135</v>
      </c>
      <c r="B150" s="77" t="s">
        <v>262</v>
      </c>
      <c r="C150" s="80"/>
      <c r="D150" s="10"/>
      <c r="E150" s="81">
        <f t="shared" si="2"/>
        <v>1000</v>
      </c>
      <c r="F150" s="82">
        <v>1000000</v>
      </c>
    </row>
    <row r="151" spans="1:6" ht="21.75" customHeight="1">
      <c r="A151" s="78">
        <v>136</v>
      </c>
      <c r="B151" s="77" t="s">
        <v>263</v>
      </c>
      <c r="C151" s="80"/>
      <c r="D151" s="10"/>
      <c r="E151" s="81">
        <f t="shared" si="2"/>
        <v>1000</v>
      </c>
      <c r="F151" s="82">
        <v>1000000</v>
      </c>
    </row>
    <row r="152" spans="1:6" ht="21.75" customHeight="1">
      <c r="A152" s="78">
        <v>137</v>
      </c>
      <c r="B152" s="77" t="s">
        <v>264</v>
      </c>
      <c r="C152" s="80"/>
      <c r="D152" s="10"/>
      <c r="E152" s="81">
        <f t="shared" si="2"/>
        <v>1000</v>
      </c>
      <c r="F152" s="82">
        <v>1000000</v>
      </c>
    </row>
    <row r="153" spans="1:6" ht="28.5" customHeight="1">
      <c r="A153" s="78">
        <v>138</v>
      </c>
      <c r="B153" s="77" t="s">
        <v>265</v>
      </c>
      <c r="C153" s="80"/>
      <c r="D153" s="10"/>
      <c r="E153" s="81">
        <f t="shared" si="2"/>
        <v>1000</v>
      </c>
      <c r="F153" s="82">
        <v>1000000</v>
      </c>
    </row>
    <row r="154" spans="1:6" ht="31.5" customHeight="1">
      <c r="A154" s="78">
        <v>139</v>
      </c>
      <c r="B154" s="77" t="s">
        <v>266</v>
      </c>
      <c r="C154" s="80"/>
      <c r="D154" s="10"/>
      <c r="E154" s="81">
        <f t="shared" si="2"/>
        <v>1000</v>
      </c>
      <c r="F154" s="82">
        <v>1000000</v>
      </c>
    </row>
    <row r="155" spans="1:6" ht="21.75" customHeight="1">
      <c r="A155" s="78">
        <v>140</v>
      </c>
      <c r="B155" s="77" t="s">
        <v>267</v>
      </c>
      <c r="C155" s="80"/>
      <c r="D155" s="10"/>
      <c r="E155" s="81">
        <f t="shared" si="2"/>
        <v>1000</v>
      </c>
      <c r="F155" s="82">
        <v>1000000</v>
      </c>
    </row>
    <row r="156" spans="1:6" ht="21.75" customHeight="1">
      <c r="A156" s="78">
        <v>141</v>
      </c>
      <c r="B156" s="77" t="s">
        <v>268</v>
      </c>
      <c r="C156" s="80"/>
      <c r="D156" s="10"/>
      <c r="E156" s="81">
        <f t="shared" si="2"/>
        <v>1000</v>
      </c>
      <c r="F156" s="82">
        <v>1000000</v>
      </c>
    </row>
    <row r="157" spans="1:6" ht="21.75" customHeight="1">
      <c r="A157" s="78">
        <v>142</v>
      </c>
      <c r="B157" s="77" t="s">
        <v>269</v>
      </c>
      <c r="C157" s="80"/>
      <c r="D157" s="10"/>
      <c r="E157" s="81">
        <f t="shared" si="2"/>
        <v>1000</v>
      </c>
      <c r="F157" s="82">
        <v>1000000</v>
      </c>
    </row>
    <row r="158" spans="1:6" ht="21.75" customHeight="1">
      <c r="A158" s="78">
        <v>143</v>
      </c>
      <c r="B158" s="77" t="s">
        <v>270</v>
      </c>
      <c r="C158" s="80"/>
      <c r="D158" s="10"/>
      <c r="E158" s="81">
        <f t="shared" si="2"/>
        <v>1000</v>
      </c>
      <c r="F158" s="82">
        <v>1000000</v>
      </c>
    </row>
    <row r="159" spans="1:6" ht="21.75" customHeight="1">
      <c r="A159" s="78">
        <v>144</v>
      </c>
      <c r="B159" s="77" t="s">
        <v>271</v>
      </c>
      <c r="C159" s="80"/>
      <c r="D159" s="10"/>
      <c r="E159" s="81">
        <f t="shared" si="2"/>
        <v>1000</v>
      </c>
      <c r="F159" s="82">
        <v>1000000</v>
      </c>
    </row>
    <row r="160" spans="1:6" ht="21.75" customHeight="1">
      <c r="A160" s="78">
        <v>145</v>
      </c>
      <c r="B160" s="77" t="s">
        <v>272</v>
      </c>
      <c r="C160" s="80"/>
      <c r="D160" s="10"/>
      <c r="E160" s="81">
        <f t="shared" si="2"/>
        <v>1000</v>
      </c>
      <c r="F160" s="82">
        <v>1000000</v>
      </c>
    </row>
    <row r="161" spans="1:6" ht="21.75" customHeight="1">
      <c r="A161" s="78">
        <v>146</v>
      </c>
      <c r="B161" s="77" t="s">
        <v>273</v>
      </c>
      <c r="C161" s="80"/>
      <c r="D161" s="10"/>
      <c r="E161" s="81">
        <f t="shared" si="2"/>
        <v>1000</v>
      </c>
      <c r="F161" s="82">
        <v>1000000</v>
      </c>
    </row>
    <row r="162" spans="1:6" ht="21.75" customHeight="1">
      <c r="A162" s="78">
        <v>147</v>
      </c>
      <c r="B162" s="77" t="s">
        <v>274</v>
      </c>
      <c r="C162" s="80"/>
      <c r="D162" s="10"/>
      <c r="E162" s="81">
        <f t="shared" si="2"/>
        <v>1000</v>
      </c>
      <c r="F162" s="82">
        <v>1000000</v>
      </c>
    </row>
    <row r="163" spans="1:6" ht="21.75" customHeight="1">
      <c r="A163" s="78">
        <v>148</v>
      </c>
      <c r="B163" s="77" t="s">
        <v>275</v>
      </c>
      <c r="C163" s="80"/>
      <c r="D163" s="10"/>
      <c r="E163" s="81">
        <f t="shared" si="2"/>
        <v>1000</v>
      </c>
      <c r="F163" s="82">
        <v>1000000</v>
      </c>
    </row>
    <row r="164" spans="1:6" ht="21.75" customHeight="1">
      <c r="A164" s="78">
        <v>149</v>
      </c>
      <c r="B164" s="77" t="s">
        <v>276</v>
      </c>
      <c r="C164" s="80"/>
      <c r="D164" s="10"/>
      <c r="E164" s="81">
        <f t="shared" si="2"/>
        <v>1000</v>
      </c>
      <c r="F164" s="82">
        <v>1000000</v>
      </c>
    </row>
    <row r="165" spans="1:6" ht="21.75" customHeight="1">
      <c r="A165" s="78">
        <v>150</v>
      </c>
      <c r="B165" s="77" t="s">
        <v>277</v>
      </c>
      <c r="C165" s="80"/>
      <c r="D165" s="10"/>
      <c r="E165" s="81">
        <f t="shared" si="2"/>
        <v>1000</v>
      </c>
      <c r="F165" s="82">
        <v>1000000</v>
      </c>
    </row>
    <row r="166" spans="1:6" ht="18.75">
      <c r="A166" s="78">
        <v>151</v>
      </c>
      <c r="B166" s="77" t="s">
        <v>278</v>
      </c>
      <c r="C166" s="80"/>
      <c r="D166" s="10"/>
      <c r="E166" s="81">
        <f t="shared" si="2"/>
        <v>1000</v>
      </c>
      <c r="F166" s="82">
        <v>1000000</v>
      </c>
    </row>
    <row r="167" spans="1:6" ht="21.75" customHeight="1">
      <c r="A167" s="78">
        <v>152</v>
      </c>
      <c r="B167" s="77" t="s">
        <v>279</v>
      </c>
      <c r="C167" s="80"/>
      <c r="D167" s="10"/>
      <c r="E167" s="81">
        <f t="shared" si="2"/>
        <v>1000</v>
      </c>
      <c r="F167" s="82">
        <v>1000000</v>
      </c>
    </row>
    <row r="168" spans="1:6" ht="21.75" customHeight="1">
      <c r="A168" s="78">
        <v>153</v>
      </c>
      <c r="B168" s="77" t="s">
        <v>280</v>
      </c>
      <c r="C168" s="80"/>
      <c r="D168" s="10"/>
      <c r="E168" s="81">
        <f t="shared" si="2"/>
        <v>1000</v>
      </c>
      <c r="F168" s="82">
        <v>1000000</v>
      </c>
    </row>
    <row r="169" spans="1:6" ht="25.5">
      <c r="A169" s="78">
        <v>154</v>
      </c>
      <c r="B169" s="77" t="s">
        <v>463</v>
      </c>
      <c r="C169" s="80"/>
      <c r="D169" s="10"/>
      <c r="E169" s="81">
        <f t="shared" si="2"/>
        <v>1000</v>
      </c>
      <c r="F169" s="82">
        <v>1000000</v>
      </c>
    </row>
    <row r="170" spans="1:6" ht="21.75" customHeight="1">
      <c r="A170" s="78">
        <v>155</v>
      </c>
      <c r="B170" s="77" t="s">
        <v>281</v>
      </c>
      <c r="C170" s="80"/>
      <c r="D170" s="10"/>
      <c r="E170" s="81">
        <f t="shared" si="2"/>
        <v>1000</v>
      </c>
      <c r="F170" s="82">
        <v>1000000</v>
      </c>
    </row>
    <row r="171" spans="1:6" ht="21.75" customHeight="1">
      <c r="A171" s="78">
        <v>156</v>
      </c>
      <c r="B171" s="77" t="s">
        <v>282</v>
      </c>
      <c r="C171" s="80"/>
      <c r="D171" s="10"/>
      <c r="E171" s="81">
        <f t="shared" si="2"/>
        <v>1000</v>
      </c>
      <c r="F171" s="82">
        <v>1000000</v>
      </c>
    </row>
    <row r="172" spans="1:6" ht="21.75" customHeight="1">
      <c r="A172" s="78">
        <v>157</v>
      </c>
      <c r="B172" s="77" t="s">
        <v>283</v>
      </c>
      <c r="C172" s="80"/>
      <c r="D172" s="10"/>
      <c r="E172" s="81">
        <f t="shared" si="2"/>
        <v>1000</v>
      </c>
      <c r="F172" s="82">
        <v>1000000</v>
      </c>
    </row>
    <row r="173" spans="1:6" ht="21.75" customHeight="1">
      <c r="A173" s="78">
        <v>158</v>
      </c>
      <c r="B173" s="77" t="s">
        <v>284</v>
      </c>
      <c r="C173" s="80"/>
      <c r="D173" s="10"/>
      <c r="E173" s="81">
        <f t="shared" si="2"/>
        <v>1000</v>
      </c>
      <c r="F173" s="82">
        <v>1000000</v>
      </c>
    </row>
    <row r="174" spans="1:6" ht="21.75" customHeight="1">
      <c r="A174" s="78">
        <v>159</v>
      </c>
      <c r="B174" s="77" t="s">
        <v>285</v>
      </c>
      <c r="C174" s="80"/>
      <c r="D174" s="10"/>
      <c r="E174" s="81">
        <f t="shared" si="2"/>
        <v>1000</v>
      </c>
      <c r="F174" s="82">
        <v>1000000</v>
      </c>
    </row>
    <row r="175" spans="1:6" ht="21.75" customHeight="1">
      <c r="A175" s="78">
        <v>160</v>
      </c>
      <c r="B175" s="77" t="s">
        <v>286</v>
      </c>
      <c r="C175" s="80"/>
      <c r="D175" s="10"/>
      <c r="E175" s="81">
        <f t="shared" si="2"/>
        <v>1000</v>
      </c>
      <c r="F175" s="82">
        <v>1000000</v>
      </c>
    </row>
    <row r="176" spans="1:6" ht="21.75" customHeight="1">
      <c r="A176" s="78">
        <v>161</v>
      </c>
      <c r="B176" s="77" t="s">
        <v>287</v>
      </c>
      <c r="C176" s="80"/>
      <c r="D176" s="10"/>
      <c r="E176" s="81">
        <f t="shared" si="2"/>
        <v>1000</v>
      </c>
      <c r="F176" s="82">
        <v>1000000</v>
      </c>
    </row>
    <row r="177" spans="1:6" ht="21.75" customHeight="1">
      <c r="A177" s="78">
        <v>162</v>
      </c>
      <c r="B177" s="77" t="s">
        <v>288</v>
      </c>
      <c r="C177" s="80"/>
      <c r="D177" s="10"/>
      <c r="E177" s="81">
        <f t="shared" si="2"/>
        <v>1000</v>
      </c>
      <c r="F177" s="82">
        <v>1000000</v>
      </c>
    </row>
    <row r="178" spans="1:6" ht="21.75" customHeight="1">
      <c r="A178" s="78">
        <v>163</v>
      </c>
      <c r="B178" s="77" t="s">
        <v>289</v>
      </c>
      <c r="C178" s="80"/>
      <c r="D178" s="10"/>
      <c r="E178" s="81">
        <f t="shared" si="2"/>
        <v>1000</v>
      </c>
      <c r="F178" s="82">
        <v>1000000</v>
      </c>
    </row>
    <row r="179" spans="1:6" ht="18.75">
      <c r="A179" s="78">
        <v>164</v>
      </c>
      <c r="B179" s="77" t="s">
        <v>459</v>
      </c>
      <c r="C179" s="80"/>
      <c r="D179" s="10"/>
      <c r="E179" s="81">
        <f t="shared" si="2"/>
        <v>1000</v>
      </c>
      <c r="F179" s="82">
        <v>1000000</v>
      </c>
    </row>
    <row r="180" spans="1:6" ht="21.75" customHeight="1">
      <c r="A180" s="78">
        <v>165</v>
      </c>
      <c r="B180" s="77" t="s">
        <v>290</v>
      </c>
      <c r="C180" s="80"/>
      <c r="D180" s="10"/>
      <c r="E180" s="81">
        <f t="shared" si="2"/>
        <v>1000</v>
      </c>
      <c r="F180" s="82">
        <v>1000000</v>
      </c>
    </row>
    <row r="181" spans="1:6" ht="21.75" customHeight="1">
      <c r="A181" s="78">
        <v>166</v>
      </c>
      <c r="B181" s="77" t="s">
        <v>291</v>
      </c>
      <c r="C181" s="80"/>
      <c r="D181" s="10"/>
      <c r="E181" s="81">
        <f t="shared" si="2"/>
        <v>900</v>
      </c>
      <c r="F181" s="82">
        <v>900000</v>
      </c>
    </row>
    <row r="182" spans="1:6" ht="21.75" customHeight="1">
      <c r="A182" s="78">
        <v>167</v>
      </c>
      <c r="B182" s="77" t="s">
        <v>292</v>
      </c>
      <c r="C182" s="80"/>
      <c r="D182" s="10"/>
      <c r="E182" s="81">
        <f t="shared" si="2"/>
        <v>900</v>
      </c>
      <c r="F182" s="82">
        <v>900000</v>
      </c>
    </row>
    <row r="183" spans="1:6" ht="21.75" customHeight="1">
      <c r="A183" s="78">
        <v>168</v>
      </c>
      <c r="B183" s="77" t="s">
        <v>293</v>
      </c>
      <c r="C183" s="80"/>
      <c r="D183" s="10"/>
      <c r="E183" s="81">
        <f t="shared" si="2"/>
        <v>820.017</v>
      </c>
      <c r="F183" s="82">
        <v>820017</v>
      </c>
    </row>
    <row r="184" spans="1:6" ht="21.75" customHeight="1">
      <c r="A184" s="78">
        <v>169</v>
      </c>
      <c r="B184" s="77" t="s">
        <v>294</v>
      </c>
      <c r="C184" s="80"/>
      <c r="D184" s="10"/>
      <c r="E184" s="81">
        <f t="shared" si="2"/>
        <v>805</v>
      </c>
      <c r="F184" s="82">
        <v>805000</v>
      </c>
    </row>
    <row r="185" spans="1:6" ht="21.75" customHeight="1">
      <c r="A185" s="78">
        <v>170</v>
      </c>
      <c r="B185" s="77" t="s">
        <v>295</v>
      </c>
      <c r="C185" s="80"/>
      <c r="D185" s="10"/>
      <c r="E185" s="81">
        <f t="shared" si="2"/>
        <v>770</v>
      </c>
      <c r="F185" s="82">
        <v>770000</v>
      </c>
    </row>
    <row r="186" spans="1:6" ht="21.75" customHeight="1">
      <c r="A186" s="78">
        <v>171</v>
      </c>
      <c r="B186" s="77" t="s">
        <v>296</v>
      </c>
      <c r="C186" s="80"/>
      <c r="D186" s="10"/>
      <c r="E186" s="81">
        <f t="shared" si="2"/>
        <v>750</v>
      </c>
      <c r="F186" s="82">
        <v>750000</v>
      </c>
    </row>
    <row r="187" spans="1:6" ht="21.75" customHeight="1">
      <c r="A187" s="78">
        <v>172</v>
      </c>
      <c r="B187" s="77" t="s">
        <v>297</v>
      </c>
      <c r="C187" s="80"/>
      <c r="D187" s="10"/>
      <c r="E187" s="81">
        <f t="shared" si="2"/>
        <v>746.219</v>
      </c>
      <c r="F187" s="82">
        <v>746219</v>
      </c>
    </row>
    <row r="188" spans="1:6" ht="21.75" customHeight="1">
      <c r="A188" s="78">
        <v>173</v>
      </c>
      <c r="B188" s="77" t="s">
        <v>298</v>
      </c>
      <c r="C188" s="80"/>
      <c r="D188" s="10"/>
      <c r="E188" s="81">
        <f t="shared" si="2"/>
        <v>700</v>
      </c>
      <c r="F188" s="82">
        <v>700000</v>
      </c>
    </row>
    <row r="189" spans="1:6" ht="21.75" customHeight="1">
      <c r="A189" s="78">
        <v>174</v>
      </c>
      <c r="B189" s="77" t="s">
        <v>299</v>
      </c>
      <c r="C189" s="80"/>
      <c r="D189" s="10"/>
      <c r="E189" s="81">
        <f t="shared" si="2"/>
        <v>602.213</v>
      </c>
      <c r="F189" s="82">
        <v>602213</v>
      </c>
    </row>
    <row r="190" spans="1:6" ht="21.75" customHeight="1">
      <c r="A190" s="78">
        <v>175</v>
      </c>
      <c r="B190" s="77" t="s">
        <v>300</v>
      </c>
      <c r="C190" s="80"/>
      <c r="D190" s="10"/>
      <c r="E190" s="81">
        <f t="shared" si="2"/>
        <v>600</v>
      </c>
      <c r="F190" s="82">
        <v>600000</v>
      </c>
    </row>
    <row r="191" spans="1:6" ht="25.5">
      <c r="A191" s="78">
        <v>176</v>
      </c>
      <c r="B191" s="77" t="s">
        <v>301</v>
      </c>
      <c r="C191" s="80"/>
      <c r="D191" s="10"/>
      <c r="E191" s="81">
        <f t="shared" si="2"/>
        <v>550</v>
      </c>
      <c r="F191" s="82">
        <v>550000</v>
      </c>
    </row>
    <row r="192" spans="1:6" ht="21.75" customHeight="1">
      <c r="A192" s="78">
        <v>177</v>
      </c>
      <c r="B192" s="77" t="s">
        <v>460</v>
      </c>
      <c r="C192" s="80"/>
      <c r="D192" s="10"/>
      <c r="E192" s="81">
        <f t="shared" si="2"/>
        <v>550</v>
      </c>
      <c r="F192" s="82">
        <v>550000</v>
      </c>
    </row>
    <row r="193" spans="1:6" ht="21.75" customHeight="1">
      <c r="A193" s="78">
        <v>178</v>
      </c>
      <c r="B193" s="77" t="s">
        <v>302</v>
      </c>
      <c r="C193" s="80"/>
      <c r="D193" s="10"/>
      <c r="E193" s="81">
        <f t="shared" si="2"/>
        <v>550</v>
      </c>
      <c r="F193" s="82">
        <v>550000</v>
      </c>
    </row>
    <row r="194" spans="1:6" ht="21.75" customHeight="1">
      <c r="A194" s="78">
        <v>179</v>
      </c>
      <c r="B194" s="77" t="s">
        <v>303</v>
      </c>
      <c r="C194" s="80"/>
      <c r="D194" s="10"/>
      <c r="E194" s="81">
        <f t="shared" si="2"/>
        <v>500</v>
      </c>
      <c r="F194" s="82">
        <v>500000</v>
      </c>
    </row>
    <row r="195" spans="1:6" ht="21.75" customHeight="1">
      <c r="A195" s="78">
        <v>180</v>
      </c>
      <c r="B195" s="77" t="s">
        <v>304</v>
      </c>
      <c r="C195" s="80"/>
      <c r="D195" s="10"/>
      <c r="E195" s="81">
        <f t="shared" si="2"/>
        <v>500</v>
      </c>
      <c r="F195" s="82">
        <v>500000</v>
      </c>
    </row>
    <row r="196" spans="1:6" ht="21.75" customHeight="1">
      <c r="A196" s="78">
        <v>181</v>
      </c>
      <c r="B196" s="77" t="s">
        <v>305</v>
      </c>
      <c r="C196" s="80"/>
      <c r="D196" s="10"/>
      <c r="E196" s="81">
        <f t="shared" si="2"/>
        <v>500</v>
      </c>
      <c r="F196" s="82">
        <v>500000</v>
      </c>
    </row>
    <row r="197" spans="1:6" ht="21.75" customHeight="1">
      <c r="A197" s="78">
        <v>182</v>
      </c>
      <c r="B197" s="77" t="s">
        <v>306</v>
      </c>
      <c r="C197" s="80"/>
      <c r="D197" s="10"/>
      <c r="E197" s="81">
        <f t="shared" si="2"/>
        <v>500</v>
      </c>
      <c r="F197" s="82">
        <v>500000</v>
      </c>
    </row>
    <row r="198" spans="1:6" ht="27.75" customHeight="1">
      <c r="A198" s="78">
        <v>183</v>
      </c>
      <c r="B198" s="77" t="s">
        <v>307</v>
      </c>
      <c r="C198" s="80"/>
      <c r="D198" s="10"/>
      <c r="E198" s="81">
        <f t="shared" si="2"/>
        <v>500</v>
      </c>
      <c r="F198" s="82">
        <v>500000</v>
      </c>
    </row>
    <row r="199" spans="1:6" ht="21.75" customHeight="1">
      <c r="A199" s="78">
        <v>184</v>
      </c>
      <c r="B199" s="77" t="s">
        <v>308</v>
      </c>
      <c r="C199" s="80"/>
      <c r="D199" s="10"/>
      <c r="E199" s="81">
        <f t="shared" si="2"/>
        <v>500</v>
      </c>
      <c r="F199" s="82">
        <v>500000</v>
      </c>
    </row>
    <row r="200" spans="1:6" ht="21.75" customHeight="1">
      <c r="A200" s="78">
        <v>185</v>
      </c>
      <c r="B200" s="77" t="s">
        <v>309</v>
      </c>
      <c r="C200" s="80"/>
      <c r="D200" s="10"/>
      <c r="E200" s="81">
        <f t="shared" si="2"/>
        <v>500</v>
      </c>
      <c r="F200" s="82">
        <v>500000</v>
      </c>
    </row>
    <row r="201" spans="1:6" ht="21.75" customHeight="1">
      <c r="A201" s="78">
        <v>186</v>
      </c>
      <c r="B201" s="77" t="s">
        <v>310</v>
      </c>
      <c r="C201" s="80"/>
      <c r="D201" s="10"/>
      <c r="E201" s="81">
        <f t="shared" si="2"/>
        <v>500</v>
      </c>
      <c r="F201" s="82">
        <v>500000</v>
      </c>
    </row>
    <row r="202" spans="1:6" ht="21.75" customHeight="1">
      <c r="A202" s="78">
        <v>187</v>
      </c>
      <c r="B202" s="77" t="s">
        <v>311</v>
      </c>
      <c r="C202" s="80"/>
      <c r="D202" s="10"/>
      <c r="E202" s="81">
        <f t="shared" si="2"/>
        <v>500</v>
      </c>
      <c r="F202" s="82">
        <v>500000</v>
      </c>
    </row>
    <row r="203" spans="1:6" ht="21.75" customHeight="1">
      <c r="A203" s="78">
        <v>188</v>
      </c>
      <c r="B203" s="77" t="s">
        <v>312</v>
      </c>
      <c r="C203" s="80"/>
      <c r="D203" s="10"/>
      <c r="E203" s="81">
        <f t="shared" si="2"/>
        <v>500</v>
      </c>
      <c r="F203" s="82">
        <v>500000</v>
      </c>
    </row>
    <row r="204" spans="1:6" ht="21.75" customHeight="1">
      <c r="A204" s="78">
        <v>189</v>
      </c>
      <c r="B204" s="77" t="s">
        <v>313</v>
      </c>
      <c r="C204" s="80"/>
      <c r="D204" s="10"/>
      <c r="E204" s="81">
        <f t="shared" si="2"/>
        <v>500</v>
      </c>
      <c r="F204" s="82">
        <v>500000</v>
      </c>
    </row>
    <row r="205" spans="1:6" ht="21.75" customHeight="1">
      <c r="A205" s="78">
        <v>190</v>
      </c>
      <c r="B205" s="77" t="s">
        <v>314</v>
      </c>
      <c r="C205" s="80"/>
      <c r="D205" s="10"/>
      <c r="E205" s="81">
        <f t="shared" si="2"/>
        <v>500</v>
      </c>
      <c r="F205" s="82">
        <v>500000</v>
      </c>
    </row>
    <row r="206" spans="1:6" ht="21.75" customHeight="1">
      <c r="A206" s="78">
        <v>191</v>
      </c>
      <c r="B206" s="77" t="s">
        <v>315</v>
      </c>
      <c r="C206" s="80"/>
      <c r="D206" s="10"/>
      <c r="E206" s="81">
        <f t="shared" si="2"/>
        <v>500</v>
      </c>
      <c r="F206" s="82">
        <v>500000</v>
      </c>
    </row>
    <row r="207" spans="1:6" ht="21.75" customHeight="1">
      <c r="A207" s="78">
        <v>192</v>
      </c>
      <c r="B207" s="77" t="s">
        <v>316</v>
      </c>
      <c r="C207" s="80"/>
      <c r="D207" s="10"/>
      <c r="E207" s="81">
        <f t="shared" si="2"/>
        <v>500</v>
      </c>
      <c r="F207" s="82">
        <v>500000</v>
      </c>
    </row>
    <row r="208" spans="1:6" ht="18.75">
      <c r="A208" s="78">
        <v>193</v>
      </c>
      <c r="B208" s="77" t="s">
        <v>317</v>
      </c>
      <c r="C208" s="80"/>
      <c r="D208" s="10"/>
      <c r="E208" s="81">
        <f t="shared" si="2"/>
        <v>500</v>
      </c>
      <c r="F208" s="82">
        <v>500000</v>
      </c>
    </row>
    <row r="209" spans="1:6" ht="21.75" customHeight="1">
      <c r="A209" s="78">
        <v>194</v>
      </c>
      <c r="B209" s="77" t="s">
        <v>461</v>
      </c>
      <c r="C209" s="80"/>
      <c r="D209" s="10"/>
      <c r="E209" s="81">
        <f aca="true" t="shared" si="3" ref="E209:E228">F209/$F$10</f>
        <v>500</v>
      </c>
      <c r="F209" s="82">
        <v>500000</v>
      </c>
    </row>
    <row r="210" spans="1:6" ht="21.75" customHeight="1">
      <c r="A210" s="78">
        <v>195</v>
      </c>
      <c r="B210" s="77" t="s">
        <v>318</v>
      </c>
      <c r="C210" s="80"/>
      <c r="D210" s="10"/>
      <c r="E210" s="81">
        <f t="shared" si="3"/>
        <v>500</v>
      </c>
      <c r="F210" s="82">
        <v>500000</v>
      </c>
    </row>
    <row r="211" spans="1:6" ht="21.75" customHeight="1">
      <c r="A211" s="78">
        <v>196</v>
      </c>
      <c r="B211" s="77" t="s">
        <v>319</v>
      </c>
      <c r="C211" s="80"/>
      <c r="D211" s="10"/>
      <c r="E211" s="81">
        <f t="shared" si="3"/>
        <v>500</v>
      </c>
      <c r="F211" s="82">
        <v>500000</v>
      </c>
    </row>
    <row r="212" spans="1:6" ht="21.75" customHeight="1">
      <c r="A212" s="78">
        <v>197</v>
      </c>
      <c r="B212" s="77" t="s">
        <v>320</v>
      </c>
      <c r="C212" s="80"/>
      <c r="D212" s="10"/>
      <c r="E212" s="81">
        <f t="shared" si="3"/>
        <v>500</v>
      </c>
      <c r="F212" s="82">
        <v>500000</v>
      </c>
    </row>
    <row r="213" spans="1:6" ht="21.75" customHeight="1">
      <c r="A213" s="78">
        <v>198</v>
      </c>
      <c r="B213" s="77" t="s">
        <v>321</v>
      </c>
      <c r="C213" s="80"/>
      <c r="D213" s="10"/>
      <c r="E213" s="81">
        <f t="shared" si="3"/>
        <v>500</v>
      </c>
      <c r="F213" s="82">
        <v>500000</v>
      </c>
    </row>
    <row r="214" spans="1:6" ht="21.75" customHeight="1">
      <c r="A214" s="78">
        <v>199</v>
      </c>
      <c r="B214" s="77" t="s">
        <v>322</v>
      </c>
      <c r="C214" s="80"/>
      <c r="D214" s="10"/>
      <c r="E214" s="81">
        <f t="shared" si="3"/>
        <v>500</v>
      </c>
      <c r="F214" s="82">
        <v>500000</v>
      </c>
    </row>
    <row r="215" spans="1:6" ht="18.75">
      <c r="A215" s="78">
        <v>200</v>
      </c>
      <c r="B215" s="77" t="s">
        <v>323</v>
      </c>
      <c r="C215" s="80"/>
      <c r="D215" s="10"/>
      <c r="E215" s="81">
        <f t="shared" si="3"/>
        <v>500</v>
      </c>
      <c r="F215" s="82">
        <v>500000</v>
      </c>
    </row>
    <row r="216" spans="1:6" ht="21.75" customHeight="1">
      <c r="A216" s="78">
        <v>201</v>
      </c>
      <c r="B216" s="77" t="s">
        <v>324</v>
      </c>
      <c r="C216" s="80"/>
      <c r="D216" s="10"/>
      <c r="E216" s="81">
        <f t="shared" si="3"/>
        <v>500</v>
      </c>
      <c r="F216" s="82">
        <v>500000</v>
      </c>
    </row>
    <row r="217" spans="1:6" ht="21.75" customHeight="1">
      <c r="A217" s="78">
        <v>202</v>
      </c>
      <c r="B217" s="77" t="s">
        <v>325</v>
      </c>
      <c r="C217" s="80"/>
      <c r="D217" s="10"/>
      <c r="E217" s="81">
        <f t="shared" si="3"/>
        <v>500</v>
      </c>
      <c r="F217" s="82">
        <v>500000</v>
      </c>
    </row>
    <row r="218" spans="1:6" ht="21.75" customHeight="1">
      <c r="A218" s="78">
        <v>203</v>
      </c>
      <c r="B218" s="77" t="s">
        <v>326</v>
      </c>
      <c r="C218" s="80"/>
      <c r="D218" s="10"/>
      <c r="E218" s="81">
        <f t="shared" si="3"/>
        <v>500</v>
      </c>
      <c r="F218" s="82">
        <v>500000</v>
      </c>
    </row>
    <row r="219" spans="1:6" ht="25.5">
      <c r="A219" s="78">
        <v>204</v>
      </c>
      <c r="B219" s="77" t="s">
        <v>327</v>
      </c>
      <c r="C219" s="80"/>
      <c r="D219" s="10"/>
      <c r="E219" s="81">
        <f t="shared" si="3"/>
        <v>500</v>
      </c>
      <c r="F219" s="82">
        <v>500000</v>
      </c>
    </row>
    <row r="220" spans="1:6" ht="25.5">
      <c r="A220" s="78">
        <v>205</v>
      </c>
      <c r="B220" s="77" t="s">
        <v>328</v>
      </c>
      <c r="C220" s="80"/>
      <c r="D220" s="10"/>
      <c r="E220" s="81">
        <f t="shared" si="3"/>
        <v>500</v>
      </c>
      <c r="F220" s="82">
        <v>500000</v>
      </c>
    </row>
    <row r="221" spans="1:6" ht="21.75" customHeight="1">
      <c r="A221" s="78">
        <v>206</v>
      </c>
      <c r="B221" s="77" t="s">
        <v>329</v>
      </c>
      <c r="C221" s="80"/>
      <c r="D221" s="10"/>
      <c r="E221" s="81">
        <f t="shared" si="3"/>
        <v>500</v>
      </c>
      <c r="F221" s="82">
        <v>500000</v>
      </c>
    </row>
    <row r="222" spans="1:6" ht="18.75">
      <c r="A222" s="78">
        <v>207</v>
      </c>
      <c r="B222" s="77" t="s">
        <v>330</v>
      </c>
      <c r="C222" s="80"/>
      <c r="D222" s="10"/>
      <c r="E222" s="81">
        <f t="shared" si="3"/>
        <v>500</v>
      </c>
      <c r="F222" s="82">
        <v>500000</v>
      </c>
    </row>
    <row r="223" spans="1:6" ht="21.75" customHeight="1">
      <c r="A223" s="78">
        <v>208</v>
      </c>
      <c r="B223" s="77" t="s">
        <v>331</v>
      </c>
      <c r="C223" s="80"/>
      <c r="D223" s="10"/>
      <c r="E223" s="81">
        <f t="shared" si="3"/>
        <v>500</v>
      </c>
      <c r="F223" s="82">
        <v>500000</v>
      </c>
    </row>
    <row r="224" spans="1:6" ht="21.75" customHeight="1">
      <c r="A224" s="78">
        <v>209</v>
      </c>
      <c r="B224" s="77" t="s">
        <v>332</v>
      </c>
      <c r="C224" s="80"/>
      <c r="D224" s="10"/>
      <c r="E224" s="81">
        <f t="shared" si="3"/>
        <v>500</v>
      </c>
      <c r="F224" s="82">
        <v>500000</v>
      </c>
    </row>
    <row r="225" spans="1:6" ht="21.75" customHeight="1">
      <c r="A225" s="78">
        <v>210</v>
      </c>
      <c r="B225" s="77" t="s">
        <v>333</v>
      </c>
      <c r="C225" s="80"/>
      <c r="D225" s="10"/>
      <c r="E225" s="81">
        <f t="shared" si="3"/>
        <v>500</v>
      </c>
      <c r="F225" s="82">
        <v>500000</v>
      </c>
    </row>
    <row r="226" spans="1:6" ht="21.75" customHeight="1">
      <c r="A226" s="78">
        <v>211</v>
      </c>
      <c r="B226" s="77" t="s">
        <v>334</v>
      </c>
      <c r="C226" s="80"/>
      <c r="D226" s="10"/>
      <c r="E226" s="81">
        <f t="shared" si="3"/>
        <v>500</v>
      </c>
      <c r="F226" s="82">
        <v>500000</v>
      </c>
    </row>
    <row r="227" spans="1:6" ht="21.75" customHeight="1">
      <c r="A227" s="78">
        <v>212</v>
      </c>
      <c r="B227" s="77" t="s">
        <v>335</v>
      </c>
      <c r="C227" s="80"/>
      <c r="D227" s="10"/>
      <c r="E227" s="81">
        <f t="shared" si="3"/>
        <v>500</v>
      </c>
      <c r="F227" s="82">
        <v>500000</v>
      </c>
    </row>
    <row r="228" spans="1:6" ht="21.75" customHeight="1">
      <c r="A228" s="78">
        <v>213</v>
      </c>
      <c r="B228" s="77" t="s">
        <v>336</v>
      </c>
      <c r="C228" s="80"/>
      <c r="D228" s="10"/>
      <c r="E228" s="81">
        <f t="shared" si="3"/>
        <v>500</v>
      </c>
      <c r="F228" s="82">
        <v>500000</v>
      </c>
    </row>
    <row r="229" spans="1:6" ht="21.75" customHeight="1">
      <c r="A229" s="78"/>
      <c r="B229" s="86" t="s">
        <v>413</v>
      </c>
      <c r="C229" s="10"/>
      <c r="D229" s="10"/>
      <c r="E229" s="83">
        <f>F229/$F$10</f>
        <v>7445564.848</v>
      </c>
      <c r="F229" s="1">
        <v>7445564848</v>
      </c>
    </row>
    <row r="230" spans="1:7" ht="21.75" customHeight="1">
      <c r="A230" s="21" t="s">
        <v>36</v>
      </c>
      <c r="B230" s="86" t="s">
        <v>410</v>
      </c>
      <c r="C230" s="10"/>
      <c r="D230" s="10"/>
      <c r="E230" s="10"/>
      <c r="G230" s="1">
        <v>1000</v>
      </c>
    </row>
    <row r="231" spans="1:6" ht="21.75" customHeight="1">
      <c r="A231" s="79">
        <v>1</v>
      </c>
      <c r="B231" s="77" t="s">
        <v>337</v>
      </c>
      <c r="C231" s="10"/>
      <c r="D231" s="10"/>
      <c r="E231" s="10">
        <f>F231/$G$230</f>
        <v>5000</v>
      </c>
      <c r="F231" s="1">
        <v>5000000</v>
      </c>
    </row>
    <row r="232" spans="1:6" ht="21.75" customHeight="1">
      <c r="A232" s="79">
        <v>2</v>
      </c>
      <c r="B232" s="77" t="s">
        <v>338</v>
      </c>
      <c r="C232" s="10"/>
      <c r="D232" s="10"/>
      <c r="E232" s="10">
        <f aca="true" t="shared" si="4" ref="E232:E294">F232/$G$230</f>
        <v>700</v>
      </c>
      <c r="F232" s="1">
        <v>700000</v>
      </c>
    </row>
    <row r="233" spans="1:6" ht="25.5">
      <c r="A233" s="79">
        <v>3</v>
      </c>
      <c r="B233" s="77" t="s">
        <v>339</v>
      </c>
      <c r="C233" s="10"/>
      <c r="D233" s="10"/>
      <c r="E233" s="10">
        <f t="shared" si="4"/>
        <v>500</v>
      </c>
      <c r="F233" s="1">
        <v>500000</v>
      </c>
    </row>
    <row r="234" spans="1:6" ht="21.75" customHeight="1">
      <c r="A234" s="79">
        <v>4</v>
      </c>
      <c r="B234" s="77" t="s">
        <v>340</v>
      </c>
      <c r="C234" s="10"/>
      <c r="D234" s="10"/>
      <c r="E234" s="10">
        <f t="shared" si="4"/>
        <v>500</v>
      </c>
      <c r="F234" s="1">
        <v>500000</v>
      </c>
    </row>
    <row r="235" spans="1:5" ht="21.75" customHeight="1">
      <c r="A235" s="79">
        <v>5</v>
      </c>
      <c r="B235" s="122" t="s">
        <v>449</v>
      </c>
      <c r="C235" s="10"/>
      <c r="D235" s="10"/>
      <c r="E235" s="10">
        <v>300</v>
      </c>
    </row>
    <row r="236" spans="1:6" ht="21.75" customHeight="1">
      <c r="A236" s="79">
        <v>6</v>
      </c>
      <c r="B236" s="77" t="s">
        <v>342</v>
      </c>
      <c r="C236" s="10"/>
      <c r="D236" s="10"/>
      <c r="E236" s="10">
        <f t="shared" si="4"/>
        <v>300</v>
      </c>
      <c r="F236" s="1">
        <v>300000</v>
      </c>
    </row>
    <row r="237" spans="1:6" ht="21.75" customHeight="1">
      <c r="A237" s="79">
        <v>7</v>
      </c>
      <c r="B237" s="77" t="s">
        <v>343</v>
      </c>
      <c r="C237" s="10"/>
      <c r="D237" s="10"/>
      <c r="E237" s="10">
        <f t="shared" si="4"/>
        <v>300</v>
      </c>
      <c r="F237" s="1">
        <v>300000</v>
      </c>
    </row>
    <row r="238" spans="1:6" ht="21.75" customHeight="1">
      <c r="A238" s="79">
        <v>8</v>
      </c>
      <c r="B238" s="77" t="s">
        <v>344</v>
      </c>
      <c r="C238" s="10"/>
      <c r="D238" s="10"/>
      <c r="E238" s="10">
        <f t="shared" si="4"/>
        <v>254</v>
      </c>
      <c r="F238" s="1">
        <v>254000</v>
      </c>
    </row>
    <row r="239" spans="1:6" ht="21.75" customHeight="1">
      <c r="A239" s="79">
        <v>9</v>
      </c>
      <c r="B239" s="122" t="s">
        <v>345</v>
      </c>
      <c r="C239" s="10"/>
      <c r="D239" s="10"/>
      <c r="E239" s="10">
        <f t="shared" si="4"/>
        <v>230</v>
      </c>
      <c r="F239" s="1">
        <v>230000</v>
      </c>
    </row>
    <row r="240" spans="1:6" ht="21.75" customHeight="1">
      <c r="A240" s="79">
        <v>10</v>
      </c>
      <c r="B240" s="77" t="s">
        <v>346</v>
      </c>
      <c r="C240" s="10"/>
      <c r="D240" s="10"/>
      <c r="E240" s="10">
        <f t="shared" si="4"/>
        <v>200</v>
      </c>
      <c r="F240" s="1">
        <v>200000</v>
      </c>
    </row>
    <row r="241" spans="1:6" ht="21.75" customHeight="1">
      <c r="A241" s="79">
        <v>11</v>
      </c>
      <c r="B241" s="77" t="s">
        <v>347</v>
      </c>
      <c r="C241" s="10"/>
      <c r="D241" s="10"/>
      <c r="E241" s="10">
        <f t="shared" si="4"/>
        <v>200</v>
      </c>
      <c r="F241" s="1">
        <v>200000</v>
      </c>
    </row>
    <row r="242" spans="1:6" ht="21.75" customHeight="1">
      <c r="A242" s="79">
        <v>12</v>
      </c>
      <c r="B242" s="77" t="s">
        <v>348</v>
      </c>
      <c r="C242" s="10"/>
      <c r="D242" s="10"/>
      <c r="E242" s="10">
        <f t="shared" si="4"/>
        <v>200</v>
      </c>
      <c r="F242" s="1">
        <v>200000</v>
      </c>
    </row>
    <row r="243" spans="1:6" ht="21.75" customHeight="1">
      <c r="A243" s="79">
        <v>13</v>
      </c>
      <c r="B243" s="123" t="s">
        <v>341</v>
      </c>
      <c r="C243" s="10"/>
      <c r="D243" s="10"/>
      <c r="E243" s="10">
        <f t="shared" si="4"/>
        <v>200</v>
      </c>
      <c r="F243" s="1">
        <v>200000</v>
      </c>
    </row>
    <row r="244" spans="1:6" ht="21.75" customHeight="1">
      <c r="A244" s="79">
        <v>14</v>
      </c>
      <c r="B244" s="77" t="s">
        <v>349</v>
      </c>
      <c r="C244" s="10"/>
      <c r="D244" s="10"/>
      <c r="E244" s="10">
        <f t="shared" si="4"/>
        <v>200</v>
      </c>
      <c r="F244" s="1">
        <v>200000</v>
      </c>
    </row>
    <row r="245" spans="1:6" ht="21.75" customHeight="1">
      <c r="A245" s="79">
        <v>15</v>
      </c>
      <c r="B245" s="122" t="s">
        <v>345</v>
      </c>
      <c r="C245" s="10"/>
      <c r="D245" s="10"/>
      <c r="E245" s="10">
        <v>200</v>
      </c>
      <c r="F245" s="1">
        <v>200000</v>
      </c>
    </row>
    <row r="246" spans="1:6" ht="21.75" customHeight="1">
      <c r="A246" s="79">
        <v>16</v>
      </c>
      <c r="B246" s="77" t="s">
        <v>350</v>
      </c>
      <c r="C246" s="10"/>
      <c r="D246" s="10"/>
      <c r="E246" s="10">
        <f t="shared" si="4"/>
        <v>200</v>
      </c>
      <c r="F246" s="1">
        <v>200000</v>
      </c>
    </row>
    <row r="247" spans="1:6" ht="21.75" customHeight="1">
      <c r="A247" s="79">
        <v>17</v>
      </c>
      <c r="B247" s="77" t="s">
        <v>351</v>
      </c>
      <c r="C247" s="10"/>
      <c r="D247" s="10"/>
      <c r="E247" s="10">
        <f t="shared" si="4"/>
        <v>200</v>
      </c>
      <c r="F247" s="1">
        <v>200000</v>
      </c>
    </row>
    <row r="248" spans="1:6" ht="21.75" customHeight="1">
      <c r="A248" s="79">
        <v>18</v>
      </c>
      <c r="B248" s="77" t="s">
        <v>352</v>
      </c>
      <c r="C248" s="10"/>
      <c r="D248" s="10"/>
      <c r="E248" s="10">
        <f t="shared" si="4"/>
        <v>200</v>
      </c>
      <c r="F248" s="1">
        <v>200000</v>
      </c>
    </row>
    <row r="249" spans="1:6" ht="21.75" customHeight="1">
      <c r="A249" s="79">
        <v>19</v>
      </c>
      <c r="B249" s="77" t="s">
        <v>353</v>
      </c>
      <c r="C249" s="10"/>
      <c r="D249" s="10"/>
      <c r="E249" s="10">
        <f t="shared" si="4"/>
        <v>171.28</v>
      </c>
      <c r="F249" s="1">
        <v>171280</v>
      </c>
    </row>
    <row r="250" spans="1:6" ht="21.75" customHeight="1">
      <c r="A250" s="79">
        <v>20</v>
      </c>
      <c r="B250" s="77" t="s">
        <v>354</v>
      </c>
      <c r="C250" s="10"/>
      <c r="D250" s="10"/>
      <c r="E250" s="10">
        <f t="shared" si="4"/>
        <v>168</v>
      </c>
      <c r="F250" s="1">
        <v>168000</v>
      </c>
    </row>
    <row r="251" spans="1:6" ht="21.75" customHeight="1">
      <c r="A251" s="79">
        <v>21</v>
      </c>
      <c r="B251" s="77" t="s">
        <v>355</v>
      </c>
      <c r="C251" s="10"/>
      <c r="D251" s="10"/>
      <c r="E251" s="10">
        <f t="shared" si="4"/>
        <v>144</v>
      </c>
      <c r="F251" s="1">
        <v>144000</v>
      </c>
    </row>
    <row r="252" spans="1:6" ht="21.75" customHeight="1">
      <c r="A252" s="79">
        <v>22</v>
      </c>
      <c r="B252" s="77" t="s">
        <v>356</v>
      </c>
      <c r="C252" s="10"/>
      <c r="D252" s="10"/>
      <c r="E252" s="10">
        <f t="shared" si="4"/>
        <v>120</v>
      </c>
      <c r="F252" s="1">
        <v>120000</v>
      </c>
    </row>
    <row r="253" spans="1:6" ht="18.75">
      <c r="A253" s="79">
        <v>23</v>
      </c>
      <c r="B253" s="77" t="s">
        <v>464</v>
      </c>
      <c r="C253" s="10"/>
      <c r="D253" s="10"/>
      <c r="E253" s="10">
        <f t="shared" si="4"/>
        <v>120</v>
      </c>
      <c r="F253" s="1">
        <v>120000</v>
      </c>
    </row>
    <row r="254" spans="1:6" s="129" customFormat="1" ht="21.75" customHeight="1">
      <c r="A254" s="126">
        <v>24</v>
      </c>
      <c r="B254" s="127" t="s">
        <v>470</v>
      </c>
      <c r="C254" s="128"/>
      <c r="D254" s="128"/>
      <c r="E254" s="128">
        <f t="shared" si="4"/>
        <v>115</v>
      </c>
      <c r="F254" s="129">
        <v>115000</v>
      </c>
    </row>
    <row r="255" spans="1:6" ht="21.75" customHeight="1">
      <c r="A255" s="79">
        <v>25</v>
      </c>
      <c r="B255" s="77" t="s">
        <v>357</v>
      </c>
      <c r="C255" s="10"/>
      <c r="D255" s="10"/>
      <c r="E255" s="10">
        <f t="shared" si="4"/>
        <v>106</v>
      </c>
      <c r="F255" s="1">
        <v>106000</v>
      </c>
    </row>
    <row r="256" spans="1:6" ht="21.75" customHeight="1">
      <c r="A256" s="79">
        <v>26</v>
      </c>
      <c r="B256" s="77" t="s">
        <v>465</v>
      </c>
      <c r="C256" s="10"/>
      <c r="D256" s="10"/>
      <c r="E256" s="10">
        <f t="shared" si="4"/>
        <v>105.7</v>
      </c>
      <c r="F256" s="1">
        <v>105700</v>
      </c>
    </row>
    <row r="257" spans="1:6" ht="21.75" customHeight="1">
      <c r="A257" s="79">
        <v>27</v>
      </c>
      <c r="B257" s="77" t="s">
        <v>358</v>
      </c>
      <c r="C257" s="10"/>
      <c r="D257" s="10"/>
      <c r="E257" s="10">
        <f t="shared" si="4"/>
        <v>101</v>
      </c>
      <c r="F257" s="1">
        <v>101000</v>
      </c>
    </row>
    <row r="258" spans="1:6" ht="21.75" customHeight="1">
      <c r="A258" s="79">
        <v>28</v>
      </c>
      <c r="B258" s="77" t="s">
        <v>359</v>
      </c>
      <c r="C258" s="10"/>
      <c r="D258" s="10"/>
      <c r="E258" s="10">
        <f t="shared" si="4"/>
        <v>100</v>
      </c>
      <c r="F258" s="1">
        <v>100000</v>
      </c>
    </row>
    <row r="259" spans="1:6" ht="21.75" customHeight="1">
      <c r="A259" s="79">
        <v>29</v>
      </c>
      <c r="B259" s="77" t="s">
        <v>360</v>
      </c>
      <c r="C259" s="10"/>
      <c r="D259" s="10"/>
      <c r="E259" s="10">
        <f t="shared" si="4"/>
        <v>100</v>
      </c>
      <c r="F259" s="1">
        <v>100000</v>
      </c>
    </row>
    <row r="260" spans="1:6" ht="21.75" customHeight="1">
      <c r="A260" s="79">
        <v>30</v>
      </c>
      <c r="B260" s="77" t="s">
        <v>361</v>
      </c>
      <c r="C260" s="10"/>
      <c r="D260" s="10"/>
      <c r="E260" s="10">
        <f t="shared" si="4"/>
        <v>100</v>
      </c>
      <c r="F260" s="1">
        <v>100000</v>
      </c>
    </row>
    <row r="261" spans="1:6" ht="21.75" customHeight="1">
      <c r="A261" s="79">
        <v>31</v>
      </c>
      <c r="B261" s="77" t="s">
        <v>362</v>
      </c>
      <c r="C261" s="10"/>
      <c r="D261" s="10"/>
      <c r="E261" s="10">
        <f t="shared" si="4"/>
        <v>100</v>
      </c>
      <c r="F261" s="1">
        <v>100000</v>
      </c>
    </row>
    <row r="262" spans="1:6" ht="21.75" customHeight="1">
      <c r="A262" s="79">
        <v>32</v>
      </c>
      <c r="B262" s="77" t="s">
        <v>363</v>
      </c>
      <c r="C262" s="10"/>
      <c r="D262" s="10"/>
      <c r="E262" s="10">
        <f t="shared" si="4"/>
        <v>100</v>
      </c>
      <c r="F262" s="1">
        <v>100000</v>
      </c>
    </row>
    <row r="263" spans="1:6" ht="21.75" customHeight="1">
      <c r="A263" s="79">
        <v>33</v>
      </c>
      <c r="B263" s="77" t="s">
        <v>364</v>
      </c>
      <c r="C263" s="10"/>
      <c r="D263" s="10"/>
      <c r="E263" s="10">
        <f t="shared" si="4"/>
        <v>100</v>
      </c>
      <c r="F263" s="1">
        <v>100000</v>
      </c>
    </row>
    <row r="264" spans="1:6" ht="21.75" customHeight="1">
      <c r="A264" s="79">
        <v>34</v>
      </c>
      <c r="B264" s="77" t="s">
        <v>365</v>
      </c>
      <c r="C264" s="10"/>
      <c r="D264" s="10"/>
      <c r="E264" s="10">
        <f t="shared" si="4"/>
        <v>100</v>
      </c>
      <c r="F264" s="1">
        <v>100000</v>
      </c>
    </row>
    <row r="265" spans="1:6" ht="21.75" customHeight="1">
      <c r="A265" s="79">
        <v>35</v>
      </c>
      <c r="B265" s="77" t="s">
        <v>366</v>
      </c>
      <c r="C265" s="10"/>
      <c r="D265" s="10"/>
      <c r="E265" s="10">
        <f t="shared" si="4"/>
        <v>100</v>
      </c>
      <c r="F265" s="1">
        <v>100000</v>
      </c>
    </row>
    <row r="266" spans="1:6" ht="21.75" customHeight="1">
      <c r="A266" s="79">
        <v>36</v>
      </c>
      <c r="B266" s="77" t="s">
        <v>367</v>
      </c>
      <c r="C266" s="10"/>
      <c r="D266" s="10"/>
      <c r="E266" s="10">
        <f t="shared" si="4"/>
        <v>100</v>
      </c>
      <c r="F266" s="1">
        <v>100000</v>
      </c>
    </row>
    <row r="267" spans="1:6" ht="21.75" customHeight="1">
      <c r="A267" s="79">
        <v>37</v>
      </c>
      <c r="B267" s="77" t="s">
        <v>368</v>
      </c>
      <c r="C267" s="10"/>
      <c r="D267" s="10"/>
      <c r="E267" s="10">
        <f t="shared" si="4"/>
        <v>100</v>
      </c>
      <c r="F267" s="1">
        <v>100000</v>
      </c>
    </row>
    <row r="268" spans="1:6" ht="21.75" customHeight="1">
      <c r="A268" s="79">
        <v>38</v>
      </c>
      <c r="B268" s="77" t="s">
        <v>369</v>
      </c>
      <c r="C268" s="10"/>
      <c r="D268" s="10"/>
      <c r="E268" s="10">
        <f t="shared" si="4"/>
        <v>100</v>
      </c>
      <c r="F268" s="1">
        <v>100000</v>
      </c>
    </row>
    <row r="269" spans="1:6" ht="21.75" customHeight="1">
      <c r="A269" s="79">
        <v>39</v>
      </c>
      <c r="B269" s="77" t="s">
        <v>370</v>
      </c>
      <c r="C269" s="10"/>
      <c r="D269" s="10"/>
      <c r="E269" s="10">
        <f t="shared" si="4"/>
        <v>100</v>
      </c>
      <c r="F269" s="1">
        <v>100000</v>
      </c>
    </row>
    <row r="270" spans="1:6" ht="18.75">
      <c r="A270" s="79">
        <v>40</v>
      </c>
      <c r="B270" s="77" t="s">
        <v>466</v>
      </c>
      <c r="C270" s="10"/>
      <c r="D270" s="10"/>
      <c r="E270" s="10">
        <f t="shared" si="4"/>
        <v>100</v>
      </c>
      <c r="F270" s="1">
        <v>100000</v>
      </c>
    </row>
    <row r="271" spans="1:6" ht="21.75" customHeight="1">
      <c r="A271" s="79">
        <v>41</v>
      </c>
      <c r="B271" s="77" t="s">
        <v>371</v>
      </c>
      <c r="C271" s="10"/>
      <c r="D271" s="10"/>
      <c r="E271" s="10">
        <f t="shared" si="4"/>
        <v>100</v>
      </c>
      <c r="F271" s="1">
        <v>100000</v>
      </c>
    </row>
    <row r="272" spans="1:6" ht="21.75" customHeight="1">
      <c r="A272" s="79">
        <v>42</v>
      </c>
      <c r="B272" s="77" t="s">
        <v>372</v>
      </c>
      <c r="C272" s="10"/>
      <c r="D272" s="10"/>
      <c r="E272" s="10">
        <f t="shared" si="4"/>
        <v>100</v>
      </c>
      <c r="F272" s="1">
        <v>100000</v>
      </c>
    </row>
    <row r="273" spans="1:6" ht="21.75" customHeight="1">
      <c r="A273" s="79">
        <v>43</v>
      </c>
      <c r="B273" s="77" t="s">
        <v>373</v>
      </c>
      <c r="C273" s="10"/>
      <c r="D273" s="10"/>
      <c r="E273" s="10">
        <f t="shared" si="4"/>
        <v>100</v>
      </c>
      <c r="F273" s="1">
        <v>100000</v>
      </c>
    </row>
    <row r="274" spans="1:6" ht="21.75" customHeight="1">
      <c r="A274" s="79">
        <v>44</v>
      </c>
      <c r="B274" s="77" t="s">
        <v>374</v>
      </c>
      <c r="C274" s="10"/>
      <c r="D274" s="10"/>
      <c r="E274" s="10">
        <f t="shared" si="4"/>
        <v>100</v>
      </c>
      <c r="F274" s="1">
        <v>100000</v>
      </c>
    </row>
    <row r="275" spans="1:6" ht="21.75" customHeight="1">
      <c r="A275" s="79">
        <v>45</v>
      </c>
      <c r="B275" s="77" t="s">
        <v>375</v>
      </c>
      <c r="C275" s="10"/>
      <c r="D275" s="10"/>
      <c r="E275" s="10">
        <f t="shared" si="4"/>
        <v>100</v>
      </c>
      <c r="F275" s="1">
        <v>100000</v>
      </c>
    </row>
    <row r="276" spans="1:6" ht="21.75" customHeight="1">
      <c r="A276" s="79">
        <v>46</v>
      </c>
      <c r="B276" s="77" t="s">
        <v>376</v>
      </c>
      <c r="C276" s="10"/>
      <c r="D276" s="10"/>
      <c r="E276" s="10">
        <f t="shared" si="4"/>
        <v>100</v>
      </c>
      <c r="F276" s="1">
        <v>100000</v>
      </c>
    </row>
    <row r="277" spans="1:6" ht="18.75">
      <c r="A277" s="79">
        <v>47</v>
      </c>
      <c r="B277" s="77" t="s">
        <v>467</v>
      </c>
      <c r="C277" s="10"/>
      <c r="D277" s="10"/>
      <c r="E277" s="10">
        <f t="shared" si="4"/>
        <v>100</v>
      </c>
      <c r="F277" s="1">
        <v>100000</v>
      </c>
    </row>
    <row r="278" spans="1:6" ht="21.75" customHeight="1">
      <c r="A278" s="79">
        <v>48</v>
      </c>
      <c r="B278" s="77" t="s">
        <v>377</v>
      </c>
      <c r="C278" s="10"/>
      <c r="D278" s="10"/>
      <c r="E278" s="10">
        <f t="shared" si="4"/>
        <v>100</v>
      </c>
      <c r="F278" s="1">
        <v>100000</v>
      </c>
    </row>
    <row r="279" spans="1:6" ht="21.75" customHeight="1">
      <c r="A279" s="79">
        <v>49</v>
      </c>
      <c r="B279" s="77" t="s">
        <v>378</v>
      </c>
      <c r="C279" s="10"/>
      <c r="D279" s="10"/>
      <c r="E279" s="10">
        <f t="shared" si="4"/>
        <v>100</v>
      </c>
      <c r="F279" s="1">
        <v>100000</v>
      </c>
    </row>
    <row r="280" spans="1:6" ht="21.75" customHeight="1">
      <c r="A280" s="79">
        <v>50</v>
      </c>
      <c r="B280" s="77" t="s">
        <v>379</v>
      </c>
      <c r="C280" s="10"/>
      <c r="D280" s="10"/>
      <c r="E280" s="10">
        <f t="shared" si="4"/>
        <v>100</v>
      </c>
      <c r="F280" s="1">
        <v>100000</v>
      </c>
    </row>
    <row r="281" spans="1:6" ht="21.75" customHeight="1">
      <c r="A281" s="79">
        <v>51</v>
      </c>
      <c r="B281" s="77" t="s">
        <v>380</v>
      </c>
      <c r="C281" s="10"/>
      <c r="D281" s="10"/>
      <c r="E281" s="10">
        <f t="shared" si="4"/>
        <v>100</v>
      </c>
      <c r="F281" s="1">
        <v>100000</v>
      </c>
    </row>
    <row r="282" spans="1:6" ht="21.75" customHeight="1">
      <c r="A282" s="79">
        <v>52</v>
      </c>
      <c r="B282" s="77" t="s">
        <v>381</v>
      </c>
      <c r="C282" s="10"/>
      <c r="D282" s="10"/>
      <c r="E282" s="10">
        <f t="shared" si="4"/>
        <v>100</v>
      </c>
      <c r="F282" s="1">
        <v>100000</v>
      </c>
    </row>
    <row r="283" spans="1:6" ht="21.75" customHeight="1">
      <c r="A283" s="79">
        <v>53</v>
      </c>
      <c r="B283" s="77" t="s">
        <v>382</v>
      </c>
      <c r="C283" s="10"/>
      <c r="D283" s="10"/>
      <c r="E283" s="10">
        <f t="shared" si="4"/>
        <v>100</v>
      </c>
      <c r="F283" s="1">
        <v>100000</v>
      </c>
    </row>
    <row r="284" spans="1:6" ht="21.75" customHeight="1">
      <c r="A284" s="79">
        <v>54</v>
      </c>
      <c r="B284" s="77" t="s">
        <v>383</v>
      </c>
      <c r="C284" s="10"/>
      <c r="D284" s="10"/>
      <c r="E284" s="10">
        <f t="shared" si="4"/>
        <v>100</v>
      </c>
      <c r="F284" s="1">
        <v>100000</v>
      </c>
    </row>
    <row r="285" spans="1:6" ht="21.75" customHeight="1">
      <c r="A285" s="79">
        <v>55</v>
      </c>
      <c r="B285" s="77" t="s">
        <v>384</v>
      </c>
      <c r="C285" s="10"/>
      <c r="D285" s="10"/>
      <c r="E285" s="10">
        <f t="shared" si="4"/>
        <v>100</v>
      </c>
      <c r="F285" s="1">
        <v>100000</v>
      </c>
    </row>
    <row r="286" spans="1:6" ht="21.75" customHeight="1">
      <c r="A286" s="79">
        <v>56</v>
      </c>
      <c r="B286" s="77" t="s">
        <v>385</v>
      </c>
      <c r="C286" s="10"/>
      <c r="D286" s="10"/>
      <c r="E286" s="10">
        <f t="shared" si="4"/>
        <v>100</v>
      </c>
      <c r="F286" s="1">
        <v>100000</v>
      </c>
    </row>
    <row r="287" spans="1:6" ht="21.75" customHeight="1">
      <c r="A287" s="79">
        <v>57</v>
      </c>
      <c r="B287" s="77" t="s">
        <v>386</v>
      </c>
      <c r="C287" s="10"/>
      <c r="D287" s="10"/>
      <c r="E287" s="10">
        <f t="shared" si="4"/>
        <v>100</v>
      </c>
      <c r="F287" s="1">
        <v>100000</v>
      </c>
    </row>
    <row r="288" spans="1:6" ht="21.75" customHeight="1">
      <c r="A288" s="79">
        <v>58</v>
      </c>
      <c r="B288" s="77" t="s">
        <v>387</v>
      </c>
      <c r="C288" s="10"/>
      <c r="D288" s="10"/>
      <c r="E288" s="10">
        <f t="shared" si="4"/>
        <v>100</v>
      </c>
      <c r="F288" s="1">
        <v>100000</v>
      </c>
    </row>
    <row r="289" spans="1:6" ht="21.75" customHeight="1">
      <c r="A289" s="79">
        <v>59</v>
      </c>
      <c r="B289" s="77" t="s">
        <v>388</v>
      </c>
      <c r="C289" s="10"/>
      <c r="D289" s="10"/>
      <c r="E289" s="10">
        <f t="shared" si="4"/>
        <v>100</v>
      </c>
      <c r="F289" s="1">
        <v>100000</v>
      </c>
    </row>
    <row r="290" spans="1:6" ht="21.75" customHeight="1">
      <c r="A290" s="79">
        <v>60</v>
      </c>
      <c r="B290" s="77" t="s">
        <v>389</v>
      </c>
      <c r="C290" s="10"/>
      <c r="D290" s="10"/>
      <c r="E290" s="10">
        <f t="shared" si="4"/>
        <v>100</v>
      </c>
      <c r="F290" s="1">
        <v>100000</v>
      </c>
    </row>
    <row r="291" spans="1:6" ht="21.75" customHeight="1">
      <c r="A291" s="79">
        <v>61</v>
      </c>
      <c r="B291" s="77" t="s">
        <v>390</v>
      </c>
      <c r="C291" s="10"/>
      <c r="D291" s="10"/>
      <c r="E291" s="10">
        <f t="shared" si="4"/>
        <v>100</v>
      </c>
      <c r="F291" s="1">
        <v>100000</v>
      </c>
    </row>
    <row r="292" spans="1:6" ht="21.75" customHeight="1">
      <c r="A292" s="79">
        <v>62</v>
      </c>
      <c r="B292" s="77" t="s">
        <v>391</v>
      </c>
      <c r="C292" s="10"/>
      <c r="D292" s="10"/>
      <c r="E292" s="10">
        <f t="shared" si="4"/>
        <v>100</v>
      </c>
      <c r="F292" s="1">
        <v>100000</v>
      </c>
    </row>
    <row r="293" spans="1:6" ht="21.75" customHeight="1">
      <c r="A293" s="79">
        <v>63</v>
      </c>
      <c r="B293" s="77" t="s">
        <v>392</v>
      </c>
      <c r="C293" s="10"/>
      <c r="D293" s="10"/>
      <c r="E293" s="10">
        <f t="shared" si="4"/>
        <v>100</v>
      </c>
      <c r="F293" s="1">
        <v>100000</v>
      </c>
    </row>
    <row r="294" spans="1:6" ht="21.75" customHeight="1">
      <c r="A294" s="79">
        <v>64</v>
      </c>
      <c r="B294" s="77" t="s">
        <v>393</v>
      </c>
      <c r="C294" s="10"/>
      <c r="D294" s="10"/>
      <c r="E294" s="10">
        <f t="shared" si="4"/>
        <v>100</v>
      </c>
      <c r="F294" s="1">
        <v>100000</v>
      </c>
    </row>
    <row r="295" spans="1:6" ht="21.75" customHeight="1">
      <c r="A295" s="79">
        <v>65</v>
      </c>
      <c r="B295" s="77" t="s">
        <v>394</v>
      </c>
      <c r="C295" s="10"/>
      <c r="D295" s="10"/>
      <c r="E295" s="10">
        <f aca="true" t="shared" si="5" ref="E295:E312">F295/$G$230</f>
        <v>100</v>
      </c>
      <c r="F295" s="1">
        <v>100000</v>
      </c>
    </row>
    <row r="296" spans="1:6" ht="21.75" customHeight="1">
      <c r="A296" s="79">
        <v>66</v>
      </c>
      <c r="B296" s="77" t="s">
        <v>395</v>
      </c>
      <c r="C296" s="10"/>
      <c r="D296" s="10"/>
      <c r="E296" s="10">
        <f t="shared" si="5"/>
        <v>100</v>
      </c>
      <c r="F296" s="1">
        <v>100000</v>
      </c>
    </row>
    <row r="297" spans="1:6" ht="21.75" customHeight="1">
      <c r="A297" s="79">
        <v>67</v>
      </c>
      <c r="B297" s="77" t="s">
        <v>396</v>
      </c>
      <c r="C297" s="10"/>
      <c r="D297" s="10"/>
      <c r="E297" s="10">
        <f t="shared" si="5"/>
        <v>100</v>
      </c>
      <c r="F297" s="1">
        <v>100000</v>
      </c>
    </row>
    <row r="298" spans="1:6" ht="21.75" customHeight="1">
      <c r="A298" s="79">
        <v>68</v>
      </c>
      <c r="B298" s="77" t="s">
        <v>397</v>
      </c>
      <c r="C298" s="10"/>
      <c r="D298" s="10"/>
      <c r="E298" s="10">
        <f t="shared" si="5"/>
        <v>100</v>
      </c>
      <c r="F298" s="1">
        <v>100000</v>
      </c>
    </row>
    <row r="299" spans="1:6" ht="21.75" customHeight="1">
      <c r="A299" s="79">
        <v>69</v>
      </c>
      <c r="B299" s="77" t="s">
        <v>398</v>
      </c>
      <c r="C299" s="10"/>
      <c r="D299" s="10"/>
      <c r="E299" s="10">
        <f t="shared" si="5"/>
        <v>100</v>
      </c>
      <c r="F299" s="1">
        <v>100000</v>
      </c>
    </row>
    <row r="300" spans="1:6" ht="21.75" customHeight="1">
      <c r="A300" s="79">
        <v>70</v>
      </c>
      <c r="B300" s="77" t="s">
        <v>399</v>
      </c>
      <c r="C300" s="10"/>
      <c r="D300" s="10"/>
      <c r="E300" s="10">
        <f t="shared" si="5"/>
        <v>100</v>
      </c>
      <c r="F300" s="1">
        <v>100000</v>
      </c>
    </row>
    <row r="301" spans="1:6" ht="21.75" customHeight="1">
      <c r="A301" s="79">
        <v>71</v>
      </c>
      <c r="B301" s="77" t="s">
        <v>400</v>
      </c>
      <c r="C301" s="10"/>
      <c r="D301" s="10"/>
      <c r="E301" s="10">
        <f t="shared" si="5"/>
        <v>100</v>
      </c>
      <c r="F301" s="1">
        <v>100000</v>
      </c>
    </row>
    <row r="302" spans="1:6" ht="21.75" customHeight="1">
      <c r="A302" s="79">
        <v>72</v>
      </c>
      <c r="B302" s="77" t="s">
        <v>401</v>
      </c>
      <c r="C302" s="10"/>
      <c r="D302" s="10"/>
      <c r="E302" s="10">
        <f t="shared" si="5"/>
        <v>100</v>
      </c>
      <c r="F302" s="1">
        <v>100000</v>
      </c>
    </row>
    <row r="303" spans="1:6" ht="21.75" customHeight="1">
      <c r="A303" s="79">
        <v>73</v>
      </c>
      <c r="B303" s="77" t="s">
        <v>402</v>
      </c>
      <c r="C303" s="10"/>
      <c r="D303" s="10"/>
      <c r="E303" s="10">
        <f t="shared" si="5"/>
        <v>100</v>
      </c>
      <c r="F303" s="1">
        <v>100000</v>
      </c>
    </row>
    <row r="304" spans="1:6" ht="21.75" customHeight="1">
      <c r="A304" s="79">
        <v>74</v>
      </c>
      <c r="B304" s="77" t="s">
        <v>403</v>
      </c>
      <c r="C304" s="10"/>
      <c r="D304" s="10"/>
      <c r="E304" s="10">
        <f t="shared" si="5"/>
        <v>100</v>
      </c>
      <c r="F304" s="1">
        <v>100000</v>
      </c>
    </row>
    <row r="305" spans="1:6" ht="21.75" customHeight="1">
      <c r="A305" s="79">
        <v>75</v>
      </c>
      <c r="B305" s="77" t="s">
        <v>404</v>
      </c>
      <c r="C305" s="10"/>
      <c r="D305" s="10"/>
      <c r="E305" s="10">
        <f t="shared" si="5"/>
        <v>100</v>
      </c>
      <c r="F305" s="1">
        <v>100000</v>
      </c>
    </row>
    <row r="306" spans="1:6" ht="21.75" customHeight="1">
      <c r="A306" s="79">
        <v>76</v>
      </c>
      <c r="B306" s="77" t="s">
        <v>468</v>
      </c>
      <c r="C306" s="10"/>
      <c r="D306" s="10"/>
      <c r="E306" s="10">
        <f t="shared" si="5"/>
        <v>100</v>
      </c>
      <c r="F306" s="1">
        <v>100000</v>
      </c>
    </row>
    <row r="307" spans="1:6" ht="21.75" customHeight="1">
      <c r="A307" s="79">
        <v>77</v>
      </c>
      <c r="B307" s="77" t="s">
        <v>405</v>
      </c>
      <c r="C307" s="10"/>
      <c r="D307" s="10"/>
      <c r="E307" s="10">
        <f t="shared" si="5"/>
        <v>100</v>
      </c>
      <c r="F307" s="1">
        <v>100000</v>
      </c>
    </row>
    <row r="308" spans="1:6" ht="21.75" customHeight="1">
      <c r="A308" s="79">
        <v>78</v>
      </c>
      <c r="B308" s="122" t="s">
        <v>450</v>
      </c>
      <c r="C308" s="10"/>
      <c r="D308" s="10"/>
      <c r="E308" s="10">
        <f t="shared" si="5"/>
        <v>100</v>
      </c>
      <c r="F308" s="1">
        <v>100000</v>
      </c>
    </row>
    <row r="309" spans="1:6" ht="21.75" customHeight="1">
      <c r="A309" s="79">
        <v>79</v>
      </c>
      <c r="B309" s="77" t="s">
        <v>406</v>
      </c>
      <c r="C309" s="10"/>
      <c r="D309" s="10"/>
      <c r="E309" s="10">
        <f t="shared" si="5"/>
        <v>100</v>
      </c>
      <c r="F309" s="1">
        <v>100000</v>
      </c>
    </row>
    <row r="310" spans="1:6" ht="21.75" customHeight="1">
      <c r="A310" s="79">
        <v>80</v>
      </c>
      <c r="B310" s="77" t="s">
        <v>407</v>
      </c>
      <c r="C310" s="10"/>
      <c r="D310" s="10"/>
      <c r="E310" s="10">
        <f t="shared" si="5"/>
        <v>100</v>
      </c>
      <c r="F310" s="1">
        <v>100000</v>
      </c>
    </row>
    <row r="311" spans="1:6" ht="21.75" customHeight="1">
      <c r="A311" s="79">
        <v>81</v>
      </c>
      <c r="B311" s="77" t="s">
        <v>408</v>
      </c>
      <c r="C311" s="10"/>
      <c r="D311" s="10"/>
      <c r="E311" s="10">
        <f t="shared" si="5"/>
        <v>100</v>
      </c>
      <c r="F311" s="1">
        <v>100000</v>
      </c>
    </row>
    <row r="312" spans="1:6" ht="21.75" customHeight="1">
      <c r="A312" s="79">
        <v>82</v>
      </c>
      <c r="B312" s="77" t="s">
        <v>409</v>
      </c>
      <c r="C312" s="10"/>
      <c r="D312" s="10"/>
      <c r="E312" s="10">
        <f t="shared" si="5"/>
        <v>100</v>
      </c>
      <c r="F312" s="1">
        <v>100000</v>
      </c>
    </row>
    <row r="313" spans="1:11" ht="21.75" customHeight="1">
      <c r="A313" s="79"/>
      <c r="B313" s="86" t="s">
        <v>414</v>
      </c>
      <c r="C313" s="10"/>
      <c r="D313" s="10"/>
      <c r="E313" s="25">
        <f>SUM(E231:E312)</f>
        <v>16534.980000000003</v>
      </c>
      <c r="F313" s="1">
        <v>16634980</v>
      </c>
      <c r="I313" s="1">
        <v>468607935</v>
      </c>
      <c r="J313" s="1">
        <v>29773357</v>
      </c>
      <c r="K313" s="1">
        <v>3278963</v>
      </c>
    </row>
    <row r="314" spans="1:5" ht="21.75" customHeight="1">
      <c r="A314" s="21" t="s">
        <v>103</v>
      </c>
      <c r="B314" s="86" t="s">
        <v>412</v>
      </c>
      <c r="C314" s="10"/>
      <c r="D314" s="10"/>
      <c r="E314" s="25">
        <f>(I313+J313+K313)/1000+30+100</f>
        <v>501790.255</v>
      </c>
    </row>
    <row r="315" spans="1:9" ht="21.75" customHeight="1">
      <c r="A315" s="9" t="s">
        <v>121</v>
      </c>
      <c r="B315" s="85" t="s">
        <v>415</v>
      </c>
      <c r="C315" s="10"/>
      <c r="D315" s="10"/>
      <c r="E315" s="27">
        <f>E314+E229+E313</f>
        <v>7963890.083000001</v>
      </c>
      <c r="I315" s="84">
        <v>7963860083</v>
      </c>
    </row>
    <row r="316" spans="1:5" ht="37.5">
      <c r="A316" s="22" t="s">
        <v>34</v>
      </c>
      <c r="B316" s="23" t="s">
        <v>471</v>
      </c>
      <c r="C316" s="10"/>
      <c r="D316" s="10"/>
      <c r="E316" s="10">
        <v>0</v>
      </c>
    </row>
    <row r="317" spans="1:5" ht="21.75" customHeight="1">
      <c r="A317" s="9"/>
      <c r="B317" s="87" t="s">
        <v>102</v>
      </c>
      <c r="C317" s="10"/>
      <c r="D317" s="10"/>
      <c r="E317" s="10"/>
    </row>
    <row r="318" spans="1:5" ht="21.75" customHeight="1">
      <c r="A318" s="9"/>
      <c r="B318" s="87" t="s">
        <v>53</v>
      </c>
      <c r="C318" s="10"/>
      <c r="D318" s="10"/>
      <c r="E318" s="10"/>
    </row>
    <row r="319" spans="1:5" ht="21.75" customHeight="1">
      <c r="A319" s="9"/>
      <c r="B319" s="87" t="s">
        <v>102</v>
      </c>
      <c r="C319" s="10"/>
      <c r="D319" s="10"/>
      <c r="E319" s="10"/>
    </row>
    <row r="320" spans="1:5" ht="21.75" customHeight="1">
      <c r="A320" s="9"/>
      <c r="B320" s="87" t="s">
        <v>53</v>
      </c>
      <c r="C320" s="10"/>
      <c r="D320" s="10"/>
      <c r="E320" s="10"/>
    </row>
    <row r="321" spans="1:5" ht="37.5">
      <c r="A321" s="22" t="s">
        <v>35</v>
      </c>
      <c r="B321" s="23" t="s">
        <v>472</v>
      </c>
      <c r="C321" s="10"/>
      <c r="D321" s="10"/>
      <c r="E321" s="10">
        <v>0</v>
      </c>
    </row>
    <row r="322" spans="1:5" ht="21.75" customHeight="1">
      <c r="A322" s="9"/>
      <c r="B322" s="87" t="s">
        <v>102</v>
      </c>
      <c r="C322" s="10"/>
      <c r="D322" s="10"/>
      <c r="E322" s="10"/>
    </row>
    <row r="323" spans="1:5" ht="21.75" customHeight="1">
      <c r="A323" s="10"/>
      <c r="B323" s="87" t="s">
        <v>53</v>
      </c>
      <c r="C323" s="10"/>
      <c r="D323" s="10"/>
      <c r="E323" s="10"/>
    </row>
    <row r="324" spans="1:5" ht="21.75" customHeight="1">
      <c r="A324" s="13"/>
      <c r="B324" s="87" t="s">
        <v>102</v>
      </c>
      <c r="C324" s="10"/>
      <c r="D324" s="10"/>
      <c r="E324" s="10"/>
    </row>
    <row r="325" spans="1:5" ht="21.75" customHeight="1">
      <c r="A325" s="13"/>
      <c r="B325" s="87" t="s">
        <v>53</v>
      </c>
      <c r="C325" s="10"/>
      <c r="D325" s="10"/>
      <c r="E325" s="10"/>
    </row>
    <row r="326" spans="1:5" ht="45.75" customHeight="1">
      <c r="A326" s="190" t="s">
        <v>469</v>
      </c>
      <c r="B326" s="190"/>
      <c r="C326" s="190"/>
      <c r="D326" s="190"/>
      <c r="E326" s="190"/>
    </row>
    <row r="327" spans="1:5" ht="36.75" customHeight="1">
      <c r="A327" s="191" t="s">
        <v>474</v>
      </c>
      <c r="B327" s="191"/>
      <c r="C327" s="191"/>
      <c r="D327" s="191"/>
      <c r="E327" s="191"/>
    </row>
    <row r="328" spans="3:5" ht="18.75">
      <c r="C328" s="179" t="s">
        <v>104</v>
      </c>
      <c r="D328" s="179"/>
      <c r="E328" s="179"/>
    </row>
    <row r="329" spans="1:6" ht="18.75">
      <c r="A329" s="183" t="s">
        <v>105</v>
      </c>
      <c r="B329" s="183"/>
      <c r="C329" s="7" t="s">
        <v>106</v>
      </c>
      <c r="D329" s="7"/>
      <c r="E329" s="7"/>
      <c r="F329" s="7"/>
    </row>
    <row r="330" spans="1:5" s="24" customFormat="1" ht="17.25">
      <c r="A330" s="185" t="s">
        <v>91</v>
      </c>
      <c r="B330" s="185"/>
      <c r="C330" s="185" t="s">
        <v>107</v>
      </c>
      <c r="D330" s="185"/>
      <c r="E330" s="185"/>
    </row>
  </sheetData>
  <sheetProtection/>
  <mergeCells count="16">
    <mergeCell ref="A9:E9"/>
    <mergeCell ref="A5:B5"/>
    <mergeCell ref="C5:E5"/>
    <mergeCell ref="A6:B6"/>
    <mergeCell ref="C6:E6"/>
    <mergeCell ref="A8:E8"/>
    <mergeCell ref="A329:B329"/>
    <mergeCell ref="A330:B330"/>
    <mergeCell ref="C330:E330"/>
    <mergeCell ref="A11:A12"/>
    <mergeCell ref="B11:B12"/>
    <mergeCell ref="C11:C12"/>
    <mergeCell ref="D11:E11"/>
    <mergeCell ref="C328:E328"/>
    <mergeCell ref="A326:E326"/>
    <mergeCell ref="A327:E327"/>
  </mergeCells>
  <conditionalFormatting sqref="B16">
    <cfRule type="duplicateValues" priority="14" dxfId="15" stopIfTrue="1">
      <formula>AND(COUNTIF($B$16:$B$16,B16)&gt;1,NOT(ISBLANK(B16)))</formula>
    </cfRule>
  </conditionalFormatting>
  <conditionalFormatting sqref="B97:B99">
    <cfRule type="duplicateValues" priority="13" dxfId="15" stopIfTrue="1">
      <formula>AND(COUNTIF($B$97:$B$99,B97)&gt;1,NOT(ISBLANK(B97)))</formula>
    </cfRule>
  </conditionalFormatting>
  <conditionalFormatting sqref="B24">
    <cfRule type="duplicateValues" priority="12" dxfId="15" stopIfTrue="1">
      <formula>AND(COUNTIF($B$24:$B$24,B24)&gt;1,NOT(ISBLANK(B24)))</formula>
    </cfRule>
  </conditionalFormatting>
  <conditionalFormatting sqref="B24">
    <cfRule type="duplicateValues" priority="11" dxfId="15" stopIfTrue="1">
      <formula>AND(COUNTIF($B$24:$B$24,B24)&gt;1,NOT(ISBLANK(B24)))</formula>
    </cfRule>
  </conditionalFormatting>
  <conditionalFormatting sqref="B24">
    <cfRule type="duplicateValues" priority="10" dxfId="15" stopIfTrue="1">
      <formula>AND(COUNTIF($B$24:$B$24,B24)&gt;1,NOT(ISBLANK(B24)))</formula>
    </cfRule>
  </conditionalFormatting>
  <conditionalFormatting sqref="B24">
    <cfRule type="duplicateValues" priority="9" dxfId="15" stopIfTrue="1">
      <formula>AND(COUNTIF($B$24:$B$24,B24)&gt;1,NOT(ISBLANK(B24)))</formula>
    </cfRule>
  </conditionalFormatting>
  <conditionalFormatting sqref="B51">
    <cfRule type="duplicateValues" priority="8" dxfId="15" stopIfTrue="1">
      <formula>AND(COUNTIF($B$51:$B$51,B51)&gt;1,NOT(ISBLANK(B51)))</formula>
    </cfRule>
  </conditionalFormatting>
  <conditionalFormatting sqref="B51">
    <cfRule type="duplicateValues" priority="7" dxfId="15" stopIfTrue="1">
      <formula>AND(COUNTIF($B$51:$B$51,B51)&gt;1,NOT(ISBLANK(B51)))</formula>
    </cfRule>
  </conditionalFormatting>
  <conditionalFormatting sqref="B51">
    <cfRule type="duplicateValues" priority="6" dxfId="15" stopIfTrue="1">
      <formula>AND(COUNTIF($B$51:$B$51,B51)&gt;1,NOT(ISBLANK(B51)))</formula>
    </cfRule>
  </conditionalFormatting>
  <conditionalFormatting sqref="B51">
    <cfRule type="duplicateValues" priority="5" dxfId="15" stopIfTrue="1">
      <formula>AND(COUNTIF($B$51:$B$51,B51)&gt;1,NOT(ISBLANK(B51)))</formula>
    </cfRule>
  </conditionalFormatting>
  <conditionalFormatting sqref="B51">
    <cfRule type="duplicateValues" priority="4" dxfId="15" stopIfTrue="1">
      <formula>AND(COUNTIF($B$51:$B$51,B51)&gt;1,NOT(ISBLANK(B51)))</formula>
    </cfRule>
  </conditionalFormatting>
  <conditionalFormatting sqref="B127:B228">
    <cfRule type="duplicateValues" priority="16" dxfId="15" stopIfTrue="1">
      <formula>AND(COUNTIF($B$127:$B$228,B127)&gt;1,NOT(ISBLANK(B127)))</formula>
    </cfRule>
  </conditionalFormatting>
  <conditionalFormatting sqref="B16:B228">
    <cfRule type="duplicateValues" priority="17" dxfId="15" stopIfTrue="1">
      <formula>AND(COUNTIF($B$16:$B$228,B16)&gt;1,NOT(ISBLANK(B16)))</formula>
    </cfRule>
  </conditionalFormatting>
  <conditionalFormatting sqref="B328:B65536 B1:B315">
    <cfRule type="duplicateValues" priority="1" dxfId="15">
      <formula>AND(COUNTIF(#REF!,B1)+COUNTIF($B$1:$B$315,B1)&gt;1,NOT(ISBLANK(B1)))</formula>
    </cfRule>
  </conditionalFormatting>
  <conditionalFormatting sqref="B231:B312">
    <cfRule type="duplicateValues" priority="25" dxfId="15" stopIfTrue="1">
      <formula>AND(COUNTIF($B$231:$B$312,B231)&gt;1,NOT(ISBLANK(B231)))</formula>
    </cfRule>
  </conditionalFormatting>
  <printOptions/>
  <pageMargins left="0.4330708661417323" right="0.2755905511811024" top="0.4724409448818898" bottom="0.7480314960629921" header="0.1968503937007874" footer="0.31496062992125984"/>
  <pageSetup fitToHeight="0"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QTHT-NKT</dc:creator>
  <cp:keywords/>
  <dc:description/>
  <cp:lastModifiedBy>Tiep01 Nguyen Khac</cp:lastModifiedBy>
  <cp:lastPrinted>2021-07-09T05:03:09Z</cp:lastPrinted>
  <dcterms:created xsi:type="dcterms:W3CDTF">2021-06-23T08:52:43Z</dcterms:created>
  <dcterms:modified xsi:type="dcterms:W3CDTF">2021-07-29T10:26:52Z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PANJXK2YFHN7-8-4579</vt:lpwstr>
  </property>
  <property fmtid="{D5CDD505-2E9C-101B-9397-08002B2CF9AE}" pid="4" name="_dlc_DocIdItemGu">
    <vt:lpwstr>62fa19eb-82e2-4e03-a9c6-4825515bb96f</vt:lpwstr>
  </property>
  <property fmtid="{D5CDD505-2E9C-101B-9397-08002B2CF9AE}" pid="5" name="_dlc_DocIdU">
    <vt:lpwstr>http://portal.kbnn.vn/content/_layouts/DocIdRedir.aspx?ID=PANJXK2YFHN7-8-4579, PANJXK2YFHN7-8-4579</vt:lpwstr>
  </property>
</Properties>
</file>