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568" windowHeight="8029" tabRatio="910" firstSheet="3" activeTab="3"/>
  </bookViews>
  <sheets>
    <sheet name="XXXXXXXX" sheetId="1" state="hidden" r:id="rId1"/>
    <sheet name="10000000" sheetId="2" state="hidden" r:id="rId2"/>
    <sheet name="20000000" sheetId="3" state="hidden" r:id="rId3"/>
    <sheet name="So KHĐT" sheetId="4" r:id="rId4"/>
    <sheet name="NN" sheetId="5" r:id="rId5"/>
    <sheet name="Cong nghiep" sheetId="6" r:id="rId6"/>
    <sheet name="Dich vu" sheetId="7" r:id="rId7"/>
    <sheet name="TNMT" sheetId="8" r:id="rId8"/>
    <sheet name="Y te" sheetId="9" r:id="rId9"/>
    <sheet name="Giao duc" sheetId="10" r:id="rId10"/>
    <sheet name="Van hoa" sheetId="11" r:id="rId11"/>
    <sheet name="TDTT" sheetId="12" r:id="rId12"/>
    <sheet name="TTTT" sheetId="13" r:id="rId13"/>
    <sheet name="LĐTBXH" sheetId="14" r:id="rId14"/>
    <sheet name="BHXH" sheetId="15" r:id="rId15"/>
    <sheet name="An ninh trat tu" sheetId="16" r:id="rId16"/>
    <sheet name="Thanh tra" sheetId="17" r:id="rId17"/>
    <sheet name="Tai chinh" sheetId="18" r:id="rId18"/>
    <sheet name="14 Cac huyen, TP" sheetId="19" r:id="rId19"/>
  </sheets>
  <externalReferences>
    <externalReference r:id="rId22"/>
    <externalReference r:id="rId23"/>
    <externalReference r:id="rId24"/>
  </externalReferences>
  <definedNames>
    <definedName name="_1">#REF!</definedName>
    <definedName name="_2">#REF!</definedName>
    <definedName name="_CON1">#REF!</definedName>
    <definedName name="_CON2">#REF!</definedName>
    <definedName name="_Fill" localSheetId="18" hidden="1">#REF!</definedName>
    <definedName name="_Fill" hidden="1">#N/A</definedName>
    <definedName name="_NET2">#REF!</definedName>
    <definedName name="_Order1" hidden="1">255</definedName>
    <definedName name="_Order2" hidden="1">255</definedName>
    <definedName name="_QL10">#REF!</definedName>
    <definedName name="_Sort" hidden="1">#REF!</definedName>
    <definedName name="_xlfn.SINGLE" hidden="1">#NAME?</definedName>
    <definedName name="BaiChay">#REF!</definedName>
    <definedName name="BOQ">#REF!</definedName>
    <definedName name="bp" localSheetId="18">#REF!</definedName>
    <definedName name="bp">#N/A</definedName>
    <definedName name="BVCISUMMARY">#REF!</definedName>
    <definedName name="CauQL1GD2">#REF!</definedName>
    <definedName name="CauQL1GD3">#REF!</definedName>
    <definedName name="Co">#REF!</definedName>
    <definedName name="COMMON">#REF!</definedName>
    <definedName name="CON_EQP_COS">#REF!</definedName>
    <definedName name="COVER">#REF!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dđ" localSheetId="18" hidden="1">{"'Sheet1'!$L$16"}</definedName>
    <definedName name="dđ" hidden="1">{"'Sheet1'!$L$16"}</definedName>
    <definedName name="den_bu">#REF!</definedName>
    <definedName name="DM" localSheetId="18">#REF!</definedName>
    <definedName name="DM">#N/A</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gia_tien_BTN">#REF!</definedName>
    <definedName name="GTNT1">#REF!</definedName>
    <definedName name="GTNT2">#REF!</definedName>
    <definedName name="h" localSheetId="18" hidden="1">{"'Sheet1'!$L$16"}</definedName>
    <definedName name="h" hidden="1">{"'Sheet1'!$L$16"}</definedName>
    <definedName name="HOME_MANP">#REF!</definedName>
    <definedName name="HOMEOFFICE_COST">#REF!</definedName>
    <definedName name="HTML_CodePage" hidden="1">950</definedName>
    <definedName name="HTML_Control" localSheetId="18"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8" hidden="1">{"'Sheet1'!$L$16"}</definedName>
    <definedName name="huy" hidden="1">{"'Sheet1'!$L$16"}</definedName>
    <definedName name="IDLAB_COST">#REF!</definedName>
    <definedName name="INDMANP">#REF!</definedName>
    <definedName name="kiem">#REF!</definedName>
    <definedName name="MAJ_CON_EQP">#REF!</definedName>
    <definedName name="MG_A">#REF!</definedName>
    <definedName name="NET">#REF!</definedName>
    <definedName name="NET_1">#REF!</definedName>
    <definedName name="NET_ANA">#REF!</definedName>
    <definedName name="NET_ANA_1">#REF!</definedName>
    <definedName name="NET_ANA_2">#REF!</definedName>
    <definedName name="No">#REF!</definedName>
    <definedName name="_xlnm.Print_Area" localSheetId="15">#N/A</definedName>
    <definedName name="_xlnm.Print_Area" localSheetId="14">#N/A</definedName>
    <definedName name="_xlnm.Print_Area" localSheetId="5">#N/A</definedName>
    <definedName name="_xlnm.Print_Area" localSheetId="6">#N/A</definedName>
    <definedName name="_xlnm.Print_Area" localSheetId="9">#N/A</definedName>
    <definedName name="_xlnm.Print_Area" localSheetId="13">#N/A</definedName>
    <definedName name="_xlnm.Print_Area" localSheetId="4">#N/A</definedName>
    <definedName name="_xlnm.Print_Area" localSheetId="3">#N/A</definedName>
    <definedName name="_xlnm.Print_Area" localSheetId="17">#N/A</definedName>
    <definedName name="_xlnm.Print_Area" localSheetId="11">#N/A</definedName>
    <definedName name="_xlnm.Print_Area" localSheetId="16">#N/A</definedName>
    <definedName name="_xlnm.Print_Area" localSheetId="7">#N/A</definedName>
    <definedName name="_xlnm.Print_Area" localSheetId="12">#N/A</definedName>
    <definedName name="_xlnm.Print_Area" localSheetId="10">#N/A</definedName>
    <definedName name="_xlnm.Print_Area" localSheetId="8">#N/A</definedName>
    <definedName name="PRINT_AREA_MI">#REF!</definedName>
    <definedName name="_xlnm.Print_Titles" localSheetId="18">'14 Cac huyen, TP'!$5:$6</definedName>
    <definedName name="_xlnm.Print_Titles" hidden="1">#N/A</definedName>
    <definedName name="PRINT_TITLES_MI">#REF!</definedName>
    <definedName name="PRINTA">#REF!</definedName>
    <definedName name="PRINTB">#REF!</definedName>
    <definedName name="PRINTC">#REF!</definedName>
    <definedName name="PROPOSAL">#REF!</definedName>
    <definedName name="QL18CLBC">#REF!</definedName>
    <definedName name="QL18conlai">#REF!</definedName>
    <definedName name="SORT">#REF!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axTV">10%</definedName>
    <definedName name="TaxXL">5%</definedName>
    <definedName name="Tien">#REF!</definedName>
    <definedName name="Tonghop">#REF!</definedName>
    <definedName name="Tra_don_gia_KS">#REF!</definedName>
    <definedName name="ty_le_BTN">#REF!</definedName>
    <definedName name="VARIINST">#REF!</definedName>
    <definedName name="VARIPURC">#REF!</definedName>
    <definedName name="W">#REF!</definedName>
    <definedName name="X">#REF!</definedName>
    <definedName name="ZYX">#REF!</definedName>
    <definedName name="ZZZ">#REF!</definedName>
  </definedNames>
  <calcPr fullCalcOnLoad="1"/>
</workbook>
</file>

<file path=xl/comments16.xml><?xml version="1.0" encoding="utf-8"?>
<comments xmlns="http://schemas.openxmlformats.org/spreadsheetml/2006/main">
  <authors>
    <author>Windows User</author>
  </authors>
  <commentList>
    <comment ref="H9" authorId="0">
      <text>
        <r>
          <rPr>
            <b/>
            <sz val="9"/>
            <rFont val="Tahoma"/>
            <family val="2"/>
          </rPr>
          <t>Windows User:</t>
        </r>
        <r>
          <rPr>
            <sz val="9"/>
            <rFont val="Tahoma"/>
            <family val="2"/>
          </rPr>
          <t xml:space="preserve">
1050/4011</t>
        </r>
      </text>
    </comment>
    <comment ref="H10" authorId="0">
      <text>
        <r>
          <rPr>
            <b/>
            <sz val="9"/>
            <rFont val="Tahoma"/>
            <family val="2"/>
          </rPr>
          <t>Windows User:</t>
        </r>
        <r>
          <rPr>
            <sz val="9"/>
            <rFont val="Tahoma"/>
            <family val="2"/>
          </rPr>
          <t xml:space="preserve">
600/4011</t>
        </r>
      </text>
    </comment>
    <comment ref="F9" authorId="0">
      <text>
        <r>
          <rPr>
            <b/>
            <sz val="9"/>
            <rFont val="Tahoma"/>
            <family val="2"/>
          </rPr>
          <t>Windows User:</t>
        </r>
        <r>
          <rPr>
            <sz val="9"/>
            <rFont val="Tahoma"/>
            <family val="2"/>
          </rPr>
          <t xml:space="preserve">
1050/4011</t>
        </r>
      </text>
    </comment>
    <comment ref="F10" authorId="0">
      <text>
        <r>
          <rPr>
            <b/>
            <sz val="9"/>
            <rFont val="Tahoma"/>
            <family val="2"/>
          </rPr>
          <t>Windows User:</t>
        </r>
        <r>
          <rPr>
            <sz val="9"/>
            <rFont val="Tahoma"/>
            <family val="2"/>
          </rPr>
          <t xml:space="preserve">
600/4011</t>
        </r>
      </text>
    </comment>
  </commentList>
</comments>
</file>

<file path=xl/comments5.xml><?xml version="1.0" encoding="utf-8"?>
<comments xmlns="http://schemas.openxmlformats.org/spreadsheetml/2006/main">
  <authors>
    <author>Giang Nam</author>
  </authors>
  <commentList>
    <comment ref="E15" authorId="0">
      <text>
        <r>
          <rPr>
            <b/>
            <sz val="8"/>
            <rFont val="Tahoma"/>
            <family val="2"/>
          </rPr>
          <t>Giang Nam:</t>
        </r>
        <r>
          <rPr>
            <sz val="8"/>
            <rFont val="Tahoma"/>
            <family val="2"/>
          </rPr>
          <t xml:space="preserve">
KH tạm giao 9750</t>
        </r>
      </text>
    </comment>
  </commentList>
</comments>
</file>

<file path=xl/comments9.xml><?xml version="1.0" encoding="utf-8"?>
<comments xmlns="http://schemas.openxmlformats.org/spreadsheetml/2006/main">
  <authors>
    <author>Quang Chuc</author>
  </authors>
  <commentList>
    <comment ref="B42" authorId="0">
      <text>
        <r>
          <rPr>
            <sz val="9"/>
            <rFont val="Arial"/>
            <family val="2"/>
          </rPr>
          <t xml:space="preserve">Quang Chuc:
</t>
        </r>
      </text>
    </comment>
  </commentList>
</comments>
</file>

<file path=xl/sharedStrings.xml><?xml version="1.0" encoding="utf-8"?>
<sst xmlns="http://schemas.openxmlformats.org/spreadsheetml/2006/main" count="1727" uniqueCount="814">
  <si>
    <t>2.1</t>
  </si>
  <si>
    <t>2.2</t>
  </si>
  <si>
    <t>Dự án phòng, chống một số bệnh có tính chất nguy hiểm đối với cộng đồng</t>
  </si>
  <si>
    <t>Tỷ lệ lưu hành bệnh phong/10.000 dân</t>
  </si>
  <si>
    <t>1/10000</t>
  </si>
  <si>
    <t>Phòng chống lao</t>
  </si>
  <si>
    <t>Số phát hiện bệnh nhân lao các thể</t>
  </si>
  <si>
    <t>Bệnh nhân</t>
  </si>
  <si>
    <t>Phòng chống bệnh sốt rét:</t>
  </si>
  <si>
    <t>Xã</t>
  </si>
  <si>
    <t xml:space="preserve"> Phòng chống Tăng huyết áp</t>
  </si>
  <si>
    <t>Tỷ lệ bệnh nhân tăng huyết áp có nguy cơ cao được điều trị đúng phác đồ quy định</t>
  </si>
  <si>
    <t>Đái tháo đường</t>
  </si>
  <si>
    <t>Bảo vệ sức khỏe tâm thần cộng đồng và trẻ em</t>
  </si>
  <si>
    <t>Bệnh phổi tắc nghẽn mãn tính và hen phế quản</t>
  </si>
  <si>
    <t>Tỷ lệ các đơn vị dự bị động viên, đội cơ động sẵn sàng cơ động</t>
  </si>
  <si>
    <t>Tiêm chủng mở rộng</t>
  </si>
  <si>
    <t>&gt;95</t>
  </si>
  <si>
    <t xml:space="preserve">- </t>
  </si>
  <si>
    <t>Tỷ lệ tiêm vắc xin sởi mũi 2</t>
  </si>
  <si>
    <t>Tỷ lệ tiêm chủng vắc xin uốn ván cho phụ nữ có thai</t>
  </si>
  <si>
    <t>Dân số và KHH gia đình</t>
  </si>
  <si>
    <t>Nguời</t>
  </si>
  <si>
    <t xml:space="preserve"> Mức giảm tỷ lệ sinh</t>
  </si>
  <si>
    <t>Số người mới thực hiện các biện pháp tránh thai hiện đại trong năm</t>
  </si>
  <si>
    <t>Chăm sóc sức khỏe sinh sản và cải thiện tình trạng dinh dưỡng trẻ em</t>
  </si>
  <si>
    <t>Tỷ lệ phụ nữ có thai được khám thai ít nhất 3 lần trong 3 thai kỳ</t>
  </si>
  <si>
    <t>Tỷ lệ phụ nữ đẻ được nhân viên y tế đã qua đào tạo đỡ</t>
  </si>
  <si>
    <t>Tỷ lệ bà mẹ và trẻ sơ sinh được chăm sóc trong tuần đầu sau sinh</t>
  </si>
  <si>
    <t>VI</t>
  </si>
  <si>
    <t>VII</t>
  </si>
  <si>
    <t>Số mẫu giám sát trọng điểm HIV</t>
  </si>
  <si>
    <t>Mẫu</t>
  </si>
  <si>
    <t>Số mẫu  giám sát phát hiện HIV</t>
  </si>
  <si>
    <t>Tỷ lệ đối tượng có hành vi nguy cơ cao được xét nghiệm HIV</t>
  </si>
  <si>
    <t>Tỷ lệ người nghiện chích ma túy sử dụng bơm kim tiêm sạch</t>
  </si>
  <si>
    <t>Số người điều trị Methadone</t>
  </si>
  <si>
    <t>Số bệnh nhân người lớn điều trị ARV</t>
  </si>
  <si>
    <t>Số bệnh nhân trẻ em điều trị ARV</t>
  </si>
  <si>
    <t>Tỷ lệ phụ nữ mang thai được xét nghiệm HIV</t>
  </si>
  <si>
    <t>Tỷ lệ bệnh nhân lao được xét nghiệm HIV</t>
  </si>
  <si>
    <t>Tỷ lệ phụ nữ mang thai có HIV dương tính được điều trị dự phòng lây từ mẹ sang con</t>
  </si>
  <si>
    <t>Tỷ người nhiễm HIV mắc lao được điều trị đồng thời lao và ARV</t>
  </si>
  <si>
    <t>Tổng số</t>
  </si>
  <si>
    <t>Bệnh viện</t>
  </si>
  <si>
    <t xml:space="preserve">Giường bệnh </t>
  </si>
  <si>
    <t>Huyện Bảo Yên</t>
  </si>
  <si>
    <t xml:space="preserve">Người </t>
  </si>
  <si>
    <t xml:space="preserve">Lĩnh vực: Phát triển Giáo dục và Đào tạo </t>
  </si>
  <si>
    <t>Giáo dục mầm non</t>
  </si>
  <si>
    <t xml:space="preserve">Tổng số trường </t>
  </si>
  <si>
    <t xml:space="preserve">Trường </t>
  </si>
  <si>
    <t xml:space="preserve">Tổng số trẻ </t>
  </si>
  <si>
    <t>Cháu</t>
  </si>
  <si>
    <t xml:space="preserve">Tỷ lệ  trẻ 5 tuổi đi học mẫu giáo </t>
  </si>
  <si>
    <t xml:space="preserve">Giáo dục phổ thông </t>
  </si>
  <si>
    <t xml:space="preserve">Cấp tiểu học </t>
  </si>
  <si>
    <t xml:space="preserve">Trong đó: Trường Phổ thông dân tộc bán trú </t>
  </si>
  <si>
    <t xml:space="preserve">Tổng số lớp tiểu học </t>
  </si>
  <si>
    <t xml:space="preserve">Lớp </t>
  </si>
  <si>
    <t xml:space="preserve">Tổng số học sinh tiểu học </t>
  </si>
  <si>
    <t xml:space="preserve">Học sinh </t>
  </si>
  <si>
    <t>Trong đó: Tuyển mới vào lớp 1</t>
  </si>
  <si>
    <t xml:space="preserve">Học sinh Phổ thông dân tộc bán trú </t>
  </si>
  <si>
    <t>Tỷ lệ trẻ em 6 tuổi vào lớp 1</t>
  </si>
  <si>
    <t>Cấp Trung học cơ sở</t>
  </si>
  <si>
    <t xml:space="preserve">Trường Phổ thông dân tộc bán trú </t>
  </si>
  <si>
    <t xml:space="preserve">Tổng số lớp Trung học cơ sở </t>
  </si>
  <si>
    <t xml:space="preserve">Tổng số học sinh Trung học cơ sở </t>
  </si>
  <si>
    <t xml:space="preserve">Trong đó: Tuyển mới vào lớp 6 </t>
  </si>
  <si>
    <t>So với học sinh tốt nghiệp tiểu học</t>
  </si>
  <si>
    <t>Tuyển mới vào phổ thông dân tộc nội trú huyện</t>
  </si>
  <si>
    <t xml:space="preserve">Cấp trung học phổ thông </t>
  </si>
  <si>
    <t>Tổng số lớp Trung học phổ thông</t>
  </si>
  <si>
    <t>Tổng số học sinh Trung học phổ thông</t>
  </si>
  <si>
    <t>So với học sinh tốt nghiệp Trung học cơ sở</t>
  </si>
  <si>
    <t>Tuyển mới vào trường phổ thông dân tộc nội trú tỉnh</t>
  </si>
  <si>
    <t>Tuyển mới vào trường Trung học phổ thông chuyên</t>
  </si>
  <si>
    <t>Phổ cập giáo dục</t>
  </si>
  <si>
    <t>Số xã duy trì đạt chuẩn phổ cập giáo dục TH - CMC</t>
  </si>
  <si>
    <t>Số xã duy trì đạt chuẩn giáo dục tiểu học đúng độ tuổi</t>
  </si>
  <si>
    <t>Số xã duy trì đạt chuẩn phổ cập Trung học cơ sở</t>
  </si>
  <si>
    <t>Số xã đạt chuẩn giáo dục mầm non cho trẻ em 5 tuổi</t>
  </si>
  <si>
    <t xml:space="preserve">Số trường đạt chuẩn quốc gia </t>
  </si>
  <si>
    <t xml:space="preserve">Mầm non </t>
  </si>
  <si>
    <t>Trường</t>
  </si>
  <si>
    <t>Tiểu học</t>
  </si>
  <si>
    <t>Trung học cơ sở</t>
  </si>
  <si>
    <t xml:space="preserve">Trung học phổ thông </t>
  </si>
  <si>
    <t xml:space="preserve">Giáo dục thường xuyên </t>
  </si>
  <si>
    <t>Xoá mù chữ và sau xóa mù chữ</t>
  </si>
  <si>
    <t xml:space="preserve">Học viên </t>
  </si>
  <si>
    <t xml:space="preserve">Trung tâm học tập cộng đồng </t>
  </si>
  <si>
    <t>Trung tâm</t>
  </si>
  <si>
    <t>Lĩnh vực: Phát triển sự nghiệp Văn hóa</t>
  </si>
  <si>
    <t>Hoạt động văn hoá</t>
  </si>
  <si>
    <t>Tỷ lệ  làng, bản, thôn, tổ dân phố đạt chuẩn văn hoá</t>
  </si>
  <si>
    <t>Thư viện</t>
  </si>
  <si>
    <t>Sách bổ sung trong năm</t>
  </si>
  <si>
    <t>Bản</t>
  </si>
  <si>
    <t>Trong đó: Thư viện tỉnh</t>
  </si>
  <si>
    <t>Thư viện huyện</t>
  </si>
  <si>
    <t>Số thẻ bạn đọc</t>
  </si>
  <si>
    <t>Thẻ</t>
  </si>
  <si>
    <t>Nghệ thuật chuyên nghiệp</t>
  </si>
  <si>
    <t>Số buổi biểu diễn</t>
  </si>
  <si>
    <t>Buổi</t>
  </si>
  <si>
    <t>Trong đó:  Phục vụ vùng sâu, vùng xa</t>
  </si>
  <si>
    <t>Cuộc</t>
  </si>
  <si>
    <t>Tuyên truyền lưu động</t>
  </si>
  <si>
    <t xml:space="preserve">Số buổi hoạt động của đội tuyên truyền lưu động  </t>
  </si>
  <si>
    <t xml:space="preserve">Tham gia hoạt động văn hóa, văn nghệ khu vực và toàn quốc  </t>
  </si>
  <si>
    <t xml:space="preserve">Số buổi chiếu phim lưu động </t>
  </si>
  <si>
    <t>Phim</t>
  </si>
  <si>
    <t>Số thẻ</t>
  </si>
  <si>
    <t>Đào tạo vận động viên</t>
  </si>
  <si>
    <t>Trong đó:</t>
  </si>
  <si>
    <t>Các giải thi đấu thể thao</t>
  </si>
  <si>
    <t>Giải</t>
  </si>
  <si>
    <t>Đăng cai</t>
  </si>
  <si>
    <t>Số đoàn tham gia thi đấu các giải thể thao khu vực, toàn quốc</t>
  </si>
  <si>
    <t>Đoàn</t>
  </si>
  <si>
    <t>Hệ thống giải thi đấu thể thao thành tích cao</t>
  </si>
  <si>
    <t>Huy chương</t>
  </si>
  <si>
    <t>Huy chương vàng</t>
  </si>
  <si>
    <t>Huy chương bạc</t>
  </si>
  <si>
    <t>Huy chương đồng</t>
  </si>
  <si>
    <t>Phát thanh</t>
  </si>
  <si>
    <t>Tổng số giờ phát sóng phát thanh</t>
  </si>
  <si>
    <t>Giờ</t>
  </si>
  <si>
    <t xml:space="preserve"> Tiếp sóng Đài tiếng nói Việt Nam</t>
  </si>
  <si>
    <t xml:space="preserve"> Phát sóng Phát thanh Lào Cai</t>
  </si>
  <si>
    <t>Truyền hình</t>
  </si>
  <si>
    <t>Tổng số giờ phát sóng truyền hình</t>
  </si>
  <si>
    <t>Trong đó: Lao động nữ</t>
  </si>
  <si>
    <t>Giải quyết việc làm thông qua vay vốn Quỹ Quốc gia giải quyết việc làm</t>
  </si>
  <si>
    <t xml:space="preserve">Lĩnh vực: Phòng, chống ma túy và tội phạm </t>
  </si>
  <si>
    <t>Phòng, chống ma túy</t>
  </si>
  <si>
    <t>Tỷ lệ người nghiện tham gia cai nghiện tại cộng đồng</t>
  </si>
  <si>
    <t>Tỷ lệ người nghiện tham gia cai nghiện tại cơ sở tập trung</t>
  </si>
  <si>
    <t xml:space="preserve">Phòng, chống tội phạm </t>
  </si>
  <si>
    <t>CHỈ TIÊU</t>
  </si>
  <si>
    <t>Tỷ lệ điều trị khỏi</t>
  </si>
  <si>
    <t>Tỷ lệ mắc sốt rét/1.000 dân</t>
  </si>
  <si>
    <t>1/1000</t>
  </si>
  <si>
    <t>Quân dân y kết hợp</t>
  </si>
  <si>
    <t>Tỷ lệ cơ sở sản xuất, chế biến và kinh doanh thực phẩm được kiểm tra đạt yêu cầu về VSATTP</t>
  </si>
  <si>
    <t>Tỷ lệ các cơ sở dịch vụ ăn uống có giấy phép kinh doanh được cấp GCN cơ sở đủ ĐK VSATTP</t>
  </si>
  <si>
    <t>Thu nội địa</t>
  </si>
  <si>
    <t>Thu từ thuế, phí và thu khác</t>
  </si>
  <si>
    <t>Thu tiền sử dụng đất, san tạo mặt bằng, bán trụ sở</t>
  </si>
  <si>
    <t>Thu từ xuất khẩu, nhập khẩu</t>
  </si>
  <si>
    <t>Thu quản lý qua ngân sách</t>
  </si>
  <si>
    <t>Thu ngân sách địa phương theo phân cấp</t>
  </si>
  <si>
    <t>Bổ sung từ ngân sách Trung ương</t>
  </si>
  <si>
    <t>- Bổ sung cân đối</t>
  </si>
  <si>
    <t>- Bổ sung có mục tiêu</t>
  </si>
  <si>
    <t>Vay KCH kênh mương, giao thông nông thôn và hỗ trợ hạ tầng nuôi trồng thuỷ sản</t>
  </si>
  <si>
    <t>Thu chuyển nguồn</t>
  </si>
  <si>
    <t>Chi đầu tư phát triển</t>
  </si>
  <si>
    <t>Chi thường xuyên</t>
  </si>
  <si>
    <t>Tạo lập và bổ sung quỹ dự trữ tài chính</t>
  </si>
  <si>
    <t>Chi các CTMT QG, dự án, nhiệm vụ khác</t>
  </si>
  <si>
    <t>Chi quản lý qua ngân sách</t>
  </si>
  <si>
    <t>Trường MN-TH-THCS</t>
  </si>
  <si>
    <t>KTCK.xls</t>
  </si>
  <si>
    <t>Book1</t>
  </si>
  <si>
    <t>C:\Program Files\Microsoft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</si>
  <si>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</si>
  <si>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</si>
  <si>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</si>
  <si>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</si>
  <si>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</si>
  <si>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</si>
  <si>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</si>
  <si>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</si>
  <si>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</si>
  <si>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</si>
  <si>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TT</t>
  </si>
  <si>
    <t>Chỉ tiêu</t>
  </si>
  <si>
    <t>Đơn vị tính</t>
  </si>
  <si>
    <t>%</t>
  </si>
  <si>
    <t>Triệu đồng</t>
  </si>
  <si>
    <t>Tỷ đồng</t>
  </si>
  <si>
    <t>Tỷ lệ che phủ rừng</t>
  </si>
  <si>
    <t>Các chỉ tiêu tổng hợp</t>
  </si>
  <si>
    <t>Chỉ tiêu kinh tế - xã hội chủ yếu</t>
  </si>
  <si>
    <t>So sánh (%)</t>
  </si>
  <si>
    <t>Ha</t>
  </si>
  <si>
    <t>-</t>
  </si>
  <si>
    <t>Triệu USD</t>
  </si>
  <si>
    <t xml:space="preserve">Tỷ lệ huy động trẻ em (6-14 tuổi) đến trường </t>
  </si>
  <si>
    <t>‰</t>
  </si>
  <si>
    <t>&gt;90</t>
  </si>
  <si>
    <t>Người</t>
  </si>
  <si>
    <t>Lĩnh vực: Nông, lâm nghiệp và thủy sản</t>
  </si>
  <si>
    <t xml:space="preserve">Đơn vị </t>
  </si>
  <si>
    <t>Trong đó</t>
  </si>
  <si>
    <t>TP
Lào Cai</t>
  </si>
  <si>
    <t>Bát 
Xát</t>
  </si>
  <si>
    <t>Bảo
 Thắng</t>
  </si>
  <si>
    <t>Sa Pa</t>
  </si>
  <si>
    <t>Văn 
Bàn</t>
  </si>
  <si>
    <t>Bảo
 Yên</t>
  </si>
  <si>
    <t>Mường Khương</t>
  </si>
  <si>
    <t>Bắc Hà</t>
  </si>
  <si>
    <t>Si Ma Cai</t>
  </si>
  <si>
    <t>A</t>
  </si>
  <si>
    <t>I</t>
  </si>
  <si>
    <t xml:space="preserve"> - </t>
  </si>
  <si>
    <t>II</t>
  </si>
  <si>
    <t>III</t>
  </si>
  <si>
    <t>Con</t>
  </si>
  <si>
    <t>Tấn</t>
  </si>
  <si>
    <t>IV</t>
  </si>
  <si>
    <t>B</t>
  </si>
  <si>
    <t>C</t>
  </si>
  <si>
    <t>+</t>
  </si>
  <si>
    <t>D</t>
  </si>
  <si>
    <t xml:space="preserve">Lĩnh vực: Công nghiệp </t>
  </si>
  <si>
    <t>Chỉ tiêu</t>
  </si>
  <si>
    <t xml:space="preserve">Đơn vị tính </t>
  </si>
  <si>
    <t>Khai khoáng</t>
  </si>
  <si>
    <t>Sản xuất, phân phối điện</t>
  </si>
  <si>
    <t>Thành phố Lào Cai</t>
  </si>
  <si>
    <t>Huyện Bảo Thắng</t>
  </si>
  <si>
    <t>Huyện Văn Bàn</t>
  </si>
  <si>
    <t>Huyện Sa Pa</t>
  </si>
  <si>
    <t>Huyện Bắc Hà</t>
  </si>
  <si>
    <t>Huyện Si Ma Cai</t>
  </si>
  <si>
    <t>Huyện Mường Khương</t>
  </si>
  <si>
    <t>Huyện Bát Xát</t>
  </si>
  <si>
    <t>Quặng Apatit các loại</t>
  </si>
  <si>
    <t>Tinh quặng đồng</t>
  </si>
  <si>
    <t>''</t>
  </si>
  <si>
    <t>Tinh quặng sắt (Manhetit)</t>
  </si>
  <si>
    <t xml:space="preserve">Quặng sắt  </t>
  </si>
  <si>
    <t xml:space="preserve">Fenspát  nghiền </t>
  </si>
  <si>
    <t>Cao lanh</t>
  </si>
  <si>
    <t>Đồng Katốt</t>
  </si>
  <si>
    <t xml:space="preserve">Vàng </t>
  </si>
  <si>
    <t>kg</t>
  </si>
  <si>
    <t>Bạc</t>
  </si>
  <si>
    <t>Supe lân</t>
  </si>
  <si>
    <t>Thức ăn gia súc DCP</t>
  </si>
  <si>
    <t>Phân NPK</t>
  </si>
  <si>
    <t>Axít sufuríc</t>
  </si>
  <si>
    <t>Phốt pho vàng</t>
  </si>
  <si>
    <t>Gạch xây dựng</t>
  </si>
  <si>
    <t>1000v</t>
  </si>
  <si>
    <t xml:space="preserve">Xi măng </t>
  </si>
  <si>
    <t xml:space="preserve">Trang in </t>
  </si>
  <si>
    <t>Tr.trg</t>
  </si>
  <si>
    <t>Chè khô</t>
  </si>
  <si>
    <t>Gỗ các loại</t>
  </si>
  <si>
    <t>m3</t>
  </si>
  <si>
    <t>Giấy đế</t>
  </si>
  <si>
    <t>Bia các loại</t>
  </si>
  <si>
    <t>1000L</t>
  </si>
  <si>
    <t xml:space="preserve">Nước máy </t>
  </si>
  <si>
    <t>1000m3</t>
  </si>
  <si>
    <t>Điện phát</t>
  </si>
  <si>
    <t>Tr.kwh</t>
  </si>
  <si>
    <t>Điện thương phẩm</t>
  </si>
  <si>
    <t xml:space="preserve">Lĩnh vực: Thương mại và dịch vụ </t>
  </si>
  <si>
    <t>Khoáng sản các loại</t>
  </si>
  <si>
    <t xml:space="preserve">Hàng nông sản </t>
  </si>
  <si>
    <t>Giày dép các loại</t>
  </si>
  <si>
    <t>Đường</t>
  </si>
  <si>
    <t>Hàng nông sản</t>
  </si>
  <si>
    <t>Phân bón các loại</t>
  </si>
  <si>
    <t>Hóa chất các loại</t>
  </si>
  <si>
    <t>Sắt thép các loại</t>
  </si>
  <si>
    <t>Máy móc thiết bị</t>
  </si>
  <si>
    <t>Than cốc</t>
  </si>
  <si>
    <t>Điện</t>
  </si>
  <si>
    <t>Giấy</t>
  </si>
  <si>
    <t>V</t>
  </si>
  <si>
    <t xml:space="preserve">            Lĩnh vực: Tài nguyên và Môi trường</t>
  </si>
  <si>
    <t>STT</t>
  </si>
  <si>
    <t>ĐVT</t>
  </si>
  <si>
    <t>a</t>
  </si>
  <si>
    <t>b</t>
  </si>
  <si>
    <t>Thửa</t>
  </si>
  <si>
    <t>Trích lục bản đồ địa chính</t>
  </si>
  <si>
    <t>Tổ chức</t>
  </si>
  <si>
    <t>Trích đo địa chính</t>
  </si>
  <si>
    <t>Cấp tỉnh</t>
  </si>
  <si>
    <t xml:space="preserve">Lĩnh vực: Phát triển sự nghiệp Y tế </t>
  </si>
  <si>
    <t>MẠNG LƯỚI Y TẾ CƠ SỞ</t>
  </si>
  <si>
    <t>Số bác sĩ /10.000 dân</t>
  </si>
  <si>
    <t>Bác sĩ</t>
  </si>
  <si>
    <t>Số giường bệnh /10.000 dân</t>
  </si>
  <si>
    <t>Giường</t>
  </si>
  <si>
    <t>Tỷ lệ xã đạt tiêu chí quốc gia về y tế</t>
  </si>
  <si>
    <t>Cơ sở và giường bệnh</t>
  </si>
  <si>
    <t>1.1</t>
  </si>
  <si>
    <t>Cơ sở</t>
  </si>
  <si>
    <t>1.2</t>
  </si>
  <si>
    <t>Nông, lâm nghiệp và thủy sản</t>
  </si>
  <si>
    <t>Công nghiệp, xây dựng</t>
  </si>
  <si>
    <t>Dịch vụ</t>
  </si>
  <si>
    <t>&gt;10</t>
  </si>
  <si>
    <t>Mục tiêu KH 5 năm</t>
  </si>
  <si>
    <t>Tr.USD</t>
  </si>
  <si>
    <t xml:space="preserve"> - Cấp GCN lần đầu </t>
  </si>
  <si>
    <t xml:space="preserve"> - Cấp đổi, cấp lại GCN</t>
  </si>
  <si>
    <t>Hộ gia đình cá nhân</t>
  </si>
  <si>
    <t>Số xã phường duy trì chương trình</t>
  </si>
  <si>
    <t xml:space="preserve"> Tổng số lao động qua đào tạo, bồi dưỡng trong năm </t>
  </si>
  <si>
    <t>ƯTH cả năm</t>
  </si>
  <si>
    <t>Thu xổ số kiến thiết</t>
  </si>
  <si>
    <t>BỘI THU NGÂN SÁCH ĐỊA PHƯƠNG</t>
  </si>
  <si>
    <t>Đơn vị: Triệu đồng</t>
  </si>
  <si>
    <t>Chi tạo nguồn, điều chỉnh tiền lương</t>
  </si>
  <si>
    <t>Trong đó: Ghi thu - chi chi tiền sử dụng đất của các dự án đầu tư xây dựng khu đô thị</t>
  </si>
  <si>
    <t>Đào tạo sơ cấp và đào tạo thường xuyên</t>
  </si>
  <si>
    <t>Mục tiêu KH 5 năm 2016-2020</t>
  </si>
  <si>
    <t>TH 9 tháng đầu năm</t>
  </si>
  <si>
    <t>Ghi chú</t>
  </si>
  <si>
    <t>Phân bón, hóa chất</t>
  </si>
  <si>
    <t>Axít Photphoric</t>
  </si>
  <si>
    <t>Luyện kim</t>
  </si>
  <si>
    <t>Vật liệu xây dựng</t>
  </si>
  <si>
    <t>Nông lâm sản</t>
  </si>
  <si>
    <t>Công nghiệp nhẹ</t>
  </si>
  <si>
    <t>Điện nước, quản lý rác thải</t>
  </si>
  <si>
    <t>Hộ gia đình</t>
  </si>
  <si>
    <t>Đăng ký, cấp giấy chứng nhận: Lần đầu, cấp đổi, cấp lại GCN QSD đất, quyền sở hữu nhà ở và các tài sản khác gắn liền với đất</t>
  </si>
  <si>
    <t>Cấp GCN QSD đất đơn lẻ tại các huyện</t>
  </si>
  <si>
    <t xml:space="preserve">Cấp GCN lần đầu </t>
  </si>
  <si>
    <t>Cấp đổi, cấp lại GCN</t>
  </si>
  <si>
    <t>Đăng ký biến động quyền sử dụng đất, quyền sở hữu nhà ở và tài sản khác gắn liền với đất (chuyển nhượng, cho tặng, thừa kế, tách thửa, hợp thửa, chuyển mục đích, đính chính sai sót, gia hạn SDĐ và đăng ký các biến động khác…)</t>
  </si>
  <si>
    <t>Cấp mới GCN</t>
  </si>
  <si>
    <t>Đăng ký biến động trên GCNQSD đất đã cấp</t>
  </si>
  <si>
    <t>Cấp mới giấy chứng nhận.</t>
  </si>
  <si>
    <t>Số người được khám phát hiện bệnh phong</t>
  </si>
  <si>
    <t>Dân số trung bình</t>
  </si>
  <si>
    <t>Tốc độ tăng dân số tự nhiên</t>
  </si>
  <si>
    <t>Tỷ lệ ca ngộ độc trong các vụ ngộ độc thực phẩm được báo cáo/ 100.000 dân</t>
  </si>
  <si>
    <t>ca mắc</t>
  </si>
  <si>
    <t>&lt;10</t>
  </si>
  <si>
    <t>Phòng chống bệnh phong</t>
  </si>
  <si>
    <t>Trường Phổ thông cơ sở (Trường TH &amp; THCS)</t>
  </si>
  <si>
    <t>Trong đó: Trường THCS&amp;THPT, PTDTNT THCS&amp;THPT; THPT DTNT</t>
  </si>
  <si>
    <t>Trong đó: Tuyển mới vào lớp 10 (PT + GDTX)</t>
  </si>
  <si>
    <t>Thư viện tỉnh</t>
  </si>
  <si>
    <t>Thẻ tại các điểm không thu lệ phí</t>
  </si>
  <si>
    <t>Di tích, danh thắng</t>
  </si>
  <si>
    <t>Số lao động có việc làm tăng thêm</t>
  </si>
  <si>
    <t>Giảm nghèo</t>
  </si>
  <si>
    <t>Số xã, phường, thị trấn có tệ nạn ma túy giảm so với năm trước</t>
  </si>
  <si>
    <t xml:space="preserve"> Lao động qua đào tạo, bồi dưỡng trong năm</t>
  </si>
  <si>
    <t>Tỷ lệ tham gia BHXH bắt buộc</t>
  </si>
  <si>
    <t>Tỷ lệ tham gia BHXH tự nguyện</t>
  </si>
  <si>
    <t>Tỷ lệ tham gia BHXH thất nghiệp</t>
  </si>
  <si>
    <t>Lĩnh vực: Phát triển sự nghiệp thể dục, thể thao</t>
  </si>
  <si>
    <t>Chỉ tiêu Tham gia BHXH trên địa bàn toàn tỉnh Lào Cai</t>
  </si>
  <si>
    <t>Y TẾ - DÂN SỐ</t>
  </si>
  <si>
    <t>Đảm bảo an toàn vệ sinh thực phẩm</t>
  </si>
  <si>
    <t>Phòng chống HIV/AIDS</t>
  </si>
  <si>
    <t>Trong đó: Trường THCS</t>
  </si>
  <si>
    <t>xã/phường/ thị trấn</t>
  </si>
  <si>
    <t>xã/phường/thị trấn</t>
  </si>
  <si>
    <t xml:space="preserve">Hệ thống giải thi đấu thể thao phong trào  </t>
  </si>
  <si>
    <t>Phát sóng chương trình phát thanh tiếng Việt</t>
  </si>
  <si>
    <t>Phát sóng chương trình phát thanh tiếng dân tộc</t>
  </si>
  <si>
    <t>Số giờ phát sóng truyền hình tiếng dân tộc địa phương</t>
  </si>
  <si>
    <t>- Giải quyết việc làm sau đào tạo nghề</t>
  </si>
  <si>
    <t>Xã/phường/ thị trấn</t>
  </si>
  <si>
    <t>TÌNH HÌNH THỰC HIỆN CÁC CHỈ TIÊU KINH TẾ - XÃ HỘI NĂM 2020 - DỰ KIẾN KẾ HOẠCH NĂM 2021</t>
  </si>
  <si>
    <t>Giai đoạn 2021-2025</t>
  </si>
  <si>
    <t>Mục tiêu NQ ĐH XVI</t>
  </si>
  <si>
    <t>TH năm 2020</t>
  </si>
  <si>
    <t>KH 2021</t>
  </si>
  <si>
    <t>Năm 2021</t>
  </si>
  <si>
    <t>Kế hoạch năm 2022</t>
  </si>
  <si>
    <t>ƯTH2021/ KH 2021</t>
  </si>
  <si>
    <t>KH2022/ ƯTH2021</t>
  </si>
  <si>
    <t>Tốc độ tăng trưởng kinh tế (GRDP) bình quân 5 năm</t>
  </si>
  <si>
    <t>GDP bình quân đầu người đến năm cuối kỳ</t>
  </si>
  <si>
    <t>Thuế sản phẩm</t>
  </si>
  <si>
    <t>Tổng vốn đầu tư toàn xã hội 5 năm</t>
  </si>
  <si>
    <t>Thu ngân sách nhà nước trên địa bàn năm cuối kỳ</t>
  </si>
  <si>
    <t>Giá trị sản phẩm trên 1 ha đất canh tác năm cuối kỳ</t>
  </si>
  <si>
    <t>Giá trị sản xuất công nghiệp (giá 2010) năm cuối kỳ</t>
  </si>
  <si>
    <t>Nghìn lượt người</t>
  </si>
  <si>
    <t>Tổng mức bán lẻ hàng hóa và doanh thu dịch vụ năm cuối kỳ</t>
  </si>
  <si>
    <t>Giá trị xuất nhập khẩu qua các cửa khẩu trên địa bàn năm cuối kỳ</t>
  </si>
  <si>
    <t>Tỷ lệ đô thị hóa đến năm cuối kỳ</t>
  </si>
  <si>
    <t>Tỷ lệ trường học đạt chuẩn quốc gia năm cuối kỳ</t>
  </si>
  <si>
    <t>Tỷ lệ thanh niên trong độ tuổi đạt trình độ giáo dục THPT và tương đương năm cuối kỳ</t>
  </si>
  <si>
    <t>Số giường bệnh trên 1 vạn dân năm cuối kỳ</t>
  </si>
  <si>
    <t>Số bác sỹ trên một vạn dân năm cuối kỳ</t>
  </si>
  <si>
    <t>Bác sỹ</t>
  </si>
  <si>
    <t>Tỷ lệ trẻ em dưới 5 tuổi suy dinh dưỡng thể chiều cao trên tuổi (thấp còi) năm cuối kỳ</t>
  </si>
  <si>
    <t>Tỷ lệ trẻ em dưới 5 tuổi suy dinh dưỡng thể cân nặng trên tuổi (nhẹ cân) năm cuối kỳ</t>
  </si>
  <si>
    <t>Tỷ lệ tăng dân số tự nhiên năm cuối kỳ</t>
  </si>
  <si>
    <t>Tỷ lệ bao phủ bảo hiểm y tế đến năm cuối kỳ</t>
  </si>
  <si>
    <t>Tỷ lệ giảm hộ nghèo giảm bình quân trên năm (nghèo đa chiều)</t>
  </si>
  <si>
    <t>Tỷ lệ lao động qua đào tạo  năm cuối kỳ</t>
  </si>
  <si>
    <t>Trong đó: Tỷ lệ lao động có bằng cấp, chứng chỉ năm cuối kỳ</t>
  </si>
  <si>
    <t>Tỷ lệ lao động trong lĩnh vực nông nghiệp năm cuối kỳ</t>
  </si>
  <si>
    <t>Tỷ lệ thất nghiệp năm cuối kỳ</t>
  </si>
  <si>
    <t>Tỷ lệ hộ gia đình đạt tiêu chuẩn văn hóa năm cuối kỳ</t>
  </si>
  <si>
    <t>Tỷ lệ hộ gia đình được sử dụng điện lưới quốc gia năm cuối kỳ</t>
  </si>
  <si>
    <t>Tỷ lệ dân cư thành thị được sử dụng nước sạch đến năm cuối kỳ</t>
  </si>
  <si>
    <t>Tỷ lệ dân cư nông thôn được sử dụng nước hợp vệ sinh đến năm cuối kỳ</t>
  </si>
  <si>
    <t>Tỷ lệ thu gom rác thải sinh hoạt tại các đô thị năm cuối kỳ</t>
  </si>
  <si>
    <t>Tỷ lệ lượng chất thải rắn sinh hoạt tại khu dân cư nông thôn tập trung được thu gom, xử lý năm cuối kỳ</t>
  </si>
  <si>
    <t>Tỷ lệ che phủ rừng năm cuối kỳ</t>
  </si>
  <si>
    <t>Tỷ lệ đơn thư khiếu nại, tố cáo được thẩm tra, xác minh, kết luận và ban hành quyết định giải quyết trong thời hạn quy định đối với cấp tỉnh</t>
  </si>
  <si>
    <t>Tỷ lệ đơn thư khiếu nại, tố cáo được thẩm tra, xác minh, kết luận và ban hành quyết định giải quyết trong thời hạn quy định đối với cấp huyện</t>
  </si>
  <si>
    <t>Tỷ lệ thủ tục hành chính đáp ứng yêu cầu được triển khai dịch vụ công trực tuyến mức độ 3, mức độ 4</t>
  </si>
  <si>
    <t> % </t>
  </si>
  <si>
    <t>Tỷ lệ các xã phường, thị trấn đạt xuất sắc trong thực hiện phong trào Toàn dân bảo vệ an ninh Tổ quốc</t>
  </si>
  <si>
    <t xml:space="preserve"> Tỷ lệ giải quyết các vụ án</t>
  </si>
  <si>
    <t>Tỷ lệ bình quân giảm tai nạn giao thông cả 3 tiêu chí (số vụ, số người chết, số người bị thương)</t>
  </si>
  <si>
    <t>&lt;30</t>
  </si>
  <si>
    <t>&lt;15</t>
  </si>
  <si>
    <t>&lt;1,2</t>
  </si>
  <si>
    <t>3-5</t>
  </si>
  <si>
    <t>&gt;80</t>
  </si>
  <si>
    <t>&gt;5</t>
  </si>
  <si>
    <t>&lt;26,7</t>
  </si>
  <si>
    <t>&lt;13</t>
  </si>
  <si>
    <t>1,0-1,2</t>
  </si>
  <si>
    <t>Kinh tế</t>
  </si>
  <si>
    <t>Xã hội</t>
  </si>
  <si>
    <t>Môi trường</t>
  </si>
  <si>
    <t>Giải quyết khiếu nại, tố cáo</t>
  </si>
  <si>
    <t>Phát triển chính quyền điện tử</t>
  </si>
  <si>
    <t>An ninh, trật tự</t>
  </si>
  <si>
    <t xml:space="preserve">Giá trị sản phẩm trên 1 ha đất canh tác </t>
  </si>
  <si>
    <t>Sản phẩm chủ yếu nông nghiệp</t>
  </si>
  <si>
    <t>Sản lượng lương thực có hạt</t>
  </si>
  <si>
    <t>Trong đó: Lúa</t>
  </si>
  <si>
    <t>Ngô</t>
  </si>
  <si>
    <t>Chè</t>
  </si>
  <si>
    <t>*</t>
  </si>
  <si>
    <t>Diện tích lúa</t>
  </si>
  <si>
    <t>Trong đó: Chè trồng mới</t>
  </si>
  <si>
    <t>DT chè kinh doanh</t>
  </si>
  <si>
    <t>Chăn nuôi:</t>
  </si>
  <si>
    <t>Tổng đàn gia súc</t>
  </si>
  <si>
    <t>Tổng đàn gia cầm</t>
  </si>
  <si>
    <t>1000 con</t>
  </si>
  <si>
    <t>Thịt hơi các loại</t>
  </si>
  <si>
    <t>Lâm nghiệp</t>
  </si>
  <si>
    <t>Sản lượng thủy sản</t>
  </si>
  <si>
    <t>DT nuôi trồng thủy sản</t>
  </si>
  <si>
    <t>Sản lượng</t>
  </si>
  <si>
    <t>TÌNH HÌNH THỰC HIỆN CÁC CHỈ TIÊU KINH TẾ - XÃ HỘI NĂM 2021 - DỰ KIẾN KẾ HOẠCH NĂM 2022</t>
  </si>
  <si>
    <t>Mục tiêu KH 5 năm 2021-2025</t>
  </si>
  <si>
    <t>1</t>
  </si>
  <si>
    <t>Giá trị sản xuất công nghiệp, TTCN (giá ss 2010)</t>
  </si>
  <si>
    <t>Chế biến chế tạo</t>
  </si>
  <si>
    <t>Cung cấp nước, quản lý rác thải</t>
  </si>
  <si>
    <t>2</t>
  </si>
  <si>
    <t>Cơ cấu giá trị sản xuất (theo giá hiện hành)</t>
  </si>
  <si>
    <t>3</t>
  </si>
  <si>
    <t>Chỉ số sản xuất công nghiệp (IIP)</t>
  </si>
  <si>
    <t>Trong đó: Chế biến, chế tạo</t>
  </si>
  <si>
    <t>Một số sản phẩm chủ yếu, chủ lực</t>
  </si>
  <si>
    <t>Phân DAP (và MAP)</t>
  </si>
  <si>
    <t xml:space="preserve">Phôi thép </t>
  </si>
  <si>
    <t>Thép cán kéo</t>
  </si>
  <si>
    <t>Dây cáp đồng + Chi tiết thiết bị</t>
  </si>
  <si>
    <t>Graphit</t>
  </si>
  <si>
    <t>Gạch chịu lửa từ Graphít</t>
  </si>
  <si>
    <t>Điện cực</t>
  </si>
  <si>
    <t>Khuân đúc từ graphít</t>
  </si>
  <si>
    <t>9T 2021/
KH 2021</t>
  </si>
  <si>
    <t>ƯTH2021/ TH 2020</t>
  </si>
  <si>
    <t>Thương mại</t>
  </si>
  <si>
    <t>Tổng mức bán lẻ hàng hóa và dịch vụ tiêu dùng xã hội</t>
  </si>
  <si>
    <t>Tốc độ tăng tổng mức bán lẻ hàng hóa và dịch vụ tiêu dùng xã hội</t>
  </si>
  <si>
    <t>Xuất nhập khẩu</t>
  </si>
  <si>
    <t>Tổng giá trị XNK hàng hóa qua các cửa khẩu trên địa bàn</t>
  </si>
  <si>
    <t>Tốc độ tăng</t>
  </si>
  <si>
    <t xml:space="preserve"> Giá trị hàng hóa xuất khẩu</t>
  </si>
  <si>
    <t>Giá trị hàng hóa nhập khẩu</t>
  </si>
  <si>
    <t>Giá trị hàng hóa thuộc các loại hình khác (tạm nhập tái xuất, chuyển khẩu…)</t>
  </si>
  <si>
    <t>Mặt hàng xuất khẩu chủ yếu:</t>
  </si>
  <si>
    <t>Mặt hàng nhập khẩu chủ yếu:</t>
  </si>
  <si>
    <t>Du lịch</t>
  </si>
  <si>
    <t>Trong đó:  Thị xã Sa Pa</t>
  </si>
  <si>
    <t>Tỷ số giới tính của trẻ em mới sinh</t>
  </si>
  <si>
    <t>Số bé trai/100 bé gái</t>
  </si>
  <si>
    <t>&lt;112</t>
  </si>
  <si>
    <t>&lt;98</t>
  </si>
  <si>
    <t>Tỷ lệ hài lòng của người dân với dịch vụ y tế</t>
  </si>
  <si>
    <t>Số dược sĩ/10.000 dân</t>
  </si>
  <si>
    <t>DSĐH</t>
  </si>
  <si>
    <t>Tỷ lệ người cao tuổi được quản lý và khám sức khỏe tại cộng đồng</t>
  </si>
  <si>
    <t>Tỷ lệ trẻ em dưới 5 tuổi suy dinh dưỡng (chiều cao/tuổi)</t>
  </si>
  <si>
    <t>Tỷ lệ trẻ em dưới 5 tuổi suy dinh dưỡng (cân nặng/tuổi)</t>
  </si>
  <si>
    <t>Tỷ lệ trẻ dưới 1 tuổi được tiêm chủng đầy đủ  8 loại vắc xin</t>
  </si>
  <si>
    <t>Tỷ lệ phụ nữ mang thai được sàng lọc trước sinh</t>
  </si>
  <si>
    <t>Tỷ lệ trẻ sơ sinh được sàng lọc</t>
  </si>
  <si>
    <t>Tỷ lệ dân số được quản lý, theo dõi và chăm sóc, bảo vệ sức khỏe</t>
  </si>
  <si>
    <t>Tuổi thọ trung bình</t>
  </si>
  <si>
    <t>Tuổi</t>
  </si>
  <si>
    <t>4</t>
  </si>
  <si>
    <t>Trong đó: Giá trị sản xuất tiểu thủ công nghiệp (giá SS 2010)</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</si>
  <si>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</si>
  <si>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</si>
  <si>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</si>
  <si>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</si>
  <si>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</si>
  <si>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</si>
  <si>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</si>
  <si>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</si>
  <si>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</si>
  <si>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</si>
  <si>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</si>
  <si>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</si>
  <si>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</si>
  <si>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</si>
  <si>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</si>
  <si>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</si>
  <si>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</si>
  <si>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</si>
  <si>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</si>
  <si>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</si>
  <si>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</si>
  <si>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</si>
  <si>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</si>
  <si>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</si>
  <si>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</si>
  <si>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</si>
  <si>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</si>
  <si>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</si>
  <si>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</si>
  <si>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</si>
  <si>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</si>
  <si>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</si>
  <si>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</si>
  <si>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5.1</t>
  </si>
  <si>
    <t>5.2</t>
  </si>
  <si>
    <t>5.3</t>
  </si>
  <si>
    <t>5.4</t>
  </si>
  <si>
    <t xml:space="preserve">Lượt xe khách xuất bến </t>
  </si>
  <si>
    <t>1000 lượt xe</t>
  </si>
  <si>
    <t>Lượt hành khách xuất bến</t>
  </si>
  <si>
    <t>1000 lượt khách</t>
  </si>
  <si>
    <t>Tỷ lệ trường học đạt chuẩn quốc gia</t>
  </si>
  <si>
    <t>Tỷ lệ học sinh được học ngoại ngữ, tin học</t>
  </si>
  <si>
    <t>Tỷ lệ giáo viên đạt trên chuẩn về trình độ đào tạo</t>
  </si>
  <si>
    <t>Tỷ lệ người biết chữ</t>
  </si>
  <si>
    <t>Giáo dục chuyên nghiệp</t>
  </si>
  <si>
    <t>Tổng số tuyển mới, đào tạo đại học và sau đại học</t>
  </si>
  <si>
    <t>Đại học</t>
  </si>
  <si>
    <t>Sau đại học</t>
  </si>
  <si>
    <t>Tỷ lệ gia đình đạt chuẩn văn hoá năm cuối kỳ</t>
  </si>
  <si>
    <t>Tỷ lệ người tham gia tập luyện thể dục thể thao thường xuyên</t>
  </si>
  <si>
    <t>Tỷ lệ thuê bao internet/100 dân</t>
  </si>
  <si>
    <t>Thuê bao</t>
  </si>
  <si>
    <t>Doanh thu hoạt động bưu chính, viễn thông</t>
  </si>
  <si>
    <t xml:space="preserve">Tỷ lệ hồ sơ công việc trong các CQHCNN cấp tỉnh được xử lý trên môi trường mạng </t>
  </si>
  <si>
    <t>Tỷ lệ hồ sơ công việc trong các CQHCNN cấp huyện được xử lý trên môi trường mạng</t>
  </si>
  <si>
    <t>Tỷ lệ hồ sơ công việc trong các CQHCNN cấp xã được xử lý trên môi trường mạng</t>
  </si>
  <si>
    <t>Tỷ lệ công chức trong các cơ quan hành chính nhà nước các cấp đạt chuẩn kỹ năng ứng dụng CNTT cơ bản</t>
  </si>
  <si>
    <t>Lực lượng lao động  từ 15 tuổi trở lên</t>
  </si>
  <si>
    <t>Lao động từ 15 tuổi trở lên đang làm việc trong nền kinh tế</t>
  </si>
  <si>
    <t>Tỷ lệ lao động có bằng cấp, chứng chỉ</t>
  </si>
  <si>
    <t>Tỷ lệ lao động qua đào tạo</t>
  </si>
  <si>
    <t>Tỷ lệ thất nghiệp</t>
  </si>
  <si>
    <t>Giảm tỷ lệ giảm nghèo trong năm</t>
  </si>
  <si>
    <t>Tỷ lệ hộ cận nghèo</t>
  </si>
  <si>
    <t>Đào tạo cao đẳng</t>
  </si>
  <si>
    <t xml:space="preserve">Đào tạo trung cấp </t>
  </si>
  <si>
    <t>Lĩnh vực: Giải quyết đơn thư khiếu nại. tố cáo</t>
  </si>
  <si>
    <t>2.3</t>
  </si>
  <si>
    <t>2.4</t>
  </si>
  <si>
    <t>2.5</t>
  </si>
  <si>
    <t>2.6</t>
  </si>
  <si>
    <t>2.7</t>
  </si>
  <si>
    <t>2.8</t>
  </si>
  <si>
    <t>2.9</t>
  </si>
  <si>
    <t>UBND thành phố Lào Cai</t>
  </si>
  <si>
    <t>UBND huyện Bát Xát</t>
  </si>
  <si>
    <t>UBND huyện Bảo Thắng</t>
  </si>
  <si>
    <t>UBND huyện Văn Bàn</t>
  </si>
  <si>
    <t>UBND huyện Bảo Yên</t>
  </si>
  <si>
    <t>UBND huyện hường Khương</t>
  </si>
  <si>
    <t>TÌNH HÌNH THỰC HIỆN THU CHI NGÂN SÁCH ĐỊA PHƯƠNG NĂM 2021 - CÂN ĐỐI NGÂN SÁCH NĂM 2022</t>
  </si>
  <si>
    <t>Tỷ lệ chất thải nguy hại được tiêu hủy, xử lý</t>
  </si>
  <si>
    <t>Tỷ lệ xử lý và tái sử dụng nước thải ra môi trường lưu vực các sông</t>
  </si>
  <si>
    <t>Tỷ lệ tái sử dụng, tái chế chất thải rắn sinh hoạt</t>
  </si>
  <si>
    <t>Cơ cấu GRDP</t>
  </si>
  <si>
    <t>1-1,2</t>
  </si>
  <si>
    <t>Thông tin và truyền thông</t>
  </si>
  <si>
    <t>Tiếp sóng Đài truyền hình Việt Nam</t>
  </si>
  <si>
    <t>Phát sóng truyền hình Lào Cai</t>
  </si>
  <si>
    <t>Lĩnh vực: Thông tin Truyền thông và Phát thanh truyền hình</t>
  </si>
  <si>
    <t>Số người được điều trị trước phơi nhiễm (PrEP) (Điểm điều trị cụ thể có hướng dẫn sau của TW)</t>
  </si>
  <si>
    <t>Diện tích Khoanh nuôi XTTS rừng; trong đó:</t>
  </si>
  <si>
    <t>Khoanh nuôi mới</t>
  </si>
  <si>
    <t>Trích lục, trích đo bản đồ địa chính</t>
  </si>
  <si>
    <t>Quan trắc môi trường nước dưới đất</t>
  </si>
  <si>
    <t>&lt;0,2</t>
  </si>
  <si>
    <t>&lt;0,01</t>
  </si>
  <si>
    <t>Tuyến tỉnh</t>
  </si>
  <si>
    <t>Tuyến huyện, thị xã, thành phố</t>
  </si>
  <si>
    <t>Quan trắc môi trường nước mặt</t>
  </si>
  <si>
    <t>Quan trắc môi trường nước thải sinh hoạt khu vực thành phố Lào Cai.</t>
  </si>
  <si>
    <t>Quan trắc môi trường nước thải sản xuất tại KCN Tằng Loỏng, TT Tằng Loỏng, huyện Bảo Thắng</t>
  </si>
  <si>
    <t>Quan trắc, phân tích môi trường không khí xung quanh</t>
  </si>
  <si>
    <t xml:space="preserve">Quan trắc nước mưa Axit </t>
  </si>
  <si>
    <t>Quan trắc môi trường đất</t>
  </si>
  <si>
    <t>Tỷ lệ cơ quan, đơn vị, doanh nghiệp đạt chuẩn văn hóa</t>
  </si>
  <si>
    <t>Vận động viên Đội tuyển cấp tỉnh</t>
  </si>
  <si>
    <t>Vận động viên Đội tuyển trẻ cấp tỉnh</t>
  </si>
  <si>
    <t>Vận động viên Đội tuyển năng khiếu cấp tỉnh</t>
  </si>
  <si>
    <t xml:space="preserve">Huy chương đạt được tại các giải thi đấu </t>
  </si>
  <si>
    <t>Chỉ tiêu tổng hợp</t>
  </si>
  <si>
    <t>Số người trong độ tuổi tham gia BHXH</t>
  </si>
  <si>
    <t>Số người trong độ tuổi tham gia BHXH bắt buộc</t>
  </si>
  <si>
    <t>Số người trong độ tuổi tham gia BHXH tự nguyện</t>
  </si>
  <si>
    <t>Tỷ lệ số người trong độ tuổi tham gia BHXH</t>
  </si>
  <si>
    <t>UBND thị xã Sa Pa</t>
  </si>
  <si>
    <t>Cây chuối, trong đó:</t>
  </si>
  <si>
    <t>Trồng mới</t>
  </si>
  <si>
    <t xml:space="preserve">Cây dứa, trong đó: </t>
  </si>
  <si>
    <t>TH 9
 tháng 2020</t>
  </si>
  <si>
    <t>Số lượt khách du lịch trên địa bàn</t>
  </si>
  <si>
    <t>Tổng thu từ khách du lịch trên địa bàn</t>
  </si>
  <si>
    <t xml:space="preserve">Tỷ lệ bao phủ bảo hiểm y tế </t>
  </si>
  <si>
    <t>Tỷ lệ bệnh nhân đái tháo đường được quán lý,  điều trị</t>
  </si>
  <si>
    <t>Tỷ lệ BN được quản lý</t>
  </si>
  <si>
    <t>Tỷ lệ BN được điều trị ổn định</t>
  </si>
  <si>
    <t>Tỷ lệ bệnh nhân Bệnh phổi tắc nghẽn mãn tính được phát hiện và điều trị đúng phác đồ</t>
  </si>
  <si>
    <t>≥95</t>
  </si>
  <si>
    <t>≥85</t>
  </si>
  <si>
    <t>&lt;9</t>
  </si>
  <si>
    <t xml:space="preserve">Tuyển mới vào trường PTDTNT THCS&amp;THPT 08 huyện </t>
  </si>
  <si>
    <t>Di sản, bảo tàng</t>
  </si>
  <si>
    <t xml:space="preserve">Số di sản phi vật thể được đưa vào Danh mục di sản phi vật thể Quốc gia </t>
  </si>
  <si>
    <t>Số cuộc trưng bày</t>
  </si>
  <si>
    <t>Hiện vật sưu tầm mới</t>
  </si>
  <si>
    <t>Hiện vật</t>
  </si>
  <si>
    <t>Xây dựng  phim phóng sự, tài liệu</t>
  </si>
  <si>
    <t>&gt;9</t>
  </si>
  <si>
    <t>Thu quản lý qua ngân sách, thu huy động đóng góp khác</t>
  </si>
  <si>
    <t>Thu viện trợ</t>
  </si>
  <si>
    <t>Thu hồi các khoản cho vay của Nhà nước và thu từ Quỹ Dự trữ tài chính</t>
  </si>
  <si>
    <t>Thu kết dư</t>
  </si>
  <si>
    <t>Thu huy động đầu tư từ nguồn vốn vay lại Chính phủ vay nước ngoài</t>
  </si>
  <si>
    <t>Thu huy động đóng góp khác</t>
  </si>
  <si>
    <t>Chi trả nợ lãi và các khoản phí vay</t>
  </si>
  <si>
    <t>Dự phòng ngân sách</t>
  </si>
  <si>
    <t>Chi chuyển nguồn</t>
  </si>
  <si>
    <t>Các nhiệm vụ chi khác</t>
  </si>
  <si>
    <t>E</t>
  </si>
  <si>
    <t>BỘI CHI NGÂN SÁCH ĐỊA PHƯƠNG</t>
  </si>
  <si>
    <t>Số di tích, danh thắng được xếp hạng, Trong đó:</t>
  </si>
  <si>
    <t xml:space="preserve">Cấp Quốc gia </t>
  </si>
  <si>
    <r>
      <t xml:space="preserve">Tỷ lệ hộ nghèo </t>
    </r>
    <r>
      <rPr>
        <sz val="12"/>
        <rFont val="Times New Roman"/>
        <family val="1"/>
      </rPr>
      <t>còn lại</t>
    </r>
  </si>
  <si>
    <t>Tỷ lệ số xã đạt chuẩn quốc gia về nông thôn mới năm cuối kỳ(*)</t>
  </si>
  <si>
    <r>
      <rPr>
        <b/>
        <u val="single"/>
        <sz val="12"/>
        <rFont val="Times New Roman"/>
        <family val="1"/>
      </rPr>
      <t>Ghi chú:</t>
    </r>
    <r>
      <rPr>
        <sz val="12"/>
        <rFont val="Times New Roman"/>
        <family val="1"/>
      </rPr>
      <t xml:space="preserve"> (*) Chỉ tiêu Tỷ lệ số xã đạt chuẩn quốc gia về nông thôn mới hàng năm được đánh giá theo tỷ lệ số xã đạt chuẩn 19 tiêu chí nông thôn mới ở mức tối thiểu</t>
    </r>
  </si>
  <si>
    <t>(Kèm theo Báo cáo số       /BC-UBND ngày    tháng    năm 2021 của UBND tỉnh Lào Cai)</t>
  </si>
  <si>
    <t>Chiếu phim lưu động</t>
  </si>
  <si>
    <r>
      <rPr>
        <b/>
        <sz val="12"/>
        <color indexed="8"/>
        <rFont val="Times New Roman"/>
        <family val="1"/>
      </rPr>
      <t>* Ghi chú:</t>
    </r>
    <r>
      <rPr>
        <sz val="12"/>
        <color indexed="8"/>
        <rFont val="Times New Roman"/>
        <family val="1"/>
      </rPr>
      <t xml:space="preserve"> Các chỉ tiêu thuộc lĩnh vực Tài nguyên và môi trường do Sở Tài nguyên và Môi trường chủ trì thực hiện, các huyện, thành phố và các cơ quan, đơn vị phối hợp.</t>
    </r>
  </si>
  <si>
    <t>ĐO ĐẠC ĐỊA CHÍNH (*)</t>
  </si>
  <si>
    <t>ĐĂNG KÝ ĐẤT ĐAI, LẬP HỒ SƠ ĐỊA CHÍNH, CẤP GIẤY CNQSD ĐẤT (*)</t>
  </si>
  <si>
    <t>LĨNH VỰC QUAN TRÁC MÔI TRƯỜNG (*)</t>
  </si>
  <si>
    <t>Số người trong độ tuổi tham gia BH thất nghiệp</t>
  </si>
  <si>
    <t>Lĩnh vực: Lao động việc làm, giảm nghèo</t>
  </si>
  <si>
    <t>Giải quyết việc làm</t>
  </si>
  <si>
    <t xml:space="preserve">Chè </t>
  </si>
  <si>
    <t>Cây dược liệu hàng năm, trong đó:</t>
  </si>
  <si>
    <t>Diện tích duy trì cây hàng năm</t>
  </si>
  <si>
    <t>Diện tích trồng mới cây hàng năm</t>
  </si>
  <si>
    <t>Ghi chú:</t>
  </si>
  <si>
    <t>*UBND cấp huyện phân bổ chi tiết các chỉ tiêu cho các chủ rừng trên địa bàn huyện bao gồm cả các Công ty lâm nghiệp</t>
  </si>
  <si>
    <t>** Thực hiện Quyết định 3038/QĐ-UBND ngày 24/8/2021 của UBND tỉnh phê duyệt dự án Trồng rừng sản xuất trên địa bàn tỉnh Lào Cai giai đoạn 2021-2025.</t>
  </si>
  <si>
    <t xml:space="preserve">TỔNG THU NSNN TRÊN ĐỊA BÀN </t>
  </si>
  <si>
    <t xml:space="preserve">THU NGÂN SÁCH ĐỊA PHƯƠNG </t>
  </si>
  <si>
    <r>
      <t>CHI NGÂN SÁCH ĐỊA PHƯƠNG</t>
    </r>
    <r>
      <rPr>
        <b/>
        <i/>
        <sz val="12"/>
        <rFont val="Times New Roman"/>
        <family val="1"/>
      </rPr>
      <t xml:space="preserve"> </t>
    </r>
  </si>
  <si>
    <t>Tỷ lệ hồ sơ giải quyết trực tuyến mức độ 3, mức độ 4 (trên tổng số hồ sơ dịch vụ công trực tuyến mức 3, 4 có phát sinh hồ sơ)</t>
  </si>
  <si>
    <t>Tỷ lệ cơ sở gây ô nhiễm môi trường nghiêm trọng được xử lý năm cuối kỳ theo QĐ 1788/QĐ-TTg ngày 01/10/2013 của Thủ tướng Chính phủ (Có 05 điểm, đã xử lý được 03 điểm, năm 2022 dự kiến xử lý thêm 01 điểm)</t>
  </si>
  <si>
    <t>Sản lượng một số cây trồng chính</t>
  </si>
  <si>
    <t>Diện tích một số cây trồng chính</t>
  </si>
  <si>
    <t>Diện tích khoán, bảo vệ rừng theo chính sách (rừng đặc dụng, rừng phòng hộ và rừng tự nhiên). (*)</t>
  </si>
  <si>
    <t>Trồng mới rừng sản xuất. (**)</t>
  </si>
  <si>
    <t>- Số xã đạt 19 tiêu chí Nông thôn mới</t>
  </si>
  <si>
    <t>xã</t>
  </si>
  <si>
    <t>Tỷ lệ làng, thôn, bản, tổ dân phố đạt tiêu chuẩn văn hóa năm cuối kỳ</t>
  </si>
  <si>
    <t xml:space="preserve">Biểu 2 </t>
  </si>
  <si>
    <t>25-28</t>
  </si>
  <si>
    <r>
      <t xml:space="preserve">Biểu 1 </t>
    </r>
    <r>
      <rPr>
        <i/>
        <sz val="14"/>
        <rFont val="Times New Roman"/>
        <family val="1"/>
      </rPr>
      <t xml:space="preserve">(Sở Kế hoạch và Đầu tư chủ trì) </t>
    </r>
  </si>
  <si>
    <t>(Kèm theo Báo cáo số...)</t>
  </si>
  <si>
    <t>Thực hiện 6 tháng đầu năm</t>
  </si>
  <si>
    <t xml:space="preserve">Thực hiện cả năm </t>
  </si>
  <si>
    <t>Năm 2022</t>
  </si>
  <si>
    <t>Kế hoạch năm 2022 và NQ HĐND tỉnh</t>
  </si>
  <si>
    <t>ƯTH 6 tháng đầu năm</t>
  </si>
  <si>
    <t>ƯTH 6 tháng 2022/ CK 2021</t>
  </si>
  <si>
    <t>ƯTH 6 tháng 2022/ KH 2022</t>
  </si>
  <si>
    <t>ƯTH cả năm 2022/ KH 2022</t>
  </si>
  <si>
    <t>Thực hiện 6 tháng</t>
  </si>
  <si>
    <t xml:space="preserve">                                                      TÌNH HÌNH THỰC HIỆN CÁC CHỈ TIÊU KINH TẾ - XÃ HỘI NĂM 2021 - DỰ KIẾN KẾ HOẠCH NĂM 2022</t>
  </si>
  <si>
    <t>(Kèm theo Báo cáo số….)</t>
  </si>
  <si>
    <r>
      <t xml:space="preserve">Biểu mẫu 14 </t>
    </r>
    <r>
      <rPr>
        <i/>
        <sz val="13"/>
        <rFont val="Times New Roman"/>
        <family val="1"/>
      </rPr>
      <t>(Các huyện, thành phố chủ trì báo cáo theo chỉ tiêu KHKT-XH tỉnh giao)</t>
    </r>
  </si>
  <si>
    <t>(Kèm theo Báo cáo số  …………………..)</t>
  </si>
  <si>
    <t>Thực hiện cả năm</t>
  </si>
  <si>
    <t>KH tỉnh giao</t>
  </si>
  <si>
    <t>KH huyện giao</t>
  </si>
  <si>
    <t>NÔNG NGHIỆP VÀ PHÁT TRIỂN NÔNG THÔN</t>
  </si>
  <si>
    <t>Các chỉ tiêu tổng quát</t>
  </si>
  <si>
    <t>Tổng sản lượng lương thực có hạt</t>
  </si>
  <si>
    <t>Tấn</t>
  </si>
  <si>
    <t>Sản lượng thịt hơi chủ yếu</t>
  </si>
  <si>
    <t>Giá trị sản phẩm thu hoạch/ha đất trồng trọt và nuôi trồng thủy sản</t>
  </si>
  <si>
    <t>Triệu đồng/ha</t>
  </si>
  <si>
    <t>Các chỉ tiêu cụ thể</t>
  </si>
  <si>
    <t>Về nông nghiệp</t>
  </si>
  <si>
    <t>Diện tích cây lúa cả năm</t>
  </si>
  <si>
    <t>Diện tích cây ngô cả năm</t>
  </si>
  <si>
    <t>Diện tích chè tập trung</t>
  </si>
  <si>
    <t>Diện tích chè kinh doanh</t>
  </si>
  <si>
    <t xml:space="preserve"> -</t>
  </si>
  <si>
    <t>Diện tích trồng chè mới chất lượng cao</t>
  </si>
  <si>
    <t>Sản lượng thóc</t>
  </si>
  <si>
    <t>Sản lượng ngô</t>
  </si>
  <si>
    <t>Sản lượng chè búp tươi</t>
  </si>
  <si>
    <t>Về lâm nghiệp</t>
  </si>
  <si>
    <t>Diện tích bảo vệ rừng</t>
  </si>
  <si>
    <t>Diện tích trồng rừng mới</t>
  </si>
  <si>
    <t>Huy động xã hội hoá trồng rừng sản xuất</t>
  </si>
  <si>
    <t>Trồng lại rừng</t>
  </si>
  <si>
    <t>Diện tích rừng được khoanh nuôi tái sinh</t>
  </si>
  <si>
    <t>Trong đó: Khoanh nuôi mới</t>
  </si>
  <si>
    <t>Về chăn nuôi - thủy sản</t>
  </si>
  <si>
    <t>1000 Con</t>
  </si>
  <si>
    <t>Diện tích nuôi trồng thủy sản 
trên ao, hồ nhỏ</t>
  </si>
  <si>
    <t>Sản lượng thủy sản các loại</t>
  </si>
  <si>
    <t>Về Phát triển nông thôn</t>
  </si>
  <si>
    <t>Số xã hoàn thành nông thôn mới tăng thêm trong năm</t>
  </si>
  <si>
    <t>Xã</t>
  </si>
  <si>
    <t>Số tiêu chí nông thôn mới bình quân</t>
  </si>
  <si>
    <t>Tiêu chí/xã</t>
  </si>
  <si>
    <t>Tỷ lệ hộ dân nông thôn có nhà tiêu hợp vệ sinh</t>
  </si>
  <si>
    <t>Tỷ lệ hộ dân nông thôn được sử dụng nước hợp vệ sinh</t>
  </si>
  <si>
    <t>TIỂU THỦ CÔNG NGHIỆP</t>
  </si>
  <si>
    <t>DU LỊCH</t>
  </si>
  <si>
    <t>Số lượt khách du lịch</t>
  </si>
  <si>
    <t>Doanh thu dịch vụ du lịch</t>
  </si>
  <si>
    <t xml:space="preserve">Y TẾ </t>
  </si>
  <si>
    <t>Phòng khám đa khoa khu vực</t>
  </si>
  <si>
    <t>Xã đạt chuẩn Quốc gia về y tế</t>
  </si>
  <si>
    <t>Xã/phường/ 
thị trấn</t>
  </si>
  <si>
    <t>Giảm tỷ suất sinh thô</t>
  </si>
  <si>
    <t xml:space="preserve">Tăng thêm tỷ lệ người cao tuổi được khám sức khỏe định kỳ </t>
  </si>
  <si>
    <t>Tỷ lệ các cặp vợ chồng trong độ tuổi sinh đẻ áp dụng các biện pháp tránh thai</t>
  </si>
  <si>
    <t>Điều trị thay thế nghiện chất dạng thuốc phiện bằng chất Methadone</t>
  </si>
  <si>
    <t>Tỷ lệ bao phủ bảo hiểm y tế</t>
  </si>
  <si>
    <t>Tỷ lệ huy động trẻ 5 tuổi đi học mẫu giáo</t>
  </si>
  <si>
    <t>Tỷ lệ huy động trẻ em 6-14 tuổi đến trường</t>
  </si>
  <si>
    <t xml:space="preserve">Tuyển mới vào Trường Phổ thông dân tộc nội trú trung học cơ sở </t>
  </si>
  <si>
    <t>Học sinh</t>
  </si>
  <si>
    <t xml:space="preserve">Số xã phấn đấu duy trì phổ cập giáo dục </t>
  </si>
  <si>
    <t>Phổ cập giáo dục Tiểu học và chống mù chữ</t>
  </si>
  <si>
    <t>Phổ cập giáo dục Mầm non cho trẻ 5 tuổi</t>
  </si>
  <si>
    <t>Phổ cập giáo dục Tiểu học đúng độ tuổi</t>
  </si>
  <si>
    <t xml:space="preserve">Phổ cập giáo dục Trung học cơ sở </t>
  </si>
  <si>
    <t>Xóa mù chữ và sau xóa mù chữ</t>
  </si>
  <si>
    <t>Tổng số trung tâm học tập cộng đồng</t>
  </si>
  <si>
    <t xml:space="preserve">VĂN HÓA </t>
  </si>
  <si>
    <t>Số gia đình đạt chuẩn văn hóa</t>
  </si>
  <si>
    <t>Gia đình</t>
  </si>
  <si>
    <t>Số làng bản, tổ dân phố đạt chuẩn văn hóa</t>
  </si>
  <si>
    <t>Làng, bản, thôn, tổ</t>
  </si>
  <si>
    <t xml:space="preserve">Sách bổ sung </t>
  </si>
  <si>
    <t>Tuyên truyền lưu động, chiếu bóng lưu động</t>
  </si>
  <si>
    <t xml:space="preserve">Tuyên truyền lưu động </t>
  </si>
  <si>
    <t xml:space="preserve">Chiếu bóng lưu động </t>
  </si>
  <si>
    <t>G</t>
  </si>
  <si>
    <t xml:space="preserve">LAO ĐỘNG, GIẢM NGHÈO </t>
  </si>
  <si>
    <t>Giảm tỷ lệ hộ nghèo trong năm</t>
  </si>
  <si>
    <t xml:space="preserve">Số lao động có việc làm tăng thêm </t>
  </si>
  <si>
    <t>TH 6 tháng</t>
  </si>
  <si>
    <t>TH cả năm</t>
  </si>
  <si>
    <t xml:space="preserve">Dự toán Trung ương giao </t>
  </si>
  <si>
    <t>KH năm 2022 và NQ HĐND tỉnh</t>
  </si>
  <si>
    <r>
      <t xml:space="preserve">Biểu 3 </t>
    </r>
    <r>
      <rPr>
        <i/>
        <sz val="14"/>
        <rFont val="Times New Roman"/>
        <family val="1"/>
      </rPr>
      <t>(Sở Công Thương chủ trì)</t>
    </r>
    <r>
      <rPr>
        <b/>
        <sz val="14"/>
        <rFont val="Times New Roman"/>
        <family val="1"/>
      </rPr>
      <t xml:space="preserve"> </t>
    </r>
  </si>
  <si>
    <r>
      <t xml:space="preserve">Biểu 4 </t>
    </r>
    <r>
      <rPr>
        <i/>
        <sz val="14"/>
        <rFont val="Times New Roman"/>
        <family val="1"/>
      </rPr>
      <t xml:space="preserve">(Sở Công Thương, Sở Du lịch chủ trì) </t>
    </r>
  </si>
  <si>
    <r>
      <t xml:space="preserve">Biểu 5 </t>
    </r>
    <r>
      <rPr>
        <i/>
        <sz val="14"/>
        <color indexed="8"/>
        <rFont val="Times New Roman"/>
        <family val="1"/>
      </rPr>
      <t>(Sở Tài nguyên và Môi trường chủ trì)</t>
    </r>
  </si>
  <si>
    <r>
      <t xml:space="preserve">Biểu 6 </t>
    </r>
    <r>
      <rPr>
        <i/>
        <sz val="14"/>
        <rFont val="Times New Roman"/>
        <family val="1"/>
      </rPr>
      <t>(Sở Y tế chủ trì)</t>
    </r>
  </si>
  <si>
    <r>
      <t xml:space="preserve">Phụ biểu 7 </t>
    </r>
    <r>
      <rPr>
        <i/>
        <sz val="14"/>
        <color indexed="8"/>
        <rFont val="Times New Roman"/>
        <family val="1"/>
      </rPr>
      <t>(Sở Giáo dục - Đào tạo chủ trì)</t>
    </r>
    <r>
      <rPr>
        <b/>
        <sz val="14"/>
        <color indexed="8"/>
        <rFont val="Times New Roman"/>
        <family val="1"/>
      </rPr>
      <t xml:space="preserve"> </t>
    </r>
  </si>
  <si>
    <r>
      <t xml:space="preserve">Biểu 8 </t>
    </r>
    <r>
      <rPr>
        <i/>
        <sz val="14"/>
        <rFont val="Times New Roman"/>
        <family val="1"/>
      </rPr>
      <t xml:space="preserve">(Sở Văn hoá Thể thao chủ trì) </t>
    </r>
  </si>
  <si>
    <r>
      <t>Biểu 9</t>
    </r>
    <r>
      <rPr>
        <i/>
        <sz val="14"/>
        <rFont val="Times New Roman"/>
        <family val="1"/>
      </rPr>
      <t xml:space="preserve"> (Sở Văn hoá Thể thao chủ trì) </t>
    </r>
  </si>
  <si>
    <r>
      <t xml:space="preserve">Biểu 10 </t>
    </r>
    <r>
      <rPr>
        <i/>
        <sz val="14"/>
        <color indexed="8"/>
        <rFont val="Times New Roman"/>
        <family val="1"/>
      </rPr>
      <t>(Sở Thông tin Truyền thông, Đài Phát thanh - Truyền hình tỉnh chủ trì)</t>
    </r>
  </si>
  <si>
    <r>
      <t xml:space="preserve">Biểu 11 </t>
    </r>
    <r>
      <rPr>
        <i/>
        <sz val="14"/>
        <rFont val="Times New Roman"/>
        <family val="1"/>
      </rPr>
      <t>(Sở Lao đông Thương binh - Xã hội chủ trì)</t>
    </r>
    <r>
      <rPr>
        <b/>
        <sz val="14"/>
        <rFont val="Times New Roman"/>
        <family val="1"/>
      </rPr>
      <t xml:space="preserve"> </t>
    </r>
  </si>
  <si>
    <r>
      <t>Biểu 12</t>
    </r>
    <r>
      <rPr>
        <i/>
        <sz val="14"/>
        <rFont val="Times New Roman"/>
        <family val="1"/>
      </rPr>
      <t xml:space="preserve"> (Bảo hiểm xã hội tỉnh chủ trì) </t>
    </r>
  </si>
  <si>
    <r>
      <t>Biểu 13</t>
    </r>
    <r>
      <rPr>
        <i/>
        <sz val="14"/>
        <rFont val="Times New Roman"/>
        <family val="1"/>
      </rPr>
      <t xml:space="preserve"> (Công an tỉnh chủ trì)</t>
    </r>
  </si>
  <si>
    <r>
      <t>Biểu 14</t>
    </r>
    <r>
      <rPr>
        <i/>
        <sz val="14"/>
        <rFont val="Times New Roman"/>
        <family val="1"/>
      </rPr>
      <t xml:space="preserve"> (Thanh tra tỉnh chủ trì) </t>
    </r>
  </si>
  <si>
    <r>
      <t>Biểu 15</t>
    </r>
    <r>
      <rPr>
        <i/>
        <sz val="14"/>
        <rFont val="Times New Roman"/>
        <family val="1"/>
      </rPr>
      <t xml:space="preserve"> (Sở Tài chính chủ trì) </t>
    </r>
  </si>
  <si>
    <t>TÌNH HÌNH THỰC HIỆN CÁC CHỈ TIÊU PHÁT TRIỂN KINH TẾ - XÃ HỘI 6 THÁNG ĐẦU NĂM 2022 - HUYỆN/THÀNH PHỐ……….</t>
  </si>
  <si>
    <t>ƯTH 6 tháng 2022/ KH tỉnh giao 2022</t>
  </si>
  <si>
    <t>ƯTH 6 tháng 2022/ KH huyện giao 2022</t>
  </si>
  <si>
    <t>ƯTH cả năm 2022/ KH tỉnh giao 2022</t>
  </si>
  <si>
    <r>
      <t xml:space="preserve">Tổng đàn gia súc chủ yếu 
</t>
    </r>
    <r>
      <rPr>
        <i/>
        <sz val="12"/>
        <color indexed="8"/>
        <rFont val="Times New Roman"/>
        <family val="1"/>
      </rPr>
      <t>(Trâu, bò, lợn)</t>
    </r>
  </si>
  <si>
    <r>
      <t xml:space="preserve">Tổng đàn gia cầm chủ yếu 
</t>
    </r>
    <r>
      <rPr>
        <i/>
        <sz val="12"/>
        <color indexed="8"/>
        <rFont val="Times New Roman"/>
        <family val="1"/>
      </rPr>
      <t>(Gà, Vịt, Ngan)</t>
    </r>
  </si>
  <si>
    <r>
      <t xml:space="preserve">Giá trị sản xuất tiểu thủ công nghiệp </t>
    </r>
    <r>
      <rPr>
        <i/>
        <sz val="12"/>
        <color indexed="8"/>
        <rFont val="Times New Roman"/>
        <family val="1"/>
      </rPr>
      <t>(giá so sánh 2010)</t>
    </r>
  </si>
  <si>
    <t>Dân số trung bình năm 2022</t>
  </si>
  <si>
    <t xml:space="preserve">GIÁO DỤC VÀ ĐÀO TẠO 
</t>
  </si>
  <si>
    <t>Mục tiêu Kế hoạch năm 2022 và NQ HĐND tỉnh</t>
  </si>
  <si>
    <t xml:space="preserve">ƯTH 6 tháng 2022/ MTNQ 19 </t>
  </si>
  <si>
    <t>ƯTH 6 tháng 2022/ MTKH2022</t>
  </si>
  <si>
    <t xml:space="preserve">ƯTH cả năm/KH2022 </t>
  </si>
  <si>
    <t>ƯTH cả năm/MTNQ19</t>
  </si>
  <si>
    <t>Mục tiêu NQ số 19/NQ-TU ngày 01/12/2021</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</si>
</sst>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XDR&quot;;\-#,##0\ &quot;XDR&quot;"/>
    <numFmt numFmtId="165" formatCode="#,##0\ &quot;XDR&quot;;[Red]\-#,##0\ &quot;XDR&quot;"/>
    <numFmt numFmtId="166" formatCode="#,##0.00\ &quot;XDR&quot;;\-#,##0.00\ &quot;XDR&quot;"/>
    <numFmt numFmtId="167" formatCode="#,##0.00\ &quot;XDR&quot;;[Red]\-#,##0.00\ &quot;XDR&quot;"/>
    <numFmt numFmtId="168" formatCode="_-* #,##0\ &quot;XDR&quot;_-;\-* #,##0\ &quot;XDR&quot;_-;_-* &quot;-&quot;\ &quot;XDR&quot;_-;_-@_-"/>
    <numFmt numFmtId="169" formatCode="_-* #,##0_-;\-* #,##0_-;_-* &quot;-&quot;_-;_-@_-"/>
    <numFmt numFmtId="170" formatCode="_-* #,##0.00\ &quot;XDR&quot;_-;\-* #,##0.00\ &quot;XDR&quot;_-;_-* &quot;-&quot;??\ &quot;XDR&quot;_-;_-@_-"/>
    <numFmt numFmtId="171" formatCode="_-* #,##0.00_-;\-* #,##0.00_-;_-* &quot;-&quot;??_-;_-@_-"/>
    <numFmt numFmtId="172" formatCode="_-* #,##0.00\ _₫_-;\-* #,##0.00\ _₫_-;_-* &quot;-&quot;??\ _₫_-;_-@_-"/>
    <numFmt numFmtId="173" formatCode="_-* #,##0.00\ _V_N_D_-;\-* #,##0.00\ _V_N_D_-;_-* &quot;-&quot;??\ _V_N_D_-;_-@_-"/>
    <numFmt numFmtId="174" formatCode="_-&quot;€&quot;* #,##0_-;\-&quot;€&quot;* #,##0_-;_-&quot;€&quot;* &quot;-&quot;_-;_-@_-"/>
    <numFmt numFmtId="175" formatCode="_-* #,##0\ _€_-;\-* #,##0\ _€_-;_-* &quot;-&quot;??\ _€_-;_-@_-"/>
    <numFmt numFmtId="176" formatCode="_(* #,##0.0_);_(* \(#,##0.0\);_(* &quot;-&quot;?_);_(@_)"/>
    <numFmt numFmtId="177" formatCode="0.000%"/>
    <numFmt numFmtId="178" formatCode="&quot;VND&quot;#,##0_);[Red]\(&quot;VND&quot;#,##0\)"/>
    <numFmt numFmtId="179" formatCode="#,##0\ &quot;€&quot;;[Red]\-#,##0\ &quot;€&quot;"/>
    <numFmt numFmtId="180" formatCode="_-* #,##0.00_-;\-* #,##0.00_-;_-* &quot;-&quot;&quot;?&quot;&quot;?&quot;_-;_-@_-"/>
    <numFmt numFmtId="181" formatCode="&quot;￥&quot;#,##0;&quot;￥&quot;\-#,##0"/>
    <numFmt numFmtId="182" formatCode="#.##"/>
    <numFmt numFmtId="183" formatCode="#,##0\ &quot;DM&quot;;\-#,##0\ &quot;DM&quot;"/>
    <numFmt numFmtId="184" formatCode="00.000"/>
    <numFmt numFmtId="185" formatCode="_-&quot;€&quot;* #,##0.00_-;\-&quot;€&quot;* #,##0.00_-;_-&quot;€&quot;* &quot;-&quot;&quot;?&quot;&quot;?&quot;_-;_-@_-"/>
    <numFmt numFmtId="186" formatCode="&quot;$&quot;#,##0\ ;\(&quot;$&quot;#,##0\)"/>
    <numFmt numFmtId="187" formatCode="_(* #,##0_);_(* \(#,##0\);_(* &quot;-&quot;??_);_(@_)"/>
    <numFmt numFmtId="188" formatCode="0.0"/>
    <numFmt numFmtId="189" formatCode="_(* #,##0.0_);_(* \(#,##0.0\);_(* &quot;-&quot;??_);_(@_)"/>
    <numFmt numFmtId="190" formatCode="#,##0.0"/>
    <numFmt numFmtId="191" formatCode="#,##0;[Red]#,##0"/>
    <numFmt numFmtId="192" formatCode="_-* #,##0\ _₫_-;\-* #,##0\ _₫_-;_-* &quot;-&quot;??\ _₫_-;_-@_-"/>
  </numFmts>
  <fonts count="90">
    <font>
      <sz val="14"/>
      <name val=".VnTime"/>
      <family val="0"/>
    </font>
    <font>
      <sz val="10"/>
      <name val="Arial"/>
      <family val="0"/>
    </font>
    <font>
      <sz val="12"/>
      <name val="Times New Roman"/>
      <family val="1"/>
    </font>
    <font>
      <sz val="10"/>
      <name val="Times New Roman"/>
      <family val="1"/>
    </font>
    <font>
      <i/>
      <sz val="12"/>
      <name val="Times New Roman"/>
      <family val="1"/>
    </font>
    <font>
      <sz val="11"/>
      <color indexed="8"/>
      <name val="Arial"/>
      <family val="2"/>
    </font>
    <font>
      <sz val="14"/>
      <name val=".VnArial"/>
      <family val="2"/>
    </font>
    <font>
      <sz val="10"/>
      <name val="MS Sans Serif"/>
      <family val="2"/>
    </font>
    <font>
      <b/>
      <sz val="18"/>
      <color indexed="56"/>
      <name val="Times New Roman"/>
      <family val="1"/>
    </font>
    <font>
      <b/>
      <sz val="11"/>
      <name val=".VnTimeH"/>
      <family val="2"/>
    </font>
    <font>
      <sz val="10"/>
      <name val=".VnTime"/>
      <family val="2"/>
    </font>
    <font>
      <sz val="11"/>
      <color indexed="52"/>
      <name val="Arial"/>
      <family val="2"/>
    </font>
    <font>
      <sz val="11"/>
      <color indexed="20"/>
      <name val="Arial"/>
      <family val="2"/>
    </font>
    <font>
      <sz val="11"/>
      <color indexed="10"/>
      <name val="Arial"/>
      <family val="2"/>
    </font>
    <font>
      <sz val="12"/>
      <name val=".VnArial Narrow"/>
      <family val="2"/>
    </font>
    <font>
      <sz val="10"/>
      <name val="VNtimes new roman"/>
      <family val="2"/>
    </font>
    <font>
      <sz val="10"/>
      <name val=".VnArial"/>
      <family val="2"/>
    </font>
    <font>
      <i/>
      <sz val="10"/>
      <name val=".VnTime"/>
      <family val="2"/>
    </font>
    <font>
      <sz val="12"/>
      <name val="뼻뮝"/>
      <family val="0"/>
    </font>
    <font>
      <sz val="11"/>
      <color indexed="60"/>
      <name val="Arial"/>
      <family val="2"/>
    </font>
    <font>
      <sz val="12"/>
      <name val="Arial"/>
      <family val="2"/>
    </font>
    <font>
      <sz val="12"/>
      <name val="¹UAAA¼"/>
      <family val="0"/>
    </font>
    <font>
      <sz val="11"/>
      <color indexed="9"/>
      <name val="Arial"/>
      <family val="2"/>
    </font>
    <font>
      <b/>
      <sz val="10"/>
      <name val=".VnArial"/>
      <family val="2"/>
    </font>
    <font>
      <b/>
      <sz val="10"/>
      <name val=".VnTime"/>
      <family val="2"/>
    </font>
    <font>
      <i/>
      <sz val="11"/>
      <color indexed="23"/>
      <name val="Arial"/>
      <family val="2"/>
    </font>
    <font>
      <u val="single"/>
      <sz val="12"/>
      <color indexed="12"/>
      <name val="Times New Roman"/>
      <family val="1"/>
    </font>
    <font>
      <b/>
      <sz val="11"/>
      <color indexed="52"/>
      <name val="Arial"/>
      <family val="2"/>
    </font>
    <font>
      <b/>
      <sz val="11"/>
      <color indexed="63"/>
      <name val="Arial"/>
      <family val="2"/>
    </font>
    <font>
      <sz val="11"/>
      <color indexed="17"/>
      <name val="Arial"/>
      <family val="2"/>
    </font>
    <font>
      <sz val="11"/>
      <color indexed="8"/>
      <name val="Calibri"/>
      <family val="2"/>
    </font>
    <font>
      <u val="single"/>
      <sz val="12"/>
      <color indexed="36"/>
      <name val="Times New Roman"/>
      <family val="1"/>
    </font>
    <font>
      <b/>
      <sz val="11"/>
      <color indexed="56"/>
      <name val="Arial"/>
      <family val="2"/>
    </font>
    <font>
      <sz val="10"/>
      <name val="굴림체"/>
      <family val="0"/>
    </font>
    <font>
      <b/>
      <sz val="12"/>
      <name val="Arial"/>
      <family val="2"/>
    </font>
    <font>
      <b/>
      <sz val="11"/>
      <color indexed="9"/>
      <name val="Arial"/>
      <family val="2"/>
    </font>
    <font>
      <sz val="11"/>
      <color indexed="62"/>
      <name val="Arial"/>
      <family val="2"/>
    </font>
    <font>
      <b/>
      <sz val="10"/>
      <name val=".VnTimeH"/>
      <family val="2"/>
    </font>
    <font>
      <b/>
      <sz val="18"/>
      <name val="Arial"/>
      <family val="2"/>
    </font>
    <font>
      <sz val="10"/>
      <name val="돋움"/>
      <family val="0"/>
    </font>
    <font>
      <b/>
      <sz val="10"/>
      <color indexed="10"/>
      <name val="Arial"/>
      <family val="2"/>
    </font>
    <font>
      <b/>
      <sz val="10"/>
      <color indexed="8"/>
      <name val="Arial"/>
      <family val="2"/>
    </font>
    <font>
      <sz val="12"/>
      <color indexed="8"/>
      <name val="Times New Roman"/>
      <family val="1"/>
    </font>
    <font>
      <b/>
      <sz val="12"/>
      <name val="Times New Roman"/>
      <family val="1"/>
    </font>
    <font>
      <sz val="12"/>
      <color indexed="16"/>
      <name val="Times New Roman"/>
      <family val="1"/>
    </font>
    <font>
      <sz val="12"/>
      <name val="MS Sans Serif"/>
      <family val="2"/>
    </font>
    <font>
      <i/>
      <sz val="12"/>
      <name val=".VnTime"/>
      <family val="2"/>
    </font>
    <font>
      <b/>
      <sz val="12"/>
      <name val=".VnTime"/>
      <family val="2"/>
    </font>
    <font>
      <sz val="12"/>
      <name val=".VnTime"/>
      <family val="2"/>
    </font>
    <font>
      <i/>
      <sz val="12"/>
      <name val="Arial"/>
      <family val="2"/>
    </font>
    <font>
      <sz val="9"/>
      <name val="Arial"/>
      <family val="2"/>
    </font>
    <font>
      <i/>
      <sz val="12"/>
      <color indexed="8"/>
      <name val="Times New Roman"/>
      <family val="1"/>
    </font>
    <font>
      <sz val="12"/>
      <name val=".VnTimeH"/>
      <family val="2"/>
    </font>
    <font>
      <b/>
      <sz val="8"/>
      <name val="Tahoma"/>
      <family val="2"/>
    </font>
    <font>
      <sz val="8"/>
      <name val="Tahoma"/>
      <family val="2"/>
    </font>
    <font>
      <i/>
      <sz val="12"/>
      <color indexed="8"/>
      <name val="Arial"/>
      <family val="2"/>
    </font>
    <font>
      <b/>
      <sz val="12"/>
      <color indexed="8"/>
      <name val="Times New Roman"/>
      <family val="1"/>
    </font>
    <font>
      <sz val="8"/>
      <name val=".VnTime"/>
      <family val="2"/>
    </font>
    <font>
      <b/>
      <sz val="14"/>
      <name val="Times New Roman"/>
      <family val="1"/>
    </font>
    <font>
      <b/>
      <sz val="9"/>
      <name val="Tahoma"/>
      <family val="2"/>
    </font>
    <font>
      <sz val="9"/>
      <name val="Tahoma"/>
      <family val="2"/>
    </font>
    <font>
      <sz val="13"/>
      <name val="Times New Roman"/>
      <family val="1"/>
    </font>
    <font>
      <i/>
      <sz val="12"/>
      <color indexed="8"/>
      <name val=".VnTime"/>
      <family val="2"/>
    </font>
    <font>
      <sz val="12"/>
      <color indexed="8"/>
      <name val=".VnTime"/>
      <family val="2"/>
    </font>
    <font>
      <b/>
      <sz val="12"/>
      <color indexed="8"/>
      <name val=".VnTime"/>
      <family val="2"/>
    </font>
    <font>
      <sz val="12"/>
      <color indexed="8"/>
      <name val="MS Sans Serif"/>
      <family val="2"/>
    </font>
    <font>
      <i/>
      <sz val="12"/>
      <color indexed="8"/>
      <name val="MS Sans Serif"/>
      <family val="2"/>
    </font>
    <font>
      <b/>
      <sz val="12"/>
      <color indexed="8"/>
      <name val="MS Sans Serif"/>
      <family val="2"/>
    </font>
    <font>
      <sz val="9"/>
      <color indexed="8"/>
      <name val="Times New Roman"/>
      <family val="1"/>
    </font>
    <font>
      <b/>
      <sz val="12"/>
      <name val="MS Sans Serif"/>
      <family val="2"/>
    </font>
    <font>
      <b/>
      <i/>
      <sz val="12"/>
      <name val="Times New Roman"/>
      <family val="1"/>
    </font>
    <font>
      <b/>
      <i/>
      <sz val="12"/>
      <name val=".VnTime"/>
      <family val="2"/>
    </font>
    <font>
      <b/>
      <sz val="9"/>
      <color indexed="8"/>
      <name val="Times New Roman"/>
      <family val="1"/>
    </font>
    <font>
      <b/>
      <i/>
      <sz val="12"/>
      <color indexed="8"/>
      <name val="Times New Roman"/>
      <family val="1"/>
    </font>
    <font>
      <b/>
      <sz val="14"/>
      <color indexed="8"/>
      <name val="Times New Roman"/>
      <family val="1"/>
    </font>
    <font>
      <b/>
      <u val="single"/>
      <sz val="12"/>
      <name val="Times New Roman"/>
      <family val="1"/>
    </font>
    <font>
      <i/>
      <sz val="14"/>
      <name val="Times New Roman"/>
      <family val="1"/>
    </font>
    <font>
      <b/>
      <sz val="11"/>
      <color indexed="8"/>
      <name val="Times New Roman"/>
      <family val="1"/>
    </font>
    <font>
      <sz val="14"/>
      <name val="Times New Roman"/>
      <family val="1"/>
    </font>
    <font>
      <b/>
      <sz val="13"/>
      <name val="Times New Roman"/>
      <family val="1"/>
    </font>
    <font>
      <i/>
      <sz val="13"/>
      <name val="Times New Roman"/>
      <family val="1"/>
    </font>
    <font>
      <i/>
      <sz val="14"/>
      <color indexed="8"/>
      <name val="Times New Roman"/>
      <family val="1"/>
    </font>
    <font>
      <sz val="12"/>
      <color indexed="17"/>
      <name val="Times New Roman"/>
      <family val="1"/>
    </font>
    <font>
      <sz val="12"/>
      <color theme="1"/>
      <name val="Times New Roman"/>
      <family val="1"/>
    </font>
    <font>
      <b/>
      <sz val="12"/>
      <color theme="1"/>
      <name val="Times New Roman"/>
      <family val="1"/>
    </font>
    <font>
      <i/>
      <sz val="12"/>
      <color theme="1"/>
      <name val="Times New Roman"/>
      <family val="1"/>
    </font>
    <font>
      <sz val="12"/>
      <color rgb="FF00B050"/>
      <name val="Times New Roman"/>
      <family val="1"/>
    </font>
    <font>
      <b/>
      <i/>
      <sz val="12"/>
      <color theme="1"/>
      <name val="Times New Roman"/>
      <family val="1"/>
    </font>
    <font>
      <sz val="12"/>
      <color theme="1"/>
      <name val=".VnTime"/>
      <family val="2"/>
    </font>
    <font>
      <b/>
      <sz val="8"/>
      <name val=".VnTime"/>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color indexed="63"/>
      </left>
      <right>
        <color indexed="63"/>
      </right>
      <top>
        <color indexed="63"/>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hair"/>
      <bottom style="hair"/>
    </border>
    <border>
      <left>
        <color indexed="63"/>
      </left>
      <right>
        <color indexed="63"/>
      </right>
      <top style="double"/>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thin"/>
    </border>
    <border>
      <left style="thin"/>
      <right style="thin"/>
      <top style="thin"/>
      <bottom style="hair"/>
    </border>
    <border>
      <left style="thin"/>
      <right>
        <color indexed="63"/>
      </right>
      <top>
        <color indexed="63"/>
      </top>
      <bottom>
        <color indexed="63"/>
      </bottom>
    </border>
    <border>
      <left style="thin"/>
      <right style="thin"/>
      <top style="thin"/>
      <bottom style="thin"/>
    </border>
    <border>
      <left style="thin"/>
      <right style="thin"/>
      <top style="dotted"/>
      <bottom style="dotted"/>
    </border>
    <border>
      <left style="thin"/>
      <right style="thin"/>
      <top style="thin"/>
      <bottom style="dotted"/>
    </border>
    <border>
      <left style="thin"/>
      <right style="thin"/>
      <top style="dotted"/>
      <bottom>
        <color indexed="63"/>
      </bottom>
    </border>
    <border>
      <left style="thin"/>
      <right style="thin"/>
      <top style="dotted"/>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1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0" fillId="0" borderId="1" applyNumberFormat="0" applyFont="0" applyBorder="0" applyAlignment="0">
      <protection/>
    </xf>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2" fillId="3" borderId="0" applyNumberFormat="0" applyBorder="0" applyAlignment="0" applyProtection="0"/>
    <xf numFmtId="0" fontId="21" fillId="0" borderId="0">
      <alignment/>
      <protection/>
    </xf>
    <xf numFmtId="0" fontId="21" fillId="0" borderId="0">
      <alignment/>
      <protection/>
    </xf>
    <xf numFmtId="0" fontId="27" fillId="20" borderId="2" applyNumberFormat="0" applyAlignment="0" applyProtection="0"/>
    <xf numFmtId="0" fontId="35"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2" fontId="0" fillId="0" borderId="0" applyFont="0" applyFill="0" applyBorder="0" applyAlignment="0" applyProtection="0"/>
    <xf numFmtId="176" fontId="0" fillId="0" borderId="0" applyFont="0" applyFill="0" applyBorder="0" applyAlignment="0" applyProtection="0"/>
    <xf numFmtId="172" fontId="1"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6" fontId="0" fillId="0" borderId="0" applyFont="0" applyFill="0" applyBorder="0" applyAlignment="0" applyProtection="0"/>
    <xf numFmtId="0" fontId="0" fillId="0" borderId="0" applyFont="0" applyFill="0" applyBorder="0" applyAlignment="0" applyProtection="0"/>
    <xf numFmtId="0" fontId="25" fillId="0" borderId="0" applyNumberFormat="0" applyFill="0" applyBorder="0" applyAlignment="0" applyProtection="0"/>
    <xf numFmtId="2" fontId="0" fillId="0" borderId="0" applyFont="0" applyFill="0" applyBorder="0" applyAlignment="0" applyProtection="0"/>
    <xf numFmtId="0" fontId="31" fillId="0" borderId="0" applyNumberFormat="0" applyFill="0" applyBorder="0" applyAlignment="0" applyProtection="0"/>
    <xf numFmtId="0" fontId="29" fillId="4" borderId="0" applyNumberFormat="0" applyBorder="0" applyAlignment="0" applyProtection="0"/>
    <xf numFmtId="0" fontId="34" fillId="0" borderId="4" applyNumberFormat="0" applyAlignment="0" applyProtection="0"/>
    <xf numFmtId="0" fontId="34" fillId="0" borderId="5">
      <alignment horizontal="left" vertical="center"/>
      <protection/>
    </xf>
    <xf numFmtId="0" fontId="38" fillId="0" borderId="0" applyNumberFormat="0" applyFill="0" applyBorder="0" applyAlignment="0" applyProtection="0"/>
    <xf numFmtId="0" fontId="34" fillId="0" borderId="0" applyNumberFormat="0" applyFill="0" applyBorder="0" applyAlignment="0" applyProtection="0"/>
    <xf numFmtId="0" fontId="32" fillId="0" borderId="6" applyNumberFormat="0" applyFill="0" applyAlignment="0" applyProtection="0"/>
    <xf numFmtId="0" fontId="32" fillId="0" borderId="0" applyNumberFormat="0" applyFill="0" applyBorder="0" applyAlignment="0" applyProtection="0"/>
    <xf numFmtId="0" fontId="26" fillId="0" borderId="0" applyNumberFormat="0" applyFill="0" applyBorder="0" applyAlignment="0" applyProtection="0"/>
    <xf numFmtId="0" fontId="36" fillId="7" borderId="2" applyNumberFormat="0" applyAlignment="0" applyProtection="0"/>
    <xf numFmtId="0" fontId="7" fillId="0" borderId="0">
      <alignment/>
      <protection/>
    </xf>
    <xf numFmtId="0" fontId="2" fillId="0" borderId="0">
      <alignment/>
      <protection/>
    </xf>
    <xf numFmtId="0" fontId="10" fillId="0" borderId="0">
      <alignment/>
      <protection/>
    </xf>
    <xf numFmtId="0" fontId="1" fillId="0" borderId="0">
      <alignment/>
      <protection/>
    </xf>
    <xf numFmtId="0" fontId="7" fillId="0" borderId="0">
      <alignment/>
      <protection/>
    </xf>
    <xf numFmtId="0" fontId="0" fillId="0" borderId="0">
      <alignment/>
      <protection/>
    </xf>
    <xf numFmtId="0" fontId="11" fillId="0" borderId="7" applyNumberFormat="0" applyFill="0" applyAlignment="0" applyProtection="0"/>
    <xf numFmtId="0" fontId="17" fillId="0" borderId="8" applyNumberFormat="0" applyAlignment="0">
      <protection/>
    </xf>
    <xf numFmtId="0" fontId="23" fillId="0" borderId="8" applyNumberFormat="0" applyAlignment="0">
      <protection/>
    </xf>
    <xf numFmtId="0" fontId="24" fillId="0" borderId="8" applyNumberFormat="0" applyAlignment="0">
      <protection/>
    </xf>
    <xf numFmtId="0" fontId="0" fillId="0" borderId="0" applyNumberFormat="0" applyFont="0" applyFill="0" applyAlignment="0">
      <protection/>
    </xf>
    <xf numFmtId="0" fontId="19" fillId="22" borderId="0" applyNumberFormat="0" applyBorder="0" applyAlignment="0" applyProtection="0"/>
    <xf numFmtId="178" fontId="15" fillId="0" borderId="0">
      <alignment/>
      <protection/>
    </xf>
    <xf numFmtId="0" fontId="0" fillId="0" borderId="0">
      <alignment/>
      <protection/>
    </xf>
    <xf numFmtId="0" fontId="0" fillId="0" borderId="0">
      <alignment/>
      <protection/>
    </xf>
    <xf numFmtId="0" fontId="30"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48"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3" fillId="0" borderId="0">
      <alignment/>
      <protection/>
    </xf>
    <xf numFmtId="0" fontId="1" fillId="0" borderId="0">
      <alignment/>
      <protection/>
    </xf>
    <xf numFmtId="0" fontId="0" fillId="0" borderId="0">
      <alignment/>
      <protection/>
    </xf>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4" fillId="0" borderId="0">
      <alignment/>
      <protection/>
    </xf>
    <xf numFmtId="0" fontId="20" fillId="0" borderId="0">
      <alignment/>
      <protection/>
    </xf>
    <xf numFmtId="0" fontId="7" fillId="0" borderId="0">
      <alignment/>
      <protection/>
    </xf>
    <xf numFmtId="0" fontId="16" fillId="0" borderId="0">
      <alignment/>
      <protection/>
    </xf>
    <xf numFmtId="0" fontId="1" fillId="0" borderId="0">
      <alignment/>
      <protection/>
    </xf>
    <xf numFmtId="0" fontId="0" fillId="23" borderId="9" applyNumberFormat="0" applyFont="0" applyAlignment="0" applyProtection="0"/>
    <xf numFmtId="0" fontId="28" fillId="20" borderId="10" applyNumberFormat="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8" fillId="0" borderId="0" applyNumberFormat="0" applyFill="0" applyBorder="0" applyAlignment="0" applyProtection="0"/>
    <xf numFmtId="0" fontId="37" fillId="0" borderId="8" applyNumberFormat="0" applyAlignment="0">
      <protection/>
    </xf>
    <xf numFmtId="0" fontId="9" fillId="0" borderId="11" applyNumberFormat="0" applyAlignment="0">
      <protection/>
    </xf>
    <xf numFmtId="0" fontId="0" fillId="0" borderId="12" applyNumberFormat="0" applyFont="0" applyFill="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 fillId="0" borderId="0">
      <alignment vertical="center"/>
      <protection/>
    </xf>
    <xf numFmtId="40" fontId="0"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xf numFmtId="0" fontId="18" fillId="0" borderId="0">
      <alignment/>
      <protection/>
    </xf>
    <xf numFmtId="183" fontId="0" fillId="0" borderId="0" applyFont="0" applyFill="0" applyBorder="0" applyAlignment="0" applyProtection="0"/>
    <xf numFmtId="177" fontId="0" fillId="0" borderId="0" applyFont="0" applyFill="0" applyBorder="0" applyAlignment="0" applyProtection="0"/>
    <xf numFmtId="181" fontId="0" fillId="0" borderId="0" applyFont="0" applyFill="0" applyBorder="0" applyAlignment="0" applyProtection="0"/>
    <xf numFmtId="184" fontId="0" fillId="0" borderId="0" applyFont="0" applyFill="0" applyBorder="0" applyAlignment="0" applyProtection="0"/>
    <xf numFmtId="0" fontId="33" fillId="0" borderId="0">
      <alignment/>
      <protection/>
    </xf>
    <xf numFmtId="0" fontId="1" fillId="0" borderId="0">
      <alignment/>
      <protection/>
    </xf>
    <xf numFmtId="0" fontId="20" fillId="0" borderId="0">
      <alignment/>
      <protection/>
    </xf>
    <xf numFmtId="169" fontId="0" fillId="0" borderId="0" applyFont="0" applyFill="0" applyBorder="0" applyAlignment="0" applyProtection="0"/>
    <xf numFmtId="180" fontId="0" fillId="0" borderId="0" applyFont="0" applyFill="0" applyBorder="0" applyAlignment="0" applyProtection="0"/>
    <xf numFmtId="174"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cellStyleXfs>
  <cellXfs count="996">
    <xf numFmtId="0" fontId="0" fillId="0" borderId="0" xfId="0" applyAlignment="1">
      <alignment/>
    </xf>
    <xf numFmtId="0" fontId="1" fillId="0" borderId="0" xfId="143">
      <alignment/>
      <protection/>
    </xf>
    <xf numFmtId="0" fontId="0" fillId="0" borderId="0" xfId="0" applyAlignment="1" applyProtection="1">
      <alignment/>
      <protection hidden="1" locked="0"/>
    </xf>
    <xf numFmtId="0" fontId="39" fillId="4" borderId="0" xfId="143" applyFont="1" applyFill="1">
      <alignment/>
      <protection/>
    </xf>
    <xf numFmtId="0" fontId="1" fillId="4" borderId="0" xfId="143" applyFill="1">
      <alignment/>
      <protection/>
    </xf>
    <xf numFmtId="0" fontId="1" fillId="22" borderId="13" xfId="143" applyFill="1" applyBorder="1">
      <alignment/>
      <protection/>
    </xf>
    <xf numFmtId="0" fontId="40" fillId="24" borderId="14" xfId="143" applyFont="1" applyFill="1" applyBorder="1" applyAlignment="1">
      <alignment horizontal="center"/>
      <protection/>
    </xf>
    <xf numFmtId="0" fontId="41" fillId="25" borderId="15" xfId="143" applyFont="1" applyFill="1" applyBorder="1" applyAlignment="1">
      <alignment horizontal="center"/>
      <protection/>
    </xf>
    <xf numFmtId="0" fontId="40" fillId="24" borderId="15" xfId="143" applyFont="1" applyFill="1" applyBorder="1" applyAlignment="1">
      <alignment horizontal="center"/>
      <protection/>
    </xf>
    <xf numFmtId="0" fontId="40" fillId="24" borderId="16" xfId="143" applyFont="1" applyFill="1" applyBorder="1" applyAlignment="1">
      <alignment horizontal="center"/>
      <protection/>
    </xf>
    <xf numFmtId="0" fontId="1" fillId="22" borderId="17" xfId="143" applyFill="1" applyBorder="1">
      <alignment/>
      <protection/>
    </xf>
    <xf numFmtId="0" fontId="1" fillId="22" borderId="18" xfId="143" applyFill="1" applyBorder="1">
      <alignment/>
      <protection/>
    </xf>
    <xf numFmtId="0" fontId="0" fillId="0" borderId="0" xfId="0" applyAlignment="1" applyProtection="1">
      <alignment/>
      <protection locked="0"/>
    </xf>
    <xf numFmtId="0" fontId="44" fillId="0" borderId="0" xfId="80" applyFont="1" applyFill="1" applyAlignment="1">
      <alignment vertical="center"/>
      <protection/>
    </xf>
    <xf numFmtId="0" fontId="44" fillId="0" borderId="0" xfId="112" applyFont="1" applyFill="1" applyAlignment="1">
      <alignment vertical="center" wrapText="1"/>
      <protection/>
    </xf>
    <xf numFmtId="0" fontId="2" fillId="0" borderId="0" xfId="80" applyFont="1" applyFill="1" applyAlignment="1">
      <alignment vertical="center"/>
      <protection/>
    </xf>
    <xf numFmtId="0" fontId="48" fillId="0" borderId="0" xfId="0" applyFont="1" applyAlignment="1">
      <alignment/>
    </xf>
    <xf numFmtId="0" fontId="4" fillId="26" borderId="0" xfId="79" applyFont="1" applyFill="1" applyBorder="1" applyAlignment="1">
      <alignment vertical="center" wrapText="1"/>
      <protection/>
    </xf>
    <xf numFmtId="0" fontId="2" fillId="0" borderId="0" xfId="110" applyFont="1" applyFill="1" applyAlignment="1">
      <alignment vertical="center" wrapText="1"/>
      <protection/>
    </xf>
    <xf numFmtId="0" fontId="51" fillId="0" borderId="0" xfId="80" applyFont="1" applyFill="1" applyAlignment="1">
      <alignment vertical="center" wrapText="1"/>
      <protection/>
    </xf>
    <xf numFmtId="0" fontId="2" fillId="0" borderId="0" xfId="112" applyFont="1" applyFill="1" applyAlignment="1">
      <alignment vertical="center" wrapText="1"/>
      <protection/>
    </xf>
    <xf numFmtId="0" fontId="2" fillId="0" borderId="0" xfId="112" applyFont="1" applyFill="1" applyAlignment="1">
      <alignment horizontal="right" vertical="center" wrapText="1"/>
      <protection/>
    </xf>
    <xf numFmtId="187" fontId="2" fillId="0" borderId="0" xfId="59" applyNumberFormat="1" applyFont="1" applyFill="1" applyAlignment="1">
      <alignment vertical="center" wrapText="1"/>
    </xf>
    <xf numFmtId="0" fontId="45" fillId="0" borderId="0" xfId="80" applyFont="1" applyAlignment="1">
      <alignment vertical="center" wrapText="1"/>
      <protection/>
    </xf>
    <xf numFmtId="0" fontId="4" fillId="0" borderId="0" xfId="80" applyFont="1" applyFill="1" applyAlignment="1">
      <alignment vertical="center"/>
      <protection/>
    </xf>
    <xf numFmtId="0" fontId="43" fillId="0" borderId="0" xfId="80" applyFont="1" applyFill="1" applyAlignment="1">
      <alignment horizontal="center" vertical="center"/>
      <protection/>
    </xf>
    <xf numFmtId="0" fontId="4" fillId="0" borderId="0" xfId="79" applyFont="1" applyFill="1" applyBorder="1" applyAlignment="1">
      <alignment vertical="center" wrapText="1"/>
      <protection/>
    </xf>
    <xf numFmtId="0" fontId="2" fillId="0" borderId="0" xfId="80" applyFont="1" applyFill="1" applyAlignment="1">
      <alignment horizontal="center" vertical="center"/>
      <protection/>
    </xf>
    <xf numFmtId="0" fontId="2" fillId="0" borderId="0" xfId="80" applyFont="1" applyAlignment="1">
      <alignment vertical="center" wrapText="1"/>
      <protection/>
    </xf>
    <xf numFmtId="0" fontId="2" fillId="26" borderId="0" xfId="80" applyFont="1" applyFill="1" applyAlignment="1">
      <alignment vertical="center"/>
      <protection/>
    </xf>
    <xf numFmtId="0" fontId="47" fillId="0" borderId="0" xfId="80" applyFont="1" applyAlignment="1">
      <alignment horizontal="center" vertical="center" wrapText="1"/>
      <protection/>
    </xf>
    <xf numFmtId="0" fontId="2" fillId="0" borderId="0" xfId="80" applyFont="1" applyFill="1" applyBorder="1" applyAlignment="1">
      <alignment vertical="center" wrapText="1"/>
      <protection/>
    </xf>
    <xf numFmtId="0" fontId="45" fillId="0" borderId="0" xfId="80" applyFont="1" applyFill="1" applyAlignment="1">
      <alignment vertical="center" wrapText="1"/>
      <protection/>
    </xf>
    <xf numFmtId="0" fontId="2" fillId="0" borderId="0" xfId="80" applyFont="1" applyFill="1" applyAlignment="1">
      <alignment vertical="center"/>
      <protection/>
    </xf>
    <xf numFmtId="0" fontId="2" fillId="0" borderId="0" xfId="80" applyFont="1">
      <alignment/>
      <protection/>
    </xf>
    <xf numFmtId="0" fontId="2" fillId="0" borderId="0" xfId="80" applyFont="1" applyAlignment="1">
      <alignment vertical="center" wrapText="1"/>
      <protection/>
    </xf>
    <xf numFmtId="0" fontId="2" fillId="0" borderId="0" xfId="112" applyFont="1" applyFill="1" applyAlignment="1">
      <alignment vertical="center" wrapText="1"/>
      <protection/>
    </xf>
    <xf numFmtId="0" fontId="2" fillId="0" borderId="0" xfId="79" applyFont="1" applyFill="1" applyAlignment="1">
      <alignment horizontal="center" vertical="center" wrapText="1"/>
      <protection/>
    </xf>
    <xf numFmtId="0" fontId="48" fillId="0" borderId="0" xfId="80" applyFont="1" applyAlignment="1">
      <alignment vertical="center" wrapText="1"/>
      <protection/>
    </xf>
    <xf numFmtId="0" fontId="46" fillId="0" borderId="0" xfId="80" applyFont="1" applyAlignment="1">
      <alignment vertical="center" wrapText="1"/>
      <protection/>
    </xf>
    <xf numFmtId="0" fontId="45" fillId="0" borderId="0" xfId="80" applyFont="1" applyBorder="1" applyAlignment="1">
      <alignment vertical="center" wrapText="1"/>
      <protection/>
    </xf>
    <xf numFmtId="0" fontId="42" fillId="0" borderId="0" xfId="80" applyFont="1" applyFill="1" applyAlignment="1">
      <alignment vertical="center"/>
      <protection/>
    </xf>
    <xf numFmtId="0" fontId="51" fillId="26" borderId="0" xfId="79" applyFont="1" applyFill="1" applyBorder="1" applyAlignment="1">
      <alignment vertical="center" wrapText="1"/>
      <protection/>
    </xf>
    <xf numFmtId="0" fontId="67" fillId="0" borderId="0" xfId="80" applyFont="1" applyFill="1" applyAlignment="1">
      <alignment horizontal="justify" vertical="center" wrapText="1"/>
      <protection/>
    </xf>
    <xf numFmtId="0" fontId="2" fillId="0" borderId="0" xfId="80" applyFont="1" applyFill="1">
      <alignment/>
      <protection/>
    </xf>
    <xf numFmtId="0" fontId="42" fillId="0" borderId="0" xfId="80" applyFont="1" applyFill="1" applyAlignment="1">
      <alignment vertical="center"/>
      <protection/>
    </xf>
    <xf numFmtId="0" fontId="42" fillId="0" borderId="0" xfId="80" applyFont="1" applyFill="1" applyAlignment="1">
      <alignment horizontal="center" vertical="center"/>
      <protection/>
    </xf>
    <xf numFmtId="0" fontId="51" fillId="0" borderId="0" xfId="80" applyFont="1" applyFill="1" applyAlignment="1">
      <alignment vertical="center"/>
      <protection/>
    </xf>
    <xf numFmtId="189" fontId="65" fillId="0" borderId="0" xfId="60" applyNumberFormat="1" applyFont="1" applyFill="1" applyAlignment="1">
      <alignment horizontal="center" vertical="center" wrapText="1"/>
    </xf>
    <xf numFmtId="0" fontId="65" fillId="0" borderId="0" xfId="80" applyFont="1" applyFill="1" applyAlignment="1">
      <alignment vertical="center" wrapText="1"/>
      <protection/>
    </xf>
    <xf numFmtId="0" fontId="67" fillId="0" borderId="0" xfId="80" applyFont="1" applyFill="1" applyAlignment="1">
      <alignment vertical="center" wrapText="1"/>
      <protection/>
    </xf>
    <xf numFmtId="0" fontId="63" fillId="0" borderId="0" xfId="80" applyFont="1" applyFill="1" applyAlignment="1">
      <alignment vertical="center" wrapText="1"/>
      <protection/>
    </xf>
    <xf numFmtId="0" fontId="51" fillId="0" borderId="0" xfId="79" applyFont="1" applyFill="1" applyBorder="1" applyAlignment="1">
      <alignment vertical="center" wrapText="1"/>
      <protection/>
    </xf>
    <xf numFmtId="0" fontId="62" fillId="0" borderId="0" xfId="80" applyFont="1" applyFill="1" applyAlignment="1">
      <alignment vertical="center" wrapText="1"/>
      <protection/>
    </xf>
    <xf numFmtId="0" fontId="65" fillId="0" borderId="0" xfId="80" applyFont="1" applyFill="1" applyAlignment="1">
      <alignment horizontal="center" vertical="center" wrapText="1"/>
      <protection/>
    </xf>
    <xf numFmtId="0" fontId="42" fillId="0" borderId="0" xfId="112" applyFont="1" applyFill="1" applyAlignment="1">
      <alignment vertical="center" wrapText="1"/>
      <protection/>
    </xf>
    <xf numFmtId="0" fontId="10" fillId="0" borderId="0" xfId="0" applyFont="1" applyAlignment="1">
      <alignment/>
    </xf>
    <xf numFmtId="1" fontId="2" fillId="0" borderId="11" xfId="0" applyNumberFormat="1" applyFont="1" applyBorder="1" applyAlignment="1">
      <alignment horizontal="center" vertical="center" wrapText="1"/>
    </xf>
    <xf numFmtId="0" fontId="2" fillId="0" borderId="11" xfId="0" applyFont="1" applyBorder="1" applyAlignment="1">
      <alignment horizontal="justify" vertical="center" wrapText="1"/>
    </xf>
    <xf numFmtId="0" fontId="2" fillId="0" borderId="11" xfId="0" applyFont="1" applyBorder="1" applyAlignment="1">
      <alignment horizontal="center" vertical="center" wrapText="1"/>
    </xf>
    <xf numFmtId="0" fontId="2" fillId="0" borderId="11" xfId="81" applyFont="1" applyBorder="1" applyAlignment="1">
      <alignment horizontal="justify" vertical="center" wrapText="1"/>
      <protection/>
    </xf>
    <xf numFmtId="0" fontId="2" fillId="0" borderId="11" xfId="81" applyFont="1" applyBorder="1" applyAlignment="1">
      <alignment horizontal="center" vertical="center" wrapText="1"/>
      <protection/>
    </xf>
    <xf numFmtId="0" fontId="4" fillId="0" borderId="11" xfId="0" applyFont="1" applyBorder="1" applyAlignment="1">
      <alignment horizontal="justify" vertical="center" wrapText="1"/>
    </xf>
    <xf numFmtId="0" fontId="43"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9" xfId="0" applyFont="1" applyBorder="1" applyAlignment="1">
      <alignment horizontal="justify" vertical="center" wrapText="1"/>
    </xf>
    <xf numFmtId="0" fontId="2" fillId="0" borderId="11" xfId="79" applyFont="1" applyBorder="1" applyAlignment="1">
      <alignment horizontal="center" vertical="center" wrapText="1"/>
      <protection/>
    </xf>
    <xf numFmtId="0" fontId="83" fillId="0" borderId="11" xfId="79" applyFont="1" applyBorder="1" applyAlignment="1">
      <alignment horizontal="center" vertical="center" wrapText="1"/>
      <protection/>
    </xf>
    <xf numFmtId="0" fontId="2" fillId="0" borderId="11" xfId="80" applyFont="1" applyFill="1" applyBorder="1" applyAlignment="1">
      <alignment horizontal="center" vertical="center" wrapText="1"/>
      <protection/>
    </xf>
    <xf numFmtId="0" fontId="84" fillId="0" borderId="11" xfId="80" applyFont="1" applyBorder="1" applyAlignment="1">
      <alignment horizontal="center" vertical="center" wrapText="1"/>
      <protection/>
    </xf>
    <xf numFmtId="3" fontId="2" fillId="0" borderId="11" xfId="79" applyNumberFormat="1" applyFont="1" applyBorder="1" applyAlignment="1">
      <alignment horizontal="center" vertical="center" wrapText="1"/>
      <protection/>
    </xf>
    <xf numFmtId="190" fontId="2" fillId="0" borderId="11" xfId="79" applyNumberFormat="1" applyFont="1" applyBorder="1" applyAlignment="1">
      <alignment horizontal="center" vertical="center" wrapText="1"/>
      <protection/>
    </xf>
    <xf numFmtId="3" fontId="43" fillId="0" borderId="11" xfId="79" applyNumberFormat="1" applyFont="1" applyBorder="1" applyAlignment="1">
      <alignment horizontal="center" vertical="center" wrapText="1"/>
      <protection/>
    </xf>
    <xf numFmtId="0" fontId="43" fillId="0" borderId="11" xfId="81" applyFont="1" applyBorder="1" applyAlignment="1">
      <alignment horizontal="justify" vertical="center" wrapText="1"/>
      <protection/>
    </xf>
    <xf numFmtId="0" fontId="43" fillId="0" borderId="11" xfId="0" applyFont="1" applyBorder="1" applyAlignment="1">
      <alignment horizontal="justify" vertical="center" wrapText="1"/>
    </xf>
    <xf numFmtId="0" fontId="2" fillId="0" borderId="0" xfId="79" applyFont="1" applyAlignment="1">
      <alignment vertical="center"/>
      <protection/>
    </xf>
    <xf numFmtId="0" fontId="43" fillId="27" borderId="0" xfId="110" applyFont="1" applyFill="1" applyAlignment="1">
      <alignment vertical="center" wrapText="1"/>
      <protection/>
    </xf>
    <xf numFmtId="0" fontId="2" fillId="27" borderId="0" xfId="110" applyFont="1" applyFill="1" applyAlignment="1">
      <alignment vertical="center" wrapText="1"/>
      <protection/>
    </xf>
    <xf numFmtId="0" fontId="4" fillId="27" borderId="0" xfId="79" applyFont="1" applyFill="1" applyAlignment="1">
      <alignment vertical="center"/>
      <protection/>
    </xf>
    <xf numFmtId="0" fontId="4" fillId="27" borderId="0" xfId="79" applyFont="1" applyFill="1" applyBorder="1" applyAlignment="1">
      <alignment vertical="center" wrapText="1"/>
      <protection/>
    </xf>
    <xf numFmtId="0" fontId="4" fillId="27" borderId="0" xfId="110" applyFont="1" applyFill="1" applyAlignment="1">
      <alignment vertical="center" wrapText="1"/>
      <protection/>
    </xf>
    <xf numFmtId="0" fontId="2" fillId="27" borderId="1" xfId="110" applyFont="1" applyFill="1" applyBorder="1" applyAlignment="1">
      <alignment horizontal="center" vertical="center" wrapText="1"/>
      <protection/>
    </xf>
    <xf numFmtId="0" fontId="2" fillId="27" borderId="0" xfId="110" applyFont="1" applyFill="1" applyBorder="1" applyAlignment="1">
      <alignment horizontal="center" vertical="center" wrapText="1"/>
      <protection/>
    </xf>
    <xf numFmtId="0" fontId="43" fillId="27" borderId="0" xfId="110" applyFont="1" applyFill="1" applyAlignment="1">
      <alignment vertical="center" wrapText="1"/>
      <protection/>
    </xf>
    <xf numFmtId="0" fontId="2" fillId="27" borderId="11" xfId="81" applyFont="1" applyFill="1" applyBorder="1" applyAlignment="1">
      <alignment horizontal="justify" vertical="center" wrapText="1"/>
      <protection/>
    </xf>
    <xf numFmtId="0" fontId="2" fillId="27" borderId="11" xfId="81" applyFont="1" applyFill="1" applyBorder="1" applyAlignment="1">
      <alignment horizontal="center" vertical="center" wrapText="1"/>
      <protection/>
    </xf>
    <xf numFmtId="2" fontId="2" fillId="27" borderId="11" xfId="114" applyNumberFormat="1" applyFont="1" applyFill="1" applyBorder="1" applyAlignment="1">
      <alignment horizontal="justify" vertical="center" wrapText="1"/>
      <protection/>
    </xf>
    <xf numFmtId="2" fontId="2" fillId="27" borderId="11" xfId="114" applyNumberFormat="1" applyFont="1" applyFill="1" applyBorder="1" applyAlignment="1">
      <alignment horizontal="center" vertical="center" wrapText="1"/>
      <protection/>
    </xf>
    <xf numFmtId="3" fontId="2" fillId="27" borderId="11" xfId="0" applyNumberFormat="1" applyFont="1" applyFill="1" applyBorder="1" applyAlignment="1">
      <alignment horizontal="center" vertical="center" wrapText="1"/>
    </xf>
    <xf numFmtId="0" fontId="2" fillId="27" borderId="0" xfId="110" applyFont="1" applyFill="1" applyAlignment="1">
      <alignment horizontal="center" vertical="center" wrapText="1"/>
      <protection/>
    </xf>
    <xf numFmtId="0" fontId="42" fillId="0" borderId="0" xfId="80" applyFont="1" applyFill="1" applyAlignment="1">
      <alignment vertical="center" wrapText="1"/>
      <protection/>
    </xf>
    <xf numFmtId="189" fontId="42" fillId="0" borderId="0" xfId="60" applyNumberFormat="1" applyFont="1" applyFill="1" applyAlignment="1">
      <alignment horizontal="center" vertical="center" wrapText="1"/>
    </xf>
    <xf numFmtId="0" fontId="42" fillId="0" borderId="0" xfId="80" applyFont="1" applyFill="1" applyAlignment="1">
      <alignment horizontal="center" vertical="center" wrapText="1"/>
      <protection/>
    </xf>
    <xf numFmtId="0" fontId="42" fillId="0" borderId="19" xfId="80" applyFont="1" applyFill="1" applyBorder="1" applyAlignment="1">
      <alignment horizontal="center" vertical="center" wrapText="1"/>
      <protection/>
    </xf>
    <xf numFmtId="0" fontId="43" fillId="0" borderId="20" xfId="80" applyFont="1" applyBorder="1" applyAlignment="1">
      <alignment horizontal="center" vertical="center" wrapText="1"/>
      <protection/>
    </xf>
    <xf numFmtId="0" fontId="43" fillId="0" borderId="20" xfId="80" applyFont="1" applyBorder="1" applyAlignment="1">
      <alignment horizontal="left" vertical="center"/>
      <protection/>
    </xf>
    <xf numFmtId="0" fontId="2" fillId="0" borderId="11" xfId="80" applyFont="1" applyFill="1" applyBorder="1" applyAlignment="1">
      <alignment horizontal="center" vertical="center"/>
      <protection/>
    </xf>
    <xf numFmtId="0" fontId="2" fillId="0" borderId="19" xfId="80" applyFont="1" applyFill="1" applyBorder="1" applyAlignment="1">
      <alignment horizontal="center" vertical="center"/>
      <protection/>
    </xf>
    <xf numFmtId="0" fontId="84" fillId="0" borderId="19" xfId="80" applyFont="1" applyBorder="1" applyAlignment="1">
      <alignment horizontal="center" vertical="center"/>
      <protection/>
    </xf>
    <xf numFmtId="49" fontId="43" fillId="0" borderId="11" xfId="107" applyNumberFormat="1" applyFont="1" applyBorder="1" applyAlignment="1" quotePrefix="1">
      <alignment horizontal="center" vertical="center" wrapText="1"/>
      <protection/>
    </xf>
    <xf numFmtId="49" fontId="2" fillId="0" borderId="11" xfId="107" applyNumberFormat="1" applyFont="1" applyBorder="1" applyAlignment="1" quotePrefix="1">
      <alignment horizontal="center" vertical="center" wrapText="1"/>
      <protection/>
    </xf>
    <xf numFmtId="0" fontId="2" fillId="0" borderId="11" xfId="0" applyFont="1" applyBorder="1" applyAlignment="1">
      <alignment horizontal="left" vertical="center" wrapText="1"/>
    </xf>
    <xf numFmtId="41" fontId="83" fillId="0" borderId="11" xfId="50" applyFont="1" applyBorder="1" applyAlignment="1">
      <alignment horizontal="center" vertical="center" wrapText="1"/>
    </xf>
    <xf numFmtId="0" fontId="43" fillId="0" borderId="20" xfId="79" applyFont="1" applyBorder="1" applyAlignment="1">
      <alignment horizontal="center" vertical="center" wrapText="1"/>
      <protection/>
    </xf>
    <xf numFmtId="0" fontId="43" fillId="0" borderId="20" xfId="79" applyFont="1" applyBorder="1" applyAlignment="1">
      <alignment horizontal="justify" vertical="center" wrapText="1"/>
      <protection/>
    </xf>
    <xf numFmtId="0" fontId="43" fillId="0" borderId="11" xfId="80" applyFont="1" applyBorder="1" applyAlignment="1">
      <alignment horizontal="center" vertical="center" wrapText="1"/>
      <protection/>
    </xf>
    <xf numFmtId="0" fontId="43" fillId="0" borderId="11" xfId="80" applyFont="1" applyBorder="1" applyAlignment="1">
      <alignment horizontal="justify" vertical="center" wrapText="1"/>
      <protection/>
    </xf>
    <xf numFmtId="0" fontId="2" fillId="0" borderId="11" xfId="80" applyFont="1" applyBorder="1" applyAlignment="1">
      <alignment horizontal="center" vertical="center" wrapText="1"/>
      <protection/>
    </xf>
    <xf numFmtId="0" fontId="2" fillId="0" borderId="11" xfId="80" applyFont="1" applyBorder="1" applyAlignment="1">
      <alignment horizontal="justify" vertical="center" wrapText="1"/>
      <protection/>
    </xf>
    <xf numFmtId="0" fontId="4" fillId="0" borderId="11" xfId="80" applyFont="1" applyBorder="1" applyAlignment="1">
      <alignment horizontal="center" vertical="center" wrapText="1"/>
      <protection/>
    </xf>
    <xf numFmtId="0" fontId="4" fillId="0" borderId="11" xfId="80" applyFont="1" applyBorder="1" applyAlignment="1">
      <alignment horizontal="justify" vertical="center" wrapText="1"/>
      <protection/>
    </xf>
    <xf numFmtId="0" fontId="43" fillId="0" borderId="19" xfId="80" applyFont="1" applyBorder="1" applyAlignment="1">
      <alignment horizontal="center" vertical="center" wrapText="1"/>
      <protection/>
    </xf>
    <xf numFmtId="0" fontId="42" fillId="0" borderId="11" xfId="80" applyFont="1" applyFill="1" applyBorder="1" applyAlignment="1">
      <alignment horizontal="center" vertical="center"/>
      <protection/>
    </xf>
    <xf numFmtId="0" fontId="2" fillId="27" borderId="19" xfId="110" applyFont="1" applyFill="1" applyBorder="1" applyAlignment="1">
      <alignment horizontal="center" vertical="center" wrapText="1"/>
      <protection/>
    </xf>
    <xf numFmtId="0" fontId="43" fillId="27" borderId="11" xfId="0" applyFont="1" applyFill="1" applyBorder="1" applyAlignment="1">
      <alignment horizontal="center" vertical="center" wrapText="1"/>
    </xf>
    <xf numFmtId="0" fontId="43" fillId="27" borderId="11" xfId="0" applyFont="1" applyFill="1" applyBorder="1" applyAlignment="1">
      <alignment horizontal="justify" vertical="center" wrapText="1"/>
    </xf>
    <xf numFmtId="0" fontId="2" fillId="27" borderId="11" xfId="0" applyFont="1" applyFill="1" applyBorder="1" applyAlignment="1">
      <alignment horizontal="center" vertical="center" wrapText="1"/>
    </xf>
    <xf numFmtId="0" fontId="48" fillId="27" borderId="0" xfId="0" applyFont="1" applyFill="1" applyAlignment="1">
      <alignment vertical="center"/>
    </xf>
    <xf numFmtId="0" fontId="2" fillId="0" borderId="0" xfId="79" applyFont="1" applyAlignment="1">
      <alignment vertical="center"/>
      <protection/>
    </xf>
    <xf numFmtId="0" fontId="43" fillId="27" borderId="0" xfId="0" applyFont="1" applyFill="1" applyAlignment="1">
      <alignment vertical="center" wrapText="1"/>
    </xf>
    <xf numFmtId="1" fontId="43" fillId="27" borderId="20" xfId="0" applyNumberFormat="1" applyFont="1" applyFill="1" applyBorder="1" applyAlignment="1">
      <alignment horizontal="center" vertical="center" wrapText="1"/>
    </xf>
    <xf numFmtId="0" fontId="20" fillId="27" borderId="0" xfId="0" applyFont="1" applyFill="1" applyAlignment="1">
      <alignment vertical="center" wrapText="1"/>
    </xf>
    <xf numFmtId="1" fontId="2" fillId="27" borderId="11" xfId="0" applyNumberFormat="1" applyFont="1" applyFill="1" applyBorder="1" applyAlignment="1" quotePrefix="1">
      <alignment horizontal="center" vertical="center" wrapText="1"/>
    </xf>
    <xf numFmtId="0" fontId="2" fillId="27" borderId="11" xfId="0" applyFont="1" applyFill="1" applyBorder="1" applyAlignment="1" quotePrefix="1">
      <alignment horizontal="center" vertical="center" wrapText="1"/>
    </xf>
    <xf numFmtId="0" fontId="49" fillId="27" borderId="0" xfId="0" applyFont="1" applyFill="1" applyAlignment="1">
      <alignment vertical="center" wrapText="1"/>
    </xf>
    <xf numFmtId="0" fontId="2" fillId="27" borderId="11" xfId="0" applyFont="1" applyFill="1" applyBorder="1" applyAlignment="1">
      <alignment horizontal="justify" vertical="center" wrapText="1"/>
    </xf>
    <xf numFmtId="0" fontId="2" fillId="27" borderId="19" xfId="0" applyFont="1" applyFill="1" applyBorder="1" applyAlignment="1">
      <alignment horizontal="center" vertical="center" wrapText="1"/>
    </xf>
    <xf numFmtId="0" fontId="48" fillId="27" borderId="0" xfId="0" applyFont="1" applyFill="1" applyAlignment="1">
      <alignment horizontal="center" vertical="center"/>
    </xf>
    <xf numFmtId="0" fontId="47" fillId="27" borderId="0" xfId="0" applyFont="1" applyFill="1" applyAlignment="1">
      <alignment horizontal="center" vertical="center"/>
    </xf>
    <xf numFmtId="187" fontId="43" fillId="27" borderId="11" xfId="49" applyNumberFormat="1" applyFont="1" applyFill="1" applyBorder="1" applyAlignment="1">
      <alignment horizontal="right" vertical="center" wrapText="1"/>
    </xf>
    <xf numFmtId="0" fontId="2" fillId="0" borderId="0" xfId="79" applyFont="1" applyAlignment="1">
      <alignment vertical="center" wrapText="1"/>
      <protection/>
    </xf>
    <xf numFmtId="0" fontId="2" fillId="0" borderId="0" xfId="79" applyFont="1" applyAlignment="1">
      <alignment horizontal="center" vertical="center" wrapText="1"/>
      <protection/>
    </xf>
    <xf numFmtId="3" fontId="2" fillId="0" borderId="11" xfId="79" applyNumberFormat="1" applyFont="1" applyBorder="1" applyAlignment="1">
      <alignment horizontal="right" vertical="center" wrapText="1"/>
      <protection/>
    </xf>
    <xf numFmtId="3" fontId="2" fillId="27" borderId="11" xfId="79" applyNumberFormat="1" applyFont="1" applyFill="1" applyBorder="1" applyAlignment="1">
      <alignment horizontal="center" vertical="center" wrapText="1"/>
      <protection/>
    </xf>
    <xf numFmtId="190" fontId="2" fillId="27" borderId="11" xfId="79" applyNumberFormat="1" applyFont="1" applyFill="1" applyBorder="1" applyAlignment="1">
      <alignment horizontal="center" vertical="center" wrapText="1"/>
      <protection/>
    </xf>
    <xf numFmtId="0" fontId="2" fillId="27" borderId="0" xfId="79" applyFont="1" applyFill="1" applyAlignment="1">
      <alignment vertical="center"/>
      <protection/>
    </xf>
    <xf numFmtId="0" fontId="43" fillId="0" borderId="0" xfId="79" applyFont="1" applyFill="1" applyAlignment="1">
      <alignment horizontal="center" vertical="center" wrapText="1"/>
      <protection/>
    </xf>
    <xf numFmtId="0" fontId="43" fillId="0" borderId="0" xfId="79" applyFont="1" applyFill="1" applyAlignment="1">
      <alignment horizontal="center" vertical="center"/>
      <protection/>
    </xf>
    <xf numFmtId="0" fontId="43" fillId="0" borderId="0" xfId="80" applyFont="1" applyAlignment="1">
      <alignment vertical="center" wrapText="1"/>
      <protection/>
    </xf>
    <xf numFmtId="0" fontId="2" fillId="0" borderId="0" xfId="80" applyAlignment="1">
      <alignment vertical="center" wrapText="1"/>
      <protection/>
    </xf>
    <xf numFmtId="0" fontId="43" fillId="27" borderId="11" xfId="80" applyFont="1" applyFill="1" applyBorder="1" applyAlignment="1">
      <alignment horizontal="center" vertical="center" wrapText="1"/>
      <protection/>
    </xf>
    <xf numFmtId="0" fontId="43" fillId="27" borderId="11" xfId="80" applyFont="1" applyFill="1" applyBorder="1" applyAlignment="1">
      <alignment horizontal="left" vertical="center" wrapText="1"/>
      <protection/>
    </xf>
    <xf numFmtId="0" fontId="4" fillId="27" borderId="11" xfId="80" applyFont="1" applyFill="1" applyBorder="1" applyAlignment="1">
      <alignment horizontal="center" vertical="center" wrapText="1"/>
      <protection/>
    </xf>
    <xf numFmtId="0" fontId="4" fillId="27" borderId="11" xfId="80" applyFont="1" applyFill="1" applyBorder="1" applyAlignment="1">
      <alignment horizontal="left" vertical="center" wrapText="1"/>
      <protection/>
    </xf>
    <xf numFmtId="0" fontId="42" fillId="0" borderId="20" xfId="80" applyFont="1" applyBorder="1" applyAlignment="1">
      <alignment horizontal="center" vertical="center" wrapText="1"/>
      <protection/>
    </xf>
    <xf numFmtId="0" fontId="42" fillId="0" borderId="20" xfId="80" applyFont="1" applyBorder="1" applyAlignment="1">
      <alignment horizontal="left" vertical="center" wrapText="1"/>
      <protection/>
    </xf>
    <xf numFmtId="0" fontId="84" fillId="0" borderId="20" xfId="80" applyFont="1" applyBorder="1" applyAlignment="1">
      <alignment horizontal="center" vertical="center" wrapText="1"/>
      <protection/>
    </xf>
    <xf numFmtId="0" fontId="42" fillId="0" borderId="11" xfId="80" applyFont="1" applyBorder="1" applyAlignment="1">
      <alignment horizontal="center" vertical="center" wrapText="1"/>
      <protection/>
    </xf>
    <xf numFmtId="0" fontId="42" fillId="0" borderId="11" xfId="80" applyFont="1" applyBorder="1" applyAlignment="1">
      <alignment horizontal="left" vertical="center" wrapText="1"/>
      <protection/>
    </xf>
    <xf numFmtId="190" fontId="43" fillId="0" borderId="11" xfId="79" applyNumberFormat="1" applyFont="1" applyBorder="1" applyAlignment="1">
      <alignment horizontal="center" vertical="center" wrapText="1"/>
      <protection/>
    </xf>
    <xf numFmtId="0" fontId="43" fillId="0" borderId="21" xfId="79" applyFont="1" applyBorder="1" applyAlignment="1">
      <alignment horizontal="center" vertical="center" wrapText="1"/>
      <protection/>
    </xf>
    <xf numFmtId="0" fontId="43" fillId="27" borderId="0" xfId="110" applyFont="1" applyFill="1" applyAlignment="1">
      <alignment horizontal="center" vertical="center" wrapText="1"/>
      <protection/>
    </xf>
    <xf numFmtId="0" fontId="2" fillId="27" borderId="0" xfId="110" applyNumberFormat="1" applyFont="1" applyFill="1" applyAlignment="1">
      <alignment horizontal="left" vertical="center" wrapText="1"/>
      <protection/>
    </xf>
    <xf numFmtId="0" fontId="2" fillId="27" borderId="11" xfId="79" applyFont="1" applyFill="1" applyBorder="1" applyAlignment="1">
      <alignment horizontal="center" vertical="center" wrapText="1"/>
      <protection/>
    </xf>
    <xf numFmtId="187" fontId="2" fillId="27" borderId="11" xfId="49" applyNumberFormat="1" applyFont="1" applyFill="1" applyBorder="1" applyAlignment="1">
      <alignment horizontal="right" vertical="center" wrapText="1"/>
    </xf>
    <xf numFmtId="0" fontId="2" fillId="0" borderId="11" xfId="79" applyFont="1" applyBorder="1" applyAlignment="1">
      <alignment horizontal="center" vertical="center"/>
      <protection/>
    </xf>
    <xf numFmtId="0" fontId="43" fillId="0" borderId="20" xfId="79" applyFont="1" applyBorder="1" applyAlignment="1">
      <alignment horizontal="right" vertical="center" wrapText="1"/>
      <protection/>
    </xf>
    <xf numFmtId="190" fontId="2" fillId="0" borderId="11" xfId="79" applyNumberFormat="1" applyFont="1" applyBorder="1" applyAlignment="1">
      <alignment horizontal="right" vertical="center" wrapText="1"/>
      <protection/>
    </xf>
    <xf numFmtId="0" fontId="2" fillId="0" borderId="11" xfId="79" applyFont="1" applyBorder="1" applyAlignment="1">
      <alignment horizontal="right" vertical="center" wrapText="1"/>
      <protection/>
    </xf>
    <xf numFmtId="0" fontId="2" fillId="0" borderId="0" xfId="79" applyFont="1" applyFill="1" applyAlignment="1">
      <alignment vertical="center"/>
      <protection/>
    </xf>
    <xf numFmtId="0" fontId="4" fillId="0" borderId="0" xfId="79" applyFont="1" applyFill="1" applyAlignment="1">
      <alignment vertical="center"/>
      <protection/>
    </xf>
    <xf numFmtId="0" fontId="4" fillId="0" borderId="0" xfId="79" applyFont="1" applyFill="1" applyBorder="1" applyAlignment="1">
      <alignment vertical="center" wrapText="1"/>
      <protection/>
    </xf>
    <xf numFmtId="0" fontId="2" fillId="0" borderId="0" xfId="79" applyFont="1" applyFill="1" applyAlignment="1">
      <alignment vertical="center" wrapText="1"/>
      <protection/>
    </xf>
    <xf numFmtId="0" fontId="2" fillId="0" borderId="0" xfId="79" applyFont="1" applyFill="1" applyAlignment="1">
      <alignment horizontal="center" vertical="center"/>
      <protection/>
    </xf>
    <xf numFmtId="0" fontId="43" fillId="0" borderId="0" xfId="79" applyFont="1" applyAlignment="1">
      <alignment vertical="center"/>
      <protection/>
    </xf>
    <xf numFmtId="190" fontId="2" fillId="0" borderId="19" xfId="79" applyNumberFormat="1" applyFont="1" applyBorder="1" applyAlignment="1">
      <alignment horizontal="center" vertical="center" wrapText="1"/>
      <protection/>
    </xf>
    <xf numFmtId="0" fontId="48" fillId="0" borderId="0" xfId="0" applyFont="1" applyAlignment="1">
      <alignment vertical="center"/>
    </xf>
    <xf numFmtId="0" fontId="49" fillId="0" borderId="0" xfId="79" applyFont="1" applyAlignment="1">
      <alignment vertical="center" wrapText="1"/>
      <protection/>
    </xf>
    <xf numFmtId="0" fontId="3" fillId="0" borderId="0" xfId="79" applyFont="1" applyAlignment="1">
      <alignment vertical="center" wrapText="1"/>
      <protection/>
    </xf>
    <xf numFmtId="190" fontId="2" fillId="0" borderId="11" xfId="79" applyNumberFormat="1" applyFont="1" applyBorder="1" applyAlignment="1">
      <alignment horizontal="center" vertical="center"/>
      <protection/>
    </xf>
    <xf numFmtId="3" fontId="2" fillId="27" borderId="11" xfId="80" applyNumberFormat="1" applyFont="1" applyFill="1" applyBorder="1" applyAlignment="1">
      <alignment horizontal="right" vertical="center" wrapText="1"/>
      <protection/>
    </xf>
    <xf numFmtId="0" fontId="2" fillId="0" borderId="0" xfId="79" applyFont="1" applyAlignment="1">
      <alignment vertical="center" wrapText="1"/>
      <protection/>
    </xf>
    <xf numFmtId="0" fontId="2" fillId="0" borderId="0" xfId="0" applyFont="1" applyAlignment="1">
      <alignment/>
    </xf>
    <xf numFmtId="0" fontId="4" fillId="0" borderId="11" xfId="79" applyFont="1" applyBorder="1" applyAlignment="1">
      <alignment horizontal="center" vertical="center"/>
      <protection/>
    </xf>
    <xf numFmtId="190" fontId="4" fillId="0" borderId="11" xfId="79" applyNumberFormat="1" applyFont="1" applyBorder="1" applyAlignment="1">
      <alignment horizontal="center" vertical="center" wrapText="1"/>
      <protection/>
    </xf>
    <xf numFmtId="0" fontId="2" fillId="0" borderId="0" xfId="79" applyFont="1" applyAlignment="1">
      <alignment horizontal="center" vertical="center" wrapText="1"/>
      <protection/>
    </xf>
    <xf numFmtId="0" fontId="43" fillId="0" borderId="0" xfId="79" applyFont="1" applyAlignment="1">
      <alignment horizontal="center" vertical="center" wrapText="1"/>
      <protection/>
    </xf>
    <xf numFmtId="0" fontId="43" fillId="27" borderId="0" xfId="79" applyFont="1" applyFill="1" applyAlignment="1">
      <alignment vertical="center"/>
      <protection/>
    </xf>
    <xf numFmtId="187" fontId="43" fillId="0" borderId="0" xfId="59" applyNumberFormat="1" applyFont="1" applyFill="1" applyAlignment="1">
      <alignment vertical="center" wrapText="1"/>
    </xf>
    <xf numFmtId="0" fontId="43" fillId="0" borderId="0" xfId="112" applyFont="1" applyFill="1" applyAlignment="1">
      <alignment vertical="center" wrapText="1"/>
      <protection/>
    </xf>
    <xf numFmtId="41" fontId="84" fillId="0" borderId="20" xfId="80" applyNumberFormat="1" applyFont="1" applyBorder="1" applyAlignment="1">
      <alignment horizontal="center" vertical="center" wrapText="1"/>
      <protection/>
    </xf>
    <xf numFmtId="41" fontId="56" fillId="0" borderId="20" xfId="60" applyNumberFormat="1" applyFont="1" applyFill="1" applyBorder="1" applyAlignment="1">
      <alignment horizontal="center" vertical="center" wrapText="1"/>
    </xf>
    <xf numFmtId="41" fontId="56" fillId="0" borderId="20" xfId="80" applyNumberFormat="1" applyFont="1" applyBorder="1" applyAlignment="1">
      <alignment horizontal="center" vertical="center" wrapText="1"/>
      <protection/>
    </xf>
    <xf numFmtId="0" fontId="64" fillId="0" borderId="0" xfId="80" applyFont="1" applyAlignment="1">
      <alignment horizontal="justify" vertical="center" wrapText="1"/>
      <protection/>
    </xf>
    <xf numFmtId="0" fontId="83" fillId="0" borderId="11" xfId="80" applyFont="1" applyBorder="1" applyAlignment="1">
      <alignment horizontal="center" vertical="center" wrapText="1"/>
      <protection/>
    </xf>
    <xf numFmtId="0" fontId="56" fillId="0" borderId="11" xfId="80" applyFont="1" applyBorder="1" applyAlignment="1">
      <alignment horizontal="center" vertical="center" wrapText="1"/>
      <protection/>
    </xf>
    <xf numFmtId="0" fontId="65" fillId="0" borderId="0" xfId="80" applyFont="1" applyAlignment="1">
      <alignment horizontal="justify" vertical="center" wrapText="1"/>
      <protection/>
    </xf>
    <xf numFmtId="0" fontId="83" fillId="0" borderId="11" xfId="50" applyNumberFormat="1" applyFont="1" applyBorder="1" applyAlignment="1">
      <alignment horizontal="center" vertical="center" wrapText="1"/>
    </xf>
    <xf numFmtId="0" fontId="83" fillId="0" borderId="11" xfId="80" applyFont="1" applyBorder="1" applyAlignment="1" quotePrefix="1">
      <alignment horizontal="center" vertical="center" wrapText="1"/>
      <protection/>
    </xf>
    <xf numFmtId="0" fontId="67" fillId="0" borderId="0" xfId="80" applyFont="1" applyAlignment="1">
      <alignment horizontal="justify" vertical="center" wrapText="1"/>
      <protection/>
    </xf>
    <xf numFmtId="0" fontId="85" fillId="0" borderId="11" xfId="80" applyFont="1" applyBorder="1" applyAlignment="1">
      <alignment horizontal="center" vertical="center" wrapText="1"/>
      <protection/>
    </xf>
    <xf numFmtId="0" fontId="66" fillId="0" borderId="0" xfId="80" applyFont="1" applyAlignment="1">
      <alignment horizontal="justify" vertical="center" wrapText="1"/>
      <protection/>
    </xf>
    <xf numFmtId="41" fontId="83" fillId="0" borderId="11" xfId="50" applyFont="1" applyBorder="1" applyAlignment="1" quotePrefix="1">
      <alignment horizontal="center" vertical="center" wrapText="1"/>
    </xf>
    <xf numFmtId="41" fontId="85" fillId="0" borderId="11" xfId="50" applyFont="1" applyBorder="1" applyAlignment="1">
      <alignment horizontal="center" vertical="center" wrapText="1"/>
    </xf>
    <xf numFmtId="188" fontId="42" fillId="0" borderId="11" xfId="80" applyNumberFormat="1" applyFont="1" applyBorder="1" applyAlignment="1">
      <alignment horizontal="center" vertical="center" wrapText="1"/>
      <protection/>
    </xf>
    <xf numFmtId="188" fontId="56" fillId="0" borderId="11" xfId="80" applyNumberFormat="1" applyFont="1" applyBorder="1" applyAlignment="1">
      <alignment horizontal="center" vertical="center" wrapText="1"/>
      <protection/>
    </xf>
    <xf numFmtId="0" fontId="65" fillId="0" borderId="0" xfId="80" applyFont="1" applyAlignment="1">
      <alignment vertical="center" wrapText="1"/>
      <protection/>
    </xf>
    <xf numFmtId="0" fontId="56" fillId="0" borderId="11" xfId="80" applyFont="1" applyBorder="1" applyAlignment="1">
      <alignment vertical="center" wrapText="1"/>
      <protection/>
    </xf>
    <xf numFmtId="0" fontId="56" fillId="0" borderId="0" xfId="80" applyFont="1" applyAlignment="1">
      <alignment vertical="center" wrapText="1"/>
      <protection/>
    </xf>
    <xf numFmtId="0" fontId="42" fillId="0" borderId="11" xfId="80" applyFont="1" applyBorder="1" applyAlignment="1">
      <alignment vertical="center" wrapText="1"/>
      <protection/>
    </xf>
    <xf numFmtId="0" fontId="42" fillId="0" borderId="0" xfId="80" applyFont="1" applyAlignment="1">
      <alignment vertical="center" wrapText="1"/>
      <protection/>
    </xf>
    <xf numFmtId="0" fontId="42" fillId="0" borderId="11" xfId="80" applyFont="1" applyBorder="1" applyAlignment="1" quotePrefix="1">
      <alignment horizontal="center" vertical="center" wrapText="1"/>
      <protection/>
    </xf>
    <xf numFmtId="0" fontId="42" fillId="0" borderId="19" xfId="80" applyFont="1" applyBorder="1" applyAlignment="1" quotePrefix="1">
      <alignment horizontal="center" vertical="center" wrapText="1"/>
      <protection/>
    </xf>
    <xf numFmtId="0" fontId="42" fillId="0" borderId="19" xfId="80" applyFont="1" applyBorder="1" applyAlignment="1">
      <alignment vertical="center" wrapText="1"/>
      <protection/>
    </xf>
    <xf numFmtId="0" fontId="42" fillId="0" borderId="19" xfId="80" applyFont="1" applyBorder="1" applyAlignment="1">
      <alignment horizontal="center" vertical="center" wrapText="1"/>
      <protection/>
    </xf>
    <xf numFmtId="0" fontId="56" fillId="0" borderId="19" xfId="80" applyFont="1" applyBorder="1" applyAlignment="1">
      <alignment horizontal="center" vertical="center" wrapText="1"/>
      <protection/>
    </xf>
    <xf numFmtId="0" fontId="2" fillId="27" borderId="0" xfId="80" applyFill="1" applyAlignment="1">
      <alignment vertical="center" wrapText="1"/>
      <protection/>
    </xf>
    <xf numFmtId="0" fontId="42" fillId="0" borderId="0" xfId="80" applyFont="1" applyAlignment="1">
      <alignment vertical="center"/>
      <protection/>
    </xf>
    <xf numFmtId="0" fontId="2" fillId="0" borderId="19" xfId="80" applyFont="1" applyBorder="1" applyAlignment="1">
      <alignment horizontal="center" vertical="center" wrapText="1"/>
      <protection/>
    </xf>
    <xf numFmtId="0" fontId="2" fillId="0" borderId="19" xfId="80" applyFont="1" applyBorder="1" applyAlignment="1">
      <alignment horizontal="justify" vertical="center" wrapText="1"/>
      <protection/>
    </xf>
    <xf numFmtId="4" fontId="2" fillId="27" borderId="11" xfId="79" applyNumberFormat="1" applyFont="1" applyFill="1" applyBorder="1" applyAlignment="1">
      <alignment horizontal="center" vertical="center" wrapText="1"/>
      <protection/>
    </xf>
    <xf numFmtId="0" fontId="48" fillId="27" borderId="0" xfId="80" applyFont="1" applyFill="1" applyAlignment="1">
      <alignment vertical="center" wrapText="1"/>
      <protection/>
    </xf>
    <xf numFmtId="0" fontId="4" fillId="27" borderId="0" xfId="80" applyFont="1" applyFill="1" applyAlignment="1">
      <alignment vertical="center" wrapText="1"/>
      <protection/>
    </xf>
    <xf numFmtId="0" fontId="46" fillId="27" borderId="0" xfId="80" applyFont="1" applyFill="1" applyAlignment="1">
      <alignment vertical="center" wrapText="1"/>
      <protection/>
    </xf>
    <xf numFmtId="0" fontId="4" fillId="27" borderId="11" xfId="80" applyFont="1" applyFill="1" applyBorder="1" applyAlignment="1" quotePrefix="1">
      <alignment horizontal="left" vertical="center" wrapText="1"/>
      <protection/>
    </xf>
    <xf numFmtId="0" fontId="2" fillId="0" borderId="19" xfId="80" applyFont="1" applyFill="1" applyBorder="1" applyAlignment="1">
      <alignment vertical="center"/>
      <protection/>
    </xf>
    <xf numFmtId="0" fontId="43" fillId="0" borderId="11" xfId="80" applyFont="1" applyFill="1" applyBorder="1" applyAlignment="1">
      <alignment horizontal="right" vertical="center"/>
      <protection/>
    </xf>
    <xf numFmtId="0" fontId="84" fillId="0" borderId="11" xfId="80" applyFont="1" applyBorder="1" applyAlignment="1">
      <alignment horizontal="right" vertical="center"/>
      <protection/>
    </xf>
    <xf numFmtId="0" fontId="2" fillId="0" borderId="11" xfId="80" applyFont="1" applyFill="1" applyBorder="1" applyAlignment="1">
      <alignment horizontal="right" vertical="center"/>
      <protection/>
    </xf>
    <xf numFmtId="188" fontId="2" fillId="0" borderId="11" xfId="81" applyNumberFormat="1" applyFont="1" applyFill="1" applyBorder="1" applyAlignment="1">
      <alignment horizontal="right" vertical="center" wrapText="1"/>
      <protection/>
    </xf>
    <xf numFmtId="188" fontId="43" fillId="0" borderId="11" xfId="81" applyNumberFormat="1" applyFont="1" applyFill="1" applyBorder="1" applyAlignment="1">
      <alignment horizontal="right" vertical="center" wrapText="1"/>
      <protection/>
    </xf>
    <xf numFmtId="0" fontId="2" fillId="0" borderId="11" xfId="79" applyFont="1" applyFill="1" applyBorder="1" applyAlignment="1">
      <alignment horizontal="right" vertical="center" wrapText="1"/>
      <protection/>
    </xf>
    <xf numFmtId="0" fontId="43" fillId="0" borderId="11" xfId="79" applyFont="1" applyFill="1" applyBorder="1" applyAlignment="1">
      <alignment horizontal="right" vertical="center" wrapText="1"/>
      <protection/>
    </xf>
    <xf numFmtId="188" fontId="2" fillId="0" borderId="19" xfId="79" applyNumberFormat="1" applyFont="1" applyFill="1" applyBorder="1" applyAlignment="1">
      <alignment horizontal="right" vertical="center" wrapText="1"/>
      <protection/>
    </xf>
    <xf numFmtId="188" fontId="43" fillId="0" borderId="19" xfId="79" applyNumberFormat="1" applyFont="1" applyFill="1" applyBorder="1" applyAlignment="1">
      <alignment horizontal="right" vertical="center" wrapText="1"/>
      <protection/>
    </xf>
    <xf numFmtId="0" fontId="42" fillId="0" borderId="11" xfId="80" applyFont="1" applyFill="1" applyBorder="1" applyAlignment="1">
      <alignment horizontal="right" vertical="center"/>
      <protection/>
    </xf>
    <xf numFmtId="0" fontId="84" fillId="27" borderId="22" xfId="0" applyFont="1" applyFill="1" applyBorder="1" applyAlignment="1">
      <alignment horizontal="center" vertical="center" wrapText="1"/>
    </xf>
    <xf numFmtId="0" fontId="42" fillId="0" borderId="11" xfId="109" applyFont="1" applyBorder="1" applyAlignment="1">
      <alignment horizontal="left" vertical="center" wrapText="1"/>
      <protection/>
    </xf>
    <xf numFmtId="0" fontId="56" fillId="0" borderId="11" xfId="80" applyFont="1" applyFill="1" applyBorder="1" applyAlignment="1">
      <alignment horizontal="center" vertical="center"/>
      <protection/>
    </xf>
    <xf numFmtId="0" fontId="43" fillId="0" borderId="11" xfId="80" applyFont="1" applyFill="1" applyBorder="1" applyAlignment="1">
      <alignment horizontal="center" vertical="center"/>
      <protection/>
    </xf>
    <xf numFmtId="0" fontId="43" fillId="0" borderId="0" xfId="80" applyFont="1" applyFill="1" applyAlignment="1">
      <alignment horizontal="center" vertical="center"/>
      <protection/>
    </xf>
    <xf numFmtId="0" fontId="2" fillId="0" borderId="0" xfId="80" applyFont="1" applyFill="1" applyAlignment="1">
      <alignment horizontal="center" vertical="center"/>
      <protection/>
    </xf>
    <xf numFmtId="0" fontId="42" fillId="0" borderId="19" xfId="80" applyFont="1" applyBorder="1" applyAlignment="1">
      <alignment horizontal="justify" vertical="center" wrapText="1"/>
      <protection/>
    </xf>
    <xf numFmtId="0" fontId="56" fillId="0" borderId="11" xfId="80" applyFont="1" applyFill="1" applyBorder="1" applyAlignment="1">
      <alignment horizontal="right" vertical="center"/>
      <protection/>
    </xf>
    <xf numFmtId="0" fontId="56" fillId="0" borderId="0" xfId="80" applyFont="1" applyFill="1" applyAlignment="1">
      <alignment vertical="center"/>
      <protection/>
    </xf>
    <xf numFmtId="0" fontId="73" fillId="26" borderId="0" xfId="79" applyFont="1" applyFill="1" applyBorder="1" applyAlignment="1">
      <alignment vertical="center" wrapText="1"/>
      <protection/>
    </xf>
    <xf numFmtId="0" fontId="42" fillId="0" borderId="20" xfId="80" applyFont="1" applyBorder="1" applyAlignment="1">
      <alignment horizontal="right" vertical="center" wrapText="1"/>
      <protection/>
    </xf>
    <xf numFmtId="0" fontId="56" fillId="0" borderId="20" xfId="80" applyFont="1" applyBorder="1" applyAlignment="1">
      <alignment horizontal="right" vertical="center" wrapText="1"/>
      <protection/>
    </xf>
    <xf numFmtId="0" fontId="2" fillId="0" borderId="11" xfId="80" applyFont="1" applyBorder="1" applyAlignment="1">
      <alignment horizontal="right" vertical="center" wrapText="1"/>
      <protection/>
    </xf>
    <xf numFmtId="0" fontId="43" fillId="0" borderId="0" xfId="80" applyFont="1" applyFill="1" applyAlignment="1">
      <alignment vertical="center"/>
      <protection/>
    </xf>
    <xf numFmtId="0" fontId="2" fillId="27" borderId="11" xfId="80" applyFont="1" applyFill="1" applyBorder="1" applyAlignment="1">
      <alignment horizontal="center" vertical="center" wrapText="1"/>
      <protection/>
    </xf>
    <xf numFmtId="0" fontId="43" fillId="27" borderId="11" xfId="80" applyFont="1" applyFill="1" applyBorder="1" applyAlignment="1">
      <alignment horizontal="center" vertical="center" wrapText="1"/>
      <protection/>
    </xf>
    <xf numFmtId="0" fontId="2" fillId="27" borderId="11" xfId="80" applyFont="1" applyFill="1" applyBorder="1" applyAlignment="1">
      <alignment vertical="center" wrapText="1"/>
      <protection/>
    </xf>
    <xf numFmtId="0" fontId="51" fillId="0" borderId="11" xfId="80" applyFont="1" applyBorder="1" applyAlignment="1">
      <alignment horizontal="center" vertical="center" wrapText="1"/>
      <protection/>
    </xf>
    <xf numFmtId="0" fontId="73" fillId="0" borderId="11" xfId="80" applyFont="1" applyBorder="1" applyAlignment="1">
      <alignment horizontal="center" vertical="center" wrapText="1"/>
      <protection/>
    </xf>
    <xf numFmtId="0" fontId="86" fillId="27" borderId="11" xfId="80" applyFont="1" applyFill="1" applyBorder="1" applyAlignment="1">
      <alignment horizontal="center" vertical="center" wrapText="1"/>
      <protection/>
    </xf>
    <xf numFmtId="0" fontId="86" fillId="27" borderId="19" xfId="80" applyFont="1" applyFill="1" applyBorder="1" applyAlignment="1">
      <alignment horizontal="center" vertical="center" wrapText="1"/>
      <protection/>
    </xf>
    <xf numFmtId="0" fontId="2" fillId="27" borderId="11" xfId="80" applyFont="1" applyFill="1" applyBorder="1" applyAlignment="1" quotePrefix="1">
      <alignment horizontal="center" vertical="center" wrapText="1"/>
      <protection/>
    </xf>
    <xf numFmtId="0" fontId="2" fillId="27" borderId="11" xfId="110" applyFont="1" applyFill="1" applyBorder="1" applyAlignment="1">
      <alignment vertical="center" wrapText="1"/>
      <protection/>
    </xf>
    <xf numFmtId="0" fontId="2" fillId="27" borderId="11" xfId="110" applyFont="1" applyFill="1" applyBorder="1" applyAlignment="1">
      <alignment horizontal="center" vertical="center" wrapText="1"/>
      <protection/>
    </xf>
    <xf numFmtId="0" fontId="2" fillId="27" borderId="19" xfId="110" applyFont="1" applyFill="1" applyBorder="1" applyAlignment="1">
      <alignment horizontal="left" vertical="center" wrapText="1"/>
      <protection/>
    </xf>
    <xf numFmtId="0" fontId="2" fillId="27" borderId="0" xfId="110" applyFont="1" applyFill="1" applyAlignment="1">
      <alignment vertical="center" wrapText="1"/>
      <protection/>
    </xf>
    <xf numFmtId="0" fontId="43" fillId="27" borderId="1" xfId="110" applyFont="1" applyFill="1" applyBorder="1" applyAlignment="1">
      <alignment horizontal="center" vertical="center" wrapText="1"/>
      <protection/>
    </xf>
    <xf numFmtId="0" fontId="43" fillId="27" borderId="0" xfId="110" applyFont="1" applyFill="1" applyAlignment="1">
      <alignment horizontal="center" vertical="center" wrapText="1"/>
      <protection/>
    </xf>
    <xf numFmtId="0" fontId="43" fillId="27" borderId="0" xfId="110" applyFont="1" applyFill="1" applyBorder="1" applyAlignment="1">
      <alignment horizontal="center" vertical="center" wrapText="1"/>
      <protection/>
    </xf>
    <xf numFmtId="0" fontId="43" fillId="27" borderId="23" xfId="79" applyFont="1" applyFill="1" applyBorder="1" applyAlignment="1">
      <alignment horizontal="justify" vertical="center" wrapText="1"/>
      <protection/>
    </xf>
    <xf numFmtId="0" fontId="43" fillId="27" borderId="23" xfId="79" applyFont="1" applyFill="1" applyBorder="1" applyAlignment="1">
      <alignment horizontal="center"/>
      <protection/>
    </xf>
    <xf numFmtId="190" fontId="70" fillId="0" borderId="11" xfId="79" applyNumberFormat="1" applyFont="1" applyBorder="1" applyAlignment="1">
      <alignment horizontal="center" vertical="center" wrapText="1"/>
      <protection/>
    </xf>
    <xf numFmtId="3" fontId="43" fillId="27" borderId="11" xfId="79" applyNumberFormat="1" applyFont="1" applyFill="1" applyBorder="1" applyAlignment="1">
      <alignment horizontal="center" vertical="center" wrapText="1"/>
      <protection/>
    </xf>
    <xf numFmtId="0" fontId="48" fillId="27" borderId="0" xfId="79" applyFont="1" applyFill="1" applyAlignment="1">
      <alignment vertical="center" wrapText="1"/>
      <protection/>
    </xf>
    <xf numFmtId="0" fontId="4" fillId="0" borderId="0" xfId="80" applyFont="1" applyFill="1">
      <alignment/>
      <protection/>
    </xf>
    <xf numFmtId="0" fontId="43" fillId="0" borderId="20" xfId="80" applyFont="1" applyBorder="1" applyAlignment="1">
      <alignment horizontal="center" vertical="center" wrapText="1"/>
      <protection/>
    </xf>
    <xf numFmtId="0" fontId="43" fillId="0" borderId="20" xfId="80" applyFont="1" applyBorder="1" applyAlignment="1">
      <alignment horizontal="justify" vertical="center" wrapText="1"/>
      <protection/>
    </xf>
    <xf numFmtId="0" fontId="43" fillId="0" borderId="0" xfId="80" applyFont="1" applyAlignment="1">
      <alignment vertical="center" wrapText="1"/>
      <protection/>
    </xf>
    <xf numFmtId="188" fontId="2" fillId="0" borderId="11" xfId="80" applyNumberFormat="1" applyFont="1" applyBorder="1" applyAlignment="1">
      <alignment horizontal="right" vertical="center" wrapText="1"/>
      <protection/>
    </xf>
    <xf numFmtId="0" fontId="2" fillId="0" borderId="11" xfId="80" applyFont="1" applyBorder="1" applyAlignment="1" quotePrefix="1">
      <alignment horizontal="center" vertical="center" wrapText="1"/>
      <protection/>
    </xf>
    <xf numFmtId="0" fontId="2" fillId="0" borderId="0" xfId="80" applyFont="1" applyFill="1" applyAlignment="1">
      <alignment horizontal="center"/>
      <protection/>
    </xf>
    <xf numFmtId="0" fontId="69" fillId="0" borderId="0" xfId="80" applyFont="1" applyAlignment="1">
      <alignment horizontal="center" vertical="center" wrapText="1"/>
      <protection/>
    </xf>
    <xf numFmtId="0" fontId="69" fillId="0" borderId="0" xfId="80" applyFont="1" applyAlignment="1">
      <alignment vertical="center" wrapText="1"/>
      <protection/>
    </xf>
    <xf numFmtId="190" fontId="43" fillId="27" borderId="11" xfId="79" applyNumberFormat="1" applyFont="1" applyFill="1" applyBorder="1" applyAlignment="1">
      <alignment horizontal="center" vertical="center" wrapText="1"/>
      <protection/>
    </xf>
    <xf numFmtId="0" fontId="2" fillId="0" borderId="11" xfId="80" applyFont="1" applyBorder="1" applyAlignment="1">
      <alignment horizontal="center" vertical="center" wrapText="1"/>
      <protection/>
    </xf>
    <xf numFmtId="0" fontId="2" fillId="0" borderId="11" xfId="80" applyFont="1" applyBorder="1" applyAlignment="1">
      <alignment horizontal="justify" vertical="center" wrapText="1"/>
      <protection/>
    </xf>
    <xf numFmtId="0" fontId="2" fillId="27" borderId="11" xfId="80" applyFont="1" applyFill="1" applyBorder="1" applyAlignment="1">
      <alignment horizontal="center" vertical="center" wrapText="1"/>
      <protection/>
    </xf>
    <xf numFmtId="0" fontId="2" fillId="27" borderId="11" xfId="80" applyFont="1" applyFill="1" applyBorder="1" applyAlignment="1">
      <alignment horizontal="justify" vertical="center" wrapText="1"/>
      <protection/>
    </xf>
    <xf numFmtId="4" fontId="43" fillId="27" borderId="11" xfId="79" applyNumberFormat="1" applyFont="1" applyFill="1" applyBorder="1" applyAlignment="1">
      <alignment horizontal="center" vertical="center" wrapText="1"/>
      <protection/>
    </xf>
    <xf numFmtId="0" fontId="2" fillId="27" borderId="0" xfId="80" applyFont="1" applyFill="1" applyAlignment="1">
      <alignment vertical="center" wrapText="1"/>
      <protection/>
    </xf>
    <xf numFmtId="0" fontId="2" fillId="27" borderId="11" xfId="80" applyFont="1" applyFill="1" applyBorder="1" applyAlignment="1">
      <alignment horizontal="left" vertical="center" wrapText="1"/>
      <protection/>
    </xf>
    <xf numFmtId="3" fontId="2" fillId="27" borderId="11" xfId="79" applyNumberFormat="1" applyFont="1" applyFill="1" applyBorder="1" applyAlignment="1" quotePrefix="1">
      <alignment horizontal="center" vertical="center" wrapText="1"/>
      <protection/>
    </xf>
    <xf numFmtId="0" fontId="2" fillId="27" borderId="19" xfId="80" applyFont="1" applyFill="1" applyBorder="1" applyAlignment="1">
      <alignment horizontal="center" vertical="center" wrapText="1"/>
      <protection/>
    </xf>
    <xf numFmtId="0" fontId="2" fillId="27" borderId="19" xfId="80" applyFont="1" applyFill="1" applyBorder="1" applyAlignment="1">
      <alignment horizontal="left" vertical="center" wrapText="1"/>
      <protection/>
    </xf>
    <xf numFmtId="4" fontId="2" fillId="27" borderId="19" xfId="79" applyNumberFormat="1" applyFont="1" applyFill="1" applyBorder="1" applyAlignment="1">
      <alignment horizontal="center" vertical="center" wrapText="1"/>
      <protection/>
    </xf>
    <xf numFmtId="4" fontId="43" fillId="27" borderId="19" xfId="79" applyNumberFormat="1" applyFont="1" applyFill="1" applyBorder="1" applyAlignment="1">
      <alignment horizontal="center" vertical="center" wrapText="1"/>
      <protection/>
    </xf>
    <xf numFmtId="190" fontId="43" fillId="27" borderId="19" xfId="79" applyNumberFormat="1" applyFont="1" applyFill="1" applyBorder="1" applyAlignment="1">
      <alignment horizontal="center" vertical="center" wrapText="1"/>
      <protection/>
    </xf>
    <xf numFmtId="3" fontId="2" fillId="27" borderId="19" xfId="79" applyNumberFormat="1" applyFont="1" applyFill="1" applyBorder="1" applyAlignment="1">
      <alignment horizontal="center" vertical="center" wrapText="1"/>
      <protection/>
    </xf>
    <xf numFmtId="188" fontId="2" fillId="0" borderId="11" xfId="49" applyNumberFormat="1" applyFont="1" applyFill="1" applyBorder="1" applyAlignment="1">
      <alignment horizontal="right" vertical="center" wrapText="1"/>
    </xf>
    <xf numFmtId="190" fontId="2" fillId="0" borderId="11" xfId="49" applyNumberFormat="1" applyFont="1" applyFill="1" applyBorder="1" applyAlignment="1">
      <alignment horizontal="right" vertical="center" wrapText="1"/>
    </xf>
    <xf numFmtId="188" fontId="2" fillId="27" borderId="11" xfId="79" applyNumberFormat="1" applyFont="1" applyFill="1" applyBorder="1" applyAlignment="1">
      <alignment horizontal="right" vertical="center" wrapText="1"/>
      <protection/>
    </xf>
    <xf numFmtId="0" fontId="2" fillId="0" borderId="20" xfId="0" applyFont="1" applyBorder="1" applyAlignment="1">
      <alignment horizontal="center" vertical="center" wrapText="1"/>
    </xf>
    <xf numFmtId="1" fontId="2" fillId="27" borderId="11" xfId="0" applyNumberFormat="1" applyFont="1" applyFill="1" applyBorder="1" applyAlignment="1">
      <alignment horizontal="center" vertical="center" wrapText="1"/>
    </xf>
    <xf numFmtId="0" fontId="43" fillId="27" borderId="23" xfId="79" applyFont="1" applyFill="1" applyBorder="1" applyAlignment="1">
      <alignment horizontal="center" vertical="center" wrapText="1"/>
      <protection/>
    </xf>
    <xf numFmtId="0" fontId="2" fillId="27" borderId="19" xfId="80" applyFont="1" applyFill="1" applyBorder="1" applyAlignment="1">
      <alignment horizontal="center" vertical="center" wrapText="1"/>
      <protection/>
    </xf>
    <xf numFmtId="3" fontId="43" fillId="27" borderId="20" xfId="80" applyNumberFormat="1" applyFont="1" applyFill="1" applyBorder="1" applyAlignment="1">
      <alignment horizontal="right" vertical="center" wrapText="1"/>
      <protection/>
    </xf>
    <xf numFmtId="187" fontId="2" fillId="27" borderId="0" xfId="59" applyNumberFormat="1" applyFont="1" applyFill="1" applyBorder="1" applyAlignment="1">
      <alignment vertical="center" wrapText="1"/>
    </xf>
    <xf numFmtId="0" fontId="2" fillId="27" borderId="0" xfId="112" applyFont="1" applyFill="1" applyBorder="1" applyAlignment="1">
      <alignment vertical="center" wrapText="1"/>
      <protection/>
    </xf>
    <xf numFmtId="0" fontId="2" fillId="27" borderId="0" xfId="112" applyFont="1" applyFill="1" applyAlignment="1">
      <alignment vertical="center" wrapText="1"/>
      <protection/>
    </xf>
    <xf numFmtId="0" fontId="2" fillId="27" borderId="0" xfId="0" applyFont="1" applyFill="1" applyAlignment="1">
      <alignment horizontal="center" vertical="center"/>
    </xf>
    <xf numFmtId="0" fontId="2" fillId="27" borderId="0" xfId="0" applyFont="1" applyFill="1" applyAlignment="1">
      <alignment vertical="center"/>
    </xf>
    <xf numFmtId="0" fontId="43" fillId="27" borderId="0" xfId="0" applyFont="1" applyFill="1" applyAlignment="1">
      <alignment horizontal="center" vertical="center"/>
    </xf>
    <xf numFmtId="0" fontId="2" fillId="27" borderId="0" xfId="0" applyFont="1" applyFill="1" applyAlignment="1">
      <alignment horizontal="left" vertical="center"/>
    </xf>
    <xf numFmtId="0" fontId="43" fillId="0" borderId="20" xfId="0" applyFont="1" applyBorder="1" applyAlignment="1">
      <alignment horizontal="center" vertical="center" wrapText="1"/>
    </xf>
    <xf numFmtId="0" fontId="43" fillId="0" borderId="20" xfId="0" applyFont="1" applyBorder="1" applyAlignment="1">
      <alignment horizontal="justify" vertical="center" wrapText="1"/>
    </xf>
    <xf numFmtId="3" fontId="43" fillId="0" borderId="20" xfId="79" applyNumberFormat="1" applyFont="1" applyBorder="1" applyAlignment="1">
      <alignment horizontal="center" vertical="center" wrapText="1"/>
      <protection/>
    </xf>
    <xf numFmtId="1"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3" fillId="0" borderId="11" xfId="81" applyFont="1" applyBorder="1" applyAlignment="1">
      <alignment horizontal="center" vertical="center" wrapText="1"/>
      <protection/>
    </xf>
    <xf numFmtId="0" fontId="2" fillId="0" borderId="11" xfId="81" applyFont="1" applyBorder="1" applyAlignment="1" quotePrefix="1">
      <alignment horizontal="center" vertical="center" wrapText="1"/>
      <protection/>
    </xf>
    <xf numFmtId="0" fontId="2" fillId="0" borderId="11" xfId="81" applyFont="1" applyBorder="1" applyAlignment="1" quotePrefix="1">
      <alignment horizontal="justify" vertical="center" wrapText="1"/>
      <protection/>
    </xf>
    <xf numFmtId="0" fontId="4" fillId="0" borderId="11" xfId="81" applyFont="1" applyBorder="1" applyAlignment="1">
      <alignment horizontal="center" vertical="center" wrapText="1"/>
      <protection/>
    </xf>
    <xf numFmtId="0" fontId="4" fillId="0" borderId="11" xfId="81" applyFont="1" applyBorder="1" applyAlignment="1" quotePrefix="1">
      <alignment horizontal="justify" vertical="center" wrapText="1"/>
      <protection/>
    </xf>
    <xf numFmtId="0" fontId="4" fillId="0" borderId="11" xfId="81" applyFont="1" applyBorder="1" applyAlignment="1" quotePrefix="1">
      <alignment horizontal="center" vertical="center" wrapText="1"/>
      <protection/>
    </xf>
    <xf numFmtId="1" fontId="43" fillId="27" borderId="11" xfId="0" applyNumberFormat="1" applyFont="1" applyFill="1" applyBorder="1" applyAlignment="1">
      <alignment horizontal="center" vertical="center" wrapText="1"/>
    </xf>
    <xf numFmtId="0" fontId="2" fillId="0" borderId="11" xfId="79" applyFont="1" applyBorder="1" applyAlignment="1" quotePrefix="1">
      <alignment horizontal="center" vertical="center" wrapText="1"/>
      <protection/>
    </xf>
    <xf numFmtId="0" fontId="2" fillId="0" borderId="11" xfId="79" applyFont="1" applyBorder="1" applyAlignment="1">
      <alignment vertical="center" wrapText="1"/>
      <protection/>
    </xf>
    <xf numFmtId="0" fontId="2" fillId="0" borderId="19" xfId="79" applyFont="1" applyBorder="1" applyAlignment="1" quotePrefix="1">
      <alignment horizontal="center" vertical="center" wrapText="1"/>
      <protection/>
    </xf>
    <xf numFmtId="0" fontId="2" fillId="0" borderId="19" xfId="79" applyFont="1" applyBorder="1" applyAlignment="1">
      <alignment vertical="center" wrapText="1"/>
      <protection/>
    </xf>
    <xf numFmtId="0" fontId="2" fillId="0" borderId="19" xfId="79" applyFont="1" applyBorder="1" applyAlignment="1">
      <alignment horizontal="center" vertical="center" wrapText="1"/>
      <protection/>
    </xf>
    <xf numFmtId="0" fontId="42" fillId="27" borderId="0" xfId="79" applyFont="1" applyFill="1">
      <alignment/>
      <protection/>
    </xf>
    <xf numFmtId="0" fontId="42" fillId="27" borderId="0" xfId="80" applyFont="1" applyFill="1" applyAlignment="1">
      <alignment vertical="center" wrapText="1"/>
      <protection/>
    </xf>
    <xf numFmtId="0" fontId="51" fillId="27" borderId="0" xfId="79" applyFont="1" applyFill="1" applyAlignment="1">
      <alignment vertical="center"/>
      <protection/>
    </xf>
    <xf numFmtId="0" fontId="55" fillId="27" borderId="0" xfId="79" applyFont="1" applyFill="1" applyAlignment="1">
      <alignment vertical="center" wrapText="1"/>
      <protection/>
    </xf>
    <xf numFmtId="191" fontId="42" fillId="27" borderId="0" xfId="114" applyNumberFormat="1" applyFont="1" applyFill="1" applyAlignment="1">
      <alignment horizontal="center" vertical="center" wrapText="1"/>
      <protection/>
    </xf>
    <xf numFmtId="191" fontId="72" fillId="27" borderId="0" xfId="114" applyNumberFormat="1" applyFont="1" applyFill="1" applyAlignment="1">
      <alignment horizontal="center" vertical="center" wrapText="1"/>
      <protection/>
    </xf>
    <xf numFmtId="191" fontId="68" fillId="27" borderId="0" xfId="114" applyNumberFormat="1" applyFont="1" applyFill="1" applyAlignment="1">
      <alignment horizontal="center" vertical="center" wrapText="1"/>
      <protection/>
    </xf>
    <xf numFmtId="0" fontId="68" fillId="27" borderId="0" xfId="79" applyFont="1" applyFill="1">
      <alignment/>
      <protection/>
    </xf>
    <xf numFmtId="0" fontId="42" fillId="27" borderId="0" xfId="79" applyFont="1" applyFill="1">
      <alignment/>
      <protection/>
    </xf>
    <xf numFmtId="191" fontId="43" fillId="27" borderId="24" xfId="82" applyNumberFormat="1" applyFont="1" applyFill="1" applyBorder="1" applyAlignment="1">
      <alignment horizontal="center" vertical="center" wrapText="1"/>
      <protection/>
    </xf>
    <xf numFmtId="191" fontId="43" fillId="27" borderId="24" xfId="61" applyNumberFormat="1" applyFont="1" applyFill="1" applyBorder="1" applyAlignment="1">
      <alignment horizontal="justify" vertical="center" wrapText="1"/>
    </xf>
    <xf numFmtId="191" fontId="43" fillId="27" borderId="24" xfId="61" applyNumberFormat="1" applyFont="1" applyFill="1" applyBorder="1" applyAlignment="1">
      <alignment vertical="center" wrapText="1"/>
    </xf>
    <xf numFmtId="0" fontId="2" fillId="27" borderId="0" xfId="79" applyFont="1" applyFill="1">
      <alignment/>
      <protection/>
    </xf>
    <xf numFmtId="191" fontId="43" fillId="27" borderId="23" xfId="82" applyNumberFormat="1" applyFont="1" applyFill="1" applyBorder="1" applyAlignment="1">
      <alignment horizontal="center" vertical="center" wrapText="1"/>
      <protection/>
    </xf>
    <xf numFmtId="191" fontId="43" fillId="27" borderId="23" xfId="61" applyNumberFormat="1" applyFont="1" applyFill="1" applyBorder="1" applyAlignment="1">
      <alignment horizontal="justify" vertical="center" wrapText="1"/>
    </xf>
    <xf numFmtId="191" fontId="2" fillId="27" borderId="23" xfId="61" applyNumberFormat="1" applyFont="1" applyFill="1" applyBorder="1" applyAlignment="1">
      <alignment horizontal="center" vertical="center" wrapText="1"/>
    </xf>
    <xf numFmtId="191" fontId="43" fillId="27" borderId="23" xfId="82" applyNumberFormat="1" applyFont="1" applyFill="1" applyBorder="1" applyAlignment="1">
      <alignment horizontal="center" vertical="center"/>
      <protection/>
    </xf>
    <xf numFmtId="43" fontId="4" fillId="27" borderId="23" xfId="49" applyFont="1" applyFill="1" applyBorder="1" applyAlignment="1">
      <alignment horizontal="center" vertical="center" wrapText="1"/>
    </xf>
    <xf numFmtId="191" fontId="2" fillId="27" borderId="23" xfId="82" applyNumberFormat="1" applyFont="1" applyFill="1" applyBorder="1" applyAlignment="1">
      <alignment horizontal="center" vertical="center" wrapText="1"/>
      <protection/>
    </xf>
    <xf numFmtId="191" fontId="2" fillId="27" borderId="23" xfId="61" applyNumberFormat="1" applyFont="1" applyFill="1" applyBorder="1" applyAlignment="1">
      <alignment horizontal="justify" vertical="center" wrapText="1"/>
    </xf>
    <xf numFmtId="191" fontId="43" fillId="27" borderId="23" xfId="82" applyNumberFormat="1" applyFont="1" applyFill="1" applyBorder="1" applyAlignment="1">
      <alignment horizontal="justify" vertical="center" wrapText="1"/>
      <protection/>
    </xf>
    <xf numFmtId="191" fontId="43" fillId="27" borderId="23" xfId="82" applyNumberFormat="1" applyFont="1" applyFill="1" applyBorder="1" applyAlignment="1">
      <alignment vertical="center" wrapText="1"/>
      <protection/>
    </xf>
    <xf numFmtId="0" fontId="43" fillId="27" borderId="23" xfId="116" applyFont="1" applyFill="1" applyBorder="1" applyAlignment="1">
      <alignment horizontal="center" vertical="center" wrapText="1"/>
      <protection/>
    </xf>
    <xf numFmtId="0" fontId="43" fillId="27" borderId="23" xfId="116" applyFont="1" applyFill="1" applyBorder="1" applyAlignment="1">
      <alignment horizontal="justify" vertical="center" wrapText="1"/>
      <protection/>
    </xf>
    <xf numFmtId="0" fontId="2" fillId="27" borderId="23" xfId="116" applyFont="1" applyFill="1" applyBorder="1" applyAlignment="1">
      <alignment horizontal="center" vertical="center" wrapText="1"/>
      <protection/>
    </xf>
    <xf numFmtId="0" fontId="70" fillId="27" borderId="23" xfId="116" applyFont="1" applyFill="1" applyBorder="1" applyAlignment="1">
      <alignment horizontal="center" vertical="center" wrapText="1"/>
      <protection/>
    </xf>
    <xf numFmtId="0" fontId="70" fillId="27" borderId="23" xfId="116" applyFont="1" applyFill="1" applyBorder="1" applyAlignment="1">
      <alignment horizontal="justify" vertical="center" wrapText="1"/>
      <protection/>
    </xf>
    <xf numFmtId="0" fontId="2" fillId="27" borderId="23" xfId="116" applyFont="1" applyFill="1" applyBorder="1" applyAlignment="1">
      <alignment horizontal="justify" vertical="center" wrapText="1"/>
      <protection/>
    </xf>
    <xf numFmtId="49" fontId="2" fillId="27" borderId="23" xfId="116" applyNumberFormat="1" applyFont="1" applyFill="1" applyBorder="1" applyAlignment="1">
      <alignment horizontal="justify" vertical="center" wrapText="1"/>
      <protection/>
    </xf>
    <xf numFmtId="0" fontId="43" fillId="27" borderId="23" xfId="116" applyFont="1" applyFill="1" applyBorder="1" applyAlignment="1" quotePrefix="1">
      <alignment horizontal="center" vertical="center" wrapText="1"/>
      <protection/>
    </xf>
    <xf numFmtId="0" fontId="43" fillId="27" borderId="25" xfId="116" applyFont="1" applyFill="1" applyBorder="1" applyAlignment="1" quotePrefix="1">
      <alignment horizontal="center" vertical="center" wrapText="1"/>
      <protection/>
    </xf>
    <xf numFmtId="0" fontId="2" fillId="27" borderId="25" xfId="116" applyFont="1" applyFill="1" applyBorder="1" applyAlignment="1">
      <alignment horizontal="justify" vertical="center" wrapText="1"/>
      <protection/>
    </xf>
    <xf numFmtId="0" fontId="2" fillId="27" borderId="25" xfId="116" applyFont="1" applyFill="1" applyBorder="1" applyAlignment="1">
      <alignment horizontal="center" vertical="center" wrapText="1"/>
      <protection/>
    </xf>
    <xf numFmtId="0" fontId="2" fillId="27" borderId="23" xfId="79" applyFont="1" applyFill="1" applyBorder="1" applyAlignment="1">
      <alignment horizontal="center" vertical="center" wrapText="1"/>
      <protection/>
    </xf>
    <xf numFmtId="0" fontId="2" fillId="27" borderId="23" xfId="79" applyFont="1" applyFill="1" applyBorder="1" applyAlignment="1">
      <alignment horizontal="justify" vertical="center" wrapText="1"/>
      <protection/>
    </xf>
    <xf numFmtId="0" fontId="2" fillId="27" borderId="11" xfId="79" applyFont="1" applyFill="1" applyBorder="1" applyAlignment="1">
      <alignment horizontal="center" vertical="center"/>
      <protection/>
    </xf>
    <xf numFmtId="0" fontId="43" fillId="27" borderId="0" xfId="79" applyFont="1" applyFill="1">
      <alignment/>
      <protection/>
    </xf>
    <xf numFmtId="0" fontId="2" fillId="27" borderId="25" xfId="79" applyFont="1" applyFill="1" applyBorder="1" applyAlignment="1">
      <alignment horizontal="center" vertical="center" wrapText="1"/>
      <protection/>
    </xf>
    <xf numFmtId="0" fontId="2" fillId="27" borderId="25" xfId="79" applyFont="1" applyFill="1" applyBorder="1" applyAlignment="1">
      <alignment horizontal="justify" vertical="center" wrapText="1"/>
      <protection/>
    </xf>
    <xf numFmtId="0" fontId="42" fillId="27" borderId="26" xfId="79" applyFont="1" applyFill="1" applyBorder="1">
      <alignment/>
      <protection/>
    </xf>
    <xf numFmtId="0" fontId="56" fillId="27" borderId="26" xfId="79" applyFont="1" applyFill="1" applyBorder="1">
      <alignment/>
      <protection/>
    </xf>
    <xf numFmtId="0" fontId="72" fillId="27" borderId="0" xfId="79" applyFont="1" applyFill="1">
      <alignment/>
      <protection/>
    </xf>
    <xf numFmtId="0" fontId="84" fillId="0" borderId="20" xfId="80" applyFont="1" applyBorder="1" applyAlignment="1">
      <alignment horizontal="justify" vertical="center" wrapText="1"/>
      <protection/>
    </xf>
    <xf numFmtId="0" fontId="83" fillId="0" borderId="11" xfId="80" applyFont="1" applyBorder="1" applyAlignment="1">
      <alignment horizontal="justify" vertical="center" wrapText="1"/>
      <protection/>
    </xf>
    <xf numFmtId="41" fontId="83" fillId="0" borderId="11" xfId="50" applyFont="1" applyBorder="1" applyAlignment="1">
      <alignment horizontal="justify" vertical="center" wrapText="1"/>
    </xf>
    <xf numFmtId="0" fontId="84" fillId="0" borderId="11" xfId="80" applyFont="1" applyBorder="1" applyAlignment="1">
      <alignment horizontal="justify" vertical="center" wrapText="1"/>
      <protection/>
    </xf>
    <xf numFmtId="0" fontId="85" fillId="0" borderId="11" xfId="80" applyFont="1" applyBorder="1" applyAlignment="1">
      <alignment horizontal="justify" vertical="center" wrapText="1"/>
      <protection/>
    </xf>
    <xf numFmtId="41" fontId="85" fillId="0" borderId="11" xfId="50" applyFont="1" applyBorder="1" applyAlignment="1">
      <alignment horizontal="justify" vertical="center" wrapText="1"/>
    </xf>
    <xf numFmtId="0" fontId="56" fillId="0" borderId="11" xfId="80" applyFont="1" applyBorder="1" applyAlignment="1">
      <alignment horizontal="justify" vertical="center" wrapText="1"/>
      <protection/>
    </xf>
    <xf numFmtId="0" fontId="42" fillId="0" borderId="11" xfId="80" applyFont="1" applyBorder="1" applyAlignment="1">
      <alignment horizontal="justify" vertical="center" wrapText="1"/>
      <protection/>
    </xf>
    <xf numFmtId="0" fontId="42" fillId="0" borderId="11" xfId="80" applyFont="1" applyBorder="1" applyAlignment="1">
      <alignment horizontal="right" vertical="center" wrapText="1"/>
      <protection/>
    </xf>
    <xf numFmtId="0" fontId="56" fillId="0" borderId="11" xfId="80" applyFont="1" applyBorder="1" applyAlignment="1">
      <alignment horizontal="right" vertical="center" wrapText="1"/>
      <protection/>
    </xf>
    <xf numFmtId="188" fontId="42" fillId="0" borderId="11" xfId="80" applyNumberFormat="1" applyFont="1" applyBorder="1" applyAlignment="1">
      <alignment horizontal="right" vertical="center" wrapText="1"/>
      <protection/>
    </xf>
    <xf numFmtId="188" fontId="56" fillId="0" borderId="11" xfId="80" applyNumberFormat="1" applyFont="1" applyBorder="1" applyAlignment="1">
      <alignment horizontal="right" vertical="center" wrapText="1"/>
      <protection/>
    </xf>
    <xf numFmtId="190" fontId="2" fillId="27" borderId="11" xfId="49" applyNumberFormat="1" applyFont="1" applyFill="1" applyBorder="1" applyAlignment="1">
      <alignment horizontal="center" vertical="center" wrapText="1"/>
    </xf>
    <xf numFmtId="3" fontId="43" fillId="27" borderId="11" xfId="49" applyNumberFormat="1" applyFont="1" applyFill="1" applyBorder="1" applyAlignment="1">
      <alignment horizontal="center" vertical="center" wrapText="1"/>
    </xf>
    <xf numFmtId="190" fontId="2" fillId="27" borderId="11" xfId="49" applyNumberFormat="1" applyFont="1" applyFill="1" applyBorder="1" applyAlignment="1">
      <alignment horizontal="center" vertical="center" wrapText="1"/>
    </xf>
    <xf numFmtId="188" fontId="2" fillId="27" borderId="11" xfId="49" applyNumberFormat="1" applyFont="1" applyFill="1" applyBorder="1" applyAlignment="1">
      <alignment horizontal="center" vertical="center" wrapText="1"/>
    </xf>
    <xf numFmtId="3" fontId="2" fillId="27" borderId="11" xfId="49" applyNumberFormat="1" applyFont="1" applyFill="1" applyBorder="1" applyAlignment="1">
      <alignment horizontal="center" vertical="center" wrapText="1"/>
    </xf>
    <xf numFmtId="3" fontId="2" fillId="27" borderId="11" xfId="79" applyNumberFormat="1" applyFont="1" applyFill="1" applyBorder="1" applyAlignment="1">
      <alignment horizontal="center" vertical="center" wrapText="1"/>
      <protection/>
    </xf>
    <xf numFmtId="3" fontId="43" fillId="27" borderId="11" xfId="79" applyNumberFormat="1" applyFont="1" applyFill="1" applyBorder="1" applyAlignment="1">
      <alignment horizontal="center" vertical="center" wrapText="1"/>
      <protection/>
    </xf>
    <xf numFmtId="3" fontId="2" fillId="27" borderId="11" xfId="49" applyNumberFormat="1" applyFont="1" applyFill="1" applyBorder="1" applyAlignment="1" quotePrefix="1">
      <alignment horizontal="center" vertical="center" wrapText="1"/>
    </xf>
    <xf numFmtId="4" fontId="2" fillId="27" borderId="11" xfId="49" applyNumberFormat="1" applyFont="1" applyFill="1" applyBorder="1" applyAlignment="1">
      <alignment horizontal="center" vertical="center" wrapText="1"/>
    </xf>
    <xf numFmtId="188" fontId="2" fillId="27" borderId="11" xfId="79" applyNumberFormat="1" applyFont="1" applyFill="1" applyBorder="1" applyAlignment="1">
      <alignment horizontal="center" vertical="center" wrapText="1"/>
      <protection/>
    </xf>
    <xf numFmtId="3" fontId="43" fillId="27" borderId="11" xfId="0" applyNumberFormat="1" applyFont="1" applyFill="1" applyBorder="1" applyAlignment="1">
      <alignment horizontal="center" vertical="center" wrapText="1"/>
    </xf>
    <xf numFmtId="3" fontId="4" fillId="27" borderId="11" xfId="0" applyNumberFormat="1" applyFont="1" applyFill="1" applyBorder="1" applyAlignment="1">
      <alignment horizontal="center" vertical="center" wrapText="1"/>
    </xf>
    <xf numFmtId="190" fontId="2" fillId="27" borderId="11" xfId="0" applyNumberFormat="1" applyFont="1" applyFill="1" applyBorder="1" applyAlignment="1">
      <alignment horizontal="center" vertical="center"/>
    </xf>
    <xf numFmtId="2" fontId="2" fillId="0" borderId="11" xfId="0" applyNumberFormat="1" applyFont="1" applyBorder="1" applyAlignment="1">
      <alignment horizontal="center" vertical="center" wrapText="1"/>
    </xf>
    <xf numFmtId="2" fontId="2" fillId="0" borderId="11" xfId="79" applyNumberFormat="1" applyFont="1" applyBorder="1" applyAlignment="1">
      <alignment horizontal="center" vertical="center" wrapText="1"/>
      <protection/>
    </xf>
    <xf numFmtId="190" fontId="43" fillId="0" borderId="11" xfId="80" applyNumberFormat="1" applyFont="1" applyBorder="1" applyAlignment="1">
      <alignment horizontal="center" vertical="center"/>
      <protection/>
    </xf>
    <xf numFmtId="1" fontId="43" fillId="0" borderId="11" xfId="80" applyNumberFormat="1" applyFont="1" applyBorder="1" applyAlignment="1">
      <alignment horizontal="center" vertical="center"/>
      <protection/>
    </xf>
    <xf numFmtId="3" fontId="2" fillId="0" borderId="11" xfId="79" applyNumberFormat="1" applyFont="1" applyBorder="1" applyAlignment="1">
      <alignment horizontal="center" vertical="center"/>
      <protection/>
    </xf>
    <xf numFmtId="3" fontId="2" fillId="27" borderId="11" xfId="80" applyNumberFormat="1" applyFont="1" applyFill="1" applyBorder="1" applyAlignment="1">
      <alignment horizontal="center" vertical="center" wrapText="1"/>
      <protection/>
    </xf>
    <xf numFmtId="3" fontId="43" fillId="0" borderId="11" xfId="79" applyNumberFormat="1" applyFont="1" applyBorder="1" applyAlignment="1">
      <alignment horizontal="center" vertical="center"/>
      <protection/>
    </xf>
    <xf numFmtId="3" fontId="2" fillId="27" borderId="11" xfId="0" applyNumberFormat="1" applyFont="1" applyFill="1" applyBorder="1" applyAlignment="1">
      <alignment horizontal="center" vertical="center"/>
    </xf>
    <xf numFmtId="3" fontId="2" fillId="0" borderId="11" xfId="0" applyNumberFormat="1" applyFont="1" applyBorder="1" applyAlignment="1">
      <alignment horizontal="center" vertical="center" wrapText="1"/>
    </xf>
    <xf numFmtId="3" fontId="2" fillId="27" borderId="11" xfId="0" applyNumberFormat="1" applyFont="1" applyFill="1" applyBorder="1" applyAlignment="1">
      <alignment horizontal="center"/>
    </xf>
    <xf numFmtId="3" fontId="2" fillId="0" borderId="19" xfId="79" applyNumberFormat="1" applyFont="1" applyBorder="1" applyAlignment="1">
      <alignment horizontal="center" vertical="center"/>
      <protection/>
    </xf>
    <xf numFmtId="3" fontId="2" fillId="27" borderId="19" xfId="80" applyNumberFormat="1" applyFont="1" applyFill="1" applyBorder="1" applyAlignment="1">
      <alignment horizontal="center" vertical="center" wrapText="1"/>
      <protection/>
    </xf>
    <xf numFmtId="3" fontId="43" fillId="0" borderId="19" xfId="79" applyNumberFormat="1" applyFont="1" applyBorder="1" applyAlignment="1">
      <alignment horizontal="center" vertical="center"/>
      <protection/>
    </xf>
    <xf numFmtId="3" fontId="2" fillId="27" borderId="19" xfId="0" applyNumberFormat="1" applyFont="1" applyFill="1" applyBorder="1" applyAlignment="1">
      <alignment horizontal="center"/>
    </xf>
    <xf numFmtId="3" fontId="2" fillId="0" borderId="19" xfId="0" applyNumberFormat="1" applyFont="1" applyBorder="1" applyAlignment="1">
      <alignment horizontal="center" vertical="center" wrapText="1"/>
    </xf>
    <xf numFmtId="3" fontId="2" fillId="0" borderId="19" xfId="79" applyNumberFormat="1" applyFont="1" applyBorder="1" applyAlignment="1">
      <alignment horizontal="center" vertical="center" wrapText="1"/>
      <protection/>
    </xf>
    <xf numFmtId="0" fontId="83" fillId="27" borderId="11" xfId="79" applyFont="1" applyFill="1" applyBorder="1" applyAlignment="1">
      <alignment horizontal="center" vertical="center" wrapText="1"/>
      <protection/>
    </xf>
    <xf numFmtId="3" fontId="83" fillId="27" borderId="11" xfId="79" applyNumberFormat="1" applyFont="1" applyFill="1" applyBorder="1" applyAlignment="1">
      <alignment horizontal="center" vertical="center" wrapText="1"/>
      <protection/>
    </xf>
    <xf numFmtId="3" fontId="84" fillId="27" borderId="11" xfId="79" applyNumberFormat="1" applyFont="1" applyFill="1" applyBorder="1" applyAlignment="1">
      <alignment horizontal="center" vertical="center" wrapText="1"/>
      <protection/>
    </xf>
    <xf numFmtId="4" fontId="42" fillId="27" borderId="11" xfId="0" applyNumberFormat="1" applyFont="1" applyFill="1" applyBorder="1" applyAlignment="1">
      <alignment horizontal="center" vertical="center"/>
    </xf>
    <xf numFmtId="187" fontId="42" fillId="27" borderId="11" xfId="49" applyNumberFormat="1" applyFont="1" applyFill="1" applyBorder="1" applyAlignment="1">
      <alignment horizontal="center" vertical="center"/>
    </xf>
    <xf numFmtId="3" fontId="43" fillId="0" borderId="19" xfId="79" applyNumberFormat="1" applyFont="1" applyBorder="1" applyAlignment="1">
      <alignment horizontal="center" vertical="center" wrapText="1"/>
      <protection/>
    </xf>
    <xf numFmtId="191" fontId="2" fillId="27" borderId="24" xfId="114" applyNumberFormat="1" applyFont="1" applyFill="1" applyBorder="1" applyAlignment="1">
      <alignment horizontal="center" vertical="center" wrapText="1"/>
      <protection/>
    </xf>
    <xf numFmtId="191" fontId="43" fillId="27" borderId="24" xfId="61" applyNumberFormat="1" applyFont="1" applyFill="1" applyBorder="1" applyAlignment="1">
      <alignment horizontal="center"/>
    </xf>
    <xf numFmtId="191" fontId="43" fillId="27" borderId="24" xfId="114" applyNumberFormat="1" applyFont="1" applyFill="1" applyBorder="1" applyAlignment="1">
      <alignment horizontal="center" vertical="center" wrapText="1"/>
      <protection/>
    </xf>
    <xf numFmtId="0" fontId="2" fillId="27" borderId="24" xfId="79" applyFont="1" applyFill="1" applyBorder="1" applyAlignment="1">
      <alignment horizontal="center"/>
      <protection/>
    </xf>
    <xf numFmtId="192" fontId="4" fillId="27" borderId="23" xfId="49" applyNumberFormat="1" applyFont="1" applyFill="1" applyBorder="1" applyAlignment="1">
      <alignment horizontal="center" vertical="center" wrapText="1"/>
    </xf>
    <xf numFmtId="191" fontId="70" fillId="27" borderId="23" xfId="79" applyNumberFormat="1" applyFont="1" applyFill="1" applyBorder="1" applyAlignment="1">
      <alignment horizontal="center" vertical="center" wrapText="1"/>
      <protection/>
    </xf>
    <xf numFmtId="191" fontId="4" fillId="27" borderId="23" xfId="79" applyNumberFormat="1" applyFont="1" applyFill="1" applyBorder="1" applyAlignment="1">
      <alignment horizontal="center" vertical="center" wrapText="1"/>
      <protection/>
    </xf>
    <xf numFmtId="0" fontId="2" fillId="27" borderId="23" xfId="79" applyFont="1" applyFill="1" applyBorder="1" applyAlignment="1">
      <alignment horizontal="center"/>
      <protection/>
    </xf>
    <xf numFmtId="187" fontId="2" fillId="27" borderId="23" xfId="49" applyNumberFormat="1" applyFont="1" applyFill="1" applyBorder="1" applyAlignment="1">
      <alignment horizontal="center" vertical="center" wrapText="1"/>
    </xf>
    <xf numFmtId="187" fontId="43" fillId="27" borderId="23" xfId="49" applyNumberFormat="1" applyFont="1" applyFill="1" applyBorder="1" applyAlignment="1">
      <alignment horizontal="center" vertical="center" wrapText="1"/>
    </xf>
    <xf numFmtId="191" fontId="43" fillId="27" borderId="23" xfId="79" applyNumberFormat="1" applyFont="1" applyFill="1" applyBorder="1" applyAlignment="1">
      <alignment horizontal="center" vertical="center" wrapText="1"/>
      <protection/>
    </xf>
    <xf numFmtId="191" fontId="2" fillId="27" borderId="23" xfId="79" applyNumberFormat="1" applyFont="1" applyFill="1" applyBorder="1" applyAlignment="1">
      <alignment horizontal="center" vertical="center" wrapText="1"/>
      <protection/>
    </xf>
    <xf numFmtId="191" fontId="2" fillId="27" borderId="23" xfId="114" applyNumberFormat="1" applyFont="1" applyFill="1" applyBorder="1" applyAlignment="1">
      <alignment horizontal="center" vertical="center" wrapText="1"/>
      <protection/>
    </xf>
    <xf numFmtId="191" fontId="43" fillId="27" borderId="23" xfId="114" applyNumberFormat="1" applyFont="1" applyFill="1" applyBorder="1" applyAlignment="1">
      <alignment horizontal="center" vertical="center" wrapText="1"/>
      <protection/>
    </xf>
    <xf numFmtId="0" fontId="2" fillId="27" borderId="23" xfId="114" applyFont="1" applyFill="1" applyBorder="1" applyAlignment="1">
      <alignment horizontal="center" vertical="center" wrapText="1"/>
      <protection/>
    </xf>
    <xf numFmtId="3" fontId="2" fillId="27" borderId="23" xfId="79" applyNumberFormat="1" applyFont="1" applyFill="1" applyBorder="1" applyAlignment="1">
      <alignment horizontal="center" vertical="center" wrapText="1"/>
      <protection/>
    </xf>
    <xf numFmtId="3" fontId="43" fillId="27" borderId="23" xfId="79" applyNumberFormat="1" applyFont="1" applyFill="1" applyBorder="1" applyAlignment="1">
      <alignment horizontal="center" vertical="center" wrapText="1"/>
      <protection/>
    </xf>
    <xf numFmtId="3" fontId="2" fillId="27" borderId="23" xfId="117" applyNumberFormat="1" applyFont="1" applyFill="1" applyBorder="1" applyAlignment="1">
      <alignment horizontal="center" vertical="center" wrapText="1"/>
      <protection/>
    </xf>
    <xf numFmtId="3" fontId="2" fillId="27" borderId="23" xfId="114" applyNumberFormat="1" applyFont="1" applyFill="1" applyBorder="1" applyAlignment="1">
      <alignment horizontal="center" vertical="center" wrapText="1"/>
      <protection/>
    </xf>
    <xf numFmtId="191" fontId="70" fillId="27" borderId="23" xfId="82" applyNumberFormat="1" applyFont="1" applyFill="1" applyBorder="1" applyAlignment="1">
      <alignment horizontal="center" vertical="center"/>
      <protection/>
    </xf>
    <xf numFmtId="3" fontId="4" fillId="27" borderId="23" xfId="79" applyNumberFormat="1" applyFont="1" applyFill="1" applyBorder="1" applyAlignment="1">
      <alignment horizontal="center" vertical="center" wrapText="1"/>
      <protection/>
    </xf>
    <xf numFmtId="0" fontId="4" fillId="27" borderId="23" xfId="114" applyFont="1" applyFill="1" applyBorder="1" applyAlignment="1">
      <alignment horizontal="center" vertical="center" wrapText="1"/>
      <protection/>
    </xf>
    <xf numFmtId="191" fontId="43" fillId="27" borderId="23" xfId="61" applyNumberFormat="1" applyFont="1" applyFill="1" applyBorder="1" applyAlignment="1">
      <alignment horizontal="center" vertical="center" wrapText="1"/>
    </xf>
    <xf numFmtId="0" fontId="2" fillId="27" borderId="25" xfId="79" applyFont="1" applyFill="1" applyBorder="1" applyAlignment="1">
      <alignment horizontal="center"/>
      <protection/>
    </xf>
    <xf numFmtId="0" fontId="2" fillId="27" borderId="23" xfId="79" applyFont="1" applyFill="1" applyBorder="1" applyAlignment="1">
      <alignment horizontal="center" vertical="center"/>
      <protection/>
    </xf>
    <xf numFmtId="0" fontId="2" fillId="27" borderId="25" xfId="79" applyFont="1" applyFill="1" applyBorder="1" applyAlignment="1">
      <alignment horizontal="center" vertical="center"/>
      <protection/>
    </xf>
    <xf numFmtId="0" fontId="43" fillId="27" borderId="20" xfId="96" applyFont="1" applyFill="1" applyBorder="1" applyAlignment="1">
      <alignment horizontal="center" vertical="center" wrapText="1"/>
      <protection/>
    </xf>
    <xf numFmtId="0" fontId="43" fillId="27" borderId="20" xfId="96" applyFont="1" applyFill="1" applyBorder="1" applyAlignment="1">
      <alignment vertical="center" wrapText="1"/>
      <protection/>
    </xf>
    <xf numFmtId="0" fontId="2" fillId="27" borderId="20" xfId="110" applyFont="1" applyFill="1" applyBorder="1" applyAlignment="1">
      <alignment horizontal="center" vertical="center" wrapText="1"/>
      <protection/>
    </xf>
    <xf numFmtId="0" fontId="43" fillId="27" borderId="11" xfId="96" applyFont="1" applyFill="1" applyBorder="1" applyAlignment="1">
      <alignment horizontal="center" vertical="center" wrapText="1"/>
      <protection/>
    </xf>
    <xf numFmtId="0" fontId="43" fillId="27" borderId="11" xfId="96" applyFont="1" applyFill="1" applyBorder="1" applyAlignment="1">
      <alignment vertical="center" wrapText="1"/>
      <protection/>
    </xf>
    <xf numFmtId="0" fontId="2" fillId="27" borderId="11" xfId="96" applyFont="1" applyFill="1" applyBorder="1" applyAlignment="1">
      <alignment horizontal="center" vertical="center" wrapText="1"/>
      <protection/>
    </xf>
    <xf numFmtId="0" fontId="2" fillId="27" borderId="11" xfId="96" applyFont="1" applyFill="1" applyBorder="1" applyAlignment="1">
      <alignment vertical="center" wrapText="1"/>
      <protection/>
    </xf>
    <xf numFmtId="0" fontId="43" fillId="27" borderId="11" xfId="0" applyFont="1" applyFill="1" applyBorder="1" applyAlignment="1">
      <alignment horizontal="left" vertical="center" wrapText="1"/>
    </xf>
    <xf numFmtId="0" fontId="43" fillId="27" borderId="11" xfId="96" applyFont="1" applyFill="1" applyBorder="1" applyAlignment="1" quotePrefix="1">
      <alignment horizontal="center" vertical="center" wrapText="1"/>
      <protection/>
    </xf>
    <xf numFmtId="0" fontId="43" fillId="27" borderId="11" xfId="0" applyFont="1" applyFill="1" applyBorder="1" applyAlignment="1">
      <alignment vertical="center" wrapText="1"/>
    </xf>
    <xf numFmtId="0" fontId="2" fillId="27" borderId="11" xfId="96" applyFont="1" applyFill="1" applyBorder="1" applyAlignment="1" quotePrefix="1">
      <alignment horizontal="center" vertical="center" wrapText="1"/>
      <protection/>
    </xf>
    <xf numFmtId="0" fontId="2" fillId="27" borderId="11" xfId="110" applyFont="1" applyFill="1" applyBorder="1" applyAlignment="1">
      <alignment horizontal="left" vertical="center" wrapText="1"/>
      <protection/>
    </xf>
    <xf numFmtId="0" fontId="2" fillId="27" borderId="20" xfId="110" applyFont="1" applyFill="1" applyBorder="1" applyAlignment="1">
      <alignment horizontal="center" vertical="center" wrapText="1"/>
      <protection/>
    </xf>
    <xf numFmtId="0" fontId="43" fillId="27" borderId="20" xfId="110" applyFont="1" applyFill="1" applyBorder="1" applyAlignment="1">
      <alignment horizontal="center" vertical="center" wrapText="1"/>
      <protection/>
    </xf>
    <xf numFmtId="0" fontId="2" fillId="27" borderId="11" xfId="110" applyFont="1" applyFill="1" applyBorder="1" applyAlignment="1">
      <alignment horizontal="center" vertical="center" wrapText="1"/>
      <protection/>
    </xf>
    <xf numFmtId="0" fontId="43" fillId="27" borderId="11" xfId="110" applyFont="1" applyFill="1" applyBorder="1" applyAlignment="1">
      <alignment horizontal="center" vertical="center" wrapText="1"/>
      <protection/>
    </xf>
    <xf numFmtId="188" fontId="2" fillId="27" borderId="11" xfId="110" applyNumberFormat="1" applyFont="1" applyFill="1" applyBorder="1" applyAlignment="1">
      <alignment horizontal="center" vertical="center" wrapText="1"/>
      <protection/>
    </xf>
    <xf numFmtId="0" fontId="2" fillId="27" borderId="11" xfId="110" applyFont="1" applyFill="1" applyBorder="1" applyAlignment="1" quotePrefix="1">
      <alignment horizontal="center" vertical="center" wrapText="1"/>
      <protection/>
    </xf>
    <xf numFmtId="0" fontId="2" fillId="27" borderId="11" xfId="110" applyFont="1" applyFill="1" applyBorder="1" applyAlignment="1" quotePrefix="1">
      <alignment horizontal="center" vertical="center" wrapText="1"/>
      <protection/>
    </xf>
    <xf numFmtId="188" fontId="2" fillId="27" borderId="11" xfId="110" applyNumberFormat="1" applyFont="1" applyFill="1" applyBorder="1" applyAlignment="1">
      <alignment horizontal="center" vertical="center" wrapText="1"/>
      <protection/>
    </xf>
    <xf numFmtId="3" fontId="2" fillId="27" borderId="11" xfId="111" applyNumberFormat="1" applyFont="1" applyFill="1" applyBorder="1" applyAlignment="1">
      <alignment horizontal="center" vertical="center" wrapText="1"/>
      <protection/>
    </xf>
    <xf numFmtId="3" fontId="43" fillId="27" borderId="11" xfId="111" applyNumberFormat="1" applyFont="1" applyFill="1" applyBorder="1" applyAlignment="1">
      <alignment horizontal="center" vertical="center" wrapText="1"/>
      <protection/>
    </xf>
    <xf numFmtId="0" fontId="2" fillId="27" borderId="11" xfId="96" applyFont="1" applyFill="1" applyBorder="1" applyAlignment="1">
      <alignment horizontal="center" vertical="center" wrapText="1"/>
      <protection/>
    </xf>
    <xf numFmtId="3" fontId="2" fillId="27" borderId="11" xfId="110" applyNumberFormat="1" applyFont="1" applyFill="1" applyBorder="1" applyAlignment="1">
      <alignment horizontal="center" vertical="center" wrapText="1"/>
      <protection/>
    </xf>
    <xf numFmtId="3" fontId="43" fillId="27" borderId="11" xfId="110" applyNumberFormat="1" applyFont="1" applyFill="1" applyBorder="1" applyAlignment="1">
      <alignment horizontal="center" vertical="center" wrapText="1"/>
      <protection/>
    </xf>
    <xf numFmtId="190" fontId="43" fillId="27" borderId="11" xfId="111" applyNumberFormat="1" applyFont="1" applyFill="1" applyBorder="1" applyAlignment="1">
      <alignment horizontal="center" vertical="center" wrapText="1"/>
      <protection/>
    </xf>
    <xf numFmtId="4" fontId="43" fillId="27" borderId="11" xfId="111" applyNumberFormat="1" applyFont="1" applyFill="1" applyBorder="1" applyAlignment="1">
      <alignment horizontal="center" vertical="center" wrapText="1"/>
      <protection/>
    </xf>
    <xf numFmtId="0" fontId="43" fillId="27" borderId="11" xfId="111" applyFont="1" applyFill="1" applyBorder="1" applyAlignment="1">
      <alignment horizontal="center" vertical="center" wrapText="1"/>
      <protection/>
    </xf>
    <xf numFmtId="3" fontId="2" fillId="27" borderId="11" xfId="49" applyNumberFormat="1" applyFont="1" applyFill="1" applyBorder="1" applyAlignment="1">
      <alignment horizontal="center" vertical="center" wrapText="1"/>
    </xf>
    <xf numFmtId="0" fontId="43" fillId="27" borderId="11" xfId="110" applyFont="1" applyFill="1" applyBorder="1" applyAlignment="1" quotePrefix="1">
      <alignment horizontal="center" vertical="center" wrapText="1"/>
      <protection/>
    </xf>
    <xf numFmtId="188" fontId="2" fillId="27" borderId="11" xfId="110" applyNumberFormat="1" applyFont="1" applyFill="1" applyBorder="1" applyAlignment="1" quotePrefix="1">
      <alignment horizontal="center" vertical="center" wrapText="1"/>
      <protection/>
    </xf>
    <xf numFmtId="0" fontId="43" fillId="27" borderId="11" xfId="110" applyFont="1" applyFill="1" applyBorder="1" applyAlignment="1">
      <alignment horizontal="center" vertical="center" wrapText="1"/>
      <protection/>
    </xf>
    <xf numFmtId="3" fontId="2" fillId="27" borderId="11" xfId="110" applyNumberFormat="1" applyFont="1" applyFill="1" applyBorder="1" applyAlignment="1">
      <alignment horizontal="center" vertical="center" wrapText="1"/>
      <protection/>
    </xf>
    <xf numFmtId="1" fontId="43" fillId="27" borderId="11" xfId="49" applyNumberFormat="1" applyFont="1" applyFill="1" applyBorder="1" applyAlignment="1">
      <alignment horizontal="center" vertical="center" wrapText="1"/>
    </xf>
    <xf numFmtId="3" fontId="2" fillId="27" borderId="11" xfId="49" applyNumberFormat="1" applyFont="1" applyFill="1" applyBorder="1" applyAlignment="1" quotePrefix="1">
      <alignment horizontal="center" vertical="center" wrapText="1"/>
    </xf>
    <xf numFmtId="3" fontId="43" fillId="27" borderId="11" xfId="49" applyNumberFormat="1" applyFont="1" applyFill="1" applyBorder="1" applyAlignment="1" quotePrefix="1">
      <alignment horizontal="center" vertical="center" wrapText="1"/>
    </xf>
    <xf numFmtId="190" fontId="43" fillId="27" borderId="11" xfId="111" applyNumberFormat="1" applyFont="1" applyFill="1" applyBorder="1" applyAlignment="1">
      <alignment horizontal="center" vertical="center" wrapText="1"/>
      <protection/>
    </xf>
    <xf numFmtId="1" fontId="2" fillId="27" borderId="11" xfId="49" applyNumberFormat="1" applyFont="1" applyFill="1" applyBorder="1" applyAlignment="1">
      <alignment horizontal="center" vertical="center" wrapText="1"/>
    </xf>
    <xf numFmtId="2" fontId="43" fillId="27" borderId="11" xfId="111" applyNumberFormat="1" applyFont="1" applyFill="1" applyBorder="1" applyAlignment="1">
      <alignment horizontal="center" vertical="center" wrapText="1"/>
      <protection/>
    </xf>
    <xf numFmtId="2" fontId="2" fillId="27" borderId="11" xfId="111" applyNumberFormat="1" applyFont="1" applyFill="1" applyBorder="1" applyAlignment="1">
      <alignment horizontal="center" vertical="center" wrapText="1"/>
      <protection/>
    </xf>
    <xf numFmtId="188" fontId="2" fillId="27" borderId="11" xfId="0" applyNumberFormat="1" applyFont="1" applyFill="1" applyBorder="1" applyAlignment="1">
      <alignment horizontal="center" vertical="center" wrapText="1"/>
    </xf>
    <xf numFmtId="1" fontId="43" fillId="27" borderId="11" xfId="111" applyNumberFormat="1" applyFont="1" applyFill="1" applyBorder="1" applyAlignment="1">
      <alignment horizontal="center" vertical="center" wrapText="1"/>
      <protection/>
    </xf>
    <xf numFmtId="1" fontId="2" fillId="27" borderId="11" xfId="111" applyNumberFormat="1" applyFont="1" applyFill="1" applyBorder="1" applyAlignment="1">
      <alignment horizontal="center" vertical="center" wrapText="1"/>
      <protection/>
    </xf>
    <xf numFmtId="188" fontId="43" fillId="27" borderId="11" xfId="111" applyNumberFormat="1" applyFont="1" applyFill="1" applyBorder="1" applyAlignment="1">
      <alignment horizontal="center" vertical="center" wrapText="1"/>
      <protection/>
    </xf>
    <xf numFmtId="188" fontId="2" fillId="27" borderId="11" xfId="111" applyNumberFormat="1" applyFont="1" applyFill="1" applyBorder="1" applyAlignment="1">
      <alignment horizontal="center" vertical="center" wrapText="1"/>
      <protection/>
    </xf>
    <xf numFmtId="4" fontId="2" fillId="27" borderId="11" xfId="49" applyNumberFormat="1" applyFont="1" applyFill="1" applyBorder="1" applyAlignment="1">
      <alignment horizontal="center" vertical="center" wrapText="1"/>
    </xf>
    <xf numFmtId="3" fontId="2" fillId="27" borderId="11" xfId="81" applyNumberFormat="1" applyFont="1" applyFill="1" applyBorder="1" applyAlignment="1" applyProtection="1">
      <alignment horizontal="center" vertical="center" wrapText="1"/>
      <protection locked="0"/>
    </xf>
    <xf numFmtId="3" fontId="43" fillId="27" borderId="11" xfId="81" applyNumberFormat="1" applyFont="1" applyFill="1" applyBorder="1" applyAlignment="1" applyProtection="1">
      <alignment horizontal="center" vertical="center" wrapText="1"/>
      <protection locked="0"/>
    </xf>
    <xf numFmtId="0" fontId="43" fillId="27" borderId="19" xfId="110" applyFont="1" applyFill="1" applyBorder="1" applyAlignment="1">
      <alignment horizontal="center" vertical="center" wrapText="1"/>
      <protection/>
    </xf>
    <xf numFmtId="0" fontId="43" fillId="27" borderId="19" xfId="110" applyFont="1" applyFill="1" applyBorder="1" applyAlignment="1">
      <alignment horizontal="center" vertical="center" wrapText="1"/>
      <protection/>
    </xf>
    <xf numFmtId="188" fontId="2" fillId="27" borderId="19" xfId="110" applyNumberFormat="1" applyFont="1" applyFill="1" applyBorder="1" applyAlignment="1">
      <alignment horizontal="center" vertical="center" wrapText="1"/>
      <protection/>
    </xf>
    <xf numFmtId="190" fontId="2" fillId="0" borderId="11" xfId="80" applyNumberFormat="1" applyFont="1" applyBorder="1" applyAlignment="1">
      <alignment horizontal="center" vertical="center" wrapText="1"/>
      <protection/>
    </xf>
    <xf numFmtId="190" fontId="43" fillId="0" borderId="11" xfId="108" applyNumberFormat="1" applyFont="1" applyBorder="1" applyAlignment="1">
      <alignment horizontal="center" vertical="center" wrapText="1"/>
      <protection/>
    </xf>
    <xf numFmtId="1" fontId="2" fillId="0" borderId="11" xfId="108" applyNumberFormat="1" applyFont="1" applyBorder="1" applyAlignment="1">
      <alignment horizontal="center" vertical="center" wrapText="1"/>
      <protection/>
    </xf>
    <xf numFmtId="188" fontId="61" fillId="0" borderId="11" xfId="80" applyNumberFormat="1" applyFont="1" applyBorder="1" applyAlignment="1">
      <alignment horizontal="center" vertical="center" wrapText="1"/>
      <protection/>
    </xf>
    <xf numFmtId="1" fontId="2" fillId="0" borderId="11" xfId="80" applyNumberFormat="1" applyFont="1" applyBorder="1" applyAlignment="1">
      <alignment horizontal="center" vertical="center" wrapText="1"/>
      <protection/>
    </xf>
    <xf numFmtId="190" fontId="43" fillId="0" borderId="11" xfId="80" applyNumberFormat="1" applyFont="1" applyBorder="1" applyAlignment="1">
      <alignment horizontal="center" vertical="center" wrapText="1"/>
      <protection/>
    </xf>
    <xf numFmtId="3" fontId="2" fillId="0" borderId="11" xfId="80" applyNumberFormat="1" applyFont="1" applyBorder="1" applyAlignment="1">
      <alignment horizontal="center" vertical="center" wrapText="1"/>
      <protection/>
    </xf>
    <xf numFmtId="3" fontId="2" fillId="0" borderId="11" xfId="108" applyNumberFormat="1" applyFont="1" applyBorder="1" applyAlignment="1">
      <alignment horizontal="center" vertical="center" wrapText="1"/>
      <protection/>
    </xf>
    <xf numFmtId="3" fontId="43" fillId="0" borderId="11" xfId="108" applyNumberFormat="1" applyFont="1" applyBorder="1" applyAlignment="1">
      <alignment horizontal="center" vertical="center" wrapText="1"/>
      <protection/>
    </xf>
    <xf numFmtId="3" fontId="43" fillId="0" borderId="11" xfId="80" applyNumberFormat="1" applyFont="1" applyBorder="1" applyAlignment="1">
      <alignment horizontal="center" vertical="center" wrapText="1"/>
      <protection/>
    </xf>
    <xf numFmtId="3" fontId="4" fillId="0" borderId="11" xfId="108" applyNumberFormat="1" applyFont="1" applyBorder="1" applyAlignment="1">
      <alignment horizontal="center" vertical="center" wrapText="1"/>
      <protection/>
    </xf>
    <xf numFmtId="3" fontId="43" fillId="27" borderId="11" xfId="108" applyNumberFormat="1" applyFont="1" applyFill="1" applyBorder="1" applyAlignment="1">
      <alignment horizontal="center" vertical="center" wrapText="1"/>
      <protection/>
    </xf>
    <xf numFmtId="3" fontId="2" fillId="0" borderId="19" xfId="80" applyNumberFormat="1" applyFont="1" applyBorder="1" applyAlignment="1">
      <alignment horizontal="center" vertical="center" wrapText="1"/>
      <protection/>
    </xf>
    <xf numFmtId="3" fontId="43" fillId="0" borderId="19" xfId="80" applyNumberFormat="1" applyFont="1" applyBorder="1" applyAlignment="1">
      <alignment horizontal="center" vertical="center" wrapText="1"/>
      <protection/>
    </xf>
    <xf numFmtId="188" fontId="61" fillId="0" borderId="19" xfId="80" applyNumberFormat="1" applyFont="1" applyBorder="1" applyAlignment="1">
      <alignment horizontal="center" vertical="center" wrapText="1"/>
      <protection/>
    </xf>
    <xf numFmtId="0" fontId="56" fillId="0" borderId="20" xfId="80" applyFont="1" applyBorder="1" applyAlignment="1">
      <alignment horizontal="center" vertical="center" wrapText="1"/>
      <protection/>
    </xf>
    <xf numFmtId="0" fontId="56" fillId="0" borderId="20" xfId="80" applyFont="1" applyBorder="1" applyAlignment="1">
      <alignment vertical="center" wrapText="1"/>
      <protection/>
    </xf>
    <xf numFmtId="0" fontId="2" fillId="27" borderId="20" xfId="80" applyFont="1" applyFill="1" applyBorder="1" applyAlignment="1">
      <alignment horizontal="center" vertical="center" wrapText="1"/>
      <protection/>
    </xf>
    <xf numFmtId="188" fontId="43" fillId="0" borderId="20" xfId="80" applyNumberFormat="1" applyFont="1" applyBorder="1" applyAlignment="1">
      <alignment horizontal="center" vertical="center" wrapText="1"/>
      <protection/>
    </xf>
    <xf numFmtId="188" fontId="42" fillId="0" borderId="20" xfId="80" applyNumberFormat="1" applyFont="1" applyBorder="1" applyAlignment="1">
      <alignment horizontal="center" vertical="center" wrapText="1"/>
      <protection/>
    </xf>
    <xf numFmtId="188" fontId="2" fillId="27" borderId="11" xfId="80" applyNumberFormat="1" applyFont="1" applyFill="1" applyBorder="1" applyAlignment="1">
      <alignment horizontal="center" vertical="center" wrapText="1"/>
      <protection/>
    </xf>
    <xf numFmtId="188" fontId="2" fillId="27" borderId="19" xfId="80" applyNumberFormat="1" applyFont="1" applyFill="1" applyBorder="1" applyAlignment="1">
      <alignment horizontal="center" vertical="center" wrapText="1"/>
      <protection/>
    </xf>
    <xf numFmtId="0" fontId="43" fillId="0" borderId="20" xfId="79" applyFont="1" applyBorder="1" applyAlignment="1">
      <alignment horizontal="center" vertical="center" wrapText="1"/>
      <protection/>
    </xf>
    <xf numFmtId="0" fontId="43" fillId="0" borderId="20" xfId="0" applyFont="1" applyBorder="1" applyAlignment="1">
      <alignment horizontal="center" vertical="center" wrapText="1"/>
    </xf>
    <xf numFmtId="0" fontId="48" fillId="27" borderId="11" xfId="80" applyFont="1" applyFill="1" applyBorder="1" applyAlignment="1">
      <alignment horizontal="center" vertical="center" wrapText="1"/>
      <protection/>
    </xf>
    <xf numFmtId="0" fontId="47" fillId="27" borderId="11" xfId="80" applyFont="1" applyFill="1" applyBorder="1" applyAlignment="1">
      <alignment horizontal="center" vertical="center" wrapText="1"/>
      <protection/>
    </xf>
    <xf numFmtId="0" fontId="56" fillId="0" borderId="0" xfId="80" applyFont="1" applyFill="1" applyAlignment="1">
      <alignment vertical="center" wrapText="1"/>
      <protection/>
    </xf>
    <xf numFmtId="0" fontId="43" fillId="0" borderId="0" xfId="80" applyFont="1" applyFill="1">
      <alignment/>
      <protection/>
    </xf>
    <xf numFmtId="1" fontId="43" fillId="0" borderId="11" xfId="108" applyNumberFormat="1" applyFont="1" applyBorder="1" applyAlignment="1">
      <alignment horizontal="center" vertical="center" wrapText="1"/>
      <protection/>
    </xf>
    <xf numFmtId="3" fontId="70" fillId="0" borderId="11" xfId="108" applyNumberFormat="1" applyFont="1" applyBorder="1" applyAlignment="1">
      <alignment horizontal="center" vertical="center" wrapText="1"/>
      <protection/>
    </xf>
    <xf numFmtId="3" fontId="83" fillId="0" borderId="11" xfId="79" applyNumberFormat="1" applyFont="1" applyBorder="1" applyAlignment="1">
      <alignment horizontal="center" vertical="center" wrapText="1"/>
      <protection/>
    </xf>
    <xf numFmtId="0" fontId="42" fillId="0" borderId="11" xfId="80" applyFont="1" applyBorder="1" applyAlignment="1">
      <alignment horizontal="center" vertical="center"/>
      <protection/>
    </xf>
    <xf numFmtId="0" fontId="56" fillId="0" borderId="11" xfId="80" applyFont="1" applyBorder="1" applyAlignment="1">
      <alignment horizontal="center" vertical="center"/>
      <protection/>
    </xf>
    <xf numFmtId="3" fontId="42" fillId="0" borderId="11" xfId="80" applyNumberFormat="1" applyFont="1" applyBorder="1" applyAlignment="1">
      <alignment horizontal="center" vertical="center"/>
      <protection/>
    </xf>
    <xf numFmtId="3" fontId="56" fillId="0" borderId="11" xfId="80" applyNumberFormat="1" applyFont="1" applyBorder="1" applyAlignment="1">
      <alignment horizontal="center" vertical="center"/>
      <protection/>
    </xf>
    <xf numFmtId="3" fontId="42" fillId="0" borderId="19" xfId="80" applyNumberFormat="1" applyFont="1" applyBorder="1" applyAlignment="1">
      <alignment horizontal="center" vertical="center"/>
      <protection/>
    </xf>
    <xf numFmtId="3" fontId="56" fillId="0" borderId="19" xfId="80" applyNumberFormat="1" applyFont="1" applyBorder="1" applyAlignment="1">
      <alignment horizontal="center" vertical="center"/>
      <protection/>
    </xf>
    <xf numFmtId="0" fontId="42" fillId="0" borderId="19" xfId="80" applyFont="1" applyBorder="1" applyAlignment="1">
      <alignment horizontal="center" vertical="center"/>
      <protection/>
    </xf>
    <xf numFmtId="0" fontId="56" fillId="0" borderId="19" xfId="80" applyFont="1" applyBorder="1" applyAlignment="1">
      <alignment horizontal="center" vertical="center"/>
      <protection/>
    </xf>
    <xf numFmtId="3" fontId="83" fillId="0" borderId="19" xfId="79" applyNumberFormat="1" applyFont="1" applyBorder="1" applyAlignment="1">
      <alignment horizontal="center" vertical="center" wrapText="1"/>
      <protection/>
    </xf>
    <xf numFmtId="0" fontId="43" fillId="27" borderId="20" xfId="103" applyFont="1" applyFill="1" applyBorder="1" applyAlignment="1">
      <alignment horizontal="center" vertical="center" wrapText="1"/>
      <protection/>
    </xf>
    <xf numFmtId="0" fontId="43" fillId="27" borderId="20" xfId="103" applyFont="1" applyFill="1" applyBorder="1" applyAlignment="1">
      <alignment vertical="center" wrapText="1"/>
      <protection/>
    </xf>
    <xf numFmtId="3" fontId="2" fillId="27" borderId="20" xfId="80" applyNumberFormat="1" applyFont="1" applyFill="1" applyBorder="1" applyAlignment="1">
      <alignment horizontal="right" vertical="center" wrapText="1"/>
      <protection/>
    </xf>
    <xf numFmtId="43" fontId="2" fillId="27" borderId="20" xfId="103" applyNumberFormat="1" applyFont="1" applyFill="1" applyBorder="1" applyAlignment="1">
      <alignment horizontal="right" vertical="center" wrapText="1"/>
      <protection/>
    </xf>
    <xf numFmtId="0" fontId="2" fillId="27" borderId="11" xfId="103" applyFont="1" applyFill="1" applyBorder="1" applyAlignment="1" quotePrefix="1">
      <alignment horizontal="center" vertical="center" wrapText="1"/>
      <protection/>
    </xf>
    <xf numFmtId="0" fontId="2" fillId="27" borderId="11" xfId="103" applyFont="1" applyFill="1" applyBorder="1" applyAlignment="1">
      <alignment vertical="center" wrapText="1"/>
      <protection/>
    </xf>
    <xf numFmtId="0" fontId="2" fillId="27" borderId="11" xfId="103" applyFont="1" applyFill="1" applyBorder="1" applyAlignment="1">
      <alignment horizontal="center" vertical="center" wrapText="1"/>
      <protection/>
    </xf>
    <xf numFmtId="172" fontId="2" fillId="27" borderId="11" xfId="103" applyNumberFormat="1" applyFont="1" applyFill="1" applyBorder="1" applyAlignment="1">
      <alignment horizontal="right" vertical="center" wrapText="1"/>
      <protection/>
    </xf>
    <xf numFmtId="43" fontId="2" fillId="27" borderId="11" xfId="103" applyNumberFormat="1" applyFont="1" applyFill="1" applyBorder="1" applyAlignment="1">
      <alignment horizontal="right" vertical="center" wrapText="1"/>
      <protection/>
    </xf>
    <xf numFmtId="187" fontId="2" fillId="27" borderId="11" xfId="0" applyNumberFormat="1" applyFont="1" applyFill="1" applyBorder="1" applyAlignment="1">
      <alignment horizontal="right" vertical="center"/>
    </xf>
    <xf numFmtId="0" fontId="43" fillId="27" borderId="11" xfId="103" applyFont="1" applyFill="1" applyBorder="1" applyAlignment="1">
      <alignment horizontal="center" vertical="center" wrapText="1"/>
      <protection/>
    </xf>
    <xf numFmtId="0" fontId="43" fillId="27" borderId="11" xfId="103" applyFont="1" applyFill="1" applyBorder="1" applyAlignment="1">
      <alignment vertical="center" wrapText="1"/>
      <protection/>
    </xf>
    <xf numFmtId="0" fontId="2" fillId="27" borderId="11" xfId="103" applyFont="1" applyFill="1" applyBorder="1" applyAlignment="1">
      <alignment horizontal="right" vertical="center" wrapText="1"/>
      <protection/>
    </xf>
    <xf numFmtId="188" fontId="2" fillId="27" borderId="11" xfId="103" applyNumberFormat="1" applyFont="1" applyFill="1" applyBorder="1" applyAlignment="1">
      <alignment horizontal="right" vertical="center" wrapText="1"/>
      <protection/>
    </xf>
    <xf numFmtId="2" fontId="2" fillId="27" borderId="11" xfId="120" applyNumberFormat="1" applyFont="1" applyFill="1" applyBorder="1" applyAlignment="1" quotePrefix="1">
      <alignment horizontal="right" vertical="center" wrapText="1"/>
    </xf>
    <xf numFmtId="0" fontId="2" fillId="27" borderId="19" xfId="103" applyFont="1" applyFill="1" applyBorder="1" applyAlignment="1" quotePrefix="1">
      <alignment horizontal="center" vertical="center" wrapText="1"/>
      <protection/>
    </xf>
    <xf numFmtId="0" fontId="2" fillId="27" borderId="19" xfId="103" applyFont="1" applyFill="1" applyBorder="1" applyAlignment="1">
      <alignment vertical="center" wrapText="1"/>
      <protection/>
    </xf>
    <xf numFmtId="0" fontId="2" fillId="27" borderId="19" xfId="103" applyFont="1" applyFill="1" applyBorder="1" applyAlignment="1">
      <alignment horizontal="center" vertical="center" wrapText="1"/>
      <protection/>
    </xf>
    <xf numFmtId="0" fontId="2" fillId="27" borderId="19" xfId="103" applyFont="1" applyFill="1" applyBorder="1" applyAlignment="1">
      <alignment horizontal="right" vertical="center" wrapText="1"/>
      <protection/>
    </xf>
    <xf numFmtId="2" fontId="2" fillId="27" borderId="19" xfId="120" applyNumberFormat="1" applyFont="1" applyFill="1" applyBorder="1" applyAlignment="1" quotePrefix="1">
      <alignment horizontal="right" vertical="center" wrapText="1"/>
    </xf>
    <xf numFmtId="172" fontId="2" fillId="27" borderId="19" xfId="103" applyNumberFormat="1" applyFont="1" applyFill="1" applyBorder="1" applyAlignment="1">
      <alignment horizontal="right" vertical="center" wrapText="1"/>
      <protection/>
    </xf>
    <xf numFmtId="43" fontId="2" fillId="27" borderId="19" xfId="103" applyNumberFormat="1" applyFont="1" applyFill="1" applyBorder="1" applyAlignment="1">
      <alignment horizontal="right" vertical="center" wrapText="1"/>
      <protection/>
    </xf>
    <xf numFmtId="0" fontId="2" fillId="27" borderId="20" xfId="103" applyFont="1" applyFill="1" applyBorder="1" applyAlignment="1">
      <alignment horizontal="center" vertical="center" wrapText="1"/>
      <protection/>
    </xf>
    <xf numFmtId="3" fontId="43" fillId="27" borderId="11" xfId="80" applyNumberFormat="1" applyFont="1" applyFill="1" applyBorder="1" applyAlignment="1">
      <alignment horizontal="right" vertical="center" wrapText="1"/>
      <protection/>
    </xf>
    <xf numFmtId="0" fontId="43" fillId="27" borderId="11" xfId="103" applyFont="1" applyFill="1" applyBorder="1" applyAlignment="1">
      <alignment horizontal="right" vertical="center" wrapText="1"/>
      <protection/>
    </xf>
    <xf numFmtId="2" fontId="43" fillId="27" borderId="11" xfId="120" applyNumberFormat="1" applyFont="1" applyFill="1" applyBorder="1" applyAlignment="1" quotePrefix="1">
      <alignment horizontal="right" vertical="center" wrapText="1"/>
    </xf>
    <xf numFmtId="2" fontId="43" fillId="27" borderId="19" xfId="120" applyNumberFormat="1" applyFont="1" applyFill="1" applyBorder="1" applyAlignment="1" quotePrefix="1">
      <alignment horizontal="right" vertical="center" wrapText="1"/>
    </xf>
    <xf numFmtId="2" fontId="43" fillId="27" borderId="11" xfId="103" applyNumberFormat="1" applyFont="1" applyFill="1" applyBorder="1" applyAlignment="1">
      <alignment horizontal="right" vertical="center" wrapText="1"/>
      <protection/>
    </xf>
    <xf numFmtId="2" fontId="43" fillId="27" borderId="19" xfId="103" applyNumberFormat="1" applyFont="1" applyFill="1" applyBorder="1" applyAlignment="1">
      <alignment horizontal="right" vertical="center" wrapText="1"/>
      <protection/>
    </xf>
    <xf numFmtId="0" fontId="2" fillId="27" borderId="0" xfId="113" applyFont="1" applyFill="1" applyAlignment="1">
      <alignment vertical="center" wrapText="1"/>
      <protection/>
    </xf>
    <xf numFmtId="0" fontId="4" fillId="27" borderId="0" xfId="113" applyFont="1" applyFill="1" applyAlignment="1">
      <alignment horizontal="centerContinuous" vertical="center" wrapText="1"/>
      <protection/>
    </xf>
    <xf numFmtId="0" fontId="2" fillId="27" borderId="0" xfId="113" applyNumberFormat="1" applyFont="1" applyFill="1" applyAlignment="1">
      <alignment horizontal="centerContinuous" vertical="center" wrapText="1"/>
      <protection/>
    </xf>
    <xf numFmtId="0" fontId="43" fillId="27" borderId="0" xfId="113" applyFont="1" applyFill="1" applyAlignment="1">
      <alignment vertical="center" wrapText="1"/>
      <protection/>
    </xf>
    <xf numFmtId="0" fontId="43" fillId="27" borderId="0" xfId="113" applyFont="1" applyFill="1" applyAlignment="1">
      <alignment horizontal="center" vertical="center" wrapText="1"/>
      <protection/>
    </xf>
    <xf numFmtId="0" fontId="43" fillId="27" borderId="20" xfId="113" applyFont="1" applyFill="1" applyBorder="1" applyAlignment="1">
      <alignment horizontal="center" vertical="center" wrapText="1"/>
      <protection/>
    </xf>
    <xf numFmtId="0" fontId="43" fillId="27" borderId="20" xfId="113" applyFont="1" applyFill="1" applyBorder="1" applyAlignment="1">
      <alignment horizontal="justify" vertical="center" wrapText="1"/>
      <protection/>
    </xf>
    <xf numFmtId="0" fontId="2" fillId="27" borderId="11" xfId="113" applyFont="1" applyFill="1" applyBorder="1" applyAlignment="1">
      <alignment horizontal="center" vertical="center" wrapText="1"/>
      <protection/>
    </xf>
    <xf numFmtId="0" fontId="2" fillId="27" borderId="11" xfId="113" applyFont="1" applyFill="1" applyBorder="1" applyAlignment="1">
      <alignment horizontal="justify" vertical="center" wrapText="1"/>
      <protection/>
    </xf>
    <xf numFmtId="0" fontId="2" fillId="27" borderId="0" xfId="113" applyFont="1" applyFill="1" applyAlignment="1">
      <alignment horizontal="center" vertical="center" wrapText="1"/>
      <protection/>
    </xf>
    <xf numFmtId="0" fontId="2" fillId="27" borderId="11" xfId="113" applyFont="1" applyFill="1" applyBorder="1" applyAlignment="1" quotePrefix="1">
      <alignment horizontal="center" vertical="center" wrapText="1"/>
      <protection/>
    </xf>
    <xf numFmtId="0" fontId="4" fillId="27" borderId="11" xfId="113" applyFont="1" applyFill="1" applyBorder="1" applyAlignment="1" quotePrefix="1">
      <alignment horizontal="center" vertical="center" wrapText="1"/>
      <protection/>
    </xf>
    <xf numFmtId="0" fontId="4" fillId="27" borderId="11" xfId="0" applyFont="1" applyFill="1" applyBorder="1" applyAlignment="1">
      <alignment horizontal="justify" vertical="center" wrapText="1"/>
    </xf>
    <xf numFmtId="0" fontId="4" fillId="27" borderId="0" xfId="113" applyFont="1" applyFill="1" applyAlignment="1">
      <alignment horizontal="center" vertical="center" wrapText="1"/>
      <protection/>
    </xf>
    <xf numFmtId="3" fontId="2" fillId="27" borderId="0" xfId="113" applyNumberFormat="1" applyFont="1" applyFill="1" applyAlignment="1">
      <alignment vertical="center" wrapText="1"/>
      <protection/>
    </xf>
    <xf numFmtId="0" fontId="43" fillId="27" borderId="11" xfId="113" applyFont="1" applyFill="1" applyBorder="1" applyAlignment="1">
      <alignment horizontal="center" vertical="center" wrapText="1"/>
      <protection/>
    </xf>
    <xf numFmtId="0" fontId="43" fillId="27" borderId="11" xfId="113" applyFont="1" applyFill="1" applyBorder="1" applyAlignment="1">
      <alignment horizontal="justify" vertical="center" wrapText="1"/>
      <protection/>
    </xf>
    <xf numFmtId="0" fontId="4" fillId="27" borderId="0" xfId="113" applyFont="1" applyFill="1" applyAlignment="1">
      <alignment vertical="center" wrapText="1"/>
      <protection/>
    </xf>
    <xf numFmtId="0" fontId="4" fillId="27" borderId="11" xfId="113" applyFont="1" applyFill="1" applyBorder="1" applyAlignment="1">
      <alignment horizontal="center" vertical="center" wrapText="1"/>
      <protection/>
    </xf>
    <xf numFmtId="0" fontId="4" fillId="27" borderId="11" xfId="113" applyFont="1" applyFill="1" applyBorder="1" applyAlignment="1">
      <alignment horizontal="justify" vertical="center" wrapText="1"/>
      <protection/>
    </xf>
    <xf numFmtId="0" fontId="43" fillId="27" borderId="19" xfId="113" applyFont="1" applyFill="1" applyBorder="1" applyAlignment="1">
      <alignment horizontal="center" vertical="center" wrapText="1"/>
      <protection/>
    </xf>
    <xf numFmtId="0" fontId="43" fillId="27" borderId="19" xfId="113" applyFont="1" applyFill="1" applyBorder="1" applyAlignment="1">
      <alignment horizontal="justify" vertical="center" wrapText="1"/>
      <protection/>
    </xf>
    <xf numFmtId="0" fontId="70" fillId="27" borderId="0" xfId="113" applyFont="1" applyFill="1" applyAlignment="1">
      <alignment horizontal="centerContinuous" vertical="center" wrapText="1"/>
      <protection/>
    </xf>
    <xf numFmtId="3" fontId="43" fillId="27" borderId="0" xfId="113" applyNumberFormat="1" applyFont="1" applyFill="1" applyAlignment="1">
      <alignment vertical="center" wrapText="1"/>
      <protection/>
    </xf>
    <xf numFmtId="3" fontId="43" fillId="27" borderId="20" xfId="113" applyNumberFormat="1" applyFont="1" applyFill="1" applyBorder="1" applyAlignment="1">
      <alignment horizontal="center" vertical="center" wrapText="1"/>
      <protection/>
    </xf>
    <xf numFmtId="3" fontId="2" fillId="27" borderId="11" xfId="113" applyNumberFormat="1" applyFont="1" applyFill="1" applyBorder="1" applyAlignment="1">
      <alignment horizontal="center" vertical="center" wrapText="1"/>
      <protection/>
    </xf>
    <xf numFmtId="3" fontId="43" fillId="27" borderId="11" xfId="113" applyNumberFormat="1" applyFont="1" applyFill="1" applyBorder="1" applyAlignment="1">
      <alignment horizontal="center" vertical="center" wrapText="1"/>
      <protection/>
    </xf>
    <xf numFmtId="3" fontId="4" fillId="27" borderId="11" xfId="113" applyNumberFormat="1" applyFont="1" applyFill="1" applyBorder="1" applyAlignment="1">
      <alignment horizontal="center" vertical="center" wrapText="1"/>
      <protection/>
    </xf>
    <xf numFmtId="3" fontId="70" fillId="27" borderId="11" xfId="113" applyNumberFormat="1" applyFont="1" applyFill="1" applyBorder="1" applyAlignment="1">
      <alignment horizontal="center" vertical="center" wrapText="1"/>
      <protection/>
    </xf>
    <xf numFmtId="3" fontId="4" fillId="27" borderId="11" xfId="79" applyNumberFormat="1" applyFont="1" applyFill="1" applyBorder="1" applyAlignment="1">
      <alignment horizontal="center" vertical="center" wrapText="1"/>
      <protection/>
    </xf>
    <xf numFmtId="3" fontId="70" fillId="27" borderId="11" xfId="79" applyNumberFormat="1" applyFont="1" applyFill="1" applyBorder="1" applyAlignment="1">
      <alignment horizontal="center" vertical="center" wrapText="1"/>
      <protection/>
    </xf>
    <xf numFmtId="3" fontId="43" fillId="27" borderId="11" xfId="113" applyNumberFormat="1" applyFont="1" applyFill="1" applyBorder="1" applyAlignment="1">
      <alignment horizontal="center" vertical="center"/>
      <protection/>
    </xf>
    <xf numFmtId="3" fontId="43" fillId="27" borderId="19" xfId="113" applyNumberFormat="1" applyFont="1" applyFill="1" applyBorder="1" applyAlignment="1">
      <alignment horizontal="center" vertical="center" wrapText="1"/>
      <protection/>
    </xf>
    <xf numFmtId="4" fontId="2" fillId="27" borderId="11" xfId="113" applyNumberFormat="1" applyFont="1" applyFill="1" applyBorder="1" applyAlignment="1">
      <alignment horizontal="center" vertical="center" wrapText="1"/>
      <protection/>
    </xf>
    <xf numFmtId="4" fontId="4" fillId="27" borderId="11" xfId="0" applyNumberFormat="1" applyFont="1" applyFill="1" applyBorder="1" applyAlignment="1">
      <alignment horizontal="center" vertical="center" wrapText="1"/>
    </xf>
    <xf numFmtId="4" fontId="4" fillId="27" borderId="11" xfId="113" applyNumberFormat="1" applyFont="1" applyFill="1" applyBorder="1" applyAlignment="1">
      <alignment horizontal="center" vertical="center" wrapText="1"/>
      <protection/>
    </xf>
    <xf numFmtId="4" fontId="43" fillId="27" borderId="11" xfId="113" applyNumberFormat="1" applyFont="1" applyFill="1" applyBorder="1" applyAlignment="1">
      <alignment horizontal="center" vertical="center" wrapText="1"/>
      <protection/>
    </xf>
    <xf numFmtId="4" fontId="43" fillId="27" borderId="19" xfId="113" applyNumberFormat="1" applyFont="1" applyFill="1" applyBorder="1" applyAlignment="1">
      <alignment horizontal="center" vertical="center" wrapText="1"/>
      <protection/>
    </xf>
    <xf numFmtId="4" fontId="43" fillId="27" borderId="20" xfId="113" applyNumberFormat="1" applyFont="1" applyFill="1" applyBorder="1" applyAlignment="1">
      <alignment horizontal="center" vertical="center" wrapText="1"/>
      <protection/>
    </xf>
    <xf numFmtId="0" fontId="70" fillId="27" borderId="0" xfId="113" applyFont="1" applyFill="1" applyAlignment="1">
      <alignment vertical="center" wrapText="1"/>
      <protection/>
    </xf>
    <xf numFmtId="0" fontId="56" fillId="0" borderId="20" xfId="80" applyFont="1" applyBorder="1" applyAlignment="1">
      <alignment horizontal="left" vertical="center" wrapText="1"/>
      <protection/>
    </xf>
    <xf numFmtId="0" fontId="56" fillId="0" borderId="20" xfId="80" applyFont="1" applyFill="1" applyBorder="1" applyAlignment="1">
      <alignment horizontal="right" vertical="center" wrapText="1"/>
      <protection/>
    </xf>
    <xf numFmtId="0" fontId="56" fillId="0" borderId="20" xfId="80" applyFont="1" applyFill="1" applyBorder="1" applyAlignment="1">
      <alignment horizontal="center" vertical="center" wrapText="1"/>
      <protection/>
    </xf>
    <xf numFmtId="0" fontId="2" fillId="0" borderId="20" xfId="80" applyFont="1" applyFill="1" applyBorder="1" applyAlignment="1">
      <alignment vertical="center"/>
      <protection/>
    </xf>
    <xf numFmtId="188" fontId="43" fillId="27" borderId="11" xfId="79" applyNumberFormat="1" applyFont="1" applyFill="1" applyBorder="1" applyAlignment="1">
      <alignment horizontal="right" vertical="center" wrapText="1"/>
      <protection/>
    </xf>
    <xf numFmtId="189" fontId="2" fillId="27" borderId="11" xfId="49" applyNumberFormat="1" applyFont="1" applyFill="1" applyBorder="1" applyAlignment="1">
      <alignment horizontal="right" vertical="center" wrapText="1"/>
    </xf>
    <xf numFmtId="189" fontId="42" fillId="0" borderId="11" xfId="80" applyNumberFormat="1" applyFont="1" applyBorder="1" applyAlignment="1">
      <alignment horizontal="right" vertical="center" wrapText="1"/>
      <protection/>
    </xf>
    <xf numFmtId="176" fontId="42" fillId="0" borderId="11" xfId="80" applyNumberFormat="1" applyFont="1" applyBorder="1" applyAlignment="1">
      <alignment horizontal="right" vertical="center" wrapText="1"/>
      <protection/>
    </xf>
    <xf numFmtId="188" fontId="43" fillId="0" borderId="11" xfId="80" applyNumberFormat="1" applyFont="1" applyBorder="1" applyAlignment="1">
      <alignment horizontal="right" vertical="center" wrapText="1"/>
      <protection/>
    </xf>
    <xf numFmtId="0" fontId="84" fillId="0" borderId="11" xfId="80" applyFont="1" applyBorder="1" applyAlignment="1">
      <alignment horizontal="right" vertical="center" wrapText="1"/>
      <protection/>
    </xf>
    <xf numFmtId="0" fontId="56" fillId="0" borderId="11" xfId="80" applyFont="1" applyBorder="1" applyAlignment="1">
      <alignment horizontal="left" vertical="center" wrapText="1"/>
      <protection/>
    </xf>
    <xf numFmtId="0" fontId="42" fillId="0" borderId="19" xfId="80" applyFont="1" applyFill="1" applyBorder="1" applyAlignment="1">
      <alignment horizontal="right" vertical="center" wrapText="1"/>
      <protection/>
    </xf>
    <xf numFmtId="190" fontId="2" fillId="0" borderId="19" xfId="49" applyNumberFormat="1" applyFont="1" applyFill="1" applyBorder="1" applyAlignment="1">
      <alignment horizontal="right" vertical="center" wrapText="1"/>
    </xf>
    <xf numFmtId="188" fontId="2" fillId="0" borderId="19" xfId="49" applyNumberFormat="1" applyFont="1" applyFill="1" applyBorder="1" applyAlignment="1">
      <alignment horizontal="right" vertical="center" wrapText="1"/>
    </xf>
    <xf numFmtId="0" fontId="2" fillId="0" borderId="19" xfId="80" applyFont="1" applyFill="1" applyBorder="1" applyAlignment="1">
      <alignment horizontal="right" vertical="center"/>
      <protection/>
    </xf>
    <xf numFmtId="0" fontId="58" fillId="27" borderId="0" xfId="113" applyFont="1" applyFill="1" applyAlignment="1">
      <alignment vertical="center" wrapText="1"/>
      <protection/>
    </xf>
    <xf numFmtId="0" fontId="58" fillId="0" borderId="0" xfId="80" applyFont="1" applyFill="1" applyAlignment="1">
      <alignment vertical="center"/>
      <protection/>
    </xf>
    <xf numFmtId="0" fontId="58" fillId="0" borderId="0" xfId="110" applyFont="1" applyFill="1" applyAlignment="1">
      <alignment vertical="center" wrapText="1"/>
      <protection/>
    </xf>
    <xf numFmtId="0" fontId="58" fillId="0" borderId="0" xfId="80" applyFont="1" applyAlignment="1">
      <alignment vertical="center" wrapText="1"/>
      <protection/>
    </xf>
    <xf numFmtId="0" fontId="74" fillId="0" borderId="0" xfId="80" applyFont="1" applyFill="1" applyAlignment="1">
      <alignment vertical="center"/>
      <protection/>
    </xf>
    <xf numFmtId="0" fontId="58" fillId="0" borderId="0" xfId="80" applyFont="1" applyFill="1" applyAlignment="1">
      <alignment/>
      <protection/>
    </xf>
    <xf numFmtId="0" fontId="74" fillId="0" borderId="0" xfId="80" applyFont="1" applyFill="1" applyAlignment="1">
      <alignment vertical="center" wrapText="1"/>
      <protection/>
    </xf>
    <xf numFmtId="0" fontId="58" fillId="27" borderId="0" xfId="110" applyFont="1" applyFill="1" applyAlignment="1">
      <alignment vertical="center" wrapText="1"/>
      <protection/>
    </xf>
    <xf numFmtId="0" fontId="74" fillId="27" borderId="0" xfId="110" applyFont="1" applyFill="1" applyAlignment="1">
      <alignment vertical="center" wrapText="1"/>
      <protection/>
    </xf>
    <xf numFmtId="0" fontId="58" fillId="0" borderId="0" xfId="79" applyFont="1" applyFill="1" applyAlignment="1">
      <alignment vertical="center"/>
      <protection/>
    </xf>
    <xf numFmtId="0" fontId="58" fillId="0" borderId="0" xfId="79" applyFont="1" applyAlignment="1">
      <alignment vertical="center" wrapText="1"/>
      <protection/>
    </xf>
    <xf numFmtId="1" fontId="2" fillId="27" borderId="11" xfId="0" applyNumberFormat="1" applyFont="1" applyFill="1" applyBorder="1" applyAlignment="1">
      <alignment horizontal="center" vertical="center" wrapText="1"/>
    </xf>
    <xf numFmtId="188" fontId="43" fillId="27" borderId="11" xfId="79" applyNumberFormat="1" applyFont="1" applyFill="1" applyBorder="1" applyAlignment="1">
      <alignment horizontal="center" vertical="center" wrapText="1"/>
      <protection/>
    </xf>
    <xf numFmtId="0" fontId="45" fillId="27" borderId="0" xfId="79" applyFont="1" applyFill="1" applyAlignment="1">
      <alignment vertical="center" wrapText="1"/>
      <protection/>
    </xf>
    <xf numFmtId="0" fontId="43" fillId="27" borderId="11" xfId="79" applyFont="1" applyFill="1" applyBorder="1" applyAlignment="1">
      <alignment horizontal="center" vertical="center" wrapText="1"/>
      <protection/>
    </xf>
    <xf numFmtId="190" fontId="43" fillId="27" borderId="11" xfId="49" applyNumberFormat="1" applyFont="1" applyFill="1" applyBorder="1" applyAlignment="1">
      <alignment horizontal="center" vertical="center" wrapText="1"/>
    </xf>
    <xf numFmtId="0" fontId="43" fillId="27" borderId="22" xfId="79" applyFont="1" applyFill="1" applyBorder="1" applyAlignment="1">
      <alignment horizontal="center" vertical="center" wrapText="1"/>
      <protection/>
    </xf>
    <xf numFmtId="0" fontId="2" fillId="27" borderId="0" xfId="79" applyFont="1" applyFill="1" applyAlignment="1">
      <alignment horizontal="center" vertical="center" wrapText="1"/>
      <protection/>
    </xf>
    <xf numFmtId="1" fontId="2" fillId="27" borderId="11" xfId="0" applyNumberFormat="1" applyFont="1" applyFill="1" applyBorder="1" applyAlignment="1">
      <alignment horizontal="center" vertical="center" wrapText="1"/>
    </xf>
    <xf numFmtId="0" fontId="43" fillId="27" borderId="17" xfId="81" applyFont="1" applyFill="1" applyBorder="1" applyAlignment="1">
      <alignment horizontal="center" vertical="center" wrapText="1"/>
      <protection/>
    </xf>
    <xf numFmtId="3" fontId="43" fillId="0" borderId="11" xfId="79" applyNumberFormat="1" applyFont="1" applyBorder="1" applyAlignment="1">
      <alignment horizontal="right" vertical="center" wrapText="1"/>
      <protection/>
    </xf>
    <xf numFmtId="0" fontId="58" fillId="27" borderId="0" xfId="79" applyFont="1" applyFill="1" applyAlignment="1">
      <alignment vertical="center" wrapText="1"/>
      <protection/>
    </xf>
    <xf numFmtId="0" fontId="52" fillId="27" borderId="0" xfId="79" applyFont="1" applyFill="1" applyAlignment="1">
      <alignment vertical="center" wrapText="1"/>
      <protection/>
    </xf>
    <xf numFmtId="0" fontId="49" fillId="27" borderId="0" xfId="79" applyFont="1" applyFill="1" applyAlignment="1">
      <alignment vertical="center" wrapText="1"/>
      <protection/>
    </xf>
    <xf numFmtId="0" fontId="46" fillId="27" borderId="1" xfId="79" applyFont="1" applyFill="1" applyBorder="1" applyAlignment="1">
      <alignment horizontal="center" vertical="center" wrapText="1"/>
      <protection/>
    </xf>
    <xf numFmtId="0" fontId="71" fillId="27" borderId="1" xfId="79" applyFont="1" applyFill="1" applyBorder="1" applyAlignment="1">
      <alignment horizontal="center" vertical="center" wrapText="1"/>
      <protection/>
    </xf>
    <xf numFmtId="0" fontId="46" fillId="27" borderId="0" xfId="79" applyFont="1" applyFill="1" applyBorder="1" applyAlignment="1">
      <alignment horizontal="center" vertical="center" wrapText="1"/>
      <protection/>
    </xf>
    <xf numFmtId="0" fontId="4" fillId="27" borderId="0" xfId="79" applyFont="1" applyFill="1" applyAlignment="1">
      <alignment horizontal="center" vertical="center" wrapText="1"/>
      <protection/>
    </xf>
    <xf numFmtId="0" fontId="46" fillId="27" borderId="0" xfId="79" applyFont="1" applyFill="1" applyAlignment="1">
      <alignment horizontal="center" vertical="center" wrapText="1"/>
      <protection/>
    </xf>
    <xf numFmtId="0" fontId="47" fillId="27" borderId="0" xfId="79" applyFont="1" applyFill="1" applyAlignment="1">
      <alignment horizontal="center" vertical="center" wrapText="1"/>
      <protection/>
    </xf>
    <xf numFmtId="0" fontId="48" fillId="27" borderId="0" xfId="79" applyFont="1" applyFill="1" applyAlignment="1">
      <alignment horizontal="center" vertical="center" wrapText="1"/>
      <protection/>
    </xf>
    <xf numFmtId="0" fontId="43" fillId="27" borderId="20" xfId="0" applyFont="1" applyFill="1" applyBorder="1" applyAlignment="1">
      <alignment vertical="center" wrapText="1"/>
    </xf>
    <xf numFmtId="0" fontId="2" fillId="27" borderId="20" xfId="114" applyFont="1" applyFill="1" applyBorder="1" applyAlignment="1">
      <alignment horizontal="center" vertical="center" wrapText="1"/>
      <protection/>
    </xf>
    <xf numFmtId="0" fontId="2" fillId="27" borderId="20" xfId="114" applyFont="1" applyFill="1" applyBorder="1" applyAlignment="1">
      <alignment horizontal="center" vertical="center" wrapText="1"/>
      <protection/>
    </xf>
    <xf numFmtId="0" fontId="43" fillId="27" borderId="20" xfId="114" applyFont="1" applyFill="1" applyBorder="1" applyAlignment="1">
      <alignment horizontal="center" vertical="center" wrapText="1"/>
      <protection/>
    </xf>
    <xf numFmtId="188" fontId="2" fillId="27" borderId="20" xfId="49" applyNumberFormat="1" applyFont="1" applyFill="1" applyBorder="1" applyAlignment="1">
      <alignment horizontal="center" vertical="center" wrapText="1"/>
    </xf>
    <xf numFmtId="0" fontId="43" fillId="27" borderId="20" xfId="79" applyFont="1" applyFill="1" applyBorder="1" applyAlignment="1">
      <alignment horizontal="center" vertical="center" wrapText="1"/>
      <protection/>
    </xf>
    <xf numFmtId="0" fontId="47" fillId="27" borderId="0" xfId="79" applyFont="1" applyFill="1" applyAlignment="1">
      <alignment vertical="center" wrapText="1"/>
      <protection/>
    </xf>
    <xf numFmtId="0" fontId="2" fillId="27" borderId="11" xfId="49" applyNumberFormat="1" applyFont="1" applyFill="1" applyBorder="1" applyAlignment="1">
      <alignment horizontal="center" vertical="center" wrapText="1"/>
    </xf>
    <xf numFmtId="0" fontId="2" fillId="27" borderId="11" xfId="114" applyFont="1" applyFill="1" applyBorder="1" applyAlignment="1">
      <alignment horizontal="center" vertical="center" wrapText="1"/>
      <protection/>
    </xf>
    <xf numFmtId="0" fontId="43" fillId="27" borderId="11" xfId="114" applyFont="1" applyFill="1" applyBorder="1" applyAlignment="1">
      <alignment horizontal="center" vertical="center" wrapText="1"/>
      <protection/>
    </xf>
    <xf numFmtId="188" fontId="2" fillId="27" borderId="11" xfId="49" applyNumberFormat="1" applyFont="1" applyFill="1" applyBorder="1" applyAlignment="1" quotePrefix="1">
      <alignment horizontal="center" vertical="center" wrapText="1"/>
    </xf>
    <xf numFmtId="188" fontId="2" fillId="27" borderId="11" xfId="49" applyNumberFormat="1" applyFont="1" applyFill="1" applyBorder="1" applyAlignment="1">
      <alignment horizontal="center" vertical="center" wrapText="1"/>
    </xf>
    <xf numFmtId="2" fontId="2" fillId="27" borderId="11" xfId="49" applyNumberFormat="1" applyFont="1" applyFill="1" applyBorder="1" applyAlignment="1">
      <alignment horizontal="center" vertical="center" wrapText="1"/>
    </xf>
    <xf numFmtId="188" fontId="43" fillId="27" borderId="11" xfId="49" applyNumberFormat="1" applyFont="1" applyFill="1" applyBorder="1" applyAlignment="1">
      <alignment horizontal="center" vertical="center" wrapText="1"/>
    </xf>
    <xf numFmtId="188" fontId="43" fillId="27" borderId="11" xfId="49" applyNumberFormat="1" applyFont="1" applyFill="1" applyBorder="1" applyAlignment="1">
      <alignment horizontal="center" vertical="center" wrapText="1"/>
    </xf>
    <xf numFmtId="0" fontId="2" fillId="27" borderId="11" xfId="79" applyFont="1" applyFill="1" applyBorder="1" applyAlignment="1">
      <alignment horizontal="center" vertical="center" wrapText="1"/>
      <protection/>
    </xf>
    <xf numFmtId="188" fontId="43" fillId="27" borderId="11" xfId="49" applyNumberFormat="1" applyFont="1" applyFill="1" applyBorder="1" applyAlignment="1" quotePrefix="1">
      <alignment horizontal="center" vertical="center" wrapText="1"/>
    </xf>
    <xf numFmtId="190" fontId="43" fillId="27" borderId="11" xfId="49" applyNumberFormat="1" applyFont="1" applyFill="1" applyBorder="1" applyAlignment="1">
      <alignment horizontal="center" vertical="center" wrapText="1"/>
    </xf>
    <xf numFmtId="0" fontId="48" fillId="27" borderId="0" xfId="79" applyFont="1" applyFill="1" applyAlignment="1">
      <alignment vertical="center" wrapText="1"/>
      <protection/>
    </xf>
    <xf numFmtId="3" fontId="43" fillId="27" borderId="11" xfId="49" applyNumberFormat="1" applyFont="1" applyFill="1" applyBorder="1" applyAlignment="1">
      <alignment horizontal="center" vertical="center" wrapText="1"/>
    </xf>
    <xf numFmtId="188" fontId="2" fillId="27" borderId="11" xfId="81" applyNumberFormat="1" applyFont="1" applyFill="1" applyBorder="1" applyAlignment="1" quotePrefix="1">
      <alignment horizontal="center" vertical="center" wrapText="1"/>
      <protection/>
    </xf>
    <xf numFmtId="3" fontId="2" fillId="27" borderId="11" xfId="81" applyNumberFormat="1" applyFont="1" applyFill="1" applyBorder="1" applyAlignment="1" quotePrefix="1">
      <alignment horizontal="center" vertical="center" wrapText="1"/>
      <protection/>
    </xf>
    <xf numFmtId="188" fontId="2" fillId="27" borderId="11" xfId="81" applyNumberFormat="1" applyFont="1" applyFill="1" applyBorder="1" applyAlignment="1">
      <alignment horizontal="center" vertical="center" wrapText="1"/>
      <protection/>
    </xf>
    <xf numFmtId="188" fontId="43" fillId="27" borderId="11" xfId="81" applyNumberFormat="1" applyFont="1" applyFill="1" applyBorder="1" applyAlignment="1">
      <alignment horizontal="center" vertical="center" wrapText="1"/>
      <protection/>
    </xf>
    <xf numFmtId="188" fontId="2" fillId="27" borderId="11" xfId="80" applyNumberFormat="1" applyFill="1" applyBorder="1" applyAlignment="1">
      <alignment horizontal="center" vertical="center" wrapText="1"/>
      <protection/>
    </xf>
    <xf numFmtId="188" fontId="43" fillId="27" borderId="11" xfId="80" applyNumberFormat="1" applyFont="1" applyFill="1" applyBorder="1" applyAlignment="1">
      <alignment horizontal="center" vertical="center" wrapText="1"/>
      <protection/>
    </xf>
    <xf numFmtId="188" fontId="48" fillId="27" borderId="0" xfId="79" applyNumberFormat="1" applyFont="1" applyFill="1" applyAlignment="1">
      <alignment vertical="center" wrapText="1"/>
      <protection/>
    </xf>
    <xf numFmtId="2" fontId="43" fillId="27" borderId="0" xfId="79" applyNumberFormat="1" applyFont="1" applyFill="1" applyAlignment="1">
      <alignment vertical="center" wrapText="1"/>
      <protection/>
    </xf>
    <xf numFmtId="0" fontId="2" fillId="27" borderId="11" xfId="79" applyFont="1" applyFill="1" applyBorder="1" applyAlignment="1" quotePrefix="1">
      <alignment horizontal="center" vertical="center" wrapText="1"/>
      <protection/>
    </xf>
    <xf numFmtId="0" fontId="69" fillId="27" borderId="0" xfId="79" applyFont="1" applyFill="1" applyAlignment="1">
      <alignment vertical="center" wrapText="1"/>
      <protection/>
    </xf>
    <xf numFmtId="2" fontId="2" fillId="27" borderId="11" xfId="79" applyNumberFormat="1" applyFont="1" applyFill="1" applyBorder="1" applyAlignment="1">
      <alignment horizontal="center" vertical="center" wrapText="1"/>
      <protection/>
    </xf>
    <xf numFmtId="2" fontId="45" fillId="27" borderId="11" xfId="79" applyNumberFormat="1" applyFont="1" applyFill="1" applyBorder="1" applyAlignment="1">
      <alignment horizontal="center" vertical="center" wrapText="1"/>
      <protection/>
    </xf>
    <xf numFmtId="2" fontId="69" fillId="27" borderId="11" xfId="79" applyNumberFormat="1" applyFont="1" applyFill="1" applyBorder="1" applyAlignment="1">
      <alignment horizontal="center" vertical="center" wrapText="1"/>
      <protection/>
    </xf>
    <xf numFmtId="0" fontId="45" fillId="27" borderId="11" xfId="79" applyFont="1" applyFill="1" applyBorder="1" applyAlignment="1">
      <alignment horizontal="center" vertical="center" wrapText="1"/>
      <protection/>
    </xf>
    <xf numFmtId="188" fontId="43" fillId="27" borderId="11" xfId="81" applyNumberFormat="1" applyFont="1" applyFill="1" applyBorder="1" applyAlignment="1">
      <alignment horizontal="center" vertical="center" wrapText="1"/>
      <protection/>
    </xf>
    <xf numFmtId="0" fontId="69" fillId="27" borderId="11" xfId="79" applyFont="1" applyFill="1" applyBorder="1" applyAlignment="1">
      <alignment horizontal="center" vertical="center" wrapText="1"/>
      <protection/>
    </xf>
    <xf numFmtId="188" fontId="2" fillId="27" borderId="11" xfId="81" applyNumberFormat="1" applyFont="1" applyFill="1" applyBorder="1" applyAlignment="1">
      <alignment horizontal="center" vertical="center" wrapText="1"/>
      <protection/>
    </xf>
    <xf numFmtId="0" fontId="2" fillId="27" borderId="19" xfId="0" applyFont="1" applyFill="1" applyBorder="1" applyAlignment="1">
      <alignment horizontal="justify" vertical="center" wrapText="1"/>
    </xf>
    <xf numFmtId="0" fontId="2" fillId="27" borderId="19" xfId="80" applyFont="1" applyFill="1" applyBorder="1" applyAlignment="1" quotePrefix="1">
      <alignment horizontal="center" vertical="center" wrapText="1"/>
      <protection/>
    </xf>
    <xf numFmtId="188" fontId="2" fillId="27" borderId="19" xfId="79" applyNumberFormat="1" applyFont="1" applyFill="1" applyBorder="1" applyAlignment="1">
      <alignment horizontal="center" vertical="center" wrapText="1"/>
      <protection/>
    </xf>
    <xf numFmtId="188" fontId="43" fillId="27" borderId="19" xfId="79" applyNumberFormat="1" applyFont="1" applyFill="1" applyBorder="1" applyAlignment="1">
      <alignment horizontal="center" vertical="center" wrapText="1"/>
      <protection/>
    </xf>
    <xf numFmtId="188" fontId="2" fillId="27" borderId="19" xfId="49" applyNumberFormat="1" applyFont="1" applyFill="1" applyBorder="1" applyAlignment="1">
      <alignment horizontal="center" vertical="center" wrapText="1"/>
    </xf>
    <xf numFmtId="0" fontId="2" fillId="27" borderId="19" xfId="79" applyFont="1" applyFill="1" applyBorder="1" applyAlignment="1">
      <alignment horizontal="center" vertical="center" wrapText="1"/>
      <protection/>
    </xf>
    <xf numFmtId="0" fontId="45" fillId="27" borderId="0" xfId="79" applyFont="1" applyFill="1" applyAlignment="1">
      <alignment horizontal="center" vertical="center" wrapText="1"/>
      <protection/>
    </xf>
    <xf numFmtId="0" fontId="69" fillId="27" borderId="0" xfId="79" applyFont="1" applyFill="1" applyAlignment="1">
      <alignment horizontal="center" vertical="center" wrapText="1"/>
      <protection/>
    </xf>
    <xf numFmtId="49" fontId="43" fillId="27" borderId="20" xfId="107" applyNumberFormat="1" applyFont="1" applyFill="1" applyBorder="1" applyAlignment="1">
      <alignment horizontal="center" vertical="center" wrapText="1"/>
      <protection/>
    </xf>
    <xf numFmtId="0" fontId="43" fillId="27" borderId="20" xfId="81" applyFont="1" applyFill="1" applyBorder="1" applyAlignment="1">
      <alignment horizontal="justify" vertical="center" wrapText="1"/>
      <protection/>
    </xf>
    <xf numFmtId="0" fontId="43" fillId="27" borderId="20" xfId="81" applyFont="1" applyFill="1" applyBorder="1" applyAlignment="1">
      <alignment horizontal="center" vertical="center" wrapText="1"/>
      <protection/>
    </xf>
    <xf numFmtId="3" fontId="2" fillId="27" borderId="20" xfId="79" applyNumberFormat="1" applyFont="1" applyFill="1" applyBorder="1" applyAlignment="1">
      <alignment horizontal="center" vertical="center" wrapText="1"/>
      <protection/>
    </xf>
    <xf numFmtId="190" fontId="2" fillId="27" borderId="20" xfId="79" applyNumberFormat="1" applyFont="1" applyFill="1" applyBorder="1" applyAlignment="1">
      <alignment horizontal="center" vertical="center" wrapText="1"/>
      <protection/>
    </xf>
    <xf numFmtId="3" fontId="43" fillId="27" borderId="20" xfId="79" applyNumberFormat="1" applyFont="1" applyFill="1" applyBorder="1" applyAlignment="1">
      <alignment horizontal="center" vertical="center" wrapText="1"/>
      <protection/>
    </xf>
    <xf numFmtId="2" fontId="2" fillId="27" borderId="20" xfId="0" applyNumberFormat="1" applyFont="1" applyFill="1" applyBorder="1" applyAlignment="1">
      <alignment horizontal="center" vertical="center" wrapText="1"/>
    </xf>
    <xf numFmtId="2" fontId="2" fillId="27" borderId="20" xfId="79" applyNumberFormat="1" applyFont="1" applyFill="1" applyBorder="1" applyAlignment="1">
      <alignment horizontal="center" vertical="center" wrapText="1"/>
      <protection/>
    </xf>
    <xf numFmtId="0" fontId="2" fillId="27" borderId="0" xfId="79" applyFont="1" applyFill="1" applyAlignment="1">
      <alignment vertical="center" wrapText="1"/>
      <protection/>
    </xf>
    <xf numFmtId="0" fontId="2" fillId="27" borderId="0" xfId="0" applyFont="1" applyFill="1" applyAlignment="1">
      <alignment/>
    </xf>
    <xf numFmtId="49" fontId="43" fillId="27" borderId="11" xfId="107" applyNumberFormat="1" applyFont="1" applyFill="1" applyBorder="1" applyAlignment="1" quotePrefix="1">
      <alignment horizontal="center" vertical="center" wrapText="1"/>
      <protection/>
    </xf>
    <xf numFmtId="2" fontId="2" fillId="27" borderId="11" xfId="0" applyNumberFormat="1" applyFont="1" applyFill="1" applyBorder="1" applyAlignment="1">
      <alignment horizontal="center" vertical="center" wrapText="1"/>
    </xf>
    <xf numFmtId="0" fontId="4" fillId="27" borderId="11" xfId="79" applyFont="1" applyFill="1" applyBorder="1" applyAlignment="1">
      <alignment horizontal="center" vertical="center" wrapText="1"/>
      <protection/>
    </xf>
    <xf numFmtId="0" fontId="70" fillId="27" borderId="11" xfId="79" applyFont="1" applyFill="1" applyBorder="1" applyAlignment="1">
      <alignment vertical="center" wrapText="1"/>
      <protection/>
    </xf>
    <xf numFmtId="0" fontId="70" fillId="27" borderId="11" xfId="79" applyFont="1" applyFill="1" applyBorder="1" applyAlignment="1">
      <alignment horizontal="center" vertical="center"/>
      <protection/>
    </xf>
    <xf numFmtId="190" fontId="4" fillId="27" borderId="11" xfId="79" applyNumberFormat="1" applyFont="1" applyFill="1" applyBorder="1" applyAlignment="1">
      <alignment horizontal="center" vertical="center" wrapText="1"/>
      <protection/>
    </xf>
    <xf numFmtId="4" fontId="4" fillId="27" borderId="11" xfId="79" applyNumberFormat="1" applyFont="1" applyFill="1" applyBorder="1" applyAlignment="1">
      <alignment horizontal="center" vertical="center" wrapText="1"/>
      <protection/>
    </xf>
    <xf numFmtId="0" fontId="2" fillId="27" borderId="11" xfId="0" applyFont="1" applyFill="1" applyBorder="1" applyAlignment="1">
      <alignment vertical="center"/>
    </xf>
    <xf numFmtId="4" fontId="2" fillId="27" borderId="11" xfId="0" applyNumberFormat="1" applyFont="1" applyFill="1" applyBorder="1" applyAlignment="1">
      <alignment horizontal="center" vertical="center" wrapText="1"/>
    </xf>
    <xf numFmtId="3" fontId="2" fillId="27" borderId="11" xfId="79" applyNumberFormat="1" applyFont="1" applyFill="1" applyBorder="1" applyAlignment="1">
      <alignment horizontal="center" vertical="center"/>
      <protection/>
    </xf>
    <xf numFmtId="4" fontId="2" fillId="27" borderId="11" xfId="0" applyNumberFormat="1" applyFont="1" applyFill="1" applyBorder="1" applyAlignment="1">
      <alignment horizontal="center" vertical="center"/>
    </xf>
    <xf numFmtId="0" fontId="2" fillId="27" borderId="11" xfId="79" applyFont="1" applyFill="1" applyBorder="1" applyAlignment="1">
      <alignment vertical="center"/>
      <protection/>
    </xf>
    <xf numFmtId="3" fontId="2" fillId="27" borderId="11" xfId="79" applyNumberFormat="1" applyFont="1" applyFill="1" applyBorder="1" applyAlignment="1">
      <alignment horizontal="right" vertical="center" wrapText="1"/>
      <protection/>
    </xf>
    <xf numFmtId="3" fontId="43" fillId="27" borderId="11" xfId="79" applyNumberFormat="1" applyFont="1" applyFill="1" applyBorder="1" applyAlignment="1">
      <alignment horizontal="right" vertical="center" wrapText="1"/>
      <protection/>
    </xf>
    <xf numFmtId="4" fontId="2" fillId="27" borderId="11" xfId="79" applyNumberFormat="1" applyFont="1" applyFill="1" applyBorder="1" applyAlignment="1">
      <alignment horizontal="center" vertical="center"/>
      <protection/>
    </xf>
    <xf numFmtId="188" fontId="2" fillId="27" borderId="20" xfId="79" applyNumberFormat="1" applyFont="1" applyFill="1" applyBorder="1" applyAlignment="1">
      <alignment horizontal="center" vertical="center" wrapText="1"/>
      <protection/>
    </xf>
    <xf numFmtId="0" fontId="42" fillId="0" borderId="20" xfId="80" applyFont="1" applyFill="1" applyBorder="1" applyAlignment="1">
      <alignment horizontal="center" vertical="center" wrapText="1"/>
      <protection/>
    </xf>
    <xf numFmtId="0" fontId="83" fillId="0" borderId="20" xfId="80" applyFont="1" applyBorder="1" applyAlignment="1">
      <alignment horizontal="center" vertical="center" wrapText="1"/>
      <protection/>
    </xf>
    <xf numFmtId="0" fontId="2" fillId="0" borderId="20" xfId="80" applyFont="1" applyFill="1" applyBorder="1" applyAlignment="1">
      <alignment horizontal="center" vertical="center"/>
      <protection/>
    </xf>
    <xf numFmtId="188" fontId="84" fillId="0" borderId="11" xfId="80" applyNumberFormat="1" applyFont="1" applyBorder="1" applyAlignment="1">
      <alignment horizontal="center" vertical="center"/>
      <protection/>
    </xf>
    <xf numFmtId="188" fontId="83" fillId="0" borderId="11" xfId="80" applyNumberFormat="1" applyFont="1" applyBorder="1" applyAlignment="1">
      <alignment horizontal="center" vertical="center"/>
      <protection/>
    </xf>
    <xf numFmtId="0" fontId="2" fillId="27" borderId="11" xfId="79" applyFont="1" applyFill="1" applyBorder="1" applyAlignment="1">
      <alignment horizontal="center" vertical="center" wrapText="1"/>
      <protection/>
    </xf>
    <xf numFmtId="1" fontId="2" fillId="27" borderId="11" xfId="0" applyNumberFormat="1" applyFont="1" applyFill="1" applyBorder="1" applyAlignment="1">
      <alignment horizontal="center" vertical="center" wrapText="1"/>
    </xf>
    <xf numFmtId="2" fontId="2" fillId="27" borderId="11" xfId="114" applyNumberFormat="1" applyFont="1" applyFill="1" applyBorder="1" applyAlignment="1" quotePrefix="1">
      <alignment horizontal="justify" vertical="center" wrapText="1"/>
      <protection/>
    </xf>
    <xf numFmtId="4" fontId="43" fillId="27" borderId="11" xfId="79" applyNumberFormat="1" applyFont="1" applyFill="1" applyBorder="1" applyAlignment="1">
      <alignment horizontal="center" vertical="center"/>
      <protection/>
    </xf>
    <xf numFmtId="188" fontId="2" fillId="27" borderId="11" xfId="79" applyNumberFormat="1" applyFont="1" applyFill="1" applyBorder="1" applyAlignment="1" quotePrefix="1">
      <alignment horizontal="center" vertical="center" wrapText="1"/>
      <protection/>
    </xf>
    <xf numFmtId="0" fontId="84" fillId="0" borderId="11" xfId="0" applyFont="1" applyFill="1" applyBorder="1" applyAlignment="1">
      <alignment horizontal="center" vertical="center" wrapText="1"/>
    </xf>
    <xf numFmtId="0" fontId="84" fillId="0" borderId="11" xfId="0" applyFont="1" applyFill="1" applyBorder="1" applyAlignment="1">
      <alignment horizontal="justify" vertical="center" wrapText="1"/>
    </xf>
    <xf numFmtId="0" fontId="83" fillId="0" borderId="11" xfId="0" applyFont="1" applyFill="1" applyBorder="1" applyAlignment="1">
      <alignment horizontal="center" vertical="center" wrapText="1"/>
    </xf>
    <xf numFmtId="3" fontId="83" fillId="0" borderId="11" xfId="0" applyNumberFormat="1" applyFont="1" applyFill="1" applyBorder="1" applyAlignment="1">
      <alignment horizontal="center" vertical="center" wrapText="1"/>
    </xf>
    <xf numFmtId="0" fontId="83" fillId="0" borderId="11" xfId="0" applyFont="1" applyFill="1" applyBorder="1" applyAlignment="1">
      <alignment horizontal="center" vertical="center" wrapText="1"/>
    </xf>
    <xf numFmtId="3" fontId="84" fillId="0" borderId="11" xfId="0" applyNumberFormat="1" applyFont="1" applyFill="1" applyBorder="1" applyAlignment="1">
      <alignment horizontal="center" vertical="center" wrapText="1"/>
    </xf>
    <xf numFmtId="0" fontId="87" fillId="0" borderId="11" xfId="0" applyFont="1" applyFill="1" applyBorder="1" applyAlignment="1">
      <alignment horizontal="center" vertical="center" wrapText="1"/>
    </xf>
    <xf numFmtId="0" fontId="87" fillId="0" borderId="11" xfId="0" applyFont="1" applyFill="1" applyBorder="1" applyAlignment="1">
      <alignment horizontal="justify" vertical="center" wrapText="1"/>
    </xf>
    <xf numFmtId="1" fontId="83" fillId="0" borderId="11" xfId="0" applyNumberFormat="1" applyFont="1" applyFill="1" applyBorder="1" applyAlignment="1" quotePrefix="1">
      <alignment horizontal="center" vertical="center" wrapText="1"/>
    </xf>
    <xf numFmtId="0" fontId="83" fillId="0" borderId="11" xfId="0" applyFont="1" applyFill="1" applyBorder="1" applyAlignment="1" quotePrefix="1">
      <alignment horizontal="justify" vertical="center" wrapText="1"/>
    </xf>
    <xf numFmtId="187" fontId="83" fillId="0" borderId="11" xfId="49" applyNumberFormat="1" applyFont="1" applyFill="1" applyBorder="1" applyAlignment="1">
      <alignment horizontal="center" vertical="center" wrapText="1"/>
    </xf>
    <xf numFmtId="3" fontId="84" fillId="0" borderId="11" xfId="0" applyNumberFormat="1" applyFont="1" applyFill="1" applyBorder="1" applyAlignment="1">
      <alignment horizontal="center" vertical="center" wrapText="1"/>
    </xf>
    <xf numFmtId="0" fontId="85" fillId="0" borderId="11" xfId="0" applyFont="1" applyFill="1" applyBorder="1" applyAlignment="1" quotePrefix="1">
      <alignment horizontal="center" vertical="center" wrapText="1"/>
    </xf>
    <xf numFmtId="0" fontId="85" fillId="0" borderId="11" xfId="0" applyFont="1" applyFill="1" applyBorder="1" applyAlignment="1" quotePrefix="1">
      <alignment horizontal="justify" vertical="center" wrapText="1"/>
    </xf>
    <xf numFmtId="0" fontId="85" fillId="0" borderId="11" xfId="0" applyFont="1" applyFill="1" applyBorder="1" applyAlignment="1">
      <alignment horizontal="center" vertical="center" wrapText="1"/>
    </xf>
    <xf numFmtId="3" fontId="85" fillId="0" borderId="11" xfId="0" applyNumberFormat="1" applyFont="1" applyFill="1" applyBorder="1" applyAlignment="1">
      <alignment horizontal="center" vertical="center" wrapText="1"/>
    </xf>
    <xf numFmtId="187" fontId="85" fillId="0" borderId="11" xfId="49" applyNumberFormat="1" applyFont="1" applyFill="1" applyBorder="1" applyAlignment="1">
      <alignment horizontal="center" vertical="center" wrapText="1"/>
    </xf>
    <xf numFmtId="3" fontId="87" fillId="0" borderId="11" xfId="0" applyNumberFormat="1" applyFont="1" applyFill="1" applyBorder="1" applyAlignment="1">
      <alignment horizontal="center" vertical="center" wrapText="1"/>
    </xf>
    <xf numFmtId="3" fontId="87" fillId="0" borderId="11" xfId="0" applyNumberFormat="1" applyFont="1" applyFill="1" applyBorder="1" applyAlignment="1">
      <alignment horizontal="center" vertical="center" wrapText="1"/>
    </xf>
    <xf numFmtId="3" fontId="85" fillId="0" borderId="11" xfId="0" applyNumberFormat="1" applyFont="1" applyFill="1" applyBorder="1" applyAlignment="1">
      <alignment horizontal="center" vertical="center" wrapText="1"/>
    </xf>
    <xf numFmtId="0" fontId="83" fillId="0" borderId="11" xfId="0" applyFont="1" applyFill="1" applyBorder="1" applyAlignment="1">
      <alignment horizontal="justify" vertical="center" wrapText="1"/>
    </xf>
    <xf numFmtId="0" fontId="87" fillId="0" borderId="11" xfId="0" applyFont="1" applyFill="1" applyBorder="1" applyAlignment="1" quotePrefix="1">
      <alignment horizontal="justify" vertical="center" wrapText="1"/>
    </xf>
    <xf numFmtId="0" fontId="85" fillId="0" borderId="11" xfId="0" applyFont="1" applyFill="1" applyBorder="1" applyAlignment="1">
      <alignment horizontal="center" vertical="center" wrapText="1"/>
    </xf>
    <xf numFmtId="3" fontId="83" fillId="0" borderId="11" xfId="0" applyNumberFormat="1" applyFont="1" applyFill="1" applyBorder="1" applyAlignment="1">
      <alignment horizontal="center" vertical="center" wrapText="1"/>
    </xf>
    <xf numFmtId="0" fontId="83" fillId="0" borderId="11" xfId="0" applyFont="1" applyFill="1" applyBorder="1" applyAlignment="1" quotePrefix="1">
      <alignment horizontal="justify" vertical="center" wrapText="1"/>
    </xf>
    <xf numFmtId="0" fontId="85" fillId="0" borderId="11" xfId="0" applyFont="1" applyFill="1" applyBorder="1" applyAlignment="1" quotePrefix="1">
      <alignment horizontal="justify" vertical="center" wrapText="1"/>
    </xf>
    <xf numFmtId="0" fontId="83" fillId="0" borderId="11" xfId="0" applyFont="1" applyFill="1" applyBorder="1" applyAlignment="1" quotePrefix="1">
      <alignment horizontal="center" vertical="center" wrapText="1"/>
    </xf>
    <xf numFmtId="0" fontId="88" fillId="0" borderId="11" xfId="0" applyFont="1" applyFill="1" applyBorder="1" applyAlignment="1">
      <alignment horizontal="center" vertical="center"/>
    </xf>
    <xf numFmtId="0" fontId="84" fillId="0" borderId="11" xfId="0" applyFont="1" applyFill="1" applyBorder="1" applyAlignment="1" quotePrefix="1">
      <alignment horizontal="center" vertical="center" wrapText="1"/>
    </xf>
    <xf numFmtId="3" fontId="83" fillId="0" borderId="11" xfId="57" applyNumberFormat="1" applyFont="1" applyFill="1" applyBorder="1" applyAlignment="1">
      <alignment horizontal="center" vertical="center" wrapText="1"/>
    </xf>
    <xf numFmtId="190" fontId="83" fillId="0" borderId="11" xfId="0" applyNumberFormat="1" applyFont="1" applyFill="1" applyBorder="1" applyAlignment="1">
      <alignment horizontal="center" vertical="center" wrapText="1"/>
    </xf>
    <xf numFmtId="0" fontId="87" fillId="0" borderId="11" xfId="0" applyFont="1" applyFill="1" applyBorder="1" applyAlignment="1" quotePrefix="1">
      <alignment horizontal="center" vertical="center" wrapText="1"/>
    </xf>
    <xf numFmtId="3" fontId="85" fillId="0" borderId="11" xfId="57" applyNumberFormat="1" applyFont="1" applyFill="1" applyBorder="1" applyAlignment="1">
      <alignment horizontal="center" vertical="center" wrapText="1"/>
    </xf>
    <xf numFmtId="4" fontId="84" fillId="0" borderId="11" xfId="0" applyNumberFormat="1" applyFont="1" applyFill="1" applyBorder="1" applyAlignment="1">
      <alignment horizontal="center" vertical="center" wrapText="1"/>
    </xf>
    <xf numFmtId="0" fontId="83" fillId="0" borderId="19" xfId="0" applyFont="1" applyFill="1" applyBorder="1" applyAlignment="1">
      <alignment horizontal="center" vertical="center" wrapText="1"/>
    </xf>
    <xf numFmtId="0" fontId="83" fillId="0" borderId="19" xfId="0" applyFont="1" applyFill="1" applyBorder="1" applyAlignment="1" quotePrefix="1">
      <alignment horizontal="justify" vertical="center" wrapText="1"/>
    </xf>
    <xf numFmtId="3" fontId="83" fillId="0" borderId="19" xfId="0" applyNumberFormat="1" applyFont="1" applyFill="1" applyBorder="1" applyAlignment="1">
      <alignment horizontal="center" vertical="center" wrapText="1"/>
    </xf>
    <xf numFmtId="3" fontId="84" fillId="0" borderId="19" xfId="0" applyNumberFormat="1" applyFont="1" applyFill="1" applyBorder="1" applyAlignment="1">
      <alignment horizontal="center" vertical="center" wrapText="1"/>
    </xf>
    <xf numFmtId="4" fontId="43" fillId="0" borderId="11" xfId="79" applyNumberFormat="1" applyFont="1" applyFill="1" applyBorder="1" applyAlignment="1">
      <alignment horizontal="center" vertical="center" wrapText="1"/>
      <protection/>
    </xf>
    <xf numFmtId="3" fontId="43" fillId="0" borderId="19" xfId="79" applyNumberFormat="1" applyFont="1" applyFill="1" applyBorder="1" applyAlignment="1">
      <alignment horizontal="center" vertical="center" wrapText="1"/>
      <protection/>
    </xf>
    <xf numFmtId="0" fontId="2" fillId="27" borderId="11" xfId="79" applyFont="1" applyFill="1" applyBorder="1" applyAlignment="1">
      <alignment horizontal="center" vertical="center" wrapText="1"/>
      <protection/>
    </xf>
    <xf numFmtId="0" fontId="43" fillId="27" borderId="22" xfId="79" applyFont="1" applyFill="1" applyBorder="1" applyAlignment="1">
      <alignment horizontal="center" vertical="center" wrapText="1"/>
      <protection/>
    </xf>
    <xf numFmtId="0" fontId="58" fillId="27" borderId="0" xfId="0" applyFont="1" applyFill="1" applyAlignment="1">
      <alignment horizontal="center" vertical="center"/>
    </xf>
    <xf numFmtId="0" fontId="43" fillId="27" borderId="22" xfId="0" applyFont="1" applyFill="1" applyBorder="1" applyAlignment="1">
      <alignment horizontal="center" vertical="center" wrapText="1"/>
    </xf>
    <xf numFmtId="0" fontId="43" fillId="27" borderId="22" xfId="79" applyFont="1" applyFill="1" applyBorder="1" applyAlignment="1">
      <alignment horizontal="center" vertical="center" wrapText="1"/>
      <protection/>
    </xf>
    <xf numFmtId="0" fontId="71" fillId="27" borderId="0" xfId="79" applyFont="1" applyFill="1" applyBorder="1" applyAlignment="1">
      <alignment horizontal="center" vertical="center" wrapText="1"/>
      <protection/>
    </xf>
    <xf numFmtId="0" fontId="77" fillId="0" borderId="22" xfId="79" applyFont="1" applyBorder="1" applyAlignment="1">
      <alignment horizontal="center" vertical="center" wrapText="1"/>
      <protection/>
    </xf>
    <xf numFmtId="188" fontId="2" fillId="27" borderId="11" xfId="49" applyNumberFormat="1" applyFont="1" applyFill="1" applyBorder="1" applyAlignment="1" quotePrefix="1">
      <alignment horizontal="center" vertical="center" wrapText="1"/>
    </xf>
    <xf numFmtId="0" fontId="43" fillId="27" borderId="11" xfId="0" applyFont="1" applyFill="1" applyBorder="1" applyAlignment="1">
      <alignment horizontal="center" vertical="center" wrapText="1"/>
    </xf>
    <xf numFmtId="0" fontId="43" fillId="27" borderId="11" xfId="79" applyFont="1" applyFill="1" applyBorder="1" applyAlignment="1">
      <alignment vertical="center" wrapText="1"/>
      <protection/>
    </xf>
    <xf numFmtId="0" fontId="77" fillId="0" borderId="11" xfId="79" applyFont="1" applyBorder="1" applyAlignment="1">
      <alignment horizontal="center" vertical="center" wrapText="1"/>
      <protection/>
    </xf>
    <xf numFmtId="0" fontId="20" fillId="27" borderId="11" xfId="0" applyFont="1" applyFill="1" applyBorder="1" applyAlignment="1">
      <alignment vertical="center" wrapText="1"/>
    </xf>
    <xf numFmtId="0" fontId="49" fillId="27" borderId="11" xfId="0" applyFont="1" applyFill="1" applyBorder="1" applyAlignment="1">
      <alignment vertical="center" wrapText="1"/>
    </xf>
    <xf numFmtId="0" fontId="48" fillId="27" borderId="11" xfId="0" applyFont="1" applyFill="1" applyBorder="1" applyAlignment="1">
      <alignment vertical="center"/>
    </xf>
    <xf numFmtId="0" fontId="48" fillId="27" borderId="19" xfId="0" applyFont="1" applyFill="1" applyBorder="1" applyAlignment="1">
      <alignment vertical="center"/>
    </xf>
    <xf numFmtId="0" fontId="58" fillId="27" borderId="0" xfId="0" applyFont="1" applyFill="1" applyAlignment="1">
      <alignment vertical="center"/>
    </xf>
    <xf numFmtId="0" fontId="78" fillId="27" borderId="0" xfId="0" applyFont="1" applyFill="1" applyAlignment="1">
      <alignment vertical="center"/>
    </xf>
    <xf numFmtId="0" fontId="61" fillId="0" borderId="0" xfId="92" applyFont="1" applyAlignment="1">
      <alignment vertical="center" wrapText="1"/>
      <protection/>
    </xf>
    <xf numFmtId="0" fontId="56" fillId="0" borderId="0" xfId="79" applyFont="1" applyAlignment="1">
      <alignment vertical="center" wrapText="1"/>
      <protection/>
    </xf>
    <xf numFmtId="0" fontId="61" fillId="27" borderId="0" xfId="92" applyFont="1" applyFill="1" applyAlignment="1">
      <alignment horizontal="center" vertical="center" wrapText="1"/>
      <protection/>
    </xf>
    <xf numFmtId="0" fontId="61" fillId="27" borderId="0" xfId="92" applyFont="1" applyFill="1" applyAlignment="1">
      <alignment vertical="center" wrapText="1"/>
      <protection/>
    </xf>
    <xf numFmtId="0" fontId="2" fillId="0" borderId="24" xfId="92" applyFont="1" applyBorder="1" applyAlignment="1">
      <alignment horizontal="center" vertical="center" wrapText="1"/>
      <protection/>
    </xf>
    <xf numFmtId="0" fontId="43" fillId="27" borderId="24" xfId="92" applyFont="1" applyFill="1" applyBorder="1" applyAlignment="1">
      <alignment horizontal="center" vertical="center" wrapText="1"/>
      <protection/>
    </xf>
    <xf numFmtId="0" fontId="2" fillId="0" borderId="0" xfId="92" applyFont="1" applyAlignment="1">
      <alignment vertical="center" wrapText="1"/>
      <protection/>
    </xf>
    <xf numFmtId="0" fontId="61" fillId="0" borderId="23" xfId="49" applyNumberFormat="1" applyFont="1" applyFill="1" applyBorder="1" applyAlignment="1" applyProtection="1">
      <alignment horizontal="center" vertical="center" wrapText="1"/>
      <protection locked="0"/>
    </xf>
    <xf numFmtId="0" fontId="79" fillId="0" borderId="23" xfId="49" applyNumberFormat="1" applyFont="1" applyFill="1" applyBorder="1" applyAlignment="1">
      <alignment horizontal="center" vertical="center" wrapText="1"/>
    </xf>
    <xf numFmtId="0" fontId="79" fillId="0" borderId="23" xfId="49" applyNumberFormat="1" applyFont="1" applyFill="1" applyBorder="1" applyAlignment="1" quotePrefix="1">
      <alignment horizontal="center" vertical="center" wrapText="1"/>
    </xf>
    <xf numFmtId="0" fontId="61" fillId="0" borderId="23" xfId="49" applyNumberFormat="1" applyFont="1" applyFill="1" applyBorder="1" applyAlignment="1">
      <alignment horizontal="center" vertical="center" wrapText="1"/>
    </xf>
    <xf numFmtId="0" fontId="80" fillId="0" borderId="23" xfId="49" applyNumberFormat="1" applyFont="1" applyFill="1" applyBorder="1" applyAlignment="1">
      <alignment horizontal="center" vertical="center" wrapText="1"/>
    </xf>
    <xf numFmtId="0" fontId="80" fillId="0" borderId="0" xfId="92" applyFont="1" applyAlignment="1">
      <alignment vertical="center" wrapText="1"/>
      <protection/>
    </xf>
    <xf numFmtId="0" fontId="2" fillId="0" borderId="23" xfId="92" applyFont="1" applyBorder="1" applyAlignment="1">
      <alignment horizontal="center" vertical="center" wrapText="1"/>
      <protection/>
    </xf>
    <xf numFmtId="0" fontId="43" fillId="27" borderId="23" xfId="92" applyFont="1" applyFill="1" applyBorder="1" applyAlignment="1">
      <alignment horizontal="center" vertical="center" wrapText="1"/>
      <protection/>
    </xf>
    <xf numFmtId="0" fontId="61" fillId="27" borderId="23" xfId="92" applyFont="1" applyFill="1" applyBorder="1" applyAlignment="1">
      <alignment horizontal="center" vertical="center" wrapText="1"/>
      <protection/>
    </xf>
    <xf numFmtId="0" fontId="61" fillId="27" borderId="23" xfId="92" applyFont="1" applyFill="1" applyBorder="1" applyAlignment="1" quotePrefix="1">
      <alignment horizontal="center" vertical="center" wrapText="1"/>
      <protection/>
    </xf>
    <xf numFmtId="0" fontId="61" fillId="0" borderId="23" xfId="92" applyFont="1" applyBorder="1" applyAlignment="1">
      <alignment vertical="center" wrapText="1"/>
      <protection/>
    </xf>
    <xf numFmtId="0" fontId="61" fillId="0" borderId="26" xfId="92" applyFont="1" applyBorder="1" applyAlignment="1">
      <alignment vertical="center" wrapText="1"/>
      <protection/>
    </xf>
    <xf numFmtId="0" fontId="61" fillId="0" borderId="0" xfId="92" applyFont="1" applyAlignment="1">
      <alignment horizontal="center" vertical="center" wrapText="1"/>
      <protection/>
    </xf>
    <xf numFmtId="0" fontId="43" fillId="27" borderId="11" xfId="0" applyFont="1" applyFill="1" applyBorder="1" applyAlignment="1">
      <alignment horizontal="center" vertical="center" wrapText="1"/>
    </xf>
    <xf numFmtId="0" fontId="43" fillId="0" borderId="22" xfId="79" applyFont="1" applyBorder="1" applyAlignment="1">
      <alignment horizontal="center" vertical="center" wrapText="1"/>
      <protection/>
    </xf>
    <xf numFmtId="0" fontId="43" fillId="27" borderId="22" xfId="79" applyFont="1" applyFill="1" applyBorder="1" applyAlignment="1">
      <alignment vertical="center" wrapText="1"/>
      <protection/>
    </xf>
    <xf numFmtId="0" fontId="43" fillId="27" borderId="22" xfId="81" applyFont="1" applyFill="1" applyBorder="1" applyAlignment="1">
      <alignment vertical="center" wrapText="1"/>
      <protection/>
    </xf>
    <xf numFmtId="0" fontId="43" fillId="27" borderId="22" xfId="79" applyFont="1" applyFill="1" applyBorder="1" applyAlignment="1">
      <alignment horizontal="center" vertical="center" wrapText="1"/>
      <protection/>
    </xf>
    <xf numFmtId="0" fontId="43" fillId="27" borderId="11" xfId="79" applyFont="1" applyFill="1" applyBorder="1" applyAlignment="1">
      <alignment vertical="center" wrapText="1"/>
      <protection/>
    </xf>
    <xf numFmtId="0" fontId="44" fillId="0" borderId="0" xfId="80" applyFont="1" applyFill="1" applyAlignment="1">
      <alignment vertical="center"/>
      <protection/>
    </xf>
    <xf numFmtId="0" fontId="2" fillId="26" borderId="0" xfId="80" applyFont="1" applyFill="1" applyAlignment="1">
      <alignment vertical="center"/>
      <protection/>
    </xf>
    <xf numFmtId="0" fontId="42" fillId="0" borderId="0" xfId="80" applyFont="1" applyFill="1" applyAlignment="1">
      <alignment vertical="center"/>
      <protection/>
    </xf>
    <xf numFmtId="0" fontId="56" fillId="0" borderId="22" xfId="79" applyFont="1" applyBorder="1" applyAlignment="1">
      <alignment horizontal="center" vertical="center" wrapText="1"/>
      <protection/>
    </xf>
    <xf numFmtId="0" fontId="84" fillId="27" borderId="24" xfId="92" applyFont="1" applyFill="1" applyBorder="1" applyAlignment="1">
      <alignment horizontal="center" vertical="center" wrapText="1"/>
      <protection/>
    </xf>
    <xf numFmtId="0" fontId="84" fillId="0" borderId="23" xfId="49" applyNumberFormat="1" applyFont="1" applyFill="1" applyBorder="1" applyAlignment="1">
      <alignment horizontal="center" vertical="center" wrapText="1"/>
    </xf>
    <xf numFmtId="3" fontId="84" fillId="0" borderId="23" xfId="49" applyNumberFormat="1" applyFont="1" applyFill="1" applyBorder="1" applyAlignment="1">
      <alignment vertical="center" wrapText="1"/>
    </xf>
    <xf numFmtId="0" fontId="83" fillId="0" borderId="23" xfId="49" applyNumberFormat="1" applyFont="1" applyFill="1" applyBorder="1" applyAlignment="1" applyProtection="1">
      <alignment horizontal="center" vertical="center"/>
      <protection locked="0"/>
    </xf>
    <xf numFmtId="0" fontId="2" fillId="0" borderId="23" xfId="49" applyNumberFormat="1" applyFont="1" applyFill="1" applyBorder="1" applyAlignment="1" applyProtection="1">
      <alignment horizontal="center" vertical="center" wrapText="1"/>
      <protection locked="0"/>
    </xf>
    <xf numFmtId="3" fontId="83" fillId="0" borderId="23" xfId="49" applyNumberFormat="1" applyFont="1" applyFill="1" applyBorder="1" applyAlignment="1">
      <alignment vertical="center" wrapText="1"/>
    </xf>
    <xf numFmtId="187" fontId="83" fillId="0" borderId="23" xfId="49" applyNumberFormat="1" applyFont="1" applyFill="1" applyBorder="1" applyAlignment="1" applyProtection="1">
      <alignment horizontal="center" vertical="center"/>
      <protection locked="0"/>
    </xf>
    <xf numFmtId="3" fontId="2" fillId="0" borderId="23" xfId="106" applyNumberFormat="1" applyFont="1" applyBorder="1" applyAlignment="1">
      <alignment horizontal="center" vertical="center" wrapText="1"/>
      <protection/>
    </xf>
    <xf numFmtId="0" fontId="83" fillId="0" borderId="23" xfId="49" applyNumberFormat="1" applyFont="1" applyFill="1" applyBorder="1" applyAlignment="1" applyProtection="1">
      <alignment horizontal="center" vertical="center" wrapText="1"/>
      <protection locked="0"/>
    </xf>
    <xf numFmtId="190" fontId="2" fillId="0" borderId="23" xfId="106" applyNumberFormat="1" applyFont="1" applyBorder="1" applyAlignment="1">
      <alignment horizontal="center" vertical="center" wrapText="1"/>
      <protection/>
    </xf>
    <xf numFmtId="188" fontId="2" fillId="0" borderId="23" xfId="49" applyNumberFormat="1" applyFont="1" applyFill="1" applyBorder="1" applyAlignment="1" applyProtection="1">
      <alignment horizontal="center" vertical="center" wrapText="1"/>
      <protection locked="0"/>
    </xf>
    <xf numFmtId="187" fontId="84" fillId="0" borderId="23" xfId="49" applyNumberFormat="1" applyFont="1" applyFill="1" applyBorder="1" applyAlignment="1">
      <alignment vertical="center" wrapText="1"/>
    </xf>
    <xf numFmtId="3" fontId="2" fillId="0" borderId="23" xfId="49" applyNumberFormat="1" applyFont="1" applyFill="1" applyBorder="1" applyAlignment="1" applyProtection="1">
      <alignment horizontal="center" vertical="center" wrapText="1"/>
      <protection locked="0"/>
    </xf>
    <xf numFmtId="3" fontId="43" fillId="0" borderId="23" xfId="49" applyNumberFormat="1" applyFont="1" applyFill="1" applyBorder="1" applyAlignment="1" applyProtection="1">
      <alignment horizontal="center" vertical="center" wrapText="1"/>
      <protection locked="0"/>
    </xf>
    <xf numFmtId="3" fontId="83" fillId="0" borderId="23" xfId="49" applyNumberFormat="1" applyFont="1" applyFill="1" applyBorder="1" applyAlignment="1">
      <alignment horizontal="center" vertical="center" wrapText="1"/>
    </xf>
    <xf numFmtId="0" fontId="83" fillId="0" borderId="23" xfId="49" applyNumberFormat="1" applyFont="1" applyFill="1" applyBorder="1" applyAlignment="1">
      <alignment horizontal="center" vertical="center" wrapText="1"/>
    </xf>
    <xf numFmtId="187" fontId="83" fillId="0" borderId="23" xfId="49" applyNumberFormat="1" applyFont="1" applyFill="1" applyBorder="1" applyAlignment="1">
      <alignment horizontal="center" vertical="center" wrapText="1"/>
    </xf>
    <xf numFmtId="0" fontId="85" fillId="0" borderId="23" xfId="49" applyNumberFormat="1" applyFont="1" applyFill="1" applyBorder="1" applyAlignment="1">
      <alignment horizontal="center" vertical="center" wrapText="1"/>
    </xf>
    <xf numFmtId="3" fontId="85" fillId="0" borderId="23" xfId="49" applyNumberFormat="1" applyFont="1" applyFill="1" applyBorder="1" applyAlignment="1">
      <alignment vertical="center" wrapText="1"/>
    </xf>
    <xf numFmtId="3" fontId="4" fillId="0" borderId="23" xfId="106" applyNumberFormat="1" applyFont="1" applyBorder="1" applyAlignment="1">
      <alignment horizontal="center" vertical="center" wrapText="1"/>
      <protection/>
    </xf>
    <xf numFmtId="187" fontId="84" fillId="0" borderId="23" xfId="49" applyNumberFormat="1" applyFont="1" applyFill="1" applyBorder="1" applyAlignment="1">
      <alignment horizontal="center" vertical="center" wrapText="1"/>
    </xf>
    <xf numFmtId="3" fontId="56" fillId="0" borderId="23" xfId="49" applyNumberFormat="1" applyFont="1" applyFill="1" applyBorder="1" applyAlignment="1" applyProtection="1">
      <alignment horizontal="center" vertical="center" wrapText="1"/>
      <protection locked="0"/>
    </xf>
    <xf numFmtId="3" fontId="43" fillId="0" borderId="23" xfId="106" applyNumberFormat="1" applyFont="1" applyBorder="1" applyAlignment="1">
      <alignment horizontal="center" vertical="center" wrapText="1"/>
      <protection/>
    </xf>
    <xf numFmtId="188" fontId="83" fillId="0" borderId="23" xfId="49" applyNumberFormat="1" applyFont="1" applyFill="1" applyBorder="1" applyAlignment="1" applyProtection="1">
      <alignment horizontal="center" vertical="center" wrapText="1"/>
      <protection locked="0"/>
    </xf>
    <xf numFmtId="187" fontId="83" fillId="0" borderId="23" xfId="49" applyNumberFormat="1" applyFont="1" applyFill="1" applyBorder="1" applyAlignment="1">
      <alignment vertical="center" wrapText="1"/>
    </xf>
    <xf numFmtId="0" fontId="84" fillId="27" borderId="23" xfId="92" applyFont="1" applyFill="1" applyBorder="1" applyAlignment="1">
      <alignment horizontal="center" vertical="center" wrapText="1"/>
      <protection/>
    </xf>
    <xf numFmtId="0" fontId="84" fillId="27" borderId="23" xfId="92" applyFont="1" applyFill="1" applyBorder="1" applyAlignment="1">
      <alignment vertical="center" wrapText="1"/>
      <protection/>
    </xf>
    <xf numFmtId="0" fontId="83" fillId="27" borderId="23" xfId="92" applyFont="1" applyFill="1" applyBorder="1" applyAlignment="1">
      <alignment horizontal="center" vertical="center" wrapText="1"/>
      <protection/>
    </xf>
    <xf numFmtId="0" fontId="83" fillId="27" borderId="23" xfId="92" applyFont="1" applyFill="1" applyBorder="1" applyAlignment="1">
      <alignment vertical="center" wrapText="1"/>
      <protection/>
    </xf>
    <xf numFmtId="0" fontId="83" fillId="27" borderId="23" xfId="79" applyFont="1" applyFill="1" applyBorder="1" applyAlignment="1">
      <alignment horizontal="center" vertical="center" wrapText="1"/>
      <protection/>
    </xf>
    <xf numFmtId="0" fontId="84" fillId="27" borderId="23" xfId="79" applyFont="1" applyFill="1" applyBorder="1" applyAlignment="1">
      <alignment horizontal="center" vertical="center" wrapText="1"/>
      <protection/>
    </xf>
    <xf numFmtId="0" fontId="83" fillId="0" borderId="23" xfId="79" applyFont="1" applyBorder="1" applyAlignment="1">
      <alignment horizontal="center" vertical="center" wrapText="1"/>
      <protection/>
    </xf>
    <xf numFmtId="0" fontId="83" fillId="27" borderId="23" xfId="79" applyFont="1" applyFill="1" applyBorder="1" applyAlignment="1">
      <alignment horizontal="left" vertical="center" wrapText="1"/>
      <protection/>
    </xf>
    <xf numFmtId="0" fontId="83" fillId="27" borderId="23" xfId="112" applyFont="1" applyFill="1" applyBorder="1" applyAlignment="1">
      <alignment vertical="center" wrapText="1"/>
      <protection/>
    </xf>
    <xf numFmtId="0" fontId="85" fillId="27" borderId="23" xfId="92" applyFont="1" applyFill="1" applyBorder="1" applyAlignment="1" quotePrefix="1">
      <alignment horizontal="center" vertical="center" wrapText="1"/>
      <protection/>
    </xf>
    <xf numFmtId="0" fontId="85" fillId="27" borderId="23" xfId="96" applyFont="1" applyFill="1" applyBorder="1" applyAlignment="1">
      <alignment vertical="center" wrapText="1"/>
      <protection/>
    </xf>
    <xf numFmtId="0" fontId="83" fillId="27" borderId="23" xfId="96" applyFont="1" applyFill="1" applyBorder="1" applyAlignment="1">
      <alignment horizontal="center" vertical="center" wrapText="1"/>
      <protection/>
    </xf>
    <xf numFmtId="0" fontId="83" fillId="27" borderId="23" xfId="96" applyFont="1" applyFill="1" applyBorder="1" applyAlignment="1">
      <alignment vertical="center" wrapText="1"/>
      <protection/>
    </xf>
    <xf numFmtId="3" fontId="2" fillId="0" borderId="23" xfId="108" applyNumberFormat="1" applyFont="1" applyBorder="1" applyAlignment="1">
      <alignment horizontal="center" vertical="center" wrapText="1"/>
      <protection/>
    </xf>
    <xf numFmtId="188" fontId="2" fillId="0" borderId="23" xfId="92" applyNumberFormat="1" applyFont="1" applyBorder="1" applyAlignment="1">
      <alignment horizontal="center" vertical="center" wrapText="1"/>
      <protection/>
    </xf>
    <xf numFmtId="0" fontId="83" fillId="0" borderId="23" xfId="112" applyFont="1" applyBorder="1" applyAlignment="1">
      <alignment vertical="center" wrapText="1"/>
      <protection/>
    </xf>
    <xf numFmtId="0" fontId="83" fillId="0" borderId="23" xfId="112" applyFont="1" applyBorder="1" applyAlignment="1">
      <alignment horizontal="center" vertical="center" wrapText="1"/>
      <protection/>
    </xf>
    <xf numFmtId="1" fontId="2" fillId="0" borderId="23" xfId="79" applyNumberFormat="1" applyFont="1" applyBorder="1" applyAlignment="1">
      <alignment horizontal="center" vertical="center" wrapText="1"/>
      <protection/>
    </xf>
    <xf numFmtId="188" fontId="42" fillId="0" borderId="23" xfId="79" applyNumberFormat="1" applyFont="1" applyBorder="1" applyAlignment="1">
      <alignment horizontal="center" vertical="center" wrapText="1"/>
      <protection/>
    </xf>
    <xf numFmtId="0" fontId="2" fillId="0" borderId="23" xfId="79" applyFont="1" applyBorder="1" applyAlignment="1">
      <alignment horizontal="center" vertical="center" wrapText="1"/>
      <protection/>
    </xf>
    <xf numFmtId="0" fontId="42" fillId="26" borderId="23" xfId="79" applyFont="1" applyFill="1" applyBorder="1" applyAlignment="1">
      <alignment horizontal="center" vertical="center" wrapText="1"/>
      <protection/>
    </xf>
    <xf numFmtId="0" fontId="85" fillId="27" borderId="23" xfId="92" applyFont="1" applyFill="1" applyBorder="1" applyAlignment="1">
      <alignment horizontal="center" vertical="center" wrapText="1"/>
      <protection/>
    </xf>
    <xf numFmtId="3" fontId="2" fillId="27" borderId="23" xfId="108" applyNumberFormat="1" applyFont="1" applyFill="1" applyBorder="1" applyAlignment="1">
      <alignment horizontal="center" vertical="center" wrapText="1"/>
      <protection/>
    </xf>
    <xf numFmtId="3" fontId="2" fillId="0" borderId="23" xfId="92" applyNumberFormat="1" applyFont="1" applyBorder="1" applyAlignment="1">
      <alignment horizontal="center" vertical="center" wrapText="1"/>
      <protection/>
    </xf>
    <xf numFmtId="0" fontId="2" fillId="0" borderId="23" xfId="92" applyFont="1" applyBorder="1" applyAlignment="1">
      <alignment vertical="center" wrapText="1"/>
      <protection/>
    </xf>
    <xf numFmtId="0" fontId="83" fillId="27" borderId="26" xfId="92" applyFont="1" applyFill="1" applyBorder="1" applyAlignment="1">
      <alignment horizontal="center" vertical="center" wrapText="1"/>
      <protection/>
    </xf>
    <xf numFmtId="0" fontId="83" fillId="27" borderId="26" xfId="96" applyFont="1" applyFill="1" applyBorder="1" applyAlignment="1">
      <alignment vertical="center" wrapText="1"/>
      <protection/>
    </xf>
    <xf numFmtId="0" fontId="83" fillId="27" borderId="26" xfId="96" applyFont="1" applyFill="1" applyBorder="1" applyAlignment="1">
      <alignment horizontal="center" vertical="center" wrapText="1"/>
      <protection/>
    </xf>
    <xf numFmtId="0" fontId="2" fillId="0" borderId="26" xfId="92" applyFont="1" applyBorder="1" applyAlignment="1">
      <alignment horizontal="center" vertical="center" wrapText="1"/>
      <protection/>
    </xf>
    <xf numFmtId="0" fontId="2" fillId="0" borderId="26" xfId="92" applyFont="1" applyBorder="1" applyAlignment="1">
      <alignment vertical="center" wrapText="1"/>
      <protection/>
    </xf>
    <xf numFmtId="0" fontId="58" fillId="27" borderId="0" xfId="0" applyFont="1" applyFill="1" applyAlignment="1">
      <alignment horizontal="center" vertical="center"/>
    </xf>
    <xf numFmtId="0" fontId="43" fillId="27" borderId="22" xfId="0" applyFont="1" applyFill="1" applyBorder="1" applyAlignment="1">
      <alignment horizontal="center" vertical="center" wrapText="1"/>
    </xf>
    <xf numFmtId="0" fontId="4" fillId="27" borderId="0" xfId="79" applyFont="1" applyFill="1" applyBorder="1" applyAlignment="1">
      <alignment horizontal="center" vertical="center" wrapText="1"/>
      <protection/>
    </xf>
    <xf numFmtId="0" fontId="58" fillId="27" borderId="0" xfId="79" applyFont="1" applyFill="1" applyAlignment="1">
      <alignment horizontal="center" vertical="center" wrapText="1"/>
      <protection/>
    </xf>
    <xf numFmtId="0" fontId="58" fillId="27" borderId="0" xfId="79" applyFont="1" applyFill="1" applyAlignment="1">
      <alignment horizontal="center" vertical="center" wrapText="1"/>
      <protection/>
    </xf>
    <xf numFmtId="0" fontId="43" fillId="27" borderId="17" xfId="79" applyFont="1" applyFill="1" applyBorder="1" applyAlignment="1">
      <alignment horizontal="center" vertical="center" wrapText="1"/>
      <protection/>
    </xf>
    <xf numFmtId="0" fontId="43" fillId="27" borderId="27" xfId="79" applyFont="1" applyFill="1" applyBorder="1" applyAlignment="1">
      <alignment horizontal="center" vertical="center" wrapText="1"/>
      <protection/>
    </xf>
    <xf numFmtId="0" fontId="43" fillId="27" borderId="17" xfId="79" applyFont="1" applyFill="1" applyBorder="1" applyAlignment="1">
      <alignment horizontal="center" vertical="center" wrapText="1"/>
      <protection/>
    </xf>
    <xf numFmtId="0" fontId="43" fillId="27" borderId="8" xfId="79" applyFont="1" applyFill="1" applyBorder="1" applyAlignment="1">
      <alignment horizontal="center" vertical="center" wrapText="1"/>
      <protection/>
    </xf>
    <xf numFmtId="0" fontId="2" fillId="27" borderId="0" xfId="79" applyFont="1" applyFill="1" applyAlignment="1">
      <alignment horizontal="left" vertical="center" wrapText="1"/>
      <protection/>
    </xf>
    <xf numFmtId="0" fontId="43" fillId="27" borderId="22" xfId="79" applyFont="1" applyFill="1" applyBorder="1" applyAlignment="1">
      <alignment horizontal="center" vertical="center" wrapText="1"/>
      <protection/>
    </xf>
    <xf numFmtId="0" fontId="2" fillId="27" borderId="11" xfId="79" applyFont="1" applyFill="1" applyBorder="1" applyAlignment="1">
      <alignment horizontal="center" vertical="center" wrapText="1"/>
      <protection/>
    </xf>
    <xf numFmtId="0" fontId="43" fillId="27" borderId="28" xfId="81" applyFont="1" applyFill="1" applyBorder="1" applyAlignment="1">
      <alignment horizontal="center" vertical="center" wrapText="1"/>
      <protection/>
    </xf>
    <xf numFmtId="0" fontId="43" fillId="27" borderId="29" xfId="81" applyFont="1" applyFill="1" applyBorder="1" applyAlignment="1">
      <alignment horizontal="center" vertical="center" wrapText="1"/>
      <protection/>
    </xf>
    <xf numFmtId="1" fontId="2" fillId="27" borderId="30" xfId="0" applyNumberFormat="1" applyFont="1" applyFill="1" applyBorder="1" applyAlignment="1">
      <alignment horizontal="center" vertical="center" wrapText="1"/>
    </xf>
    <xf numFmtId="1" fontId="2" fillId="27" borderId="31" xfId="0" applyNumberFormat="1" applyFont="1" applyFill="1" applyBorder="1" applyAlignment="1">
      <alignment horizontal="center" vertical="center" wrapText="1"/>
    </xf>
    <xf numFmtId="1" fontId="2" fillId="27" borderId="11" xfId="0" applyNumberFormat="1" applyFont="1" applyFill="1" applyBorder="1" applyAlignment="1">
      <alignment horizontal="center" vertical="center" wrapText="1"/>
    </xf>
    <xf numFmtId="0" fontId="43" fillId="27" borderId="17" xfId="81" applyFont="1" applyFill="1" applyBorder="1" applyAlignment="1">
      <alignment horizontal="center" vertical="center" wrapText="1"/>
      <protection/>
    </xf>
    <xf numFmtId="0" fontId="43" fillId="27" borderId="8" xfId="81" applyFont="1" applyFill="1" applyBorder="1" applyAlignment="1">
      <alignment horizontal="center" vertical="center" wrapText="1"/>
      <protection/>
    </xf>
    <xf numFmtId="0" fontId="43" fillId="27" borderId="32" xfId="79" applyFont="1" applyFill="1" applyBorder="1" applyAlignment="1">
      <alignment horizontal="center" vertical="center" wrapText="1"/>
      <protection/>
    </xf>
    <xf numFmtId="0" fontId="43" fillId="27" borderId="33" xfId="79" applyFont="1" applyFill="1" applyBorder="1" applyAlignment="1">
      <alignment horizontal="center" vertical="center" wrapText="1"/>
      <protection/>
    </xf>
    <xf numFmtId="0" fontId="43" fillId="27" borderId="34" xfId="79" applyFont="1" applyFill="1" applyBorder="1" applyAlignment="1">
      <alignment horizontal="center" vertical="center" wrapText="1"/>
      <protection/>
    </xf>
    <xf numFmtId="0" fontId="43" fillId="27" borderId="22" xfId="79" applyFont="1" applyFill="1" applyBorder="1" applyAlignment="1">
      <alignment horizontal="center" vertical="center" wrapText="1"/>
      <protection/>
    </xf>
    <xf numFmtId="0" fontId="43" fillId="27" borderId="20" xfId="0" applyFont="1" applyFill="1" applyBorder="1" applyAlignment="1">
      <alignment horizontal="center" vertical="center" wrapText="1"/>
    </xf>
    <xf numFmtId="0" fontId="43" fillId="27" borderId="20" xfId="79" applyFont="1" applyFill="1" applyBorder="1" applyAlignment="1">
      <alignment horizontal="center" vertical="center" wrapText="1"/>
      <protection/>
    </xf>
    <xf numFmtId="0" fontId="43" fillId="27" borderId="11" xfId="79" applyFont="1" applyFill="1" applyBorder="1" applyAlignment="1">
      <alignment horizontal="center" vertical="center" wrapText="1"/>
      <protection/>
    </xf>
    <xf numFmtId="0" fontId="58" fillId="27" borderId="0" xfId="0" applyFont="1" applyFill="1" applyAlignment="1">
      <alignment horizontal="center" vertical="center"/>
    </xf>
    <xf numFmtId="0" fontId="48" fillId="27" borderId="1" xfId="0" applyFont="1" applyFill="1" applyBorder="1" applyAlignment="1">
      <alignment horizontal="center" vertical="center"/>
    </xf>
    <xf numFmtId="0" fontId="58" fillId="27" borderId="0" xfId="0" applyFont="1" applyFill="1" applyAlignment="1">
      <alignment horizontal="center" vertical="center"/>
    </xf>
    <xf numFmtId="0" fontId="78" fillId="27" borderId="0" xfId="0" applyFont="1" applyFill="1" applyAlignment="1">
      <alignment horizontal="center" vertical="center"/>
    </xf>
    <xf numFmtId="0" fontId="47" fillId="27" borderId="20" xfId="79" applyFont="1" applyFill="1" applyBorder="1" applyAlignment="1">
      <alignment horizontal="center" vertical="center" wrapText="1"/>
      <protection/>
    </xf>
    <xf numFmtId="0" fontId="43" fillId="27" borderId="20" xfId="79" applyFont="1" applyFill="1" applyBorder="1" applyAlignment="1">
      <alignment horizontal="center" vertical="center" wrapText="1"/>
      <protection/>
    </xf>
    <xf numFmtId="0" fontId="58" fillId="0" borderId="0" xfId="79" applyFont="1" applyAlignment="1">
      <alignment horizontal="center" vertical="center" wrapText="1"/>
      <protection/>
    </xf>
    <xf numFmtId="0" fontId="58" fillId="0" borderId="0" xfId="0" applyFont="1" applyAlignment="1">
      <alignment horizontal="center" vertical="center"/>
    </xf>
    <xf numFmtId="0" fontId="4" fillId="27" borderId="0" xfId="79" applyFont="1" applyFill="1" applyAlignment="1">
      <alignment horizontal="center" vertical="center" wrapText="1"/>
      <protection/>
    </xf>
    <xf numFmtId="0" fontId="4" fillId="0" borderId="0" xfId="0" applyFont="1" applyAlignment="1">
      <alignment horizontal="center" vertical="center"/>
    </xf>
    <xf numFmtId="0" fontId="43" fillId="0" borderId="17" xfId="79" applyFont="1" applyBorder="1" applyAlignment="1">
      <alignment horizontal="center" vertical="center" wrapText="1"/>
      <protection/>
    </xf>
    <xf numFmtId="0" fontId="43" fillId="0" borderId="27" xfId="79" applyFont="1" applyBorder="1" applyAlignment="1">
      <alignment horizontal="center" vertical="center" wrapText="1"/>
      <protection/>
    </xf>
    <xf numFmtId="0" fontId="43" fillId="0" borderId="22" xfId="79" applyFont="1" applyBorder="1" applyAlignment="1">
      <alignment horizontal="center" vertical="center" wrapText="1"/>
      <protection/>
    </xf>
    <xf numFmtId="0" fontId="58" fillId="0" borderId="0" xfId="79" applyFont="1" applyFill="1" applyAlignment="1">
      <alignment horizontal="center" vertical="center"/>
      <protection/>
    </xf>
    <xf numFmtId="0" fontId="58" fillId="0" borderId="0" xfId="0" applyFont="1" applyFill="1" applyAlignment="1">
      <alignment horizontal="center" vertical="center"/>
    </xf>
    <xf numFmtId="0" fontId="43" fillId="0" borderId="22" xfId="79" applyFont="1" applyFill="1" applyBorder="1" applyAlignment="1">
      <alignment horizontal="center" vertical="center" wrapText="1"/>
      <protection/>
    </xf>
    <xf numFmtId="0" fontId="4" fillId="0" borderId="0" xfId="79" applyFont="1" applyFill="1" applyBorder="1" applyAlignment="1">
      <alignment horizontal="center" vertical="center" wrapText="1"/>
      <protection/>
    </xf>
    <xf numFmtId="0" fontId="43" fillId="27" borderId="21" xfId="79" applyFont="1" applyFill="1" applyBorder="1" applyAlignment="1">
      <alignment horizontal="center" vertical="center" wrapText="1"/>
      <protection/>
    </xf>
    <xf numFmtId="191" fontId="43" fillId="27" borderId="20" xfId="114" applyNumberFormat="1" applyFont="1" applyFill="1" applyBorder="1" applyAlignment="1">
      <alignment horizontal="center" vertical="center" wrapText="1"/>
      <protection/>
    </xf>
    <xf numFmtId="191" fontId="43" fillId="27" borderId="8" xfId="114" applyNumberFormat="1" applyFont="1" applyFill="1" applyBorder="1" applyAlignment="1">
      <alignment horizontal="center" vertical="center" wrapText="1"/>
      <protection/>
    </xf>
    <xf numFmtId="191" fontId="2" fillId="27" borderId="19" xfId="114" applyNumberFormat="1" applyFont="1" applyFill="1" applyBorder="1" applyAlignment="1">
      <alignment horizontal="center" vertical="center" wrapText="1"/>
      <protection/>
    </xf>
    <xf numFmtId="0" fontId="84" fillId="27" borderId="17" xfId="0" applyFont="1" applyFill="1" applyBorder="1" applyAlignment="1">
      <alignment horizontal="center" vertical="center" wrapText="1"/>
    </xf>
    <xf numFmtId="0" fontId="84" fillId="27" borderId="27" xfId="0" applyFont="1" applyFill="1" applyBorder="1" applyAlignment="1">
      <alignment horizontal="center" vertical="center" wrapText="1"/>
    </xf>
    <xf numFmtId="0" fontId="51" fillId="27" borderId="0" xfId="79" applyFont="1" applyFill="1" applyAlignment="1">
      <alignment horizontal="center" vertical="center" wrapText="1"/>
      <protection/>
    </xf>
    <xf numFmtId="0" fontId="84" fillId="27" borderId="22" xfId="0" applyFont="1" applyFill="1" applyBorder="1" applyAlignment="1">
      <alignment horizontal="center" vertical="center" wrapText="1"/>
    </xf>
    <xf numFmtId="0" fontId="84" fillId="27" borderId="8" xfId="0" applyFont="1" applyFill="1" applyBorder="1" applyAlignment="1">
      <alignment horizontal="center" vertical="center" wrapText="1"/>
    </xf>
    <xf numFmtId="0" fontId="84" fillId="27" borderId="32" xfId="0" applyFont="1" applyFill="1" applyBorder="1" applyAlignment="1">
      <alignment horizontal="center" vertical="center" wrapText="1"/>
    </xf>
    <xf numFmtId="0" fontId="84" fillId="27" borderId="33" xfId="0" applyFont="1" applyFill="1" applyBorder="1" applyAlignment="1">
      <alignment horizontal="center" vertical="center" wrapText="1"/>
    </xf>
    <xf numFmtId="0" fontId="84" fillId="27" borderId="34" xfId="0" applyFont="1" applyFill="1" applyBorder="1" applyAlignment="1">
      <alignment horizontal="center" vertical="center" wrapText="1"/>
    </xf>
    <xf numFmtId="0" fontId="2" fillId="27" borderId="21" xfId="79" applyFont="1" applyFill="1" applyBorder="1" applyAlignment="1">
      <alignment horizontal="center" vertical="center" wrapText="1"/>
      <protection/>
    </xf>
    <xf numFmtId="0" fontId="2" fillId="27" borderId="0" xfId="79" applyFont="1" applyFill="1" applyAlignment="1">
      <alignment horizontal="center" vertical="center" wrapText="1"/>
      <protection/>
    </xf>
    <xf numFmtId="0" fontId="43" fillId="27" borderId="28" xfId="79" applyFont="1" applyFill="1" applyBorder="1" applyAlignment="1">
      <alignment horizontal="center" vertical="center" wrapText="1"/>
      <protection/>
    </xf>
    <xf numFmtId="0" fontId="43" fillId="27" borderId="5" xfId="79" applyFont="1" applyFill="1" applyBorder="1" applyAlignment="1">
      <alignment horizontal="center" vertical="center" wrapText="1"/>
      <protection/>
    </xf>
    <xf numFmtId="0" fontId="43" fillId="27" borderId="29" xfId="79" applyFont="1" applyFill="1" applyBorder="1" applyAlignment="1">
      <alignment horizontal="center" vertical="center" wrapText="1"/>
      <protection/>
    </xf>
    <xf numFmtId="0" fontId="74" fillId="27" borderId="0" xfId="110" applyFont="1" applyFill="1" applyAlignment="1">
      <alignment horizontal="center" vertical="center" wrapText="1"/>
      <protection/>
    </xf>
    <xf numFmtId="0" fontId="74" fillId="27" borderId="0" xfId="115" applyFont="1" applyFill="1" applyAlignment="1">
      <alignment horizontal="center" vertical="center" wrapText="1"/>
      <protection/>
    </xf>
    <xf numFmtId="0" fontId="74" fillId="27" borderId="0" xfId="79" applyFont="1" applyFill="1" applyAlignment="1">
      <alignment horizontal="center" vertical="center"/>
      <protection/>
    </xf>
    <xf numFmtId="0" fontId="84" fillId="27" borderId="28" xfId="0" applyFont="1" applyFill="1" applyBorder="1" applyAlignment="1">
      <alignment horizontal="center" vertical="center" wrapText="1"/>
    </xf>
    <xf numFmtId="0" fontId="84" fillId="27" borderId="5" xfId="0" applyFont="1" applyFill="1" applyBorder="1" applyAlignment="1">
      <alignment horizontal="center" vertical="center" wrapText="1"/>
    </xf>
    <xf numFmtId="0" fontId="84" fillId="27" borderId="29" xfId="0" applyFont="1" applyFill="1" applyBorder="1" applyAlignment="1">
      <alignment horizontal="center" vertical="center" wrapText="1"/>
    </xf>
    <xf numFmtId="0" fontId="58" fillId="27" borderId="0" xfId="110" applyFont="1" applyFill="1" applyAlignment="1">
      <alignment horizontal="center" vertical="center" wrapText="1"/>
      <protection/>
    </xf>
    <xf numFmtId="0" fontId="58" fillId="27" borderId="0" xfId="80" applyFont="1" applyFill="1" applyAlignment="1">
      <alignment horizontal="center" vertical="center" wrapText="1"/>
      <protection/>
    </xf>
    <xf numFmtId="0" fontId="74" fillId="0" borderId="0" xfId="80" applyFont="1" applyFill="1" applyAlignment="1">
      <alignment horizontal="center" vertical="center" wrapText="1"/>
      <protection/>
    </xf>
    <xf numFmtId="3" fontId="56" fillId="0" borderId="22" xfId="108" applyNumberFormat="1" applyFont="1" applyFill="1" applyBorder="1" applyAlignment="1">
      <alignment horizontal="center" vertical="center" wrapText="1"/>
      <protection/>
    </xf>
    <xf numFmtId="3" fontId="56" fillId="0" borderId="22" xfId="108" applyNumberFormat="1" applyFont="1" applyFill="1" applyBorder="1" applyAlignment="1">
      <alignment horizontal="center" vertical="center"/>
      <protection/>
    </xf>
    <xf numFmtId="0" fontId="51" fillId="0" borderId="0" xfId="79" applyFont="1" applyFill="1" applyBorder="1" applyAlignment="1">
      <alignment horizontal="center" vertical="center" wrapText="1"/>
      <protection/>
    </xf>
    <xf numFmtId="0" fontId="74" fillId="0" borderId="0" xfId="80" applyFont="1" applyFill="1" applyAlignment="1">
      <alignment horizontal="center" vertical="center" wrapText="1"/>
      <protection/>
    </xf>
    <xf numFmtId="0" fontId="43" fillId="0" borderId="22"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4" fillId="0" borderId="1" xfId="80" applyFont="1" applyFill="1" applyBorder="1" applyAlignment="1">
      <alignment horizontal="center"/>
      <protection/>
    </xf>
    <xf numFmtId="0" fontId="58" fillId="0" borderId="0" xfId="80" applyFont="1" applyFill="1" applyAlignment="1">
      <alignment horizontal="center"/>
      <protection/>
    </xf>
    <xf numFmtId="0" fontId="2" fillId="0" borderId="22" xfId="80" applyFont="1" applyFill="1" applyBorder="1" applyAlignment="1">
      <alignment horizontal="center" vertical="center"/>
      <protection/>
    </xf>
    <xf numFmtId="0" fontId="58" fillId="0" borderId="0" xfId="80" applyFont="1" applyFill="1" applyAlignment="1">
      <alignment horizontal="center" vertical="center"/>
      <protection/>
    </xf>
    <xf numFmtId="0" fontId="74" fillId="0" borderId="0" xfId="80" applyFont="1" applyFill="1" applyAlignment="1">
      <alignment horizontal="center" vertical="center"/>
      <protection/>
    </xf>
    <xf numFmtId="0" fontId="58" fillId="0" borderId="0" xfId="80" applyFont="1" applyFill="1" applyAlignment="1">
      <alignment horizontal="center" vertical="center"/>
      <protection/>
    </xf>
    <xf numFmtId="0" fontId="4" fillId="0" borderId="0" xfId="80" applyFont="1" applyFill="1" applyAlignment="1">
      <alignment horizontal="center" vertical="center"/>
      <protection/>
    </xf>
    <xf numFmtId="0" fontId="51" fillId="26" borderId="0" xfId="79" applyFont="1" applyFill="1" applyBorder="1" applyAlignment="1">
      <alignment horizontal="center" vertical="center" wrapText="1"/>
      <protection/>
    </xf>
    <xf numFmtId="0" fontId="51" fillId="26" borderId="0" xfId="79" applyFont="1" applyFill="1" applyBorder="1" applyAlignment="1">
      <alignment horizontal="center" vertical="center" wrapText="1"/>
      <protection/>
    </xf>
    <xf numFmtId="0" fontId="56" fillId="0" borderId="17" xfId="80" applyFont="1" applyFill="1" applyBorder="1" applyAlignment="1">
      <alignment horizontal="center" vertical="center" wrapText="1"/>
      <protection/>
    </xf>
    <xf numFmtId="0" fontId="42" fillId="0" borderId="27" xfId="80" applyFont="1" applyFill="1" applyBorder="1" applyAlignment="1">
      <alignment horizontal="center" vertical="center" wrapText="1"/>
      <protection/>
    </xf>
    <xf numFmtId="0" fontId="51" fillId="0" borderId="0" xfId="80" applyFont="1" applyFill="1" applyAlignment="1">
      <alignment horizontal="center" vertical="center"/>
      <protection/>
    </xf>
    <xf numFmtId="0" fontId="74" fillId="0" borderId="0" xfId="80" applyFont="1" applyFill="1" applyAlignment="1">
      <alignment horizontal="center" vertical="center"/>
      <protection/>
    </xf>
    <xf numFmtId="0" fontId="43" fillId="0" borderId="22" xfId="80" applyFont="1" applyBorder="1" applyAlignment="1">
      <alignment horizontal="center" vertical="center" wrapText="1"/>
      <protection/>
    </xf>
    <xf numFmtId="0" fontId="43" fillId="0" borderId="22" xfId="80" applyFont="1" applyBorder="1" applyAlignment="1">
      <alignment horizontal="center" vertical="center"/>
      <protection/>
    </xf>
    <xf numFmtId="0" fontId="4" fillId="26" borderId="0" xfId="79" applyFont="1" applyFill="1" applyBorder="1" applyAlignment="1">
      <alignment horizontal="center" vertical="center" wrapText="1"/>
      <protection/>
    </xf>
    <xf numFmtId="0" fontId="58" fillId="0" borderId="0" xfId="80" applyFont="1" applyAlignment="1">
      <alignment horizontal="center" vertical="center" wrapText="1"/>
      <protection/>
    </xf>
    <xf numFmtId="0" fontId="58" fillId="0" borderId="0" xfId="80" applyFont="1" applyAlignment="1">
      <alignment horizontal="center" vertical="center" wrapText="1"/>
      <protection/>
    </xf>
    <xf numFmtId="0" fontId="43" fillId="27" borderId="24" xfId="103" applyFont="1" applyFill="1" applyBorder="1" applyAlignment="1">
      <alignment horizontal="center" vertical="center" wrapText="1"/>
      <protection/>
    </xf>
    <xf numFmtId="0" fontId="43" fillId="27" borderId="25" xfId="103" applyFont="1" applyFill="1" applyBorder="1" applyAlignment="1">
      <alignment horizontal="center" vertical="center" wrapText="1"/>
      <protection/>
    </xf>
    <xf numFmtId="0" fontId="43" fillId="27" borderId="24" xfId="103" applyFont="1" applyFill="1" applyBorder="1" applyAlignment="1">
      <alignment horizontal="center" vertical="center"/>
      <protection/>
    </xf>
    <xf numFmtId="0" fontId="51" fillId="26" borderId="0" xfId="79" applyFont="1" applyFill="1" applyBorder="1" applyAlignment="1">
      <alignment horizontal="center" vertical="center" wrapText="1"/>
      <protection/>
    </xf>
    <xf numFmtId="0" fontId="58" fillId="0" borderId="0" xfId="110" applyFont="1" applyFill="1" applyAlignment="1">
      <alignment horizontal="center" vertical="center" wrapText="1"/>
      <protection/>
    </xf>
    <xf numFmtId="0" fontId="74" fillId="0" borderId="0" xfId="110" applyFont="1" applyFill="1" applyAlignment="1">
      <alignment horizontal="center" vertical="center" wrapText="1"/>
      <protection/>
    </xf>
    <xf numFmtId="0" fontId="58" fillId="0" borderId="0" xfId="110" applyFont="1" applyFill="1" applyAlignment="1">
      <alignment horizontal="center" vertical="center" wrapText="1"/>
      <protection/>
    </xf>
    <xf numFmtId="0" fontId="43" fillId="27" borderId="22" xfId="103" applyFont="1" applyFill="1" applyBorder="1" applyAlignment="1">
      <alignment horizontal="center" vertical="center" wrapText="1"/>
      <protection/>
    </xf>
    <xf numFmtId="0" fontId="43" fillId="0" borderId="20" xfId="80" applyFont="1" applyFill="1" applyBorder="1" applyAlignment="1">
      <alignment horizontal="center" vertical="center" wrapText="1"/>
      <protection/>
    </xf>
    <xf numFmtId="0" fontId="43" fillId="0" borderId="30" xfId="80" applyFont="1" applyFill="1" applyBorder="1" applyAlignment="1">
      <alignment horizontal="center" vertical="center" wrapText="1"/>
      <protection/>
    </xf>
    <xf numFmtId="0" fontId="43" fillId="0" borderId="30" xfId="80" applyFont="1" applyFill="1" applyBorder="1" applyAlignment="1">
      <alignment horizontal="center" vertical="center"/>
      <protection/>
    </xf>
    <xf numFmtId="0" fontId="43" fillId="0" borderId="22" xfId="80" applyFont="1" applyFill="1" applyBorder="1" applyAlignment="1">
      <alignment horizontal="center" vertical="center"/>
      <protection/>
    </xf>
    <xf numFmtId="0" fontId="58" fillId="27" borderId="0" xfId="113" applyFont="1" applyFill="1" applyAlignment="1">
      <alignment horizontal="center" vertical="center" wrapText="1"/>
      <protection/>
    </xf>
    <xf numFmtId="0" fontId="58" fillId="27" borderId="0" xfId="113" applyNumberFormat="1" applyFont="1" applyFill="1" applyAlignment="1">
      <alignment horizontal="center" vertical="center" wrapText="1"/>
      <protection/>
    </xf>
    <xf numFmtId="0" fontId="4" fillId="27" borderId="0" xfId="0" applyNumberFormat="1" applyFont="1" applyFill="1" applyAlignment="1">
      <alignment horizontal="center" vertical="center" wrapText="1"/>
    </xf>
    <xf numFmtId="0" fontId="4" fillId="27" borderId="1" xfId="113" applyNumberFormat="1" applyFont="1" applyFill="1" applyBorder="1" applyAlignment="1">
      <alignment horizontal="center" vertical="center" wrapText="1"/>
      <protection/>
    </xf>
    <xf numFmtId="0" fontId="43" fillId="27" borderId="22" xfId="113" applyFont="1" applyFill="1" applyBorder="1" applyAlignment="1">
      <alignment horizontal="center" vertical="center" wrapText="1"/>
      <protection/>
    </xf>
    <xf numFmtId="0" fontId="43" fillId="27" borderId="22" xfId="0" applyFont="1" applyFill="1" applyBorder="1" applyAlignment="1">
      <alignment horizontal="center" vertical="center" wrapText="1"/>
    </xf>
    <xf numFmtId="0" fontId="47" fillId="27" borderId="35" xfId="79" applyFont="1" applyFill="1" applyBorder="1" applyAlignment="1">
      <alignment horizontal="center" vertical="center" wrapText="1"/>
      <protection/>
    </xf>
    <xf numFmtId="0" fontId="47" fillId="27" borderId="36" xfId="79" applyFont="1" applyFill="1" applyBorder="1" applyAlignment="1">
      <alignment horizontal="center" vertical="center" wrapText="1"/>
      <protection/>
    </xf>
    <xf numFmtId="0" fontId="47" fillId="27" borderId="37" xfId="79" applyFont="1" applyFill="1" applyBorder="1" applyAlignment="1">
      <alignment horizontal="center" vertical="center" wrapText="1"/>
      <protection/>
    </xf>
    <xf numFmtId="0" fontId="56" fillId="0" borderId="28" xfId="79" applyFont="1" applyBorder="1" applyAlignment="1">
      <alignment horizontal="center" vertical="center" wrapText="1"/>
      <protection/>
    </xf>
    <xf numFmtId="0" fontId="56" fillId="0" borderId="29" xfId="79" applyFont="1" applyBorder="1" applyAlignment="1">
      <alignment horizontal="center" vertical="center" wrapText="1"/>
      <protection/>
    </xf>
    <xf numFmtId="0" fontId="56" fillId="0" borderId="22" xfId="79" applyFont="1" applyBorder="1" applyAlignment="1">
      <alignment horizontal="center" vertical="center" wrapText="1"/>
      <protection/>
    </xf>
    <xf numFmtId="0" fontId="79" fillId="27" borderId="22" xfId="92" applyFont="1" applyFill="1" applyBorder="1" applyAlignment="1">
      <alignment horizontal="center" vertical="center" wrapText="1"/>
      <protection/>
    </xf>
    <xf numFmtId="0" fontId="84" fillId="27" borderId="24" xfId="92" applyFont="1" applyFill="1" applyBorder="1" applyAlignment="1">
      <alignment horizontal="left" vertical="center" wrapText="1"/>
      <protection/>
    </xf>
    <xf numFmtId="0" fontId="79" fillId="27" borderId="0" xfId="92" applyFont="1" applyFill="1" applyAlignment="1">
      <alignment horizontal="center" vertical="center" wrapText="1"/>
      <protection/>
    </xf>
    <xf numFmtId="0" fontId="56" fillId="0" borderId="0" xfId="79" applyFont="1" applyAlignment="1">
      <alignment horizontal="center" vertical="center" wrapText="1"/>
      <protection/>
    </xf>
    <xf numFmtId="0" fontId="43" fillId="27" borderId="22" xfId="92" applyFont="1" applyFill="1" applyBorder="1" applyAlignment="1">
      <alignment horizontal="center" vertical="center" wrapText="1"/>
      <protection/>
    </xf>
    <xf numFmtId="0" fontId="84" fillId="27" borderId="22" xfId="79" applyFont="1" applyFill="1" applyBorder="1" applyAlignment="1">
      <alignment horizontal="center" vertical="center" wrapText="1"/>
      <protection/>
    </xf>
    <xf numFmtId="0" fontId="43" fillId="27" borderId="11" xfId="0" applyFont="1" applyFill="1" applyBorder="1" applyAlignment="1">
      <alignment vertical="center"/>
    </xf>
    <xf numFmtId="0" fontId="43" fillId="27" borderId="19" xfId="0" applyFont="1" applyFill="1" applyBorder="1" applyAlignment="1">
      <alignment vertical="center"/>
    </xf>
    <xf numFmtId="0" fontId="43" fillId="27" borderId="0" xfId="0" applyFont="1" applyFill="1" applyAlignment="1">
      <alignment vertical="center"/>
    </xf>
    <xf numFmtId="0" fontId="47" fillId="27" borderId="0" xfId="0" applyFont="1" applyFill="1" applyAlignment="1">
      <alignment vertical="center"/>
    </xf>
    <xf numFmtId="0" fontId="47" fillId="27" borderId="22" xfId="79" applyFont="1" applyFill="1" applyBorder="1" applyAlignment="1">
      <alignment horizontal="center" vertical="center" wrapText="1"/>
      <protection/>
    </xf>
    <xf numFmtId="0" fontId="43" fillId="27" borderId="22" xfId="0" applyFont="1" applyFill="1" applyBorder="1" applyAlignment="1">
      <alignment horizontal="center" vertical="center"/>
    </xf>
    <xf numFmtId="0" fontId="43" fillId="27" borderId="22" xfId="79" applyFont="1" applyFill="1" applyBorder="1" applyAlignment="1">
      <alignment vertical="center" wrapText="1"/>
      <protection/>
    </xf>
    <xf numFmtId="1" fontId="84" fillId="0" borderId="20" xfId="0" applyNumberFormat="1" applyFont="1" applyFill="1" applyBorder="1" applyAlignment="1">
      <alignment horizontal="center" vertical="center" wrapText="1"/>
    </xf>
    <xf numFmtId="0" fontId="84" fillId="0" borderId="20" xfId="0" applyFont="1" applyFill="1" applyBorder="1" applyAlignment="1">
      <alignment horizontal="justify" vertical="center" wrapText="1"/>
    </xf>
    <xf numFmtId="0" fontId="84" fillId="0" borderId="20" xfId="0" applyFont="1" applyFill="1" applyBorder="1" applyAlignment="1">
      <alignment horizontal="center" vertical="center" wrapText="1"/>
    </xf>
    <xf numFmtId="3" fontId="84" fillId="0" borderId="20" xfId="0" applyNumberFormat="1" applyFont="1" applyFill="1" applyBorder="1" applyAlignment="1">
      <alignment horizontal="center" vertical="center" wrapText="1"/>
    </xf>
    <xf numFmtId="0" fontId="83" fillId="0" borderId="20" xfId="0" applyFont="1" applyFill="1" applyBorder="1" applyAlignment="1">
      <alignment horizontal="center" vertical="center" wrapText="1"/>
    </xf>
    <xf numFmtId="0" fontId="20" fillId="27" borderId="20" xfId="0" applyFont="1" applyFill="1" applyBorder="1" applyAlignment="1">
      <alignment vertical="center" wrapText="1"/>
    </xf>
  </cellXfs>
  <cellStyles count="13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2"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eE­ [0]_INQUIRY ¿μ¾÷AßAø " xfId="40"/>
    <cellStyle name="AeE­_INQUIRY ¿μ¾÷AßAø " xfId="41"/>
    <cellStyle name="AÞ¸¶ [0]_INQUIRY ¿?¾÷AßAø " xfId="42"/>
    <cellStyle name="AÞ¸¶_INQUIRY ¿?¾÷AßAø " xfId="43"/>
    <cellStyle name="Bad" xfId="44"/>
    <cellStyle name="C?AØ_¿?¾÷CoE² " xfId="45"/>
    <cellStyle name="C￥AØ_¿μ¾÷CoE² " xfId="46"/>
    <cellStyle name="Calculation" xfId="47"/>
    <cellStyle name="Check Cell" xfId="48"/>
    <cellStyle name="Comma" xfId="49"/>
    <cellStyle name="Comma [0]" xfId="50"/>
    <cellStyle name="Comma 10" xfId="51"/>
    <cellStyle name="Comma 13" xfId="52"/>
    <cellStyle name="Comma 15" xfId="53"/>
    <cellStyle name="Comma 2" xfId="54"/>
    <cellStyle name="Comma 3" xfId="55"/>
    <cellStyle name="Comma 4" xfId="56"/>
    <cellStyle name="Comma 5" xfId="57"/>
    <cellStyle name="Comma 6" xfId="58"/>
    <cellStyle name="Comma 7" xfId="59"/>
    <cellStyle name="Comma 8" xfId="60"/>
    <cellStyle name="Comma 9" xfId="61"/>
    <cellStyle name="Comma0" xfId="62"/>
    <cellStyle name="Currency" xfId="63"/>
    <cellStyle name="Currency [0]" xfId="64"/>
    <cellStyle name="Currency0" xfId="65"/>
    <cellStyle name="Date" xfId="66"/>
    <cellStyle name="Explanatory Text" xfId="67"/>
    <cellStyle name="Fixed" xfId="68"/>
    <cellStyle name="Followed Hyperlink" xfId="69"/>
    <cellStyle name="Good" xfId="70"/>
    <cellStyle name="Header1" xfId="71"/>
    <cellStyle name="Header2" xfId="72"/>
    <cellStyle name="Heading 1" xfId="73"/>
    <cellStyle name="Heading 2" xfId="74"/>
    <cellStyle name="Heading 3" xfId="75"/>
    <cellStyle name="Heading 4" xfId="76"/>
    <cellStyle name="Hyperlink" xfId="77"/>
    <cellStyle name="Input" xfId="78"/>
    <cellStyle name="Ledger 17 x 11 in" xfId="79"/>
    <cellStyle name="Ledger 17 x 11 in 2" xfId="80"/>
    <cellStyle name="Ledger 17 x 11 in 2_Bieu ke hoach 2012 (12112011)" xfId="81"/>
    <cellStyle name="Ledger 17 x 11 in 3" xfId="82"/>
    <cellStyle name="Ledger 17 x 11 in 4 2" xfId="83"/>
    <cellStyle name="Ledger 17 x 11 in_bieu kem theo DN DTN 14.10.1" xfId="84"/>
    <cellStyle name="Linked Cell" xfId="85"/>
    <cellStyle name="Loai CBDT" xfId="86"/>
    <cellStyle name="Loai CT" xfId="87"/>
    <cellStyle name="Loai GD" xfId="88"/>
    <cellStyle name="n" xfId="89"/>
    <cellStyle name="Neutral" xfId="90"/>
    <cellStyle name="Normal - Style1" xfId="91"/>
    <cellStyle name="Normal 12" xfId="92"/>
    <cellStyle name="Normal 16" xfId="93"/>
    <cellStyle name="Normal 2" xfId="94"/>
    <cellStyle name="Normal 2 2" xfId="95"/>
    <cellStyle name="Normal 2 3" xfId="96"/>
    <cellStyle name="Normal 2 3 2" xfId="97"/>
    <cellStyle name="Normal 2 4" xfId="98"/>
    <cellStyle name="Normal 2_160507 Bieu mau NSDP ND sua ND73" xfId="99"/>
    <cellStyle name="Normal 3" xfId="100"/>
    <cellStyle name="Normal 4" xfId="101"/>
    <cellStyle name="Normal 5" xfId="102"/>
    <cellStyle name="Normal 5 2" xfId="103"/>
    <cellStyle name="Normal 6" xfId="104"/>
    <cellStyle name="Normal 7" xfId="105"/>
    <cellStyle name="Normal 8" xfId="106"/>
    <cellStyle name="Normal 9" xfId="107"/>
    <cellStyle name="Normal_Chi tieu KH 2008" xfId="108"/>
    <cellStyle name="Normal_Chi tieu KH_2011_06012010" xfId="109"/>
    <cellStyle name="Normal_Mau Nguyen sua_KH2012_28062011_DanhCho_PhongYTe (version 1)" xfId="110"/>
    <cellStyle name="Normal_Mau Nguyen sua_KH2012_28062011_DanhCho_PhongYTe (version 1) 2" xfId="111"/>
    <cellStyle name="Normal_Mau_KH2012" xfId="112"/>
    <cellStyle name="Normal_pl6Bieu so 02" xfId="113"/>
    <cellStyle name="Normal_Sheet1" xfId="114"/>
    <cellStyle name="Normal_Sheet1 2" xfId="115"/>
    <cellStyle name="Normal_Sheet1 3" xfId="116"/>
    <cellStyle name="Normal_Tong hopdat 2" xfId="117"/>
    <cellStyle name="Note" xfId="118"/>
    <cellStyle name="Output" xfId="119"/>
    <cellStyle name="Percent" xfId="120"/>
    <cellStyle name="Style 1" xfId="121"/>
    <cellStyle name="Style 1 2" xfId="122"/>
    <cellStyle name="Title" xfId="123"/>
    <cellStyle name="Tong so" xfId="124"/>
    <cellStyle name="tong so 1" xfId="125"/>
    <cellStyle name="Total" xfId="126"/>
    <cellStyle name="Warning Text" xfId="127"/>
    <cellStyle name="xuan" xfId="128"/>
    <cellStyle name=" [0.00]_ Att. 1- Cover" xfId="129"/>
    <cellStyle name="_ Att. 1- Cover" xfId="130"/>
    <cellStyle name="?_ Att. 1- Cover" xfId="131"/>
    <cellStyle name="똿뗦먛귟 [0.00]_PRODUCT DETAIL Q1" xfId="132"/>
    <cellStyle name="똿뗦먛귟_PRODUCT DETAIL Q1" xfId="133"/>
    <cellStyle name="믅됞 [0.00]_PRODUCT DETAIL Q1" xfId="134"/>
    <cellStyle name="믅됞_PRODUCT DETAIL Q1" xfId="135"/>
    <cellStyle name="백분율_95" xfId="136"/>
    <cellStyle name="뷭?_BOOKSHIP" xfId="137"/>
    <cellStyle name="콤마 [0]_1202" xfId="138"/>
    <cellStyle name="콤마_1202" xfId="139"/>
    <cellStyle name="통화 [0]_1202" xfId="140"/>
    <cellStyle name="통화_1202" xfId="141"/>
    <cellStyle name="표준_(정보부문)월별인원계획" xfId="142"/>
    <cellStyle name="표준_kc-elec system check list" xfId="143"/>
    <cellStyle name="一般_00Q3902REV.1" xfId="144"/>
    <cellStyle name="千分位[0]_00Q3902REV.1" xfId="145"/>
    <cellStyle name="千分位_00Q3902REV.1" xfId="146"/>
    <cellStyle name="貨幣 [0]_00Q3902REV.1" xfId="147"/>
    <cellStyle name="貨幣[0]_BRE" xfId="148"/>
    <cellStyle name="貨幣_00Q3902REV.1"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nnual%20SEDP\2012\KH%202012\Phu%20luc%20KH2012%20bao%20cao%20Quoc%20hoi%20FINAL%2020111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11.%20B&#225;o%20c&#225;o%20s&#7843;n%20xu&#7845;t%20c&#244;ng%20nghi&#7879;p\B&#225;o%20c&#225;o%20s&#7843;n%20xu&#7845;t%20Ti&#7875;u%20th&#7911;%20c&#244;ng%20nghi&#7879;p\Th&#7889;ng%20k&#234;%20TTCN\N&#259;m%202020\Qu&#253;%20III%20n&#259;m%2020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323f404a7c739006/Aa%20tong%20hop/Ke%20hoach/KH%202020/BC%206%20thang%20trinh%20HDND/Van%20ban%20va%20bieu%20mau/Bieu%20mau%20BC%20KTXH%206%20thang%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a"/>
      <sheetName val="B.1 - TH"/>
      <sheetName val="B.2. TL,TD"/>
      <sheetName val="B.3 PT-CL"/>
      <sheetName val="B.3. NL,TS"/>
      <sheetName val="B.4.CN"/>
      <sheetName val="B.5. DV"/>
      <sheetName val="B.6 XNK"/>
      <sheetName val="B.7. GDDT"/>
      <sheetName val="B.8. LD,VH,YT,XH"/>
      <sheetName val="B.9. VDTPT"/>
      <sheetName val="B.10. NSNN"/>
      <sheetName val="B.11 PTDN"/>
      <sheetName val="12. DTN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ành phố LC"/>
      <sheetName val="Bảo Thắng"/>
      <sheetName val="Văn Bàn"/>
      <sheetName val="Bát Xát"/>
      <sheetName val="Sa Pa"/>
      <sheetName val="Bắc Hà"/>
      <sheetName val="Bảo Yên"/>
      <sheetName val="Si Ma Cai"/>
      <sheetName val="Mường Khương"/>
      <sheetName val="Toàn tỉnh (nghề)"/>
      <sheetName val="Toàn tỉnh (ĐB)"/>
    </sheetNames>
    <sheetDataSet>
      <sheetData sheetId="10">
        <row r="6">
          <cell r="I6">
            <v>722.3176576662079</v>
          </cell>
        </row>
        <row r="7">
          <cell r="I7">
            <v>479.72</v>
          </cell>
        </row>
        <row r="8">
          <cell r="I8">
            <v>155.63</v>
          </cell>
        </row>
        <row r="9">
          <cell r="I9">
            <v>185.40999999999997</v>
          </cell>
        </row>
        <row r="10">
          <cell r="I10">
            <v>117.69999999999999</v>
          </cell>
        </row>
        <row r="11">
          <cell r="I11">
            <v>137.4</v>
          </cell>
        </row>
        <row r="12">
          <cell r="I12">
            <v>90.53</v>
          </cell>
        </row>
        <row r="13">
          <cell r="I13">
            <v>37.57</v>
          </cell>
        </row>
        <row r="14">
          <cell r="I14">
            <v>153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000000"/>
      <sheetName val="20000000"/>
      <sheetName val="1. So KH"/>
      <sheetName val="1.1 GRDP (So KH)"/>
      <sheetName val="1.2 Toc do tang tung nganh"/>
      <sheetName val="2. NN"/>
      <sheetName val="3 CT"/>
      <sheetName val="4 DV"/>
      <sheetName val="5 TNMT"/>
      <sheetName val="6 Y te"/>
      <sheetName val="7 GD"/>
      <sheetName val="8 VH"/>
      <sheetName val="9 VH"/>
      <sheetName val="10 PTTH"/>
      <sheetName val="11. So LD"/>
      <sheetName val="12. BHXH"/>
      <sheetName val="13. So LD"/>
      <sheetName val="13tc"/>
      <sheetName val="13. TC"/>
      <sheetName val="14 Cac huyen, TP"/>
      <sheetName val="Sheet2"/>
      <sheetName val="Sheet3"/>
      <sheetName val="Sheet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4.25" defaultRowHeight="18"/>
  <cols>
    <col min="1" max="1" width="14.16015625" style="1" customWidth="1"/>
    <col min="2" max="2" width="0.6640625" style="1" customWidth="1"/>
    <col min="3" max="3" width="15.25" style="1" customWidth="1"/>
    <col min="4" max="16384" width="4.25" style="1" customWidth="1"/>
  </cols>
  <sheetData>
    <row r="1" spans="1:3" ht="18">
      <c r="A1" s="3" t="s">
        <v>165</v>
      </c>
      <c r="C1"/>
    </row>
    <row r="2" ht="12.75">
      <c r="A2" s="3" t="s">
        <v>166</v>
      </c>
    </row>
    <row r="3" spans="1:3" ht="12.75">
      <c r="A3" s="4" t="s">
        <v>167</v>
      </c>
      <c r="C3" s="5" t="s">
        <v>168</v>
      </c>
    </row>
    <row r="4" spans="1:3" ht="18">
      <c r="A4" s="4">
        <v>3</v>
      </c>
      <c r="C4" s="2"/>
    </row>
    <row r="5" ht="18">
      <c r="C5" s="2"/>
    </row>
    <row r="6" ht="18">
      <c r="C6" s="2"/>
    </row>
    <row r="7" spans="1:3" ht="18">
      <c r="A7" s="6" t="s">
        <v>169</v>
      </c>
      <c r="C7" s="2"/>
    </row>
    <row r="8" spans="1:3" ht="18">
      <c r="A8" s="7" t="s">
        <v>170</v>
      </c>
      <c r="C8" s="2"/>
    </row>
    <row r="9" spans="1:3" ht="18">
      <c r="A9" s="8" t="s">
        <v>171</v>
      </c>
      <c r="C9" s="2"/>
    </row>
    <row r="10" spans="1:3" ht="18">
      <c r="A10" s="7" t="s">
        <v>172</v>
      </c>
      <c r="C10" s="2"/>
    </row>
    <row r="11" spans="1:3" ht="18">
      <c r="A11" s="9" t="s">
        <v>173</v>
      </c>
      <c r="C11" s="2"/>
    </row>
    <row r="12" ht="18">
      <c r="C12" s="2"/>
    </row>
    <row r="13" ht="18">
      <c r="C13" s="2"/>
    </row>
    <row r="14" spans="1:3" ht="18">
      <c r="A14" s="5" t="s">
        <v>174</v>
      </c>
      <c r="C14" s="2"/>
    </row>
    <row r="15" ht="18">
      <c r="A15" s="2"/>
    </row>
    <row r="16" ht="18">
      <c r="A16" s="2"/>
    </row>
    <row r="17" spans="1:3" ht="18">
      <c r="A17" s="2"/>
      <c r="C17" s="5" t="s">
        <v>175</v>
      </c>
    </row>
    <row r="18" ht="18">
      <c r="C18" s="2"/>
    </row>
    <row r="19" ht="18">
      <c r="C19" s="2"/>
    </row>
    <row r="20" spans="1:3" ht="18">
      <c r="A20" s="10" t="s">
        <v>176</v>
      </c>
      <c r="C20" s="2"/>
    </row>
    <row r="21" spans="1:3" ht="18">
      <c r="A21" s="2"/>
      <c r="C21" s="2"/>
    </row>
    <row r="22" spans="1:3" ht="18">
      <c r="A22" s="2"/>
      <c r="C22" s="2"/>
    </row>
    <row r="23" spans="1:3" ht="18">
      <c r="A23" s="2"/>
      <c r="C23" s="2"/>
    </row>
    <row r="24" ht="18">
      <c r="A24" s="2"/>
    </row>
    <row r="25" ht="18">
      <c r="A25" s="2"/>
    </row>
    <row r="26" spans="1:3" ht="18">
      <c r="A26" s="2"/>
      <c r="C26" s="11" t="s">
        <v>177</v>
      </c>
    </row>
    <row r="27" spans="1:3" ht="18">
      <c r="A27" s="2"/>
      <c r="C27" s="2"/>
    </row>
    <row r="28" spans="1:3" ht="18">
      <c r="A28" s="2"/>
      <c r="C28" s="2"/>
    </row>
    <row r="29" spans="1:3" ht="18">
      <c r="A29" s="2"/>
      <c r="C29" s="2"/>
    </row>
    <row r="30" spans="1:3" ht="18">
      <c r="A30" s="2"/>
      <c r="C30" s="2"/>
    </row>
    <row r="31" spans="1:3" ht="18">
      <c r="A31" s="2"/>
      <c r="C31" s="2"/>
    </row>
    <row r="32" spans="1:3" ht="18">
      <c r="A32" s="2"/>
      <c r="C32" s="2"/>
    </row>
    <row r="33" spans="1:3" ht="18">
      <c r="A33" s="2"/>
      <c r="C33" s="2"/>
    </row>
    <row r="34" spans="1:3" ht="18">
      <c r="A34" s="2"/>
      <c r="C34" s="2"/>
    </row>
    <row r="35" spans="1:3" ht="18">
      <c r="A35" s="2"/>
      <c r="C35" s="2"/>
    </row>
    <row r="36" spans="1:3" ht="18">
      <c r="A36" s="2"/>
      <c r="C36" s="2"/>
    </row>
    <row r="37" ht="18">
      <c r="A37" s="2"/>
    </row>
    <row r="38" ht="18">
      <c r="A38" s="2"/>
    </row>
    <row r="39" spans="1:3" ht="18">
      <c r="A39" s="2"/>
      <c r="C39" s="2"/>
    </row>
    <row r="40" spans="1:3" ht="18">
      <c r="A40" s="2"/>
      <c r="C40" s="2"/>
    </row>
    <row r="41" spans="1:3" ht="18">
      <c r="A41" s="2"/>
      <c r="C41" s="2"/>
    </row>
  </sheetData>
  <sheetProtection password="8863" sheet="1" object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T68"/>
  <sheetViews>
    <sheetView zoomScale="85" zoomScaleNormal="85" zoomScalePageLayoutView="0" workbookViewId="0" topLeftCell="A1">
      <pane ySplit="7" topLeftCell="A8" activePane="bottomLeft" state="frozen"/>
      <selection pane="topLeft" activeCell="E71" sqref="E71"/>
      <selection pane="bottomLeft" activeCell="A1" sqref="A1:M1"/>
    </sheetView>
  </sheetViews>
  <sheetFormatPr defaultColWidth="8.83203125" defaultRowHeight="18"/>
  <cols>
    <col min="1" max="1" width="2.75" style="49" bestFit="1" customWidth="1"/>
    <col min="2" max="2" width="23.25" style="49" customWidth="1"/>
    <col min="3" max="3" width="8.41015625" style="49" customWidth="1"/>
    <col min="4" max="4" width="8.16015625" style="49" customWidth="1"/>
    <col min="5" max="5" width="7.33203125" style="48" customWidth="1"/>
    <col min="6" max="6" width="7.33203125" style="54" customWidth="1"/>
    <col min="7" max="7" width="10.41015625" style="49" customWidth="1"/>
    <col min="8" max="8" width="7.33203125" style="49" customWidth="1"/>
    <col min="9" max="9" width="7.33203125" style="50" customWidth="1"/>
    <col min="10" max="10" width="7" style="49" bestFit="1" customWidth="1"/>
    <col min="11" max="12" width="7.33203125" style="49" customWidth="1"/>
    <col min="13" max="16384" width="8.83203125" style="49" customWidth="1"/>
  </cols>
  <sheetData>
    <row r="1" spans="1:20" s="50" customFormat="1" ht="15.75" customHeight="1">
      <c r="A1" s="928" t="s">
        <v>790</v>
      </c>
      <c r="B1" s="928"/>
      <c r="C1" s="928"/>
      <c r="D1" s="928"/>
      <c r="E1" s="928"/>
      <c r="F1" s="928"/>
      <c r="G1" s="928"/>
      <c r="H1" s="928"/>
      <c r="I1" s="928"/>
      <c r="J1" s="928"/>
      <c r="K1" s="928"/>
      <c r="L1" s="928"/>
      <c r="M1" s="928"/>
      <c r="N1" s="612"/>
      <c r="O1" s="612"/>
      <c r="P1" s="612"/>
      <c r="Q1" s="612"/>
      <c r="R1" s="612"/>
      <c r="S1" s="612"/>
      <c r="T1" s="612"/>
    </row>
    <row r="2" spans="1:13" s="51" customFormat="1" ht="15.75" customHeight="1">
      <c r="A2" s="928" t="s">
        <v>452</v>
      </c>
      <c r="B2" s="928"/>
      <c r="C2" s="928"/>
      <c r="D2" s="928"/>
      <c r="E2" s="928"/>
      <c r="F2" s="928"/>
      <c r="G2" s="928"/>
      <c r="H2" s="928"/>
      <c r="I2" s="928"/>
      <c r="J2" s="928"/>
      <c r="K2" s="928"/>
      <c r="L2" s="928"/>
      <c r="M2" s="928"/>
    </row>
    <row r="3" spans="1:13" s="51" customFormat="1" ht="15.75" customHeight="1">
      <c r="A3" s="932" t="s">
        <v>48</v>
      </c>
      <c r="B3" s="932"/>
      <c r="C3" s="932"/>
      <c r="D3" s="932"/>
      <c r="E3" s="932"/>
      <c r="F3" s="932"/>
      <c r="G3" s="932"/>
      <c r="H3" s="932"/>
      <c r="I3" s="932"/>
      <c r="J3" s="932"/>
      <c r="K3" s="932"/>
      <c r="L3" s="932"/>
      <c r="M3" s="932"/>
    </row>
    <row r="4" spans="1:15" s="53" customFormat="1" ht="18.75" customHeight="1">
      <c r="A4" s="931" t="s">
        <v>661</v>
      </c>
      <c r="B4" s="931"/>
      <c r="C4" s="931"/>
      <c r="D4" s="931"/>
      <c r="E4" s="931"/>
      <c r="F4" s="931"/>
      <c r="G4" s="931"/>
      <c r="H4" s="931"/>
      <c r="I4" s="931"/>
      <c r="J4" s="931"/>
      <c r="K4" s="931"/>
      <c r="L4" s="931"/>
      <c r="M4" s="931"/>
      <c r="N4" s="52"/>
      <c r="O4" s="52"/>
    </row>
    <row r="6" spans="1:13" s="43" customFormat="1" ht="24" customHeight="1">
      <c r="A6" s="929" t="s">
        <v>178</v>
      </c>
      <c r="B6" s="929" t="s">
        <v>179</v>
      </c>
      <c r="C6" s="929" t="s">
        <v>221</v>
      </c>
      <c r="D6" s="882" t="s">
        <v>453</v>
      </c>
      <c r="E6" s="883" t="s">
        <v>375</v>
      </c>
      <c r="F6" s="883"/>
      <c r="G6" s="890" t="s">
        <v>695</v>
      </c>
      <c r="H6" s="890"/>
      <c r="I6" s="890"/>
      <c r="J6" s="891" t="s">
        <v>187</v>
      </c>
      <c r="K6" s="891"/>
      <c r="L6" s="891"/>
      <c r="M6" s="884" t="s">
        <v>319</v>
      </c>
    </row>
    <row r="7" spans="1:13" s="43" customFormat="1" ht="71.25" customHeight="1">
      <c r="A7" s="929"/>
      <c r="B7" s="930"/>
      <c r="C7" s="929"/>
      <c r="D7" s="882"/>
      <c r="E7" s="766" t="s">
        <v>701</v>
      </c>
      <c r="F7" s="766" t="s">
        <v>694</v>
      </c>
      <c r="G7" s="767" t="s">
        <v>696</v>
      </c>
      <c r="H7" s="768" t="s">
        <v>697</v>
      </c>
      <c r="I7" s="768" t="s">
        <v>310</v>
      </c>
      <c r="J7" s="764" t="s">
        <v>698</v>
      </c>
      <c r="K7" s="764" t="s">
        <v>699</v>
      </c>
      <c r="L7" s="764" t="s">
        <v>700</v>
      </c>
      <c r="M7" s="885"/>
    </row>
    <row r="8" spans="1:13" s="183" customFormat="1" ht="24" customHeight="1">
      <c r="A8" s="146" t="s">
        <v>208</v>
      </c>
      <c r="B8" s="358" t="s">
        <v>49</v>
      </c>
      <c r="C8" s="146"/>
      <c r="D8" s="180"/>
      <c r="E8" s="181"/>
      <c r="F8" s="180"/>
      <c r="G8" s="182"/>
      <c r="H8" s="182"/>
      <c r="I8" s="182"/>
      <c r="J8" s="182"/>
      <c r="K8" s="182"/>
      <c r="L8" s="182"/>
      <c r="M8" s="182"/>
    </row>
    <row r="9" spans="1:13" s="186" customFormat="1" ht="21.75" customHeight="1">
      <c r="A9" s="184">
        <v>1</v>
      </c>
      <c r="B9" s="359" t="s">
        <v>50</v>
      </c>
      <c r="C9" s="184" t="s">
        <v>51</v>
      </c>
      <c r="D9" s="147"/>
      <c r="E9" s="147"/>
      <c r="F9" s="185"/>
      <c r="G9" s="185">
        <v>197</v>
      </c>
      <c r="H9" s="147"/>
      <c r="I9" s="185"/>
      <c r="J9" s="71"/>
      <c r="K9" s="71"/>
      <c r="L9" s="71"/>
      <c r="M9" s="71"/>
    </row>
    <row r="10" spans="1:13" s="186" customFormat="1" ht="22.5" customHeight="1">
      <c r="A10" s="187">
        <v>2</v>
      </c>
      <c r="B10" s="360" t="s">
        <v>52</v>
      </c>
      <c r="C10" s="102" t="s">
        <v>53</v>
      </c>
      <c r="D10" s="147"/>
      <c r="E10" s="147"/>
      <c r="F10" s="185"/>
      <c r="G10" s="185">
        <v>60306</v>
      </c>
      <c r="H10" s="147"/>
      <c r="I10" s="185"/>
      <c r="J10" s="71"/>
      <c r="K10" s="71"/>
      <c r="L10" s="71"/>
      <c r="M10" s="71"/>
    </row>
    <row r="11" spans="1:13" s="186" customFormat="1" ht="25.5" customHeight="1">
      <c r="A11" s="188" t="s">
        <v>189</v>
      </c>
      <c r="B11" s="359" t="s">
        <v>54</v>
      </c>
      <c r="C11" s="184" t="s">
        <v>181</v>
      </c>
      <c r="D11" s="147"/>
      <c r="E11" s="147"/>
      <c r="F11" s="185"/>
      <c r="G11" s="185">
        <v>99.9</v>
      </c>
      <c r="H11" s="147"/>
      <c r="I11" s="185"/>
      <c r="J11" s="71"/>
      <c r="K11" s="71"/>
      <c r="L11" s="71"/>
      <c r="M11" s="71"/>
    </row>
    <row r="12" spans="1:13" s="183" customFormat="1" ht="24" customHeight="1">
      <c r="A12" s="69" t="s">
        <v>210</v>
      </c>
      <c r="B12" s="361" t="s">
        <v>55</v>
      </c>
      <c r="C12" s="69"/>
      <c r="D12" s="147"/>
      <c r="E12" s="147"/>
      <c r="F12" s="185"/>
      <c r="G12" s="185"/>
      <c r="H12" s="147"/>
      <c r="I12" s="185"/>
      <c r="J12" s="71"/>
      <c r="K12" s="71"/>
      <c r="L12" s="71"/>
      <c r="M12" s="71"/>
    </row>
    <row r="13" spans="1:13" s="186" customFormat="1" ht="30.75">
      <c r="A13" s="184" t="s">
        <v>189</v>
      </c>
      <c r="B13" s="359" t="s">
        <v>191</v>
      </c>
      <c r="C13" s="184" t="s">
        <v>181</v>
      </c>
      <c r="D13" s="147"/>
      <c r="E13" s="147"/>
      <c r="F13" s="185"/>
      <c r="G13" s="185">
        <v>99.7</v>
      </c>
      <c r="H13" s="147"/>
      <c r="I13" s="185"/>
      <c r="J13" s="71"/>
      <c r="K13" s="71"/>
      <c r="L13" s="71"/>
      <c r="M13" s="71"/>
    </row>
    <row r="14" spans="1:13" s="189" customFormat="1" ht="22.5" customHeight="1">
      <c r="A14" s="69">
        <v>1</v>
      </c>
      <c r="B14" s="361" t="s">
        <v>56</v>
      </c>
      <c r="C14" s="69"/>
      <c r="D14" s="147"/>
      <c r="E14" s="147"/>
      <c r="F14" s="185"/>
      <c r="G14" s="185"/>
      <c r="H14" s="147"/>
      <c r="I14" s="185"/>
      <c r="J14" s="71"/>
      <c r="K14" s="71"/>
      <c r="L14" s="71"/>
      <c r="M14" s="71"/>
    </row>
    <row r="15" spans="1:13" s="186" customFormat="1" ht="21.75" customHeight="1">
      <c r="A15" s="188" t="s">
        <v>189</v>
      </c>
      <c r="B15" s="359" t="s">
        <v>50</v>
      </c>
      <c r="C15" s="184" t="s">
        <v>51</v>
      </c>
      <c r="D15" s="147"/>
      <c r="E15" s="147"/>
      <c r="F15" s="185"/>
      <c r="G15" s="185">
        <v>182</v>
      </c>
      <c r="H15" s="147"/>
      <c r="I15" s="185"/>
      <c r="J15" s="71"/>
      <c r="K15" s="71"/>
      <c r="L15" s="71"/>
      <c r="M15" s="71"/>
    </row>
    <row r="16" spans="1:13" s="191" customFormat="1" ht="39" customHeight="1">
      <c r="A16" s="190" t="s">
        <v>217</v>
      </c>
      <c r="B16" s="362" t="s">
        <v>57</v>
      </c>
      <c r="C16" s="190" t="s">
        <v>51</v>
      </c>
      <c r="D16" s="147"/>
      <c r="E16" s="147"/>
      <c r="F16" s="185"/>
      <c r="G16" s="185">
        <v>54</v>
      </c>
      <c r="H16" s="147"/>
      <c r="I16" s="185"/>
      <c r="J16" s="71"/>
      <c r="K16" s="71"/>
      <c r="L16" s="71"/>
      <c r="M16" s="71"/>
    </row>
    <row r="17" spans="1:13" s="186" customFormat="1" ht="23.25" customHeight="1">
      <c r="A17" s="192" t="s">
        <v>189</v>
      </c>
      <c r="B17" s="360" t="s">
        <v>58</v>
      </c>
      <c r="C17" s="102" t="s">
        <v>59</v>
      </c>
      <c r="D17" s="147"/>
      <c r="E17" s="147"/>
      <c r="F17" s="185"/>
      <c r="G17" s="185">
        <v>3595</v>
      </c>
      <c r="H17" s="147"/>
      <c r="I17" s="185"/>
      <c r="J17" s="71"/>
      <c r="K17" s="71"/>
      <c r="L17" s="71"/>
      <c r="M17" s="71"/>
    </row>
    <row r="18" spans="1:13" s="186" customFormat="1" ht="26.25" customHeight="1">
      <c r="A18" s="102" t="s">
        <v>189</v>
      </c>
      <c r="B18" s="360" t="s">
        <v>60</v>
      </c>
      <c r="C18" s="102" t="s">
        <v>61</v>
      </c>
      <c r="D18" s="147"/>
      <c r="E18" s="147"/>
      <c r="F18" s="185"/>
      <c r="G18" s="185">
        <v>85996</v>
      </c>
      <c r="H18" s="147"/>
      <c r="I18" s="185"/>
      <c r="J18" s="71"/>
      <c r="K18" s="71"/>
      <c r="L18" s="71"/>
      <c r="M18" s="71"/>
    </row>
    <row r="19" spans="1:13" s="191" customFormat="1" ht="25.5" customHeight="1">
      <c r="A19" s="193" t="s">
        <v>217</v>
      </c>
      <c r="B19" s="363" t="s">
        <v>62</v>
      </c>
      <c r="C19" s="193" t="s">
        <v>61</v>
      </c>
      <c r="D19" s="147"/>
      <c r="E19" s="147"/>
      <c r="F19" s="185"/>
      <c r="G19" s="185">
        <v>17692</v>
      </c>
      <c r="H19" s="147"/>
      <c r="I19" s="185"/>
      <c r="J19" s="71"/>
      <c r="K19" s="71"/>
      <c r="L19" s="71"/>
      <c r="M19" s="71"/>
    </row>
    <row r="20" spans="1:13" s="186" customFormat="1" ht="25.5" customHeight="1">
      <c r="A20" s="102" t="s">
        <v>189</v>
      </c>
      <c r="B20" s="360" t="s">
        <v>63</v>
      </c>
      <c r="C20" s="102" t="s">
        <v>61</v>
      </c>
      <c r="D20" s="147"/>
      <c r="E20" s="147"/>
      <c r="F20" s="185"/>
      <c r="G20" s="185">
        <v>24759</v>
      </c>
      <c r="H20" s="147"/>
      <c r="I20" s="185"/>
      <c r="J20" s="71"/>
      <c r="K20" s="71"/>
      <c r="L20" s="71"/>
      <c r="M20" s="71"/>
    </row>
    <row r="21" spans="1:13" s="186" customFormat="1" ht="21.75" customHeight="1">
      <c r="A21" s="184" t="s">
        <v>189</v>
      </c>
      <c r="B21" s="359" t="s">
        <v>64</v>
      </c>
      <c r="C21" s="184" t="s">
        <v>181</v>
      </c>
      <c r="D21" s="147"/>
      <c r="E21" s="147"/>
      <c r="F21" s="185"/>
      <c r="G21" s="185">
        <v>99.9</v>
      </c>
      <c r="H21" s="147"/>
      <c r="I21" s="185"/>
      <c r="J21" s="71"/>
      <c r="K21" s="71"/>
      <c r="L21" s="71"/>
      <c r="M21" s="71"/>
    </row>
    <row r="22" spans="1:13" s="189" customFormat="1" ht="22.5" customHeight="1">
      <c r="A22" s="69">
        <v>2</v>
      </c>
      <c r="B22" s="361" t="s">
        <v>65</v>
      </c>
      <c r="C22" s="69"/>
      <c r="D22" s="147"/>
      <c r="E22" s="147"/>
      <c r="F22" s="185"/>
      <c r="G22" s="185"/>
      <c r="H22" s="147"/>
      <c r="I22" s="185"/>
      <c r="J22" s="71"/>
      <c r="K22" s="71"/>
      <c r="L22" s="71"/>
      <c r="M22" s="71"/>
    </row>
    <row r="23" spans="1:13" s="186" customFormat="1" ht="26.25" customHeight="1">
      <c r="A23" s="184" t="s">
        <v>189</v>
      </c>
      <c r="B23" s="359" t="s">
        <v>50</v>
      </c>
      <c r="C23" s="184" t="s">
        <v>51</v>
      </c>
      <c r="D23" s="147"/>
      <c r="E23" s="147"/>
      <c r="F23" s="185"/>
      <c r="G23" s="185">
        <v>187</v>
      </c>
      <c r="H23" s="147"/>
      <c r="I23" s="185"/>
      <c r="J23" s="71"/>
      <c r="K23" s="71"/>
      <c r="L23" s="71"/>
      <c r="M23" s="71"/>
    </row>
    <row r="24" spans="1:13" s="191" customFormat="1" ht="23.25" customHeight="1">
      <c r="A24" s="190" t="s">
        <v>217</v>
      </c>
      <c r="B24" s="362" t="s">
        <v>361</v>
      </c>
      <c r="C24" s="190" t="s">
        <v>51</v>
      </c>
      <c r="D24" s="147"/>
      <c r="E24" s="147"/>
      <c r="F24" s="185"/>
      <c r="G24" s="185">
        <v>88</v>
      </c>
      <c r="H24" s="147"/>
      <c r="I24" s="185"/>
      <c r="J24" s="71"/>
      <c r="K24" s="71"/>
      <c r="L24" s="71"/>
      <c r="M24" s="71"/>
    </row>
    <row r="25" spans="1:13" s="191" customFormat="1" ht="22.5" customHeight="1">
      <c r="A25" s="190" t="s">
        <v>217</v>
      </c>
      <c r="B25" s="362" t="s">
        <v>164</v>
      </c>
      <c r="C25" s="190" t="s">
        <v>51</v>
      </c>
      <c r="D25" s="147"/>
      <c r="E25" s="147"/>
      <c r="F25" s="185"/>
      <c r="G25" s="185">
        <v>0</v>
      </c>
      <c r="H25" s="147"/>
      <c r="I25" s="185"/>
      <c r="J25" s="71"/>
      <c r="K25" s="71"/>
      <c r="L25" s="71"/>
      <c r="M25" s="71"/>
    </row>
    <row r="26" spans="1:13" s="191" customFormat="1" ht="35.25" customHeight="1">
      <c r="A26" s="190" t="s">
        <v>217</v>
      </c>
      <c r="B26" s="362" t="s">
        <v>343</v>
      </c>
      <c r="C26" s="190" t="s">
        <v>51</v>
      </c>
      <c r="D26" s="147"/>
      <c r="E26" s="147"/>
      <c r="F26" s="185"/>
      <c r="G26" s="185">
        <v>24</v>
      </c>
      <c r="H26" s="147"/>
      <c r="I26" s="185"/>
      <c r="J26" s="71"/>
      <c r="K26" s="71"/>
      <c r="L26" s="71"/>
      <c r="M26" s="71"/>
    </row>
    <row r="27" spans="1:13" s="186" customFormat="1" ht="24.75" customHeight="1">
      <c r="A27" s="190" t="s">
        <v>217</v>
      </c>
      <c r="B27" s="362" t="s">
        <v>66</v>
      </c>
      <c r="C27" s="190" t="s">
        <v>51</v>
      </c>
      <c r="D27" s="147"/>
      <c r="E27" s="147"/>
      <c r="F27" s="185"/>
      <c r="G27" s="185">
        <v>75</v>
      </c>
      <c r="H27" s="147"/>
      <c r="I27" s="185"/>
      <c r="J27" s="71"/>
      <c r="K27" s="71"/>
      <c r="L27" s="71"/>
      <c r="M27" s="71"/>
    </row>
    <row r="28" spans="1:13" s="186" customFormat="1" ht="22.5" customHeight="1">
      <c r="A28" s="184" t="s">
        <v>189</v>
      </c>
      <c r="B28" s="359" t="s">
        <v>67</v>
      </c>
      <c r="C28" s="184" t="s">
        <v>59</v>
      </c>
      <c r="D28" s="147"/>
      <c r="E28" s="147"/>
      <c r="F28" s="185"/>
      <c r="G28" s="185">
        <v>1756</v>
      </c>
      <c r="H28" s="147"/>
      <c r="I28" s="185"/>
      <c r="J28" s="71"/>
      <c r="K28" s="71"/>
      <c r="L28" s="71"/>
      <c r="M28" s="71"/>
    </row>
    <row r="29" spans="1:13" s="191" customFormat="1" ht="25.5" customHeight="1">
      <c r="A29" s="184" t="s">
        <v>189</v>
      </c>
      <c r="B29" s="359" t="s">
        <v>68</v>
      </c>
      <c r="C29" s="184" t="s">
        <v>61</v>
      </c>
      <c r="D29" s="147"/>
      <c r="E29" s="147"/>
      <c r="F29" s="185"/>
      <c r="G29" s="185">
        <v>59345</v>
      </c>
      <c r="H29" s="147"/>
      <c r="I29" s="185"/>
      <c r="J29" s="71"/>
      <c r="K29" s="71"/>
      <c r="L29" s="71"/>
      <c r="M29" s="71"/>
    </row>
    <row r="30" spans="1:13" s="186" customFormat="1" ht="24.75" customHeight="1">
      <c r="A30" s="190" t="s">
        <v>217</v>
      </c>
      <c r="B30" s="362" t="s">
        <v>69</v>
      </c>
      <c r="C30" s="190" t="s">
        <v>61</v>
      </c>
      <c r="D30" s="147"/>
      <c r="E30" s="147"/>
      <c r="F30" s="185"/>
      <c r="G30" s="185">
        <v>15635</v>
      </c>
      <c r="H30" s="147"/>
      <c r="I30" s="185"/>
      <c r="J30" s="71"/>
      <c r="K30" s="71"/>
      <c r="L30" s="71"/>
      <c r="M30" s="71"/>
    </row>
    <row r="31" spans="1:13" s="186" customFormat="1" ht="22.5" customHeight="1">
      <c r="A31" s="184" t="s">
        <v>189</v>
      </c>
      <c r="B31" s="359" t="s">
        <v>70</v>
      </c>
      <c r="C31" s="184" t="s">
        <v>181</v>
      </c>
      <c r="D31" s="147"/>
      <c r="E31" s="147"/>
      <c r="F31" s="185"/>
      <c r="G31" s="185">
        <v>99.9</v>
      </c>
      <c r="H31" s="147"/>
      <c r="I31" s="185"/>
      <c r="J31" s="71"/>
      <c r="K31" s="71"/>
      <c r="L31" s="71"/>
      <c r="M31" s="71"/>
    </row>
    <row r="32" spans="1:13" s="189" customFormat="1" ht="24.75" customHeight="1">
      <c r="A32" s="184" t="s">
        <v>189</v>
      </c>
      <c r="B32" s="359" t="s">
        <v>63</v>
      </c>
      <c r="C32" s="184" t="s">
        <v>61</v>
      </c>
      <c r="D32" s="147"/>
      <c r="E32" s="147"/>
      <c r="F32" s="185"/>
      <c r="G32" s="185">
        <v>20124</v>
      </c>
      <c r="H32" s="147"/>
      <c r="I32" s="185"/>
      <c r="J32" s="71"/>
      <c r="K32" s="71"/>
      <c r="L32" s="71"/>
      <c r="M32" s="71"/>
    </row>
    <row r="33" spans="1:13" s="186" customFormat="1" ht="43.5" customHeight="1">
      <c r="A33" s="184" t="s">
        <v>189</v>
      </c>
      <c r="B33" s="359" t="s">
        <v>71</v>
      </c>
      <c r="C33" s="184" t="s">
        <v>61</v>
      </c>
      <c r="D33" s="147"/>
      <c r="E33" s="147"/>
      <c r="F33" s="185"/>
      <c r="G33" s="185">
        <v>560</v>
      </c>
      <c r="H33" s="147"/>
      <c r="I33" s="185"/>
      <c r="J33" s="71"/>
      <c r="K33" s="71"/>
      <c r="L33" s="71"/>
      <c r="M33" s="71"/>
    </row>
    <row r="34" spans="1:13" s="186" customFormat="1" ht="23.25" customHeight="1">
      <c r="A34" s="69">
        <v>3</v>
      </c>
      <c r="B34" s="361" t="s">
        <v>72</v>
      </c>
      <c r="C34" s="69"/>
      <c r="D34" s="147"/>
      <c r="E34" s="147"/>
      <c r="F34" s="185"/>
      <c r="G34" s="185"/>
      <c r="H34" s="147"/>
      <c r="I34" s="185"/>
      <c r="J34" s="71"/>
      <c r="K34" s="71"/>
      <c r="L34" s="71"/>
      <c r="M34" s="71"/>
    </row>
    <row r="35" spans="1:13" s="191" customFormat="1" ht="27.75" customHeight="1">
      <c r="A35" s="184" t="s">
        <v>189</v>
      </c>
      <c r="B35" s="359" t="s">
        <v>50</v>
      </c>
      <c r="C35" s="184" t="s">
        <v>51</v>
      </c>
      <c r="D35" s="147"/>
      <c r="E35" s="147"/>
      <c r="F35" s="185"/>
      <c r="G35" s="185">
        <v>36</v>
      </c>
      <c r="H35" s="147"/>
      <c r="I35" s="185"/>
      <c r="J35" s="71"/>
      <c r="K35" s="71"/>
      <c r="L35" s="71"/>
      <c r="M35" s="71"/>
    </row>
    <row r="36" spans="1:13" s="186" customFormat="1" ht="51" customHeight="1">
      <c r="A36" s="190" t="s">
        <v>217</v>
      </c>
      <c r="B36" s="362" t="s">
        <v>344</v>
      </c>
      <c r="C36" s="190" t="s">
        <v>51</v>
      </c>
      <c r="D36" s="147"/>
      <c r="E36" s="147"/>
      <c r="F36" s="185"/>
      <c r="G36" s="185">
        <v>10</v>
      </c>
      <c r="H36" s="147"/>
      <c r="I36" s="185"/>
      <c r="J36" s="71"/>
      <c r="K36" s="71"/>
      <c r="L36" s="71"/>
      <c r="M36" s="71"/>
    </row>
    <row r="37" spans="1:13" s="186" customFormat="1" ht="21.75" customHeight="1">
      <c r="A37" s="184" t="s">
        <v>189</v>
      </c>
      <c r="B37" s="359" t="s">
        <v>73</v>
      </c>
      <c r="C37" s="184" t="s">
        <v>59</v>
      </c>
      <c r="D37" s="147"/>
      <c r="E37" s="147"/>
      <c r="F37" s="185"/>
      <c r="G37" s="185">
        <v>634</v>
      </c>
      <c r="H37" s="147"/>
      <c r="I37" s="185"/>
      <c r="J37" s="71"/>
      <c r="K37" s="71"/>
      <c r="L37" s="71"/>
      <c r="M37" s="71"/>
    </row>
    <row r="38" spans="1:13" s="191" customFormat="1" ht="35.25" customHeight="1">
      <c r="A38" s="184" t="s">
        <v>189</v>
      </c>
      <c r="B38" s="359" t="s">
        <v>74</v>
      </c>
      <c r="C38" s="184" t="s">
        <v>61</v>
      </c>
      <c r="D38" s="147"/>
      <c r="E38" s="147"/>
      <c r="F38" s="185"/>
      <c r="G38" s="185">
        <v>22875</v>
      </c>
      <c r="H38" s="147"/>
      <c r="I38" s="185"/>
      <c r="J38" s="71"/>
      <c r="K38" s="71"/>
      <c r="L38" s="71"/>
      <c r="M38" s="71"/>
    </row>
    <row r="39" spans="1:13" s="186" customFormat="1" ht="37.5" customHeight="1">
      <c r="A39" s="190" t="s">
        <v>217</v>
      </c>
      <c r="B39" s="362" t="s">
        <v>345</v>
      </c>
      <c r="C39" s="190" t="s">
        <v>61</v>
      </c>
      <c r="D39" s="147"/>
      <c r="E39" s="147"/>
      <c r="F39" s="185"/>
      <c r="G39" s="185">
        <v>10350</v>
      </c>
      <c r="H39" s="147"/>
      <c r="I39" s="185"/>
      <c r="J39" s="71"/>
      <c r="K39" s="71"/>
      <c r="L39" s="71"/>
      <c r="M39" s="71"/>
    </row>
    <row r="40" spans="1:13" s="186" customFormat="1" ht="33.75" customHeight="1">
      <c r="A40" s="184" t="s">
        <v>189</v>
      </c>
      <c r="B40" s="359" t="s">
        <v>75</v>
      </c>
      <c r="C40" s="184" t="s">
        <v>181</v>
      </c>
      <c r="D40" s="147"/>
      <c r="E40" s="147"/>
      <c r="F40" s="185"/>
      <c r="G40" s="185">
        <v>78.5</v>
      </c>
      <c r="H40" s="147"/>
      <c r="I40" s="185"/>
      <c r="J40" s="71"/>
      <c r="K40" s="71"/>
      <c r="L40" s="71"/>
      <c r="M40" s="71"/>
    </row>
    <row r="41" spans="1:13" s="186" customFormat="1" ht="42" customHeight="1">
      <c r="A41" s="184" t="s">
        <v>189</v>
      </c>
      <c r="B41" s="359" t="s">
        <v>76</v>
      </c>
      <c r="C41" s="184" t="s">
        <v>61</v>
      </c>
      <c r="D41" s="147"/>
      <c r="E41" s="147"/>
      <c r="F41" s="185"/>
      <c r="G41" s="185">
        <v>175</v>
      </c>
      <c r="H41" s="147"/>
      <c r="I41" s="185"/>
      <c r="J41" s="71"/>
      <c r="K41" s="71"/>
      <c r="L41" s="71"/>
      <c r="M41" s="71"/>
    </row>
    <row r="42" spans="1:13" s="189" customFormat="1" ht="42.75" customHeight="1">
      <c r="A42" s="184" t="s">
        <v>189</v>
      </c>
      <c r="B42" s="359" t="s">
        <v>636</v>
      </c>
      <c r="C42" s="184" t="s">
        <v>61</v>
      </c>
      <c r="D42" s="147"/>
      <c r="E42" s="147"/>
      <c r="F42" s="185"/>
      <c r="G42" s="185">
        <v>560</v>
      </c>
      <c r="H42" s="147"/>
      <c r="I42" s="185"/>
      <c r="J42" s="71"/>
      <c r="K42" s="71"/>
      <c r="L42" s="71"/>
      <c r="M42" s="71"/>
    </row>
    <row r="43" spans="1:13" s="186" customFormat="1" ht="38.25" customHeight="1">
      <c r="A43" s="184" t="s">
        <v>189</v>
      </c>
      <c r="B43" s="359" t="s">
        <v>77</v>
      </c>
      <c r="C43" s="184" t="s">
        <v>61</v>
      </c>
      <c r="D43" s="147"/>
      <c r="E43" s="147"/>
      <c r="F43" s="185"/>
      <c r="G43" s="185">
        <v>350</v>
      </c>
      <c r="H43" s="147"/>
      <c r="I43" s="185"/>
      <c r="J43" s="71"/>
      <c r="K43" s="71"/>
      <c r="L43" s="71"/>
      <c r="M43" s="71"/>
    </row>
    <row r="44" spans="1:13" s="186" customFormat="1" ht="25.5" customHeight="1">
      <c r="A44" s="69">
        <v>4</v>
      </c>
      <c r="B44" s="361" t="s">
        <v>78</v>
      </c>
      <c r="C44" s="69"/>
      <c r="D44" s="147"/>
      <c r="E44" s="147"/>
      <c r="F44" s="185"/>
      <c r="G44" s="185"/>
      <c r="H44" s="147"/>
      <c r="I44" s="185"/>
      <c r="J44" s="71"/>
      <c r="K44" s="71"/>
      <c r="L44" s="71"/>
      <c r="M44" s="71"/>
    </row>
    <row r="45" spans="1:13" s="186" customFormat="1" ht="42" customHeight="1">
      <c r="A45" s="184" t="s">
        <v>189</v>
      </c>
      <c r="B45" s="359" t="s">
        <v>79</v>
      </c>
      <c r="C45" s="184" t="s">
        <v>362</v>
      </c>
      <c r="D45" s="147"/>
      <c r="E45" s="147"/>
      <c r="F45" s="185"/>
      <c r="G45" s="185">
        <v>152</v>
      </c>
      <c r="H45" s="147"/>
      <c r="I45" s="185"/>
      <c r="J45" s="71"/>
      <c r="K45" s="71"/>
      <c r="L45" s="71"/>
      <c r="M45" s="71"/>
    </row>
    <row r="46" spans="1:13" s="186" customFormat="1" ht="40.5" customHeight="1">
      <c r="A46" s="184" t="s">
        <v>18</v>
      </c>
      <c r="B46" s="359" t="s">
        <v>80</v>
      </c>
      <c r="C46" s="184" t="s">
        <v>362</v>
      </c>
      <c r="D46" s="147"/>
      <c r="E46" s="147"/>
      <c r="F46" s="185"/>
      <c r="G46" s="185">
        <v>152</v>
      </c>
      <c r="H46" s="147"/>
      <c r="I46" s="185"/>
      <c r="J46" s="71"/>
      <c r="K46" s="71"/>
      <c r="L46" s="71"/>
      <c r="M46" s="71"/>
    </row>
    <row r="47" spans="1:13" s="189" customFormat="1" ht="43.5" customHeight="1">
      <c r="A47" s="184" t="s">
        <v>189</v>
      </c>
      <c r="B47" s="359" t="s">
        <v>81</v>
      </c>
      <c r="C47" s="184" t="s">
        <v>362</v>
      </c>
      <c r="D47" s="147"/>
      <c r="E47" s="147"/>
      <c r="F47" s="185"/>
      <c r="G47" s="185">
        <v>152</v>
      </c>
      <c r="H47" s="147"/>
      <c r="I47" s="185"/>
      <c r="J47" s="71"/>
      <c r="K47" s="71"/>
      <c r="L47" s="71"/>
      <c r="M47" s="71"/>
    </row>
    <row r="48" spans="1:13" s="186" customFormat="1" ht="42" customHeight="1">
      <c r="A48" s="184" t="s">
        <v>189</v>
      </c>
      <c r="B48" s="359" t="s">
        <v>82</v>
      </c>
      <c r="C48" s="184" t="s">
        <v>363</v>
      </c>
      <c r="D48" s="147"/>
      <c r="E48" s="147"/>
      <c r="F48" s="185"/>
      <c r="G48" s="185">
        <v>152</v>
      </c>
      <c r="H48" s="147"/>
      <c r="I48" s="185"/>
      <c r="J48" s="71"/>
      <c r="K48" s="71"/>
      <c r="L48" s="71"/>
      <c r="M48" s="71"/>
    </row>
    <row r="49" spans="1:13" s="186" customFormat="1" ht="25.5" customHeight="1">
      <c r="A49" s="69">
        <v>5</v>
      </c>
      <c r="B49" s="361" t="s">
        <v>83</v>
      </c>
      <c r="C49" s="184" t="s">
        <v>51</v>
      </c>
      <c r="D49" s="147"/>
      <c r="E49" s="147"/>
      <c r="F49" s="185"/>
      <c r="G49" s="185">
        <f>SUM(G52:G55)</f>
        <v>398</v>
      </c>
      <c r="H49" s="147"/>
      <c r="I49" s="185"/>
      <c r="J49" s="71"/>
      <c r="K49" s="71"/>
      <c r="L49" s="71"/>
      <c r="M49" s="71"/>
    </row>
    <row r="50" spans="1:13" s="186" customFormat="1" ht="23.25" customHeight="1">
      <c r="A50" s="188" t="s">
        <v>189</v>
      </c>
      <c r="B50" s="359" t="s">
        <v>546</v>
      </c>
      <c r="C50" s="184" t="s">
        <v>181</v>
      </c>
      <c r="D50" s="147">
        <v>68</v>
      </c>
      <c r="E50" s="194"/>
      <c r="F50" s="195"/>
      <c r="G50" s="195">
        <f>G49/(G35+G23+G15+G9)*100</f>
        <v>66.11295681063123</v>
      </c>
      <c r="H50" s="194"/>
      <c r="I50" s="195"/>
      <c r="J50" s="71"/>
      <c r="K50" s="71"/>
      <c r="L50" s="71"/>
      <c r="M50" s="71"/>
    </row>
    <row r="51" spans="1:13" s="186" customFormat="1" ht="23.25" customHeight="1">
      <c r="A51" s="188"/>
      <c r="B51" s="359" t="s">
        <v>197</v>
      </c>
      <c r="C51" s="184"/>
      <c r="D51" s="147"/>
      <c r="E51" s="147"/>
      <c r="F51" s="185"/>
      <c r="G51" s="185"/>
      <c r="H51" s="147"/>
      <c r="I51" s="185"/>
      <c r="J51" s="71"/>
      <c r="K51" s="71"/>
      <c r="L51" s="71"/>
      <c r="M51" s="71"/>
    </row>
    <row r="52" spans="1:13" s="186" customFormat="1" ht="25.5" customHeight="1">
      <c r="A52" s="184" t="s">
        <v>538</v>
      </c>
      <c r="B52" s="359" t="s">
        <v>84</v>
      </c>
      <c r="C52" s="184" t="s">
        <v>85</v>
      </c>
      <c r="D52" s="147"/>
      <c r="E52" s="147"/>
      <c r="F52" s="185"/>
      <c r="G52" s="185">
        <v>120</v>
      </c>
      <c r="H52" s="147"/>
      <c r="I52" s="185"/>
      <c r="J52" s="71"/>
      <c r="K52" s="71"/>
      <c r="L52" s="71"/>
      <c r="M52" s="71"/>
    </row>
    <row r="53" spans="1:13" s="186" customFormat="1" ht="25.5" customHeight="1">
      <c r="A53" s="184" t="s">
        <v>539</v>
      </c>
      <c r="B53" s="359" t="s">
        <v>86</v>
      </c>
      <c r="C53" s="184" t="s">
        <v>51</v>
      </c>
      <c r="D53" s="147"/>
      <c r="E53" s="147"/>
      <c r="F53" s="185"/>
      <c r="G53" s="185">
        <v>153</v>
      </c>
      <c r="H53" s="147"/>
      <c r="I53" s="185"/>
      <c r="J53" s="71"/>
      <c r="K53" s="71"/>
      <c r="L53" s="71"/>
      <c r="M53" s="71"/>
    </row>
    <row r="54" spans="1:13" s="183" customFormat="1" ht="22.5" customHeight="1">
      <c r="A54" s="184" t="s">
        <v>540</v>
      </c>
      <c r="B54" s="359" t="s">
        <v>87</v>
      </c>
      <c r="C54" s="184" t="s">
        <v>85</v>
      </c>
      <c r="D54" s="147"/>
      <c r="E54" s="147"/>
      <c r="F54" s="185"/>
      <c r="G54" s="185">
        <v>110</v>
      </c>
      <c r="H54" s="147"/>
      <c r="I54" s="185"/>
      <c r="J54" s="71"/>
      <c r="K54" s="71"/>
      <c r="L54" s="71"/>
      <c r="M54" s="71"/>
    </row>
    <row r="55" spans="1:13" s="183" customFormat="1" ht="22.5" customHeight="1">
      <c r="A55" s="184" t="s">
        <v>541</v>
      </c>
      <c r="B55" s="359" t="s">
        <v>88</v>
      </c>
      <c r="C55" s="184" t="s">
        <v>51</v>
      </c>
      <c r="D55" s="147"/>
      <c r="E55" s="147"/>
      <c r="F55" s="185"/>
      <c r="G55" s="185">
        <v>15</v>
      </c>
      <c r="H55" s="147"/>
      <c r="I55" s="185"/>
      <c r="J55" s="71"/>
      <c r="K55" s="71"/>
      <c r="L55" s="71"/>
      <c r="M55" s="71"/>
    </row>
    <row r="56" spans="1:13" s="183" customFormat="1" ht="30.75">
      <c r="A56" s="184">
        <v>6</v>
      </c>
      <c r="B56" s="359" t="s">
        <v>547</v>
      </c>
      <c r="C56" s="184" t="s">
        <v>181</v>
      </c>
      <c r="D56" s="147">
        <v>95</v>
      </c>
      <c r="E56" s="147"/>
      <c r="F56" s="185"/>
      <c r="G56" s="185">
        <v>95</v>
      </c>
      <c r="H56" s="147"/>
      <c r="I56" s="185"/>
      <c r="J56" s="71"/>
      <c r="K56" s="71"/>
      <c r="L56" s="71"/>
      <c r="M56" s="71"/>
    </row>
    <row r="57" spans="1:13" s="183" customFormat="1" ht="36" customHeight="1">
      <c r="A57" s="184">
        <v>7</v>
      </c>
      <c r="B57" s="359" t="s">
        <v>548</v>
      </c>
      <c r="C57" s="184" t="s">
        <v>181</v>
      </c>
      <c r="D57" s="147">
        <v>15</v>
      </c>
      <c r="E57" s="147"/>
      <c r="F57" s="185"/>
      <c r="G57" s="185">
        <v>13.61</v>
      </c>
      <c r="H57" s="147"/>
      <c r="I57" s="185"/>
      <c r="J57" s="71"/>
      <c r="K57" s="71"/>
      <c r="L57" s="71"/>
      <c r="M57" s="71"/>
    </row>
    <row r="58" spans="1:13" s="186" customFormat="1" ht="18.75" customHeight="1">
      <c r="A58" s="69" t="s">
        <v>211</v>
      </c>
      <c r="B58" s="361" t="s">
        <v>89</v>
      </c>
      <c r="C58" s="69"/>
      <c r="D58" s="147"/>
      <c r="E58" s="147"/>
      <c r="F58" s="185"/>
      <c r="G58" s="185"/>
      <c r="H58" s="147"/>
      <c r="I58" s="185"/>
      <c r="J58" s="71"/>
      <c r="K58" s="71"/>
      <c r="L58" s="71"/>
      <c r="M58" s="71"/>
    </row>
    <row r="59" spans="1:13" s="183" customFormat="1" ht="22.5" customHeight="1">
      <c r="A59" s="184">
        <v>1</v>
      </c>
      <c r="B59" s="359" t="s">
        <v>90</v>
      </c>
      <c r="C59" s="184" t="s">
        <v>91</v>
      </c>
      <c r="D59" s="147"/>
      <c r="E59" s="147"/>
      <c r="F59" s="185"/>
      <c r="G59" s="185">
        <v>1170</v>
      </c>
      <c r="H59" s="147"/>
      <c r="I59" s="185"/>
      <c r="J59" s="71"/>
      <c r="K59" s="71"/>
      <c r="L59" s="71"/>
      <c r="M59" s="71"/>
    </row>
    <row r="60" spans="1:13" s="183" customFormat="1" ht="19.5" customHeight="1">
      <c r="A60" s="184">
        <v>2</v>
      </c>
      <c r="B60" s="359" t="s">
        <v>549</v>
      </c>
      <c r="C60" s="184" t="s">
        <v>181</v>
      </c>
      <c r="D60" s="147"/>
      <c r="E60" s="147"/>
      <c r="F60" s="185"/>
      <c r="G60" s="185">
        <v>95</v>
      </c>
      <c r="H60" s="147"/>
      <c r="I60" s="185"/>
      <c r="J60" s="71"/>
      <c r="K60" s="71"/>
      <c r="L60" s="71"/>
      <c r="M60" s="71"/>
    </row>
    <row r="61" spans="1:13" s="196" customFormat="1" ht="21.75" customHeight="1">
      <c r="A61" s="184">
        <v>3</v>
      </c>
      <c r="B61" s="359" t="s">
        <v>92</v>
      </c>
      <c r="C61" s="184" t="s">
        <v>93</v>
      </c>
      <c r="D61" s="147"/>
      <c r="E61" s="147"/>
      <c r="F61" s="185"/>
      <c r="G61" s="185">
        <v>152</v>
      </c>
      <c r="H61" s="147"/>
      <c r="I61" s="185"/>
      <c r="J61" s="71"/>
      <c r="K61" s="71"/>
      <c r="L61" s="71"/>
      <c r="M61" s="71"/>
    </row>
    <row r="62" spans="1:13" s="198" customFormat="1" ht="23.25" customHeight="1">
      <c r="A62" s="185" t="s">
        <v>214</v>
      </c>
      <c r="B62" s="364" t="s">
        <v>550</v>
      </c>
      <c r="C62" s="197"/>
      <c r="D62" s="147"/>
      <c r="E62" s="147"/>
      <c r="F62" s="185"/>
      <c r="G62" s="185"/>
      <c r="H62" s="147"/>
      <c r="I62" s="185"/>
      <c r="J62" s="71"/>
      <c r="K62" s="71"/>
      <c r="L62" s="71"/>
      <c r="M62" s="71"/>
    </row>
    <row r="63" spans="1:13" s="200" customFormat="1" ht="36.75" customHeight="1">
      <c r="A63" s="147">
        <v>1</v>
      </c>
      <c r="B63" s="365" t="s">
        <v>551</v>
      </c>
      <c r="C63" s="147" t="s">
        <v>194</v>
      </c>
      <c r="D63" s="147">
        <v>2150</v>
      </c>
      <c r="E63" s="147"/>
      <c r="F63" s="185"/>
      <c r="G63" s="185">
        <f>G64+G65</f>
        <v>370</v>
      </c>
      <c r="H63" s="147"/>
      <c r="I63" s="185"/>
      <c r="J63" s="71"/>
      <c r="K63" s="71"/>
      <c r="L63" s="71"/>
      <c r="M63" s="71"/>
    </row>
    <row r="64" spans="1:13" s="200" customFormat="1" ht="22.5" customHeight="1">
      <c r="A64" s="201" t="s">
        <v>189</v>
      </c>
      <c r="B64" s="365" t="s">
        <v>552</v>
      </c>
      <c r="C64" s="147" t="s">
        <v>194</v>
      </c>
      <c r="D64" s="147">
        <v>1800</v>
      </c>
      <c r="E64" s="147"/>
      <c r="F64" s="185"/>
      <c r="G64" s="185">
        <v>300</v>
      </c>
      <c r="H64" s="147"/>
      <c r="I64" s="185"/>
      <c r="J64" s="71"/>
      <c r="K64" s="71"/>
      <c r="L64" s="71"/>
      <c r="M64" s="71"/>
    </row>
    <row r="65" spans="1:13" s="200" customFormat="1" ht="24" customHeight="1">
      <c r="A65" s="202" t="s">
        <v>189</v>
      </c>
      <c r="B65" s="232" t="s">
        <v>553</v>
      </c>
      <c r="C65" s="204" t="s">
        <v>194</v>
      </c>
      <c r="D65" s="204">
        <v>350</v>
      </c>
      <c r="E65" s="204"/>
      <c r="F65" s="205"/>
      <c r="G65" s="205">
        <v>70</v>
      </c>
      <c r="H65" s="204"/>
      <c r="I65" s="205"/>
      <c r="J65" s="165"/>
      <c r="K65" s="165"/>
      <c r="L65" s="165"/>
      <c r="M65" s="165"/>
    </row>
    <row r="66" spans="1:9" s="90" customFormat="1" ht="15">
      <c r="A66" s="92"/>
      <c r="E66" s="91"/>
      <c r="F66" s="92"/>
      <c r="I66" s="508"/>
    </row>
    <row r="67" spans="1:9" s="90" customFormat="1" ht="15">
      <c r="A67" s="92"/>
      <c r="E67" s="91"/>
      <c r="F67" s="92"/>
      <c r="I67" s="508"/>
    </row>
    <row r="68" spans="1:9" s="90" customFormat="1" ht="15">
      <c r="A68" s="92"/>
      <c r="E68" s="91"/>
      <c r="F68" s="92"/>
      <c r="I68" s="508"/>
    </row>
  </sheetData>
  <sheetProtection/>
  <mergeCells count="12">
    <mergeCell ref="J6:L6"/>
    <mergeCell ref="M6:M7"/>
    <mergeCell ref="A1:M1"/>
    <mergeCell ref="A6:A7"/>
    <mergeCell ref="B6:B7"/>
    <mergeCell ref="C6:C7"/>
    <mergeCell ref="D6:D7"/>
    <mergeCell ref="A2:M2"/>
    <mergeCell ref="A4:M4"/>
    <mergeCell ref="A3:M3"/>
    <mergeCell ref="E6:F6"/>
    <mergeCell ref="G6:I6"/>
  </mergeCells>
  <printOptions horizontalCentered="1"/>
  <pageMargins left="0.25" right="0.25" top="0.42" bottom="0.42" header="0.511111111111111" footer="0.25"/>
  <pageSetup horizontalDpi="600" verticalDpi="600" orientation="landscape" paperSize="9" scale="95" r:id="rId1"/>
  <headerFooter alignWithMargins="0">
    <oddFooter>&amp;C&amp;10&amp;P</oddFooter>
  </headerFooter>
</worksheet>
</file>

<file path=xl/worksheets/sheet11.xml><?xml version="1.0" encoding="utf-8"?>
<worksheet xmlns="http://schemas.openxmlformats.org/spreadsheetml/2006/main" xmlns:r="http://schemas.openxmlformats.org/officeDocument/2006/relationships">
  <sheetPr>
    <tabColor theme="0" tint="-0.04997999966144562"/>
  </sheetPr>
  <dimension ref="A1:T37"/>
  <sheetViews>
    <sheetView zoomScale="55" zoomScaleNormal="55" zoomScalePageLayoutView="0" workbookViewId="0" topLeftCell="A1">
      <pane ySplit="7" topLeftCell="A8" activePane="bottomLeft" state="frozen"/>
      <selection pane="topLeft" activeCell="E71" sqref="E71"/>
      <selection pane="bottomLeft" activeCell="A1" sqref="A1:M1"/>
    </sheetView>
  </sheetViews>
  <sheetFormatPr defaultColWidth="8.83203125" defaultRowHeight="18"/>
  <cols>
    <col min="1" max="1" width="3.66015625" style="44" bestFit="1" customWidth="1"/>
    <col min="2" max="2" width="28.08203125" style="44" customWidth="1"/>
    <col min="3" max="4" width="7.91015625" style="44" customWidth="1"/>
    <col min="5" max="6" width="7.75" style="266" customWidth="1"/>
    <col min="7" max="7" width="9.08203125" style="44" customWidth="1"/>
    <col min="8" max="8" width="7.75" style="44" customWidth="1"/>
    <col min="9" max="9" width="7.75" style="509" customWidth="1"/>
    <col min="10" max="10" width="10.08203125" style="44" bestFit="1" customWidth="1"/>
    <col min="11" max="12" width="7.75" style="44" customWidth="1"/>
    <col min="13" max="16384" width="8.83203125" style="44" customWidth="1"/>
  </cols>
  <sheetData>
    <row r="1" spans="1:20" ht="18" customHeight="1">
      <c r="A1" s="936" t="s">
        <v>791</v>
      </c>
      <c r="B1" s="936"/>
      <c r="C1" s="936"/>
      <c r="D1" s="936"/>
      <c r="E1" s="936"/>
      <c r="F1" s="936"/>
      <c r="G1" s="936"/>
      <c r="H1" s="936"/>
      <c r="I1" s="936"/>
      <c r="J1" s="936"/>
      <c r="K1" s="936"/>
      <c r="L1" s="936"/>
      <c r="M1" s="936"/>
      <c r="N1" s="611"/>
      <c r="O1" s="611"/>
      <c r="P1" s="611"/>
      <c r="Q1" s="611"/>
      <c r="R1" s="611"/>
      <c r="S1" s="611"/>
      <c r="T1" s="611"/>
    </row>
    <row r="2" spans="1:13" ht="18">
      <c r="A2" s="936" t="s">
        <v>452</v>
      </c>
      <c r="B2" s="936"/>
      <c r="C2" s="936"/>
      <c r="D2" s="936"/>
      <c r="E2" s="936"/>
      <c r="F2" s="936"/>
      <c r="G2" s="936"/>
      <c r="H2" s="936"/>
      <c r="I2" s="936"/>
      <c r="J2" s="936"/>
      <c r="K2" s="936"/>
      <c r="L2" s="936"/>
      <c r="M2" s="936"/>
    </row>
    <row r="3" spans="1:13" ht="18">
      <c r="A3" s="936" t="s">
        <v>94</v>
      </c>
      <c r="B3" s="936"/>
      <c r="C3" s="936"/>
      <c r="D3" s="936"/>
      <c r="E3" s="936"/>
      <c r="F3" s="936"/>
      <c r="G3" s="936"/>
      <c r="H3" s="936"/>
      <c r="I3" s="936"/>
      <c r="J3" s="936"/>
      <c r="K3" s="936"/>
      <c r="L3" s="936"/>
      <c r="M3" s="936"/>
    </row>
    <row r="4" spans="1:15" s="260" customFormat="1" ht="18.75" customHeight="1">
      <c r="A4" s="902" t="s">
        <v>661</v>
      </c>
      <c r="B4" s="902"/>
      <c r="C4" s="902"/>
      <c r="D4" s="902"/>
      <c r="E4" s="902"/>
      <c r="F4" s="902"/>
      <c r="G4" s="902"/>
      <c r="H4" s="902"/>
      <c r="I4" s="902"/>
      <c r="J4" s="902"/>
      <c r="K4" s="902"/>
      <c r="L4" s="902"/>
      <c r="M4" s="902"/>
      <c r="N4" s="161"/>
      <c r="O4" s="161"/>
    </row>
    <row r="5" spans="1:6" ht="15">
      <c r="A5" s="935"/>
      <c r="B5" s="935"/>
      <c r="C5" s="935"/>
      <c r="D5" s="935"/>
      <c r="E5" s="935"/>
      <c r="F5" s="935"/>
    </row>
    <row r="6" spans="1:13" ht="23.25" customHeight="1">
      <c r="A6" s="933" t="s">
        <v>279</v>
      </c>
      <c r="B6" s="933" t="s">
        <v>179</v>
      </c>
      <c r="C6" s="933" t="s">
        <v>180</v>
      </c>
      <c r="D6" s="882" t="s">
        <v>453</v>
      </c>
      <c r="E6" s="883" t="s">
        <v>375</v>
      </c>
      <c r="F6" s="883"/>
      <c r="G6" s="890" t="s">
        <v>695</v>
      </c>
      <c r="H6" s="890"/>
      <c r="I6" s="890"/>
      <c r="J6" s="891" t="s">
        <v>187</v>
      </c>
      <c r="K6" s="891"/>
      <c r="L6" s="891"/>
      <c r="M6" s="884" t="s">
        <v>319</v>
      </c>
    </row>
    <row r="7" spans="1:13" ht="90" customHeight="1">
      <c r="A7" s="934"/>
      <c r="B7" s="937"/>
      <c r="C7" s="934"/>
      <c r="D7" s="882"/>
      <c r="E7" s="766" t="s">
        <v>701</v>
      </c>
      <c r="F7" s="766" t="s">
        <v>694</v>
      </c>
      <c r="G7" s="767" t="s">
        <v>696</v>
      </c>
      <c r="H7" s="768" t="s">
        <v>697</v>
      </c>
      <c r="I7" s="768" t="s">
        <v>310</v>
      </c>
      <c r="J7" s="764" t="s">
        <v>698</v>
      </c>
      <c r="K7" s="764" t="s">
        <v>699</v>
      </c>
      <c r="L7" s="764" t="s">
        <v>700</v>
      </c>
      <c r="M7" s="885"/>
    </row>
    <row r="8" spans="1:13" s="263" customFormat="1" ht="21.75" customHeight="1">
      <c r="A8" s="261" t="s">
        <v>208</v>
      </c>
      <c r="B8" s="262" t="s">
        <v>95</v>
      </c>
      <c r="C8" s="261"/>
      <c r="D8" s="261"/>
      <c r="E8" s="261"/>
      <c r="F8" s="261"/>
      <c r="G8" s="261"/>
      <c r="H8" s="261"/>
      <c r="I8" s="261"/>
      <c r="J8" s="261"/>
      <c r="K8" s="261"/>
      <c r="L8" s="261"/>
      <c r="M8" s="261"/>
    </row>
    <row r="9" spans="1:13" s="35" customFormat="1" ht="32.25" customHeight="1">
      <c r="A9" s="107">
        <v>1</v>
      </c>
      <c r="B9" s="108" t="s">
        <v>554</v>
      </c>
      <c r="C9" s="107" t="s">
        <v>181</v>
      </c>
      <c r="D9" s="482">
        <v>86</v>
      </c>
      <c r="E9" s="482"/>
      <c r="F9" s="483"/>
      <c r="G9" s="510">
        <v>84</v>
      </c>
      <c r="H9" s="484"/>
      <c r="I9" s="510"/>
      <c r="J9" s="485"/>
      <c r="K9" s="485"/>
      <c r="L9" s="485"/>
      <c r="M9" s="485"/>
    </row>
    <row r="10" spans="1:13" s="35" customFormat="1" ht="36.75" customHeight="1">
      <c r="A10" s="107">
        <v>2</v>
      </c>
      <c r="B10" s="108" t="s">
        <v>96</v>
      </c>
      <c r="C10" s="107" t="s">
        <v>181</v>
      </c>
      <c r="D10" s="482">
        <v>80</v>
      </c>
      <c r="E10" s="486"/>
      <c r="F10" s="487"/>
      <c r="G10" s="510">
        <v>77</v>
      </c>
      <c r="H10" s="484"/>
      <c r="I10" s="510"/>
      <c r="J10" s="485"/>
      <c r="K10" s="485"/>
      <c r="L10" s="485"/>
      <c r="M10" s="485"/>
    </row>
    <row r="11" spans="1:13" s="263" customFormat="1" ht="32.25" customHeight="1">
      <c r="A11" s="107">
        <v>3</v>
      </c>
      <c r="B11" s="108" t="s">
        <v>611</v>
      </c>
      <c r="C11" s="107" t="s">
        <v>181</v>
      </c>
      <c r="D11" s="482"/>
      <c r="E11" s="488"/>
      <c r="F11" s="487"/>
      <c r="G11" s="490">
        <v>95</v>
      </c>
      <c r="H11" s="489"/>
      <c r="I11" s="490"/>
      <c r="J11" s="485"/>
      <c r="K11" s="485"/>
      <c r="L11" s="485"/>
      <c r="M11" s="485"/>
    </row>
    <row r="12" spans="1:13" s="35" customFormat="1" ht="21.75" customHeight="1">
      <c r="A12" s="105" t="s">
        <v>210</v>
      </c>
      <c r="B12" s="106" t="s">
        <v>97</v>
      </c>
      <c r="C12" s="105"/>
      <c r="D12" s="105"/>
      <c r="E12" s="486"/>
      <c r="F12" s="490"/>
      <c r="G12" s="490"/>
      <c r="H12" s="489"/>
      <c r="I12" s="490"/>
      <c r="J12" s="485"/>
      <c r="K12" s="485"/>
      <c r="L12" s="485"/>
      <c r="M12" s="485"/>
    </row>
    <row r="13" spans="1:13" s="35" customFormat="1" ht="21.75" customHeight="1">
      <c r="A13" s="107">
        <v>1</v>
      </c>
      <c r="B13" s="108" t="s">
        <v>98</v>
      </c>
      <c r="C13" s="107" t="s">
        <v>99</v>
      </c>
      <c r="D13" s="488"/>
      <c r="E13" s="488"/>
      <c r="F13" s="490"/>
      <c r="G13" s="490">
        <v>12000</v>
      </c>
      <c r="H13" s="489"/>
      <c r="I13" s="490"/>
      <c r="J13" s="485"/>
      <c r="K13" s="485"/>
      <c r="L13" s="485"/>
      <c r="M13" s="485"/>
    </row>
    <row r="14" spans="1:13" s="35" customFormat="1" ht="21.75" customHeight="1">
      <c r="A14" s="107" t="s">
        <v>189</v>
      </c>
      <c r="B14" s="108" t="s">
        <v>100</v>
      </c>
      <c r="C14" s="107" t="s">
        <v>99</v>
      </c>
      <c r="D14" s="488"/>
      <c r="E14" s="488"/>
      <c r="F14" s="490"/>
      <c r="G14" s="490">
        <v>8000</v>
      </c>
      <c r="H14" s="489"/>
      <c r="I14" s="490"/>
      <c r="J14" s="485"/>
      <c r="K14" s="485"/>
      <c r="L14" s="485"/>
      <c r="M14" s="485"/>
    </row>
    <row r="15" spans="1:13" s="35" customFormat="1" ht="21.75" customHeight="1">
      <c r="A15" s="107" t="s">
        <v>189</v>
      </c>
      <c r="B15" s="108" t="s">
        <v>101</v>
      </c>
      <c r="C15" s="107" t="s">
        <v>99</v>
      </c>
      <c r="D15" s="488"/>
      <c r="E15" s="488"/>
      <c r="F15" s="490"/>
      <c r="G15" s="490">
        <v>4000</v>
      </c>
      <c r="H15" s="489"/>
      <c r="I15" s="490"/>
      <c r="J15" s="485"/>
      <c r="K15" s="485"/>
      <c r="L15" s="485"/>
      <c r="M15" s="485"/>
    </row>
    <row r="16" spans="1:13" s="35" customFormat="1" ht="21.75" customHeight="1">
      <c r="A16" s="107">
        <v>2</v>
      </c>
      <c r="B16" s="108" t="s">
        <v>102</v>
      </c>
      <c r="C16" s="107" t="s">
        <v>103</v>
      </c>
      <c r="D16" s="488"/>
      <c r="E16" s="488"/>
      <c r="F16" s="490"/>
      <c r="G16" s="490">
        <v>4700</v>
      </c>
      <c r="H16" s="489"/>
      <c r="I16" s="490"/>
      <c r="J16" s="485"/>
      <c r="K16" s="485"/>
      <c r="L16" s="485"/>
      <c r="M16" s="485"/>
    </row>
    <row r="17" spans="1:13" s="35" customFormat="1" ht="21.75" customHeight="1">
      <c r="A17" s="107" t="s">
        <v>189</v>
      </c>
      <c r="B17" s="108" t="s">
        <v>346</v>
      </c>
      <c r="C17" s="107" t="s">
        <v>103</v>
      </c>
      <c r="D17" s="488"/>
      <c r="E17" s="488"/>
      <c r="F17" s="490"/>
      <c r="G17" s="490">
        <v>1500</v>
      </c>
      <c r="H17" s="489"/>
      <c r="I17" s="490"/>
      <c r="J17" s="485"/>
      <c r="K17" s="485"/>
      <c r="L17" s="485"/>
      <c r="M17" s="485"/>
    </row>
    <row r="18" spans="1:13" s="263" customFormat="1" ht="21.75" customHeight="1">
      <c r="A18" s="107" t="s">
        <v>189</v>
      </c>
      <c r="B18" s="108" t="s">
        <v>347</v>
      </c>
      <c r="C18" s="107" t="s">
        <v>103</v>
      </c>
      <c r="D18" s="488"/>
      <c r="E18" s="488"/>
      <c r="F18" s="490"/>
      <c r="G18" s="490">
        <v>1200</v>
      </c>
      <c r="H18" s="489"/>
      <c r="I18" s="490"/>
      <c r="J18" s="485"/>
      <c r="K18" s="485"/>
      <c r="L18" s="485"/>
      <c r="M18" s="485"/>
    </row>
    <row r="19" spans="1:13" s="35" customFormat="1" ht="33" customHeight="1">
      <c r="A19" s="107" t="s">
        <v>189</v>
      </c>
      <c r="B19" s="108" t="s">
        <v>101</v>
      </c>
      <c r="C19" s="107" t="s">
        <v>103</v>
      </c>
      <c r="D19" s="488"/>
      <c r="E19" s="488"/>
      <c r="F19" s="490"/>
      <c r="G19" s="490">
        <v>2000</v>
      </c>
      <c r="H19" s="489"/>
      <c r="I19" s="490"/>
      <c r="J19" s="485"/>
      <c r="K19" s="485"/>
      <c r="L19" s="485"/>
      <c r="M19" s="485"/>
    </row>
    <row r="20" spans="1:13" s="35" customFormat="1" ht="21.75" customHeight="1">
      <c r="A20" s="105" t="s">
        <v>211</v>
      </c>
      <c r="B20" s="106" t="s">
        <v>104</v>
      </c>
      <c r="C20" s="105"/>
      <c r="D20" s="491"/>
      <c r="E20" s="107"/>
      <c r="F20" s="490"/>
      <c r="G20" s="490"/>
      <c r="H20" s="489"/>
      <c r="I20" s="490"/>
      <c r="J20" s="485"/>
      <c r="K20" s="485"/>
      <c r="L20" s="485"/>
      <c r="M20" s="485"/>
    </row>
    <row r="21" spans="1:13" s="35" customFormat="1" ht="30" customHeight="1">
      <c r="A21" s="107">
        <v>1</v>
      </c>
      <c r="B21" s="108" t="s">
        <v>105</v>
      </c>
      <c r="C21" s="107" t="s">
        <v>106</v>
      </c>
      <c r="D21" s="488"/>
      <c r="E21" s="107"/>
      <c r="F21" s="490"/>
      <c r="G21" s="511">
        <v>70</v>
      </c>
      <c r="H21" s="492"/>
      <c r="I21" s="511"/>
      <c r="J21" s="485"/>
      <c r="K21" s="485"/>
      <c r="L21" s="485"/>
      <c r="M21" s="485"/>
    </row>
    <row r="22" spans="1:13" s="263" customFormat="1" ht="21.75" customHeight="1">
      <c r="A22" s="107" t="s">
        <v>189</v>
      </c>
      <c r="B22" s="108" t="s">
        <v>107</v>
      </c>
      <c r="C22" s="107" t="s">
        <v>106</v>
      </c>
      <c r="D22" s="488"/>
      <c r="E22" s="107"/>
      <c r="F22" s="490"/>
      <c r="G22" s="490">
        <v>60</v>
      </c>
      <c r="H22" s="489"/>
      <c r="I22" s="490"/>
      <c r="J22" s="485"/>
      <c r="K22" s="485"/>
      <c r="L22" s="485"/>
      <c r="M22" s="485"/>
    </row>
    <row r="23" spans="1:13" s="35" customFormat="1" ht="33" customHeight="1">
      <c r="A23" s="105" t="s">
        <v>214</v>
      </c>
      <c r="B23" s="106" t="s">
        <v>637</v>
      </c>
      <c r="C23" s="105"/>
      <c r="D23" s="491"/>
      <c r="E23" s="107"/>
      <c r="F23" s="490"/>
      <c r="G23" s="490"/>
      <c r="H23" s="489"/>
      <c r="I23" s="490"/>
      <c r="J23" s="485"/>
      <c r="K23" s="485"/>
      <c r="L23" s="485"/>
      <c r="M23" s="485"/>
    </row>
    <row r="24" spans="1:13" s="35" customFormat="1" ht="33" customHeight="1">
      <c r="A24" s="107">
        <v>1</v>
      </c>
      <c r="B24" s="108" t="s">
        <v>656</v>
      </c>
      <c r="C24" s="107" t="s">
        <v>348</v>
      </c>
      <c r="D24" s="488">
        <v>5</v>
      </c>
      <c r="E24" s="107"/>
      <c r="F24" s="490"/>
      <c r="G24" s="490">
        <v>1</v>
      </c>
      <c r="H24" s="489"/>
      <c r="I24" s="490"/>
      <c r="J24" s="485"/>
      <c r="K24" s="485"/>
      <c r="L24" s="485"/>
      <c r="M24" s="485"/>
    </row>
    <row r="25" spans="1:13" s="35" customFormat="1" ht="23.25" customHeight="1">
      <c r="A25" s="265" t="s">
        <v>189</v>
      </c>
      <c r="B25" s="108" t="s">
        <v>657</v>
      </c>
      <c r="C25" s="107"/>
      <c r="D25" s="488"/>
      <c r="E25" s="107"/>
      <c r="F25" s="490"/>
      <c r="G25" s="490"/>
      <c r="H25" s="489"/>
      <c r="I25" s="490"/>
      <c r="J25" s="485"/>
      <c r="K25" s="485"/>
      <c r="L25" s="485"/>
      <c r="M25" s="485"/>
    </row>
    <row r="26" spans="1:13" s="35" customFormat="1" ht="22.5" customHeight="1">
      <c r="A26" s="265" t="s">
        <v>189</v>
      </c>
      <c r="B26" s="108" t="s">
        <v>287</v>
      </c>
      <c r="C26" s="107"/>
      <c r="D26" s="488"/>
      <c r="E26" s="107"/>
      <c r="F26" s="490"/>
      <c r="G26" s="490">
        <v>1</v>
      </c>
      <c r="H26" s="489"/>
      <c r="I26" s="490"/>
      <c r="J26" s="485"/>
      <c r="K26" s="485"/>
      <c r="L26" s="485"/>
      <c r="M26" s="485"/>
    </row>
    <row r="27" spans="1:13" s="35" customFormat="1" ht="39" customHeight="1">
      <c r="A27" s="107">
        <v>2</v>
      </c>
      <c r="B27" s="108" t="s">
        <v>638</v>
      </c>
      <c r="C27" s="107"/>
      <c r="D27" s="488"/>
      <c r="E27" s="107"/>
      <c r="F27" s="490"/>
      <c r="G27" s="490">
        <v>2</v>
      </c>
      <c r="H27" s="489"/>
      <c r="I27" s="490"/>
      <c r="J27" s="485"/>
      <c r="K27" s="485"/>
      <c r="L27" s="485"/>
      <c r="M27" s="485"/>
    </row>
    <row r="28" spans="1:13" s="35" customFormat="1" ht="27.75" customHeight="1">
      <c r="A28" s="107">
        <v>3</v>
      </c>
      <c r="B28" s="108" t="s">
        <v>639</v>
      </c>
      <c r="C28" s="107" t="s">
        <v>108</v>
      </c>
      <c r="D28" s="488"/>
      <c r="E28" s="107"/>
      <c r="F28" s="493"/>
      <c r="G28" s="490">
        <v>6</v>
      </c>
      <c r="H28" s="489"/>
      <c r="I28" s="490"/>
      <c r="J28" s="485"/>
      <c r="K28" s="485"/>
      <c r="L28" s="485"/>
      <c r="M28" s="485"/>
    </row>
    <row r="29" spans="1:13" s="35" customFormat="1" ht="30" customHeight="1">
      <c r="A29" s="107">
        <v>4</v>
      </c>
      <c r="B29" s="108" t="s">
        <v>640</v>
      </c>
      <c r="C29" s="107" t="s">
        <v>641</v>
      </c>
      <c r="D29" s="488"/>
      <c r="E29" s="107"/>
      <c r="F29" s="493"/>
      <c r="G29" s="490">
        <v>120</v>
      </c>
      <c r="H29" s="489"/>
      <c r="I29" s="490"/>
      <c r="J29" s="485"/>
      <c r="K29" s="485"/>
      <c r="L29" s="485"/>
      <c r="M29" s="485"/>
    </row>
    <row r="30" spans="1:13" s="263" customFormat="1" ht="22.5" customHeight="1">
      <c r="A30" s="105" t="s">
        <v>277</v>
      </c>
      <c r="B30" s="106" t="s">
        <v>109</v>
      </c>
      <c r="C30" s="105"/>
      <c r="D30" s="491"/>
      <c r="E30" s="107"/>
      <c r="F30" s="490"/>
      <c r="G30" s="490"/>
      <c r="H30" s="489"/>
      <c r="I30" s="490"/>
      <c r="J30" s="485"/>
      <c r="K30" s="485"/>
      <c r="L30" s="485"/>
      <c r="M30" s="485"/>
    </row>
    <row r="31" spans="1:13" s="35" customFormat="1" ht="29.25" customHeight="1">
      <c r="A31" s="107">
        <v>1</v>
      </c>
      <c r="B31" s="108" t="s">
        <v>110</v>
      </c>
      <c r="C31" s="107" t="s">
        <v>106</v>
      </c>
      <c r="D31" s="488"/>
      <c r="E31" s="107"/>
      <c r="F31" s="490"/>
      <c r="G31" s="490">
        <v>975</v>
      </c>
      <c r="H31" s="489"/>
      <c r="I31" s="490"/>
      <c r="J31" s="485"/>
      <c r="K31" s="485"/>
      <c r="L31" s="485"/>
      <c r="M31" s="485"/>
    </row>
    <row r="32" spans="1:13" s="35" customFormat="1" ht="21.75" customHeight="1">
      <c r="A32" s="107" t="s">
        <v>189</v>
      </c>
      <c r="B32" s="108" t="s">
        <v>107</v>
      </c>
      <c r="C32" s="107" t="s">
        <v>106</v>
      </c>
      <c r="D32" s="488"/>
      <c r="E32" s="107"/>
      <c r="F32" s="490"/>
      <c r="G32" s="490">
        <v>685</v>
      </c>
      <c r="H32" s="489"/>
      <c r="I32" s="490"/>
      <c r="J32" s="485"/>
      <c r="K32" s="485"/>
      <c r="L32" s="485"/>
      <c r="M32" s="485"/>
    </row>
    <row r="33" spans="1:13" s="35" customFormat="1" ht="36" customHeight="1">
      <c r="A33" s="107">
        <v>2</v>
      </c>
      <c r="B33" s="108" t="s">
        <v>111</v>
      </c>
      <c r="C33" s="107" t="s">
        <v>108</v>
      </c>
      <c r="D33" s="488"/>
      <c r="E33" s="107"/>
      <c r="F33" s="490"/>
      <c r="G33" s="490">
        <v>1</v>
      </c>
      <c r="H33" s="489"/>
      <c r="I33" s="490"/>
      <c r="J33" s="485"/>
      <c r="K33" s="485"/>
      <c r="L33" s="485"/>
      <c r="M33" s="485"/>
    </row>
    <row r="34" spans="1:13" s="35" customFormat="1" ht="27" customHeight="1">
      <c r="A34" s="105" t="s">
        <v>29</v>
      </c>
      <c r="B34" s="106" t="s">
        <v>662</v>
      </c>
      <c r="C34" s="105"/>
      <c r="D34" s="491"/>
      <c r="E34" s="107"/>
      <c r="F34" s="490"/>
      <c r="G34" s="490"/>
      <c r="H34" s="489"/>
      <c r="I34" s="490"/>
      <c r="J34" s="485"/>
      <c r="K34" s="485"/>
      <c r="L34" s="485"/>
      <c r="M34" s="485"/>
    </row>
    <row r="35" spans="1:13" s="34" customFormat="1" ht="24.75" customHeight="1">
      <c r="A35" s="107">
        <v>1</v>
      </c>
      <c r="B35" s="108" t="s">
        <v>112</v>
      </c>
      <c r="C35" s="107" t="s">
        <v>106</v>
      </c>
      <c r="D35" s="488"/>
      <c r="E35" s="107"/>
      <c r="F35" s="490"/>
      <c r="G35" s="490">
        <v>635</v>
      </c>
      <c r="H35" s="489"/>
      <c r="I35" s="490"/>
      <c r="J35" s="485"/>
      <c r="K35" s="485"/>
      <c r="L35" s="485"/>
      <c r="M35" s="485"/>
    </row>
    <row r="36" spans="1:13" s="34" customFormat="1" ht="23.25" customHeight="1">
      <c r="A36" s="107" t="s">
        <v>189</v>
      </c>
      <c r="B36" s="108" t="s">
        <v>107</v>
      </c>
      <c r="C36" s="107" t="s">
        <v>106</v>
      </c>
      <c r="D36" s="488"/>
      <c r="E36" s="107"/>
      <c r="F36" s="490"/>
      <c r="G36" s="490">
        <v>445</v>
      </c>
      <c r="H36" s="489"/>
      <c r="I36" s="490"/>
      <c r="J36" s="485"/>
      <c r="K36" s="485"/>
      <c r="L36" s="485"/>
      <c r="M36" s="485"/>
    </row>
    <row r="37" spans="1:13" s="34" customFormat="1" ht="26.25" customHeight="1">
      <c r="A37" s="208">
        <v>2</v>
      </c>
      <c r="B37" s="209" t="s">
        <v>642</v>
      </c>
      <c r="C37" s="208" t="s">
        <v>113</v>
      </c>
      <c r="D37" s="494"/>
      <c r="E37" s="494"/>
      <c r="F37" s="495"/>
      <c r="G37" s="495">
        <v>2</v>
      </c>
      <c r="H37" s="494"/>
      <c r="I37" s="495"/>
      <c r="J37" s="496"/>
      <c r="K37" s="496"/>
      <c r="L37" s="496"/>
      <c r="M37" s="496"/>
    </row>
  </sheetData>
  <sheetProtection/>
  <mergeCells count="13">
    <mergeCell ref="E6:F6"/>
    <mergeCell ref="G6:I6"/>
    <mergeCell ref="J6:L6"/>
    <mergeCell ref="M6:M7"/>
    <mergeCell ref="C6:C7"/>
    <mergeCell ref="A5:F5"/>
    <mergeCell ref="A1:M1"/>
    <mergeCell ref="A2:M2"/>
    <mergeCell ref="A3:M3"/>
    <mergeCell ref="D6:D7"/>
    <mergeCell ref="A6:A7"/>
    <mergeCell ref="B6:B7"/>
    <mergeCell ref="A4:M4"/>
  </mergeCells>
  <printOptions horizontalCentered="1"/>
  <pageMargins left="0.25" right="0.25" top="0.25" bottom="0.5" header="0.511111111111111" footer="0.25"/>
  <pageSetup horizontalDpi="600" verticalDpi="600" orientation="landscape" paperSize="9" scale="90" r:id="rId1"/>
  <headerFooter alignWithMargins="0">
    <oddFooter>&amp;C&amp;10&amp;P</oddFooter>
  </headerFooter>
</worksheet>
</file>

<file path=xl/worksheets/sheet12.xml><?xml version="1.0" encoding="utf-8"?>
<worksheet xmlns="http://schemas.openxmlformats.org/spreadsheetml/2006/main" xmlns:r="http://schemas.openxmlformats.org/officeDocument/2006/relationships">
  <dimension ref="A1:T61"/>
  <sheetViews>
    <sheetView zoomScale="70" zoomScaleNormal="70" zoomScalePageLayoutView="0" workbookViewId="0" topLeftCell="A1">
      <selection activeCell="A1" sqref="A1:M1"/>
    </sheetView>
  </sheetViews>
  <sheetFormatPr defaultColWidth="8.83203125" defaultRowHeight="18"/>
  <cols>
    <col min="1" max="1" width="5.16015625" style="15" customWidth="1"/>
    <col min="2" max="2" width="29.08203125" style="15" customWidth="1"/>
    <col min="3" max="3" width="10.25" style="15" customWidth="1"/>
    <col min="4" max="4" width="8" style="15" customWidth="1"/>
    <col min="5" max="5" width="8.41015625" style="15" customWidth="1"/>
    <col min="6" max="6" width="8.41015625" style="239" customWidth="1"/>
    <col min="7" max="7" width="9.33203125" style="15" customWidth="1"/>
    <col min="8" max="8" width="7.25" style="15" customWidth="1"/>
    <col min="9" max="9" width="7.5" style="239" customWidth="1"/>
    <col min="10" max="10" width="10.08203125" style="15" bestFit="1" customWidth="1"/>
    <col min="11" max="11" width="7.66015625" style="15" customWidth="1"/>
    <col min="12" max="12" width="7.83203125" style="15" customWidth="1"/>
    <col min="13" max="13" width="8.5" style="15" customWidth="1"/>
    <col min="14" max="16384" width="8.83203125" style="15" customWidth="1"/>
  </cols>
  <sheetData>
    <row r="1" spans="1:20" ht="18" customHeight="1">
      <c r="A1" s="938" t="s">
        <v>792</v>
      </c>
      <c r="B1" s="938"/>
      <c r="C1" s="938"/>
      <c r="D1" s="938"/>
      <c r="E1" s="938"/>
      <c r="F1" s="938"/>
      <c r="G1" s="938"/>
      <c r="H1" s="938"/>
      <c r="I1" s="938"/>
      <c r="J1" s="938"/>
      <c r="K1" s="938"/>
      <c r="L1" s="938"/>
      <c r="M1" s="938"/>
      <c r="N1" s="607"/>
      <c r="O1" s="607"/>
      <c r="P1" s="607"/>
      <c r="Q1" s="607"/>
      <c r="R1" s="607"/>
      <c r="S1" s="607"/>
      <c r="T1" s="607"/>
    </row>
    <row r="2" spans="1:13" ht="18">
      <c r="A2" s="939" t="s">
        <v>452</v>
      </c>
      <c r="B2" s="939"/>
      <c r="C2" s="939"/>
      <c r="D2" s="939"/>
      <c r="E2" s="939"/>
      <c r="F2" s="939"/>
      <c r="G2" s="939"/>
      <c r="H2" s="939"/>
      <c r="I2" s="939"/>
      <c r="J2" s="939"/>
      <c r="K2" s="939"/>
      <c r="L2" s="939"/>
      <c r="M2" s="939"/>
    </row>
    <row r="3" spans="1:13" ht="18">
      <c r="A3" s="940" t="s">
        <v>356</v>
      </c>
      <c r="B3" s="940"/>
      <c r="C3" s="940"/>
      <c r="D3" s="940"/>
      <c r="E3" s="940"/>
      <c r="F3" s="940"/>
      <c r="G3" s="940"/>
      <c r="H3" s="940"/>
      <c r="I3" s="940"/>
      <c r="J3" s="940"/>
      <c r="K3" s="940"/>
      <c r="L3" s="940"/>
      <c r="M3" s="940"/>
    </row>
    <row r="4" spans="1:15" s="24" customFormat="1" ht="18.75" customHeight="1">
      <c r="A4" s="931" t="s">
        <v>661</v>
      </c>
      <c r="B4" s="931"/>
      <c r="C4" s="931"/>
      <c r="D4" s="931"/>
      <c r="E4" s="931"/>
      <c r="F4" s="931"/>
      <c r="G4" s="931"/>
      <c r="H4" s="931"/>
      <c r="I4" s="931"/>
      <c r="J4" s="931"/>
      <c r="K4" s="931"/>
      <c r="L4" s="931"/>
      <c r="M4" s="931"/>
      <c r="N4" s="26"/>
      <c r="O4" s="26"/>
    </row>
    <row r="5" spans="1:6" ht="15">
      <c r="A5" s="941"/>
      <c r="B5" s="941"/>
      <c r="C5" s="941"/>
      <c r="D5" s="941"/>
      <c r="E5" s="941"/>
      <c r="F5" s="941"/>
    </row>
    <row r="6" spans="1:13" ht="27" customHeight="1">
      <c r="A6" s="933" t="s">
        <v>279</v>
      </c>
      <c r="B6" s="933" t="s">
        <v>179</v>
      </c>
      <c r="C6" s="933" t="s">
        <v>180</v>
      </c>
      <c r="D6" s="882" t="s">
        <v>453</v>
      </c>
      <c r="E6" s="883" t="s">
        <v>375</v>
      </c>
      <c r="F6" s="883"/>
      <c r="G6" s="890" t="s">
        <v>695</v>
      </c>
      <c r="H6" s="890"/>
      <c r="I6" s="890"/>
      <c r="J6" s="891" t="s">
        <v>187</v>
      </c>
      <c r="K6" s="891"/>
      <c r="L6" s="891"/>
      <c r="M6" s="884" t="s">
        <v>319</v>
      </c>
    </row>
    <row r="7" spans="1:13" ht="91.5" customHeight="1">
      <c r="A7" s="934"/>
      <c r="B7" s="937"/>
      <c r="C7" s="934"/>
      <c r="D7" s="882"/>
      <c r="E7" s="766" t="s">
        <v>701</v>
      </c>
      <c r="F7" s="766" t="s">
        <v>694</v>
      </c>
      <c r="G7" s="767" t="s">
        <v>696</v>
      </c>
      <c r="H7" s="768" t="s">
        <v>697</v>
      </c>
      <c r="I7" s="768" t="s">
        <v>310</v>
      </c>
      <c r="J7" s="764" t="s">
        <v>698</v>
      </c>
      <c r="K7" s="764" t="s">
        <v>699</v>
      </c>
      <c r="L7" s="764" t="s">
        <v>700</v>
      </c>
      <c r="M7" s="885"/>
    </row>
    <row r="8" spans="1:13" s="138" customFormat="1" ht="42.75" customHeight="1">
      <c r="A8" s="497">
        <v>1</v>
      </c>
      <c r="B8" s="498" t="s">
        <v>555</v>
      </c>
      <c r="C8" s="497" t="s">
        <v>181</v>
      </c>
      <c r="D8" s="499">
        <v>37.5</v>
      </c>
      <c r="E8" s="144"/>
      <c r="F8" s="500"/>
      <c r="G8" s="497">
        <v>36</v>
      </c>
      <c r="H8" s="144"/>
      <c r="I8" s="497"/>
      <c r="J8" s="144"/>
      <c r="K8" s="501"/>
      <c r="L8" s="144"/>
      <c r="M8" s="501"/>
    </row>
    <row r="9" spans="1:13" s="138" customFormat="1" ht="27" customHeight="1">
      <c r="A9" s="185">
        <v>2</v>
      </c>
      <c r="B9" s="197" t="s">
        <v>115</v>
      </c>
      <c r="C9" s="185" t="s">
        <v>194</v>
      </c>
      <c r="D9" s="240"/>
      <c r="E9" s="147"/>
      <c r="F9" s="105"/>
      <c r="G9" s="185">
        <v>240</v>
      </c>
      <c r="H9" s="147"/>
      <c r="I9" s="185"/>
      <c r="J9" s="194"/>
      <c r="K9" s="147"/>
      <c r="L9" s="147"/>
      <c r="M9" s="147"/>
    </row>
    <row r="10" spans="1:13" s="139" customFormat="1" ht="25.5" customHeight="1">
      <c r="A10" s="147"/>
      <c r="B10" s="199" t="s">
        <v>116</v>
      </c>
      <c r="C10" s="147"/>
      <c r="D10" s="240"/>
      <c r="E10" s="147"/>
      <c r="F10" s="105"/>
      <c r="G10" s="185"/>
      <c r="H10" s="147"/>
      <c r="I10" s="185"/>
      <c r="J10" s="147"/>
      <c r="K10" s="147"/>
      <c r="L10" s="147"/>
      <c r="M10" s="147"/>
    </row>
    <row r="11" spans="1:13" s="206" customFormat="1" ht="23.25" customHeight="1">
      <c r="A11" s="240" t="s">
        <v>189</v>
      </c>
      <c r="B11" s="242" t="s">
        <v>612</v>
      </c>
      <c r="C11" s="240" t="s">
        <v>194</v>
      </c>
      <c r="D11" s="240"/>
      <c r="E11" s="240"/>
      <c r="F11" s="241"/>
      <c r="G11" s="241">
        <v>30</v>
      </c>
      <c r="H11" s="240"/>
      <c r="I11" s="241"/>
      <c r="J11" s="240"/>
      <c r="K11" s="240"/>
      <c r="L11" s="240"/>
      <c r="M11" s="240"/>
    </row>
    <row r="12" spans="1:13" s="206" customFormat="1" ht="28.5" customHeight="1">
      <c r="A12" s="240" t="s">
        <v>189</v>
      </c>
      <c r="B12" s="242" t="s">
        <v>613</v>
      </c>
      <c r="C12" s="240" t="s">
        <v>194</v>
      </c>
      <c r="D12" s="240"/>
      <c r="E12" s="240"/>
      <c r="F12" s="241"/>
      <c r="G12" s="241">
        <v>75</v>
      </c>
      <c r="H12" s="240"/>
      <c r="I12" s="241"/>
      <c r="J12" s="240"/>
      <c r="K12" s="240"/>
      <c r="L12" s="240"/>
      <c r="M12" s="240"/>
    </row>
    <row r="13" spans="1:13" s="206" customFormat="1" ht="37.5" customHeight="1">
      <c r="A13" s="247" t="s">
        <v>189</v>
      </c>
      <c r="B13" s="242" t="s">
        <v>614</v>
      </c>
      <c r="C13" s="240" t="s">
        <v>194</v>
      </c>
      <c r="D13" s="240"/>
      <c r="E13" s="240"/>
      <c r="F13" s="241"/>
      <c r="G13" s="241">
        <v>135</v>
      </c>
      <c r="H13" s="240"/>
      <c r="I13" s="241"/>
      <c r="J13" s="502"/>
      <c r="K13" s="240"/>
      <c r="L13" s="240"/>
      <c r="M13" s="240"/>
    </row>
    <row r="14" spans="1:13" s="138" customFormat="1" ht="23.25" customHeight="1">
      <c r="A14" s="185">
        <v>3</v>
      </c>
      <c r="B14" s="197" t="s">
        <v>117</v>
      </c>
      <c r="C14" s="147" t="s">
        <v>118</v>
      </c>
      <c r="D14" s="240"/>
      <c r="E14" s="147"/>
      <c r="F14" s="105"/>
      <c r="G14" s="185">
        <v>23</v>
      </c>
      <c r="H14" s="147"/>
      <c r="I14" s="185"/>
      <c r="J14" s="502"/>
      <c r="K14" s="502"/>
      <c r="L14" s="502"/>
      <c r="M14" s="147"/>
    </row>
    <row r="15" spans="1:13" s="139" customFormat="1" ht="19.5" customHeight="1">
      <c r="A15" s="147"/>
      <c r="B15" s="199" t="s">
        <v>116</v>
      </c>
      <c r="C15" s="147"/>
      <c r="D15" s="240"/>
      <c r="E15" s="147"/>
      <c r="F15" s="105"/>
      <c r="G15" s="185"/>
      <c r="H15" s="147"/>
      <c r="I15" s="185"/>
      <c r="J15" s="502"/>
      <c r="K15" s="502"/>
      <c r="L15" s="502"/>
      <c r="M15" s="147"/>
    </row>
    <row r="16" spans="1:13" s="139" customFormat="1" ht="19.5" customHeight="1">
      <c r="A16" s="147" t="s">
        <v>189</v>
      </c>
      <c r="B16" s="199" t="s">
        <v>287</v>
      </c>
      <c r="C16" s="147" t="s">
        <v>118</v>
      </c>
      <c r="D16" s="240"/>
      <c r="E16" s="147"/>
      <c r="F16" s="105"/>
      <c r="G16" s="185">
        <v>22</v>
      </c>
      <c r="H16" s="147"/>
      <c r="I16" s="185"/>
      <c r="J16" s="502"/>
      <c r="K16" s="502"/>
      <c r="L16" s="502"/>
      <c r="M16" s="147"/>
    </row>
    <row r="17" spans="1:13" s="139" customFormat="1" ht="24" customHeight="1">
      <c r="A17" s="147" t="s">
        <v>189</v>
      </c>
      <c r="B17" s="199" t="s">
        <v>119</v>
      </c>
      <c r="C17" s="147" t="s">
        <v>118</v>
      </c>
      <c r="D17" s="240"/>
      <c r="E17" s="147"/>
      <c r="F17" s="105"/>
      <c r="G17" s="185">
        <v>1</v>
      </c>
      <c r="H17" s="147"/>
      <c r="I17" s="185"/>
      <c r="J17" s="502"/>
      <c r="K17" s="502"/>
      <c r="L17" s="502"/>
      <c r="M17" s="147"/>
    </row>
    <row r="18" spans="1:13" s="138" customFormat="1" ht="39.75" customHeight="1">
      <c r="A18" s="185">
        <v>4</v>
      </c>
      <c r="B18" s="197" t="s">
        <v>120</v>
      </c>
      <c r="C18" s="147" t="s">
        <v>121</v>
      </c>
      <c r="D18" s="240"/>
      <c r="E18" s="147"/>
      <c r="F18" s="105"/>
      <c r="G18" s="244">
        <v>32</v>
      </c>
      <c r="H18" s="243"/>
      <c r="I18" s="244"/>
      <c r="J18" s="502"/>
      <c r="K18" s="502"/>
      <c r="L18" s="502"/>
      <c r="M18" s="147"/>
    </row>
    <row r="19" spans="1:13" s="138" customFormat="1" ht="22.5" customHeight="1">
      <c r="A19" s="201" t="s">
        <v>189</v>
      </c>
      <c r="B19" s="199" t="s">
        <v>364</v>
      </c>
      <c r="C19" s="147" t="s">
        <v>121</v>
      </c>
      <c r="D19" s="240"/>
      <c r="E19" s="147"/>
      <c r="F19" s="105"/>
      <c r="G19" s="185">
        <v>3</v>
      </c>
      <c r="H19" s="147"/>
      <c r="I19" s="185"/>
      <c r="J19" s="502"/>
      <c r="K19" s="502"/>
      <c r="L19" s="502"/>
      <c r="M19" s="147"/>
    </row>
    <row r="20" spans="1:13" s="138" customFormat="1" ht="36" customHeight="1">
      <c r="A20" s="201" t="s">
        <v>18</v>
      </c>
      <c r="B20" s="199" t="s">
        <v>122</v>
      </c>
      <c r="C20" s="147" t="s">
        <v>121</v>
      </c>
      <c r="D20" s="240"/>
      <c r="E20" s="147"/>
      <c r="F20" s="105"/>
      <c r="G20" s="185">
        <v>29</v>
      </c>
      <c r="H20" s="147"/>
      <c r="I20" s="185"/>
      <c r="J20" s="502"/>
      <c r="K20" s="502"/>
      <c r="L20" s="502"/>
      <c r="M20" s="147"/>
    </row>
    <row r="21" spans="1:13" s="138" customFormat="1" ht="34.5" customHeight="1">
      <c r="A21" s="185">
        <v>5</v>
      </c>
      <c r="B21" s="197" t="s">
        <v>615</v>
      </c>
      <c r="C21" s="185" t="s">
        <v>123</v>
      </c>
      <c r="D21" s="240">
        <v>425</v>
      </c>
      <c r="E21" s="147"/>
      <c r="F21" s="105"/>
      <c r="G21" s="105">
        <f>G22+G23+G24</f>
        <v>85</v>
      </c>
      <c r="H21" s="107"/>
      <c r="I21" s="105"/>
      <c r="J21" s="502"/>
      <c r="K21" s="502"/>
      <c r="L21" s="502"/>
      <c r="M21" s="147"/>
    </row>
    <row r="22" spans="1:13" s="139" customFormat="1" ht="20.25" customHeight="1">
      <c r="A22" s="147" t="s">
        <v>189</v>
      </c>
      <c r="B22" s="199" t="s">
        <v>124</v>
      </c>
      <c r="C22" s="147" t="s">
        <v>123</v>
      </c>
      <c r="D22" s="245"/>
      <c r="E22" s="147"/>
      <c r="F22" s="105"/>
      <c r="G22" s="185">
        <v>22</v>
      </c>
      <c r="H22" s="147"/>
      <c r="I22" s="185"/>
      <c r="J22" s="502"/>
      <c r="K22" s="502"/>
      <c r="L22" s="502"/>
      <c r="M22" s="147"/>
    </row>
    <row r="23" spans="1:13" s="139" customFormat="1" ht="19.5" customHeight="1">
      <c r="A23" s="147" t="s">
        <v>189</v>
      </c>
      <c r="B23" s="199" t="s">
        <v>125</v>
      </c>
      <c r="C23" s="147" t="s">
        <v>123</v>
      </c>
      <c r="D23" s="245"/>
      <c r="E23" s="147"/>
      <c r="F23" s="105"/>
      <c r="G23" s="185">
        <v>23</v>
      </c>
      <c r="H23" s="147"/>
      <c r="I23" s="185"/>
      <c r="J23" s="502"/>
      <c r="K23" s="502"/>
      <c r="L23" s="502"/>
      <c r="M23" s="147"/>
    </row>
    <row r="24" spans="1:13" s="139" customFormat="1" ht="28.5" customHeight="1">
      <c r="A24" s="204" t="s">
        <v>189</v>
      </c>
      <c r="B24" s="203" t="s">
        <v>126</v>
      </c>
      <c r="C24" s="204" t="s">
        <v>123</v>
      </c>
      <c r="D24" s="246"/>
      <c r="E24" s="204"/>
      <c r="F24" s="111"/>
      <c r="G24" s="205">
        <v>40</v>
      </c>
      <c r="H24" s="204"/>
      <c r="I24" s="205"/>
      <c r="J24" s="503"/>
      <c r="K24" s="503"/>
      <c r="L24" s="290"/>
      <c r="M24" s="204"/>
    </row>
    <row r="25" ht="15">
      <c r="E25" s="41"/>
    </row>
    <row r="26" ht="15">
      <c r="E26" s="41"/>
    </row>
    <row r="27" ht="15">
      <c r="E27" s="41"/>
    </row>
    <row r="55" ht="15">
      <c r="B55" s="45"/>
    </row>
    <row r="61" ht="15">
      <c r="E61" s="45"/>
    </row>
  </sheetData>
  <sheetProtection/>
  <mergeCells count="13">
    <mergeCell ref="A6:A7"/>
    <mergeCell ref="B6:B7"/>
    <mergeCell ref="E6:F6"/>
    <mergeCell ref="G6:I6"/>
    <mergeCell ref="J6:L6"/>
    <mergeCell ref="M6:M7"/>
    <mergeCell ref="A4:M4"/>
    <mergeCell ref="A1:M1"/>
    <mergeCell ref="A2:M2"/>
    <mergeCell ref="A3:M3"/>
    <mergeCell ref="C6:C7"/>
    <mergeCell ref="D6:D7"/>
    <mergeCell ref="A5:F5"/>
  </mergeCells>
  <printOptions horizontalCentered="1"/>
  <pageMargins left="0.25" right="0.25" top="0.32" bottom="0.5" header="0.511111111111111" footer="0.25"/>
  <pageSetup horizontalDpi="600" verticalDpi="600" orientation="landscape" paperSize="9" scale="85" r:id="rId1"/>
  <headerFooter alignWithMargins="0">
    <oddFooter>&amp;C&amp;10&amp;P</oddFooter>
  </headerFooter>
</worksheet>
</file>

<file path=xl/worksheets/sheet13.xml><?xml version="1.0" encoding="utf-8"?>
<worksheet xmlns="http://schemas.openxmlformats.org/spreadsheetml/2006/main" xmlns:r="http://schemas.openxmlformats.org/officeDocument/2006/relationships">
  <dimension ref="A1:R27"/>
  <sheetViews>
    <sheetView zoomScale="55" zoomScaleNormal="55" zoomScalePageLayoutView="0" workbookViewId="0" topLeftCell="A1">
      <selection activeCell="D37" sqref="D37"/>
    </sheetView>
  </sheetViews>
  <sheetFormatPr defaultColWidth="8.83203125" defaultRowHeight="18"/>
  <cols>
    <col min="1" max="1" width="3.66015625" style="45" bestFit="1" customWidth="1"/>
    <col min="2" max="2" width="34.66015625" style="45" customWidth="1"/>
    <col min="3" max="3" width="8.5" style="45" customWidth="1"/>
    <col min="4" max="4" width="7.41015625" style="45" customWidth="1"/>
    <col min="5" max="5" width="6.08203125" style="46" customWidth="1"/>
    <col min="6" max="6" width="6.91015625" style="234" customWidth="1"/>
    <col min="7" max="7" width="8.5" style="45" bestFit="1" customWidth="1"/>
    <col min="8" max="8" width="6.91015625" style="45" customWidth="1"/>
    <col min="9" max="9" width="6.91015625" style="234" customWidth="1"/>
    <col min="10" max="10" width="6.75" style="45" bestFit="1" customWidth="1"/>
    <col min="11" max="11" width="7.33203125" style="45" customWidth="1"/>
    <col min="12" max="12" width="7.16015625" style="45" customWidth="1"/>
    <col min="13" max="13" width="7.25" style="45" customWidth="1"/>
    <col min="14" max="16384" width="8.83203125" style="45" customWidth="1"/>
  </cols>
  <sheetData>
    <row r="1" spans="1:18" ht="18" customHeight="1">
      <c r="A1" s="939" t="s">
        <v>793</v>
      </c>
      <c r="B1" s="939"/>
      <c r="C1" s="939"/>
      <c r="D1" s="939"/>
      <c r="E1" s="939"/>
      <c r="F1" s="939"/>
      <c r="G1" s="939"/>
      <c r="H1" s="939"/>
      <c r="I1" s="939"/>
      <c r="J1" s="939"/>
      <c r="K1" s="939"/>
      <c r="L1" s="939"/>
      <c r="M1" s="939"/>
      <c r="N1" s="610"/>
      <c r="O1" s="610"/>
      <c r="P1" s="610"/>
      <c r="Q1" s="610"/>
      <c r="R1" s="610"/>
    </row>
    <row r="2" spans="1:13" ht="18">
      <c r="A2" s="947" t="s">
        <v>452</v>
      </c>
      <c r="B2" s="947"/>
      <c r="C2" s="947"/>
      <c r="D2" s="947"/>
      <c r="E2" s="947"/>
      <c r="F2" s="947"/>
      <c r="G2" s="947"/>
      <c r="H2" s="947"/>
      <c r="I2" s="947"/>
      <c r="J2" s="947"/>
      <c r="K2" s="947"/>
      <c r="L2" s="947"/>
      <c r="M2" s="947"/>
    </row>
    <row r="3" spans="1:13" ht="18">
      <c r="A3" s="947" t="s">
        <v>595</v>
      </c>
      <c r="B3" s="947"/>
      <c r="C3" s="947"/>
      <c r="D3" s="947"/>
      <c r="E3" s="947"/>
      <c r="F3" s="947"/>
      <c r="G3" s="947"/>
      <c r="H3" s="947"/>
      <c r="I3" s="947"/>
      <c r="J3" s="947"/>
      <c r="K3" s="947"/>
      <c r="L3" s="947"/>
      <c r="M3" s="947"/>
    </row>
    <row r="4" spans="1:13" ht="21.75" customHeight="1">
      <c r="A4" s="946" t="s">
        <v>661</v>
      </c>
      <c r="B4" s="946"/>
      <c r="C4" s="946"/>
      <c r="D4" s="946"/>
      <c r="E4" s="946"/>
      <c r="F4" s="946"/>
      <c r="G4" s="946"/>
      <c r="H4" s="946"/>
      <c r="I4" s="946"/>
      <c r="J4" s="946"/>
      <c r="K4" s="946"/>
      <c r="L4" s="946"/>
      <c r="M4" s="946"/>
    </row>
    <row r="5" spans="1:13" s="47" customFormat="1" ht="18.75" customHeight="1">
      <c r="A5" s="942"/>
      <c r="B5" s="943"/>
      <c r="C5" s="943"/>
      <c r="D5" s="943"/>
      <c r="E5" s="943"/>
      <c r="F5" s="943"/>
      <c r="G5" s="42"/>
      <c r="H5" s="42"/>
      <c r="I5" s="235"/>
      <c r="J5" s="42"/>
      <c r="K5" s="42"/>
      <c r="L5" s="42"/>
      <c r="M5" s="42"/>
    </row>
    <row r="6" spans="1:13" ht="19.5" customHeight="1">
      <c r="A6" s="944" t="s">
        <v>279</v>
      </c>
      <c r="B6" s="944" t="s">
        <v>179</v>
      </c>
      <c r="C6" s="944" t="s">
        <v>180</v>
      </c>
      <c r="D6" s="901" t="s">
        <v>453</v>
      </c>
      <c r="E6" s="883" t="s">
        <v>375</v>
      </c>
      <c r="F6" s="883"/>
      <c r="G6" s="890" t="s">
        <v>695</v>
      </c>
      <c r="H6" s="890"/>
      <c r="I6" s="890"/>
      <c r="J6" s="891" t="s">
        <v>187</v>
      </c>
      <c r="K6" s="891"/>
      <c r="L6" s="891"/>
      <c r="M6" s="884" t="s">
        <v>319</v>
      </c>
    </row>
    <row r="7" spans="1:13" ht="73.5" customHeight="1">
      <c r="A7" s="945"/>
      <c r="B7" s="945"/>
      <c r="C7" s="945"/>
      <c r="D7" s="901"/>
      <c r="E7" s="766" t="s">
        <v>701</v>
      </c>
      <c r="F7" s="766" t="s">
        <v>694</v>
      </c>
      <c r="G7" s="767" t="s">
        <v>696</v>
      </c>
      <c r="H7" s="768" t="s">
        <v>697</v>
      </c>
      <c r="I7" s="768" t="s">
        <v>310</v>
      </c>
      <c r="J7" s="764" t="s">
        <v>698</v>
      </c>
      <c r="K7" s="764" t="s">
        <v>699</v>
      </c>
      <c r="L7" s="764" t="s">
        <v>700</v>
      </c>
      <c r="M7" s="885"/>
    </row>
    <row r="8" spans="1:13" s="200" customFormat="1" ht="22.5" customHeight="1">
      <c r="A8" s="103" t="s">
        <v>208</v>
      </c>
      <c r="B8" s="104" t="s">
        <v>592</v>
      </c>
      <c r="C8" s="103"/>
      <c r="D8" s="156"/>
      <c r="E8" s="236"/>
      <c r="F8" s="237"/>
      <c r="G8" s="237"/>
      <c r="H8" s="236"/>
      <c r="I8" s="237"/>
      <c r="J8" s="236"/>
      <c r="K8" s="236"/>
      <c r="L8" s="236"/>
      <c r="M8" s="236"/>
    </row>
    <row r="9" spans="1:13" s="75" customFormat="1" ht="19.5" customHeight="1">
      <c r="A9" s="57">
        <v>1</v>
      </c>
      <c r="B9" s="58" t="s">
        <v>558</v>
      </c>
      <c r="C9" s="67" t="s">
        <v>183</v>
      </c>
      <c r="D9" s="67">
        <v>940</v>
      </c>
      <c r="E9" s="67"/>
      <c r="F9" s="72"/>
      <c r="G9" s="72">
        <v>920</v>
      </c>
      <c r="H9" s="70"/>
      <c r="I9" s="72"/>
      <c r="J9" s="512"/>
      <c r="K9" s="70"/>
      <c r="L9" s="70"/>
      <c r="M9" s="70"/>
    </row>
    <row r="10" spans="1:13" s="75" customFormat="1" ht="20.25" customHeight="1">
      <c r="A10" s="57">
        <v>2</v>
      </c>
      <c r="B10" s="58" t="s">
        <v>556</v>
      </c>
      <c r="C10" s="67" t="s">
        <v>557</v>
      </c>
      <c r="D10" s="67">
        <v>112</v>
      </c>
      <c r="E10" s="67"/>
      <c r="F10" s="72"/>
      <c r="G10" s="72">
        <v>69</v>
      </c>
      <c r="H10" s="70"/>
      <c r="I10" s="72"/>
      <c r="J10" s="512"/>
      <c r="K10" s="70"/>
      <c r="L10" s="70"/>
      <c r="M10" s="70"/>
    </row>
    <row r="11" spans="1:13" s="75" customFormat="1" ht="37.5" customHeight="1">
      <c r="A11" s="57">
        <v>3</v>
      </c>
      <c r="B11" s="58" t="s">
        <v>559</v>
      </c>
      <c r="C11" s="67" t="s">
        <v>181</v>
      </c>
      <c r="D11" s="67">
        <v>90</v>
      </c>
      <c r="E11" s="67"/>
      <c r="F11" s="72"/>
      <c r="G11" s="72">
        <v>84</v>
      </c>
      <c r="H11" s="70"/>
      <c r="I11" s="72"/>
      <c r="J11" s="512"/>
      <c r="K11" s="70"/>
      <c r="L11" s="70"/>
      <c r="M11" s="70"/>
    </row>
    <row r="12" spans="1:13" s="75" customFormat="1" ht="36.75" customHeight="1">
      <c r="A12" s="57">
        <v>4</v>
      </c>
      <c r="B12" s="58" t="s">
        <v>560</v>
      </c>
      <c r="C12" s="67" t="s">
        <v>181</v>
      </c>
      <c r="D12" s="67">
        <v>80</v>
      </c>
      <c r="E12" s="67"/>
      <c r="F12" s="72"/>
      <c r="G12" s="72">
        <v>76</v>
      </c>
      <c r="H12" s="70"/>
      <c r="I12" s="72"/>
      <c r="J12" s="512"/>
      <c r="K12" s="70"/>
      <c r="L12" s="70"/>
      <c r="M12" s="70"/>
    </row>
    <row r="13" spans="1:13" s="75" customFormat="1" ht="36.75" customHeight="1">
      <c r="A13" s="57">
        <v>5</v>
      </c>
      <c r="B13" s="58" t="s">
        <v>561</v>
      </c>
      <c r="C13" s="67" t="s">
        <v>181</v>
      </c>
      <c r="D13" s="67">
        <v>80</v>
      </c>
      <c r="E13" s="67"/>
      <c r="F13" s="72"/>
      <c r="G13" s="72">
        <v>80</v>
      </c>
      <c r="H13" s="70"/>
      <c r="I13" s="72"/>
      <c r="J13" s="512"/>
      <c r="K13" s="70"/>
      <c r="L13" s="70"/>
      <c r="M13" s="70"/>
    </row>
    <row r="14" spans="1:13" s="75" customFormat="1" ht="41.25" customHeight="1">
      <c r="A14" s="57">
        <v>6</v>
      </c>
      <c r="B14" s="58" t="s">
        <v>413</v>
      </c>
      <c r="C14" s="67" t="s">
        <v>181</v>
      </c>
      <c r="D14" s="67">
        <v>80</v>
      </c>
      <c r="E14" s="67"/>
      <c r="F14" s="72"/>
      <c r="G14" s="72">
        <v>100</v>
      </c>
      <c r="H14" s="70"/>
      <c r="I14" s="72"/>
      <c r="J14" s="512"/>
      <c r="K14" s="70"/>
      <c r="L14" s="70"/>
      <c r="M14" s="70"/>
    </row>
    <row r="15" spans="1:13" s="135" customFormat="1" ht="55.5" customHeight="1">
      <c r="A15" s="617">
        <v>7</v>
      </c>
      <c r="B15" s="125" t="s">
        <v>680</v>
      </c>
      <c r="C15" s="153" t="s">
        <v>181</v>
      </c>
      <c r="D15" s="153">
        <v>50</v>
      </c>
      <c r="E15" s="153"/>
      <c r="F15" s="258"/>
      <c r="G15" s="258">
        <v>65</v>
      </c>
      <c r="H15" s="134"/>
      <c r="I15" s="258"/>
      <c r="J15" s="133"/>
      <c r="K15" s="133"/>
      <c r="L15" s="133"/>
      <c r="M15" s="133"/>
    </row>
    <row r="16" spans="1:13" s="75" customFormat="1" ht="46.5">
      <c r="A16" s="57">
        <v>8</v>
      </c>
      <c r="B16" s="58" t="s">
        <v>562</v>
      </c>
      <c r="C16" s="67" t="s">
        <v>181</v>
      </c>
      <c r="D16" s="67">
        <v>90</v>
      </c>
      <c r="E16" s="67"/>
      <c r="F16" s="72"/>
      <c r="G16" s="72">
        <v>65</v>
      </c>
      <c r="H16" s="70"/>
      <c r="I16" s="72"/>
      <c r="J16" s="512"/>
      <c r="K16" s="70"/>
      <c r="L16" s="70"/>
      <c r="M16" s="70"/>
    </row>
    <row r="17" spans="1:13" s="207" customFormat="1" ht="18.75" customHeight="1">
      <c r="A17" s="105" t="s">
        <v>210</v>
      </c>
      <c r="B17" s="106" t="s">
        <v>127</v>
      </c>
      <c r="C17" s="107"/>
      <c r="D17" s="107"/>
      <c r="E17" s="513"/>
      <c r="F17" s="514"/>
      <c r="G17" s="514"/>
      <c r="H17" s="513"/>
      <c r="I17" s="514"/>
      <c r="J17" s="512"/>
      <c r="K17" s="70"/>
      <c r="L17" s="70"/>
      <c r="M17" s="70"/>
    </row>
    <row r="18" spans="1:13" s="207" customFormat="1" ht="20.25" customHeight="1">
      <c r="A18" s="105">
        <v>1</v>
      </c>
      <c r="B18" s="106" t="s">
        <v>128</v>
      </c>
      <c r="C18" s="105" t="s">
        <v>129</v>
      </c>
      <c r="D18" s="105"/>
      <c r="E18" s="515"/>
      <c r="F18" s="516"/>
      <c r="G18" s="516">
        <f>G19+G20</f>
        <v>15695</v>
      </c>
      <c r="H18" s="515"/>
      <c r="I18" s="516"/>
      <c r="J18" s="512"/>
      <c r="K18" s="70"/>
      <c r="L18" s="70"/>
      <c r="M18" s="70"/>
    </row>
    <row r="19" spans="1:13" s="207" customFormat="1" ht="23.25" customHeight="1">
      <c r="A19" s="107" t="s">
        <v>189</v>
      </c>
      <c r="B19" s="108" t="s">
        <v>130</v>
      </c>
      <c r="C19" s="107" t="s">
        <v>129</v>
      </c>
      <c r="D19" s="107"/>
      <c r="E19" s="515"/>
      <c r="F19" s="516"/>
      <c r="G19" s="516">
        <v>8943</v>
      </c>
      <c r="H19" s="515"/>
      <c r="I19" s="516"/>
      <c r="J19" s="512"/>
      <c r="K19" s="70"/>
      <c r="L19" s="70"/>
      <c r="M19" s="70"/>
    </row>
    <row r="20" spans="1:13" s="207" customFormat="1" ht="20.25" customHeight="1">
      <c r="A20" s="107" t="s">
        <v>189</v>
      </c>
      <c r="B20" s="108" t="s">
        <v>131</v>
      </c>
      <c r="C20" s="107" t="s">
        <v>129</v>
      </c>
      <c r="D20" s="107"/>
      <c r="E20" s="515"/>
      <c r="F20" s="516"/>
      <c r="G20" s="516">
        <f>G21+G22</f>
        <v>6752</v>
      </c>
      <c r="H20" s="515"/>
      <c r="I20" s="516"/>
      <c r="J20" s="512"/>
      <c r="K20" s="70"/>
      <c r="L20" s="70"/>
      <c r="M20" s="70"/>
    </row>
    <row r="21" spans="1:13" s="207" customFormat="1" ht="23.25" customHeight="1">
      <c r="A21" s="109" t="s">
        <v>217</v>
      </c>
      <c r="B21" s="110" t="s">
        <v>365</v>
      </c>
      <c r="C21" s="109" t="s">
        <v>129</v>
      </c>
      <c r="D21" s="109"/>
      <c r="E21" s="515"/>
      <c r="F21" s="516"/>
      <c r="G21" s="514">
        <v>3832</v>
      </c>
      <c r="H21" s="515"/>
      <c r="I21" s="514"/>
      <c r="J21" s="512"/>
      <c r="K21" s="70"/>
      <c r="L21" s="70"/>
      <c r="M21" s="70"/>
    </row>
    <row r="22" spans="1:13" s="207" customFormat="1" ht="21.75" customHeight="1">
      <c r="A22" s="109" t="s">
        <v>217</v>
      </c>
      <c r="B22" s="110" t="s">
        <v>366</v>
      </c>
      <c r="C22" s="109" t="s">
        <v>129</v>
      </c>
      <c r="D22" s="109"/>
      <c r="E22" s="515"/>
      <c r="F22" s="516"/>
      <c r="G22" s="516">
        <v>2920</v>
      </c>
      <c r="H22" s="515"/>
      <c r="I22" s="516"/>
      <c r="J22" s="512"/>
      <c r="K22" s="70"/>
      <c r="L22" s="70"/>
      <c r="M22" s="70"/>
    </row>
    <row r="23" spans="1:13" s="207" customFormat="1" ht="21" customHeight="1">
      <c r="A23" s="105" t="s">
        <v>211</v>
      </c>
      <c r="B23" s="106" t="s">
        <v>132</v>
      </c>
      <c r="C23" s="105"/>
      <c r="D23" s="105"/>
      <c r="E23" s="513"/>
      <c r="F23" s="516"/>
      <c r="G23" s="516"/>
      <c r="H23" s="515"/>
      <c r="I23" s="516"/>
      <c r="J23" s="512"/>
      <c r="K23" s="70"/>
      <c r="L23" s="70"/>
      <c r="M23" s="70"/>
    </row>
    <row r="24" spans="1:13" s="207" customFormat="1" ht="20.25" customHeight="1">
      <c r="A24" s="105">
        <v>1</v>
      </c>
      <c r="B24" s="106" t="s">
        <v>133</v>
      </c>
      <c r="C24" s="105" t="s">
        <v>129</v>
      </c>
      <c r="D24" s="105"/>
      <c r="E24" s="515"/>
      <c r="F24" s="516"/>
      <c r="G24" s="516">
        <v>85228</v>
      </c>
      <c r="H24" s="515"/>
      <c r="I24" s="516"/>
      <c r="J24" s="512"/>
      <c r="K24" s="70"/>
      <c r="L24" s="70"/>
      <c r="M24" s="70"/>
    </row>
    <row r="25" spans="1:13" s="207" customFormat="1" ht="21.75" customHeight="1">
      <c r="A25" s="107" t="s">
        <v>189</v>
      </c>
      <c r="B25" s="108" t="s">
        <v>593</v>
      </c>
      <c r="C25" s="107" t="s">
        <v>129</v>
      </c>
      <c r="D25" s="107"/>
      <c r="E25" s="515"/>
      <c r="F25" s="516"/>
      <c r="G25" s="516">
        <v>78840</v>
      </c>
      <c r="H25" s="515"/>
      <c r="I25" s="516"/>
      <c r="J25" s="512"/>
      <c r="K25" s="70"/>
      <c r="L25" s="70"/>
      <c r="M25" s="70"/>
    </row>
    <row r="26" spans="1:13" s="207" customFormat="1" ht="22.5" customHeight="1">
      <c r="A26" s="107" t="s">
        <v>189</v>
      </c>
      <c r="B26" s="108" t="s">
        <v>594</v>
      </c>
      <c r="C26" s="107" t="s">
        <v>129</v>
      </c>
      <c r="D26" s="107"/>
      <c r="E26" s="515"/>
      <c r="F26" s="516"/>
      <c r="G26" s="516">
        <v>6388</v>
      </c>
      <c r="H26" s="515"/>
      <c r="I26" s="516"/>
      <c r="J26" s="512"/>
      <c r="K26" s="70"/>
      <c r="L26" s="70"/>
      <c r="M26" s="70"/>
    </row>
    <row r="27" spans="1:13" s="207" customFormat="1" ht="27.75" customHeight="1">
      <c r="A27" s="208" t="s">
        <v>217</v>
      </c>
      <c r="B27" s="209" t="s">
        <v>367</v>
      </c>
      <c r="C27" s="208" t="s">
        <v>129</v>
      </c>
      <c r="D27" s="208"/>
      <c r="E27" s="517"/>
      <c r="F27" s="518"/>
      <c r="G27" s="520">
        <v>730</v>
      </c>
      <c r="H27" s="519"/>
      <c r="I27" s="520"/>
      <c r="J27" s="521"/>
      <c r="K27" s="398"/>
      <c r="L27" s="398"/>
      <c r="M27" s="398"/>
    </row>
  </sheetData>
  <sheetProtection/>
  <mergeCells count="13">
    <mergeCell ref="A2:M2"/>
    <mergeCell ref="A3:M3"/>
    <mergeCell ref="E6:F6"/>
    <mergeCell ref="G6:I6"/>
    <mergeCell ref="J6:L6"/>
    <mergeCell ref="M6:M7"/>
    <mergeCell ref="A1:M1"/>
    <mergeCell ref="A5:F5"/>
    <mergeCell ref="A6:A7"/>
    <mergeCell ref="B6:B7"/>
    <mergeCell ref="C6:C7"/>
    <mergeCell ref="A4:M4"/>
    <mergeCell ref="D6:D7"/>
  </mergeCells>
  <printOptions horizontalCentered="1"/>
  <pageMargins left="0.25" right="0.25" top="0.54" bottom="0.42" header="0.59" footer="0.25"/>
  <pageSetup horizontalDpi="600" verticalDpi="600" orientation="landscape" paperSize="9" scale="90" r:id="rId1"/>
  <headerFooter alignWithMargins="0">
    <oddFooter>&amp;C&amp;10&amp;P</oddFooter>
  </headerFooter>
</worksheet>
</file>

<file path=xl/worksheets/sheet14.xml><?xml version="1.0" encoding="utf-8"?>
<worksheet xmlns="http://schemas.openxmlformats.org/spreadsheetml/2006/main" xmlns:r="http://schemas.openxmlformats.org/officeDocument/2006/relationships">
  <dimension ref="A1:T70"/>
  <sheetViews>
    <sheetView zoomScale="70" zoomScaleNormal="70" zoomScalePageLayoutView="0" workbookViewId="0" topLeftCell="A1">
      <pane ySplit="7" topLeftCell="A8" activePane="bottomLeft" state="frozen"/>
      <selection pane="topLeft" activeCell="A1" sqref="A1"/>
      <selection pane="bottomLeft" activeCell="G5" sqref="G1:G16384"/>
    </sheetView>
  </sheetViews>
  <sheetFormatPr defaultColWidth="8.83203125" defaultRowHeight="18"/>
  <cols>
    <col min="1" max="1" width="3.66015625" style="23" bestFit="1" customWidth="1"/>
    <col min="2" max="2" width="28.25" style="23" customWidth="1"/>
    <col min="3" max="3" width="8.08203125" style="23" bestFit="1" customWidth="1"/>
    <col min="4" max="4" width="9.41015625" style="23" customWidth="1"/>
    <col min="5" max="5" width="6.41015625" style="23" customWidth="1"/>
    <col min="6" max="6" width="6.5" style="267" customWidth="1"/>
    <col min="7" max="7" width="10.33203125" style="268" customWidth="1"/>
    <col min="8" max="8" width="7.16015625" style="23" customWidth="1"/>
    <col min="9" max="9" width="8" style="268" customWidth="1"/>
    <col min="10" max="10" width="6" style="23" bestFit="1" customWidth="1"/>
    <col min="11" max="11" width="7.91015625" style="23" customWidth="1"/>
    <col min="12" max="12" width="8.08203125" style="23" customWidth="1"/>
    <col min="13" max="16384" width="8.83203125" style="23" customWidth="1"/>
  </cols>
  <sheetData>
    <row r="1" spans="1:20" s="38" customFormat="1" ht="16.5" customHeight="1">
      <c r="A1" s="951" t="s">
        <v>794</v>
      </c>
      <c r="B1" s="951"/>
      <c r="C1" s="951"/>
      <c r="D1" s="951"/>
      <c r="E1" s="951"/>
      <c r="F1" s="951"/>
      <c r="G1" s="951"/>
      <c r="H1" s="951"/>
      <c r="I1" s="951"/>
      <c r="J1" s="951"/>
      <c r="K1" s="951"/>
      <c r="L1" s="951"/>
      <c r="M1" s="951"/>
      <c r="N1" s="609"/>
      <c r="O1" s="609"/>
      <c r="P1" s="609"/>
      <c r="Q1" s="609"/>
      <c r="R1" s="609"/>
      <c r="S1" s="609"/>
      <c r="T1" s="609"/>
    </row>
    <row r="2" spans="1:15" s="38" customFormat="1" ht="15.75" customHeight="1">
      <c r="A2" s="951" t="s">
        <v>370</v>
      </c>
      <c r="B2" s="951"/>
      <c r="C2" s="951"/>
      <c r="D2" s="951"/>
      <c r="E2" s="951"/>
      <c r="F2" s="951"/>
      <c r="G2" s="951"/>
      <c r="H2" s="951"/>
      <c r="I2" s="951"/>
      <c r="J2" s="951"/>
      <c r="K2" s="951"/>
      <c r="L2" s="951"/>
      <c r="M2" s="951"/>
      <c r="N2" s="28"/>
      <c r="O2" s="28"/>
    </row>
    <row r="3" spans="1:15" s="38" customFormat="1" ht="15.75" customHeight="1">
      <c r="A3" s="952" t="s">
        <v>668</v>
      </c>
      <c r="B3" s="952"/>
      <c r="C3" s="952"/>
      <c r="D3" s="952"/>
      <c r="E3" s="952"/>
      <c r="F3" s="952"/>
      <c r="G3" s="952"/>
      <c r="H3" s="952"/>
      <c r="I3" s="952"/>
      <c r="J3" s="952"/>
      <c r="K3" s="952"/>
      <c r="L3" s="952"/>
      <c r="M3" s="952"/>
      <c r="N3" s="28"/>
      <c r="O3" s="28"/>
    </row>
    <row r="4" spans="1:15" s="39" customFormat="1" ht="18.75" customHeight="1">
      <c r="A4" s="950" t="s">
        <v>661</v>
      </c>
      <c r="B4" s="950"/>
      <c r="C4" s="950"/>
      <c r="D4" s="950"/>
      <c r="E4" s="950"/>
      <c r="F4" s="950"/>
      <c r="G4" s="950"/>
      <c r="H4" s="950"/>
      <c r="I4" s="950"/>
      <c r="J4" s="950"/>
      <c r="K4" s="950"/>
      <c r="L4" s="950"/>
      <c r="M4" s="950"/>
      <c r="N4" s="17"/>
      <c r="O4" s="17"/>
    </row>
    <row r="5" spans="1:6" ht="12" customHeight="1">
      <c r="A5" s="30"/>
      <c r="B5" s="30"/>
      <c r="C5" s="30"/>
      <c r="D5" s="30"/>
      <c r="E5" s="30"/>
      <c r="F5" s="30"/>
    </row>
    <row r="6" spans="1:16" s="38" customFormat="1" ht="15.75" customHeight="1">
      <c r="A6" s="948" t="s">
        <v>279</v>
      </c>
      <c r="B6" s="948" t="s">
        <v>179</v>
      </c>
      <c r="C6" s="948" t="s">
        <v>221</v>
      </c>
      <c r="D6" s="882" t="s">
        <v>453</v>
      </c>
      <c r="E6" s="883" t="s">
        <v>375</v>
      </c>
      <c r="F6" s="883"/>
      <c r="G6" s="890" t="s">
        <v>695</v>
      </c>
      <c r="H6" s="890"/>
      <c r="I6" s="890"/>
      <c r="J6" s="891" t="s">
        <v>187</v>
      </c>
      <c r="K6" s="891"/>
      <c r="L6" s="891"/>
      <c r="M6" s="884" t="s">
        <v>319</v>
      </c>
      <c r="N6" s="28"/>
      <c r="O6" s="28"/>
      <c r="P6" s="28"/>
    </row>
    <row r="7" spans="1:16" s="38" customFormat="1" ht="83.25" customHeight="1">
      <c r="A7" s="948"/>
      <c r="B7" s="949"/>
      <c r="C7" s="948"/>
      <c r="D7" s="882"/>
      <c r="E7" s="766" t="s">
        <v>701</v>
      </c>
      <c r="F7" s="766" t="s">
        <v>694</v>
      </c>
      <c r="G7" s="767" t="s">
        <v>696</v>
      </c>
      <c r="H7" s="768" t="s">
        <v>697</v>
      </c>
      <c r="I7" s="768" t="s">
        <v>310</v>
      </c>
      <c r="J7" s="764" t="s">
        <v>698</v>
      </c>
      <c r="K7" s="764" t="s">
        <v>699</v>
      </c>
      <c r="L7" s="764" t="s">
        <v>700</v>
      </c>
      <c r="M7" s="885"/>
      <c r="N7" s="28"/>
      <c r="O7" s="28"/>
      <c r="P7" s="28"/>
    </row>
    <row r="8" spans="1:16" s="38" customFormat="1" ht="21.75" customHeight="1">
      <c r="A8" s="94" t="s">
        <v>208</v>
      </c>
      <c r="B8" s="95" t="s">
        <v>616</v>
      </c>
      <c r="C8" s="94"/>
      <c r="D8" s="504"/>
      <c r="E8" s="299"/>
      <c r="F8" s="299"/>
      <c r="G8" s="299"/>
      <c r="H8" s="299"/>
      <c r="I8" s="504"/>
      <c r="J8" s="505"/>
      <c r="K8" s="504"/>
      <c r="L8" s="504"/>
      <c r="M8" s="504"/>
      <c r="N8" s="28"/>
      <c r="O8" s="28"/>
      <c r="P8" s="28"/>
    </row>
    <row r="9" spans="1:16" s="38" customFormat="1" ht="19.5" customHeight="1">
      <c r="A9" s="270">
        <v>1</v>
      </c>
      <c r="B9" s="271" t="s">
        <v>563</v>
      </c>
      <c r="C9" s="270" t="s">
        <v>194</v>
      </c>
      <c r="D9" s="70">
        <v>499731</v>
      </c>
      <c r="E9" s="70"/>
      <c r="F9" s="72"/>
      <c r="G9" s="258">
        <v>473400</v>
      </c>
      <c r="H9" s="133"/>
      <c r="I9" s="72"/>
      <c r="J9" s="71"/>
      <c r="K9" s="71"/>
      <c r="L9" s="71"/>
      <c r="M9" s="71"/>
      <c r="N9" s="28"/>
      <c r="O9" s="28"/>
      <c r="P9" s="28"/>
    </row>
    <row r="10" spans="1:16" s="38" customFormat="1" ht="38.25" customHeight="1">
      <c r="A10" s="270">
        <v>2</v>
      </c>
      <c r="B10" s="271" t="s">
        <v>564</v>
      </c>
      <c r="C10" s="270" t="s">
        <v>194</v>
      </c>
      <c r="D10" s="70">
        <v>494002</v>
      </c>
      <c r="E10" s="70"/>
      <c r="F10" s="72"/>
      <c r="G10" s="258">
        <v>461700</v>
      </c>
      <c r="H10" s="133"/>
      <c r="I10" s="72"/>
      <c r="J10" s="71"/>
      <c r="K10" s="71"/>
      <c r="L10" s="71"/>
      <c r="M10" s="71"/>
      <c r="N10" s="28"/>
      <c r="O10" s="28"/>
      <c r="P10" s="28"/>
    </row>
    <row r="11" spans="1:16" s="211" customFormat="1" ht="18.75" customHeight="1">
      <c r="A11" s="272">
        <v>3</v>
      </c>
      <c r="B11" s="273" t="s">
        <v>567</v>
      </c>
      <c r="C11" s="272" t="s">
        <v>181</v>
      </c>
      <c r="D11" s="134">
        <v>1.2</v>
      </c>
      <c r="E11" s="133"/>
      <c r="F11" s="274"/>
      <c r="G11" s="269">
        <v>1.2</v>
      </c>
      <c r="H11" s="134"/>
      <c r="I11" s="269"/>
      <c r="J11" s="134"/>
      <c r="K11" s="210"/>
      <c r="L11" s="134"/>
      <c r="M11" s="134"/>
      <c r="N11" s="275"/>
      <c r="O11" s="275"/>
      <c r="P11" s="275"/>
    </row>
    <row r="12" spans="1:16" s="211" customFormat="1" ht="21.75" customHeight="1">
      <c r="A12" s="140" t="s">
        <v>210</v>
      </c>
      <c r="B12" s="141" t="s">
        <v>669</v>
      </c>
      <c r="C12" s="140"/>
      <c r="D12" s="506"/>
      <c r="E12" s="506"/>
      <c r="F12" s="507"/>
      <c r="G12" s="507"/>
      <c r="H12" s="506"/>
      <c r="I12" s="507"/>
      <c r="J12" s="506"/>
      <c r="K12" s="506"/>
      <c r="L12" s="506"/>
      <c r="M12" s="506"/>
      <c r="N12" s="275"/>
      <c r="O12" s="275"/>
      <c r="P12" s="275"/>
    </row>
    <row r="13" spans="1:16" s="211" customFormat="1" ht="19.5" customHeight="1">
      <c r="A13" s="272">
        <v>1</v>
      </c>
      <c r="B13" s="276" t="s">
        <v>349</v>
      </c>
      <c r="C13" s="272" t="s">
        <v>194</v>
      </c>
      <c r="D13" s="133">
        <v>61000</v>
      </c>
      <c r="E13" s="133"/>
      <c r="F13" s="258"/>
      <c r="G13" s="258">
        <v>13000</v>
      </c>
      <c r="H13" s="133"/>
      <c r="I13" s="258"/>
      <c r="J13" s="134"/>
      <c r="K13" s="134"/>
      <c r="L13" s="134"/>
      <c r="M13" s="134"/>
      <c r="N13" s="275"/>
      <c r="O13" s="275"/>
      <c r="P13" s="275"/>
    </row>
    <row r="14" spans="1:16" s="213" customFormat="1" ht="21.75" customHeight="1">
      <c r="A14" s="142"/>
      <c r="B14" s="143" t="s">
        <v>134</v>
      </c>
      <c r="C14" s="142" t="s">
        <v>194</v>
      </c>
      <c r="D14" s="133">
        <v>28670</v>
      </c>
      <c r="E14" s="133"/>
      <c r="F14" s="258"/>
      <c r="G14" s="258">
        <v>6150</v>
      </c>
      <c r="H14" s="133"/>
      <c r="I14" s="258"/>
      <c r="J14" s="134"/>
      <c r="K14" s="134"/>
      <c r="L14" s="134"/>
      <c r="M14" s="134"/>
      <c r="N14" s="212"/>
      <c r="O14" s="212"/>
      <c r="P14" s="212"/>
    </row>
    <row r="15" spans="1:16" s="211" customFormat="1" ht="36.75" customHeight="1">
      <c r="A15" s="272" t="s">
        <v>189</v>
      </c>
      <c r="B15" s="276" t="s">
        <v>135</v>
      </c>
      <c r="C15" s="272" t="s">
        <v>194</v>
      </c>
      <c r="D15" s="133">
        <v>8000</v>
      </c>
      <c r="E15" s="133"/>
      <c r="F15" s="258"/>
      <c r="G15" s="258">
        <v>1800</v>
      </c>
      <c r="H15" s="133"/>
      <c r="I15" s="258"/>
      <c r="J15" s="134"/>
      <c r="K15" s="134"/>
      <c r="L15" s="134"/>
      <c r="M15" s="134"/>
      <c r="N15" s="275"/>
      <c r="O15" s="275"/>
      <c r="P15" s="275"/>
    </row>
    <row r="16" spans="1:16" s="211" customFormat="1" ht="33" customHeight="1">
      <c r="A16" s="140" t="s">
        <v>211</v>
      </c>
      <c r="B16" s="141" t="s">
        <v>352</v>
      </c>
      <c r="C16" s="140"/>
      <c r="D16" s="133"/>
      <c r="E16" s="133"/>
      <c r="F16" s="258"/>
      <c r="G16" s="258"/>
      <c r="H16" s="133"/>
      <c r="I16" s="258"/>
      <c r="J16" s="133"/>
      <c r="K16" s="133"/>
      <c r="L16" s="133"/>
      <c r="M16" s="133"/>
      <c r="N16" s="275"/>
      <c r="O16" s="275"/>
      <c r="P16" s="275"/>
    </row>
    <row r="17" spans="1:16" s="211" customFormat="1" ht="42" customHeight="1">
      <c r="A17" s="272">
        <v>1</v>
      </c>
      <c r="B17" s="276" t="s">
        <v>309</v>
      </c>
      <c r="C17" s="272" t="s">
        <v>194</v>
      </c>
      <c r="D17" s="133">
        <v>58000</v>
      </c>
      <c r="E17" s="133"/>
      <c r="F17" s="258"/>
      <c r="G17" s="258">
        <v>11000</v>
      </c>
      <c r="H17" s="133"/>
      <c r="I17" s="258"/>
      <c r="J17" s="133"/>
      <c r="K17" s="133"/>
      <c r="L17" s="153"/>
      <c r="M17" s="133"/>
      <c r="N17" s="275"/>
      <c r="O17" s="275"/>
      <c r="P17" s="275"/>
    </row>
    <row r="18" spans="1:16" s="213" customFormat="1" ht="21.75" customHeight="1">
      <c r="A18" s="142"/>
      <c r="B18" s="143" t="s">
        <v>134</v>
      </c>
      <c r="C18" s="142" t="s">
        <v>194</v>
      </c>
      <c r="D18" s="133"/>
      <c r="E18" s="133"/>
      <c r="F18" s="258"/>
      <c r="G18" s="258">
        <v>4620</v>
      </c>
      <c r="H18" s="133"/>
      <c r="I18" s="258"/>
      <c r="J18" s="133"/>
      <c r="K18" s="133"/>
      <c r="L18" s="153"/>
      <c r="M18" s="133"/>
      <c r="N18" s="212"/>
      <c r="O18" s="212"/>
      <c r="P18" s="212"/>
    </row>
    <row r="19" spans="1:16" s="213" customFormat="1" ht="15.75">
      <c r="A19" s="142"/>
      <c r="B19" s="214" t="s">
        <v>368</v>
      </c>
      <c r="C19" s="142" t="s">
        <v>194</v>
      </c>
      <c r="D19" s="133"/>
      <c r="E19" s="133"/>
      <c r="F19" s="258"/>
      <c r="G19" s="258">
        <v>9775</v>
      </c>
      <c r="H19" s="133"/>
      <c r="I19" s="258"/>
      <c r="J19" s="133"/>
      <c r="K19" s="133"/>
      <c r="L19" s="153"/>
      <c r="M19" s="133"/>
      <c r="N19" s="212"/>
      <c r="O19" s="212"/>
      <c r="P19" s="212"/>
    </row>
    <row r="20" spans="1:16" s="211" customFormat="1" ht="21.75" customHeight="1">
      <c r="A20" s="272" t="s">
        <v>296</v>
      </c>
      <c r="B20" s="276" t="s">
        <v>570</v>
      </c>
      <c r="C20" s="272" t="s">
        <v>194</v>
      </c>
      <c r="D20" s="133">
        <v>6450</v>
      </c>
      <c r="E20" s="133"/>
      <c r="F20" s="258"/>
      <c r="G20" s="258">
        <v>1150</v>
      </c>
      <c r="H20" s="133"/>
      <c r="I20" s="258"/>
      <c r="J20" s="133"/>
      <c r="K20" s="133"/>
      <c r="L20" s="153"/>
      <c r="M20" s="133"/>
      <c r="N20" s="275"/>
      <c r="O20" s="275"/>
      <c r="P20" s="275"/>
    </row>
    <row r="21" spans="1:16" s="213" customFormat="1" ht="15.75">
      <c r="A21" s="142"/>
      <c r="B21" s="143" t="s">
        <v>134</v>
      </c>
      <c r="C21" s="142"/>
      <c r="D21" s="133"/>
      <c r="E21" s="133"/>
      <c r="F21" s="258"/>
      <c r="G21" s="258">
        <v>460</v>
      </c>
      <c r="H21" s="133"/>
      <c r="I21" s="258"/>
      <c r="J21" s="133"/>
      <c r="K21" s="133"/>
      <c r="L21" s="153"/>
      <c r="M21" s="133"/>
      <c r="N21" s="212"/>
      <c r="O21" s="212"/>
      <c r="P21" s="212"/>
    </row>
    <row r="22" spans="1:16" s="211" customFormat="1" ht="21.75" customHeight="1">
      <c r="A22" s="272" t="s">
        <v>298</v>
      </c>
      <c r="B22" s="276" t="s">
        <v>571</v>
      </c>
      <c r="C22" s="272" t="s">
        <v>194</v>
      </c>
      <c r="D22" s="133">
        <v>16570</v>
      </c>
      <c r="E22" s="133"/>
      <c r="F22" s="258"/>
      <c r="G22" s="258">
        <v>2700</v>
      </c>
      <c r="H22" s="133"/>
      <c r="I22" s="258"/>
      <c r="J22" s="133"/>
      <c r="K22" s="133"/>
      <c r="L22" s="153"/>
      <c r="M22" s="133"/>
      <c r="N22" s="275"/>
      <c r="O22" s="275"/>
      <c r="P22" s="275"/>
    </row>
    <row r="23" spans="1:16" s="213" customFormat="1" ht="21.75" customHeight="1">
      <c r="A23" s="142"/>
      <c r="B23" s="143" t="s">
        <v>134</v>
      </c>
      <c r="C23" s="142" t="s">
        <v>194</v>
      </c>
      <c r="D23" s="133"/>
      <c r="E23" s="133"/>
      <c r="F23" s="258"/>
      <c r="G23" s="258">
        <v>810</v>
      </c>
      <c r="H23" s="133"/>
      <c r="I23" s="258"/>
      <c r="J23" s="133"/>
      <c r="K23" s="133"/>
      <c r="L23" s="153"/>
      <c r="M23" s="133"/>
      <c r="N23" s="212"/>
      <c r="O23" s="212"/>
      <c r="P23" s="212"/>
    </row>
    <row r="24" spans="1:16" s="211" customFormat="1" ht="21.75" customHeight="1">
      <c r="A24" s="272" t="s">
        <v>189</v>
      </c>
      <c r="B24" s="276" t="s">
        <v>316</v>
      </c>
      <c r="C24" s="272" t="s">
        <v>194</v>
      </c>
      <c r="D24" s="133">
        <v>34980</v>
      </c>
      <c r="E24" s="133"/>
      <c r="F24" s="258"/>
      <c r="G24" s="258">
        <v>7150</v>
      </c>
      <c r="H24" s="133"/>
      <c r="I24" s="258"/>
      <c r="J24" s="133"/>
      <c r="K24" s="133"/>
      <c r="L24" s="153"/>
      <c r="M24" s="133"/>
      <c r="N24" s="275"/>
      <c r="O24" s="275"/>
      <c r="P24" s="275"/>
    </row>
    <row r="25" spans="1:16" s="213" customFormat="1" ht="21.75" customHeight="1">
      <c r="A25" s="142"/>
      <c r="B25" s="143" t="s">
        <v>134</v>
      </c>
      <c r="C25" s="142" t="s">
        <v>194</v>
      </c>
      <c r="D25" s="133"/>
      <c r="E25" s="133"/>
      <c r="F25" s="258"/>
      <c r="G25" s="258">
        <v>3350</v>
      </c>
      <c r="H25" s="133"/>
      <c r="I25" s="258"/>
      <c r="J25" s="133"/>
      <c r="K25" s="133"/>
      <c r="L25" s="153"/>
      <c r="M25" s="133"/>
      <c r="N25" s="212"/>
      <c r="O25" s="212"/>
      <c r="P25" s="212"/>
    </row>
    <row r="26" spans="1:16" s="211" customFormat="1" ht="21.75" customHeight="1">
      <c r="A26" s="272">
        <v>2</v>
      </c>
      <c r="B26" s="276" t="s">
        <v>566</v>
      </c>
      <c r="C26" s="272" t="s">
        <v>181</v>
      </c>
      <c r="D26" s="134">
        <v>70</v>
      </c>
      <c r="E26" s="134"/>
      <c r="F26" s="269"/>
      <c r="G26" s="269">
        <v>66.7</v>
      </c>
      <c r="H26" s="134"/>
      <c r="I26" s="269"/>
      <c r="J26" s="134"/>
      <c r="K26" s="134"/>
      <c r="L26" s="134"/>
      <c r="M26" s="134"/>
      <c r="N26" s="275"/>
      <c r="O26" s="275"/>
      <c r="P26" s="275"/>
    </row>
    <row r="27" spans="1:16" s="211" customFormat="1" ht="25.5" customHeight="1">
      <c r="A27" s="272">
        <v>3</v>
      </c>
      <c r="B27" s="276" t="s">
        <v>565</v>
      </c>
      <c r="C27" s="272" t="s">
        <v>181</v>
      </c>
      <c r="D27" s="134">
        <v>32</v>
      </c>
      <c r="E27" s="134"/>
      <c r="F27" s="269"/>
      <c r="G27" s="269">
        <v>28.1</v>
      </c>
      <c r="H27" s="134"/>
      <c r="I27" s="269"/>
      <c r="J27" s="134"/>
      <c r="K27" s="134"/>
      <c r="L27" s="134"/>
      <c r="M27" s="134"/>
      <c r="N27" s="275"/>
      <c r="O27" s="275"/>
      <c r="P27" s="275"/>
    </row>
    <row r="28" spans="1:16" s="211" customFormat="1" ht="21.75" customHeight="1">
      <c r="A28" s="140" t="s">
        <v>214</v>
      </c>
      <c r="B28" s="141" t="s">
        <v>350</v>
      </c>
      <c r="C28" s="140"/>
      <c r="D28" s="133"/>
      <c r="E28" s="133"/>
      <c r="F28" s="258"/>
      <c r="G28" s="258"/>
      <c r="H28" s="133"/>
      <c r="I28" s="258"/>
      <c r="J28" s="133"/>
      <c r="K28" s="133"/>
      <c r="L28" s="133"/>
      <c r="M28" s="133"/>
      <c r="N28" s="275"/>
      <c r="O28" s="275"/>
      <c r="P28" s="275"/>
    </row>
    <row r="29" spans="1:16" s="211" customFormat="1" ht="27" customHeight="1">
      <c r="A29" s="272">
        <v>1</v>
      </c>
      <c r="B29" s="276" t="s">
        <v>568</v>
      </c>
      <c r="C29" s="272" t="s">
        <v>181</v>
      </c>
      <c r="D29" s="277" t="s">
        <v>421</v>
      </c>
      <c r="E29" s="210"/>
      <c r="F29" s="274"/>
      <c r="G29" s="274">
        <v>4.5</v>
      </c>
      <c r="H29" s="133"/>
      <c r="I29" s="269"/>
      <c r="J29" s="133"/>
      <c r="K29" s="133"/>
      <c r="L29" s="133"/>
      <c r="M29" s="133"/>
      <c r="N29" s="275"/>
      <c r="O29" s="275"/>
      <c r="P29" s="275"/>
    </row>
    <row r="30" spans="1:16" s="211" customFormat="1" ht="27" customHeight="1">
      <c r="A30" s="272">
        <v>2</v>
      </c>
      <c r="B30" s="276" t="s">
        <v>658</v>
      </c>
      <c r="C30" s="272" t="s">
        <v>181</v>
      </c>
      <c r="D30" s="134">
        <v>7.3</v>
      </c>
      <c r="E30" s="210"/>
      <c r="F30" s="274"/>
      <c r="G30" s="274" t="s">
        <v>690</v>
      </c>
      <c r="H30" s="210"/>
      <c r="I30" s="756"/>
      <c r="J30" s="133"/>
      <c r="K30" s="133"/>
      <c r="L30" s="133"/>
      <c r="M30" s="133"/>
      <c r="N30" s="275"/>
      <c r="O30" s="275"/>
      <c r="P30" s="275"/>
    </row>
    <row r="31" spans="1:16" s="211" customFormat="1" ht="27" customHeight="1">
      <c r="A31" s="278">
        <v>3</v>
      </c>
      <c r="B31" s="279" t="s">
        <v>569</v>
      </c>
      <c r="C31" s="278" t="s">
        <v>181</v>
      </c>
      <c r="D31" s="280">
        <v>9.01</v>
      </c>
      <c r="E31" s="280"/>
      <c r="F31" s="281"/>
      <c r="G31" s="282">
        <v>10</v>
      </c>
      <c r="H31" s="283"/>
      <c r="I31" s="757"/>
      <c r="J31" s="283"/>
      <c r="K31" s="283"/>
      <c r="L31" s="283"/>
      <c r="M31" s="283"/>
      <c r="N31" s="275"/>
      <c r="O31" s="275"/>
      <c r="P31" s="275"/>
    </row>
    <row r="32" spans="2:13" ht="17.25">
      <c r="B32" s="38"/>
      <c r="E32" s="38"/>
      <c r="J32" s="28"/>
      <c r="K32" s="28"/>
      <c r="L32" s="28"/>
      <c r="M32" s="28"/>
    </row>
    <row r="33" ht="15" customHeight="1">
      <c r="B33" s="31"/>
    </row>
    <row r="34" ht="15" customHeight="1">
      <c r="B34" s="31"/>
    </row>
    <row r="35" ht="15" customHeight="1">
      <c r="B35" s="31"/>
    </row>
    <row r="36" ht="15" customHeight="1">
      <c r="B36" s="31"/>
    </row>
    <row r="37" ht="15" customHeight="1">
      <c r="B37" s="31"/>
    </row>
    <row r="38" ht="15" customHeight="1">
      <c r="B38" s="31"/>
    </row>
    <row r="39" ht="15" customHeight="1">
      <c r="B39" s="31"/>
    </row>
    <row r="40" ht="17.25">
      <c r="B40" s="31"/>
    </row>
    <row r="41" ht="15" customHeight="1">
      <c r="B41" s="31"/>
    </row>
    <row r="42" ht="15" customHeight="1">
      <c r="B42" s="31"/>
    </row>
    <row r="43" ht="15" customHeight="1">
      <c r="B43" s="31"/>
    </row>
    <row r="44" ht="17.25">
      <c r="B44" s="40"/>
    </row>
    <row r="63" ht="17.25">
      <c r="B63" s="32"/>
    </row>
    <row r="69" ht="17.25">
      <c r="E69" s="32"/>
    </row>
    <row r="70" ht="17.25">
      <c r="K70" s="35"/>
    </row>
  </sheetData>
  <sheetProtection/>
  <mergeCells count="12">
    <mergeCell ref="A3:M3"/>
    <mergeCell ref="A6:A7"/>
    <mergeCell ref="B6:B7"/>
    <mergeCell ref="A4:M4"/>
    <mergeCell ref="A1:M1"/>
    <mergeCell ref="C6:C7"/>
    <mergeCell ref="D6:D7"/>
    <mergeCell ref="E6:F6"/>
    <mergeCell ref="G6:I6"/>
    <mergeCell ref="J6:L6"/>
    <mergeCell ref="M6:M7"/>
    <mergeCell ref="A2:M2"/>
  </mergeCells>
  <printOptions horizontalCentered="1"/>
  <pageMargins left="0.25" right="0.25" top="0.6" bottom="0.7" header="0.71" footer="0.51"/>
  <pageSetup horizontalDpi="600" verticalDpi="600" orientation="landscape" paperSize="9" scale="85" r:id="rId1"/>
  <headerFooter alignWithMargins="0">
    <oddFooter>&amp;C&amp;10&amp;P</oddFooter>
  </headerFooter>
</worksheet>
</file>

<file path=xl/worksheets/sheet15.xml><?xml version="1.0" encoding="utf-8"?>
<worksheet xmlns="http://schemas.openxmlformats.org/spreadsheetml/2006/main" xmlns:r="http://schemas.openxmlformats.org/officeDocument/2006/relationships">
  <dimension ref="A1:AD62"/>
  <sheetViews>
    <sheetView zoomScale="55" zoomScaleNormal="55" zoomScalePageLayoutView="0" workbookViewId="0" topLeftCell="A1">
      <selection activeCell="A1" sqref="A1:M1"/>
    </sheetView>
  </sheetViews>
  <sheetFormatPr defaultColWidth="8.83203125" defaultRowHeight="18"/>
  <cols>
    <col min="1" max="1" width="5.91015625" style="20" customWidth="1"/>
    <col min="2" max="2" width="31.16015625" style="20" customWidth="1"/>
    <col min="3" max="3" width="8.08203125" style="21" bestFit="1" customWidth="1"/>
    <col min="4" max="4" width="8.66015625" style="20" customWidth="1"/>
    <col min="5" max="5" width="6.83203125" style="20" customWidth="1"/>
    <col min="6" max="6" width="6.16015625" style="179" bestFit="1" customWidth="1"/>
    <col min="7" max="7" width="10.91015625" style="20" bestFit="1" customWidth="1"/>
    <col min="8" max="8" width="6.5" style="20" customWidth="1"/>
    <col min="9" max="9" width="7.08203125" style="179" customWidth="1"/>
    <col min="10" max="10" width="9.08203125" style="20" bestFit="1" customWidth="1"/>
    <col min="11" max="11" width="7.66015625" style="20" customWidth="1"/>
    <col min="12" max="12" width="7.25" style="20" customWidth="1"/>
    <col min="13" max="13" width="7.33203125" style="20" customWidth="1"/>
    <col min="14" max="16384" width="8.83203125" style="20" customWidth="1"/>
  </cols>
  <sheetData>
    <row r="1" spans="1:20" s="18" customFormat="1" ht="22.5" customHeight="1">
      <c r="A1" s="957" t="s">
        <v>795</v>
      </c>
      <c r="B1" s="957"/>
      <c r="C1" s="957"/>
      <c r="D1" s="957"/>
      <c r="E1" s="957"/>
      <c r="F1" s="957"/>
      <c r="G1" s="957"/>
      <c r="H1" s="957"/>
      <c r="I1" s="957"/>
      <c r="J1" s="957"/>
      <c r="K1" s="957"/>
      <c r="L1" s="957"/>
      <c r="M1" s="957"/>
      <c r="N1" s="608"/>
      <c r="O1" s="608"/>
      <c r="P1" s="608"/>
      <c r="Q1" s="608"/>
      <c r="R1" s="608"/>
      <c r="S1" s="608"/>
      <c r="T1" s="608"/>
    </row>
    <row r="2" spans="1:13" s="18" customFormat="1" ht="24" customHeight="1">
      <c r="A2" s="958" t="s">
        <v>452</v>
      </c>
      <c r="B2" s="958"/>
      <c r="C2" s="958"/>
      <c r="D2" s="958"/>
      <c r="E2" s="958"/>
      <c r="F2" s="958"/>
      <c r="G2" s="958"/>
      <c r="H2" s="958"/>
      <c r="I2" s="958"/>
      <c r="J2" s="958"/>
      <c r="K2" s="958"/>
      <c r="L2" s="958"/>
      <c r="M2" s="958"/>
    </row>
    <row r="3" spans="1:13" s="18" customFormat="1" ht="18.75" customHeight="1">
      <c r="A3" s="959" t="s">
        <v>357</v>
      </c>
      <c r="B3" s="959"/>
      <c r="C3" s="959"/>
      <c r="D3" s="959"/>
      <c r="E3" s="959"/>
      <c r="F3" s="959"/>
      <c r="G3" s="959"/>
      <c r="H3" s="959"/>
      <c r="I3" s="959"/>
      <c r="J3" s="959"/>
      <c r="K3" s="959"/>
      <c r="L3" s="959"/>
      <c r="M3" s="959"/>
    </row>
    <row r="4" spans="1:13" s="19" customFormat="1" ht="18.75" customHeight="1">
      <c r="A4" s="956" t="s">
        <v>661</v>
      </c>
      <c r="B4" s="956"/>
      <c r="C4" s="956"/>
      <c r="D4" s="956"/>
      <c r="E4" s="956"/>
      <c r="F4" s="956"/>
      <c r="G4" s="956"/>
      <c r="H4" s="956"/>
      <c r="I4" s="956"/>
      <c r="J4" s="956"/>
      <c r="K4" s="956"/>
      <c r="L4" s="956"/>
      <c r="M4" s="956"/>
    </row>
    <row r="5" spans="7:30" ht="15">
      <c r="G5" s="22"/>
      <c r="H5" s="22"/>
      <c r="I5" s="178"/>
      <c r="J5" s="22"/>
      <c r="K5" s="22"/>
      <c r="L5" s="22"/>
      <c r="M5" s="22"/>
      <c r="N5" s="22"/>
      <c r="O5" s="22"/>
      <c r="P5" s="22"/>
      <c r="Q5" s="22"/>
      <c r="R5" s="22"/>
      <c r="S5" s="22"/>
      <c r="T5" s="22"/>
      <c r="U5" s="22"/>
      <c r="V5" s="22"/>
      <c r="W5" s="22"/>
      <c r="X5" s="22"/>
      <c r="Y5" s="22"/>
      <c r="Z5" s="22"/>
      <c r="AA5" s="22"/>
      <c r="AB5" s="22"/>
      <c r="AC5" s="22"/>
      <c r="AD5" s="22"/>
    </row>
    <row r="6" spans="1:27" s="293" customFormat="1" ht="36.75" customHeight="1">
      <c r="A6" s="953" t="s">
        <v>178</v>
      </c>
      <c r="B6" s="955" t="s">
        <v>179</v>
      </c>
      <c r="C6" s="960" t="s">
        <v>180</v>
      </c>
      <c r="D6" s="882" t="s">
        <v>453</v>
      </c>
      <c r="E6" s="798" t="s">
        <v>375</v>
      </c>
      <c r="F6" s="797"/>
      <c r="G6" s="797" t="s">
        <v>695</v>
      </c>
      <c r="H6" s="797"/>
      <c r="I6" s="797"/>
      <c r="J6" s="797" t="s">
        <v>187</v>
      </c>
      <c r="K6" s="797"/>
      <c r="L6" s="797"/>
      <c r="M6" s="797" t="s">
        <v>319</v>
      </c>
      <c r="N6" s="292"/>
      <c r="O6" s="292"/>
      <c r="P6" s="292"/>
      <c r="Q6" s="292"/>
      <c r="R6" s="292"/>
      <c r="S6" s="292"/>
      <c r="T6" s="292"/>
      <c r="U6" s="292"/>
      <c r="V6" s="292"/>
      <c r="W6" s="292"/>
      <c r="X6" s="292"/>
      <c r="Y6" s="292"/>
      <c r="Z6" s="292"/>
      <c r="AA6" s="292"/>
    </row>
    <row r="7" spans="1:27" s="293" customFormat="1" ht="105" customHeight="1">
      <c r="A7" s="954"/>
      <c r="B7" s="954"/>
      <c r="C7" s="960"/>
      <c r="D7" s="882"/>
      <c r="E7" s="798" t="s">
        <v>701</v>
      </c>
      <c r="F7" s="762" t="s">
        <v>694</v>
      </c>
      <c r="G7" s="762" t="s">
        <v>696</v>
      </c>
      <c r="H7" s="762" t="s">
        <v>697</v>
      </c>
      <c r="I7" s="797" t="s">
        <v>310</v>
      </c>
      <c r="J7" s="761" t="s">
        <v>698</v>
      </c>
      <c r="K7" s="762" t="s">
        <v>699</v>
      </c>
      <c r="L7" s="762" t="s">
        <v>700</v>
      </c>
      <c r="M7" s="762"/>
      <c r="N7" s="292"/>
      <c r="O7" s="292"/>
      <c r="P7" s="292"/>
      <c r="Q7" s="292"/>
      <c r="R7" s="292"/>
      <c r="S7" s="292"/>
      <c r="T7" s="292"/>
      <c r="U7" s="292"/>
      <c r="V7" s="292"/>
      <c r="W7" s="292"/>
      <c r="X7" s="292"/>
      <c r="Y7" s="292"/>
      <c r="Z7" s="292"/>
      <c r="AA7" s="292"/>
    </row>
    <row r="8" spans="1:27" s="294" customFormat="1" ht="28.5" customHeight="1">
      <c r="A8" s="522">
        <v>1</v>
      </c>
      <c r="B8" s="523" t="s">
        <v>617</v>
      </c>
      <c r="C8" s="544" t="s">
        <v>194</v>
      </c>
      <c r="D8" s="524">
        <f>D9+D10</f>
        <v>145439</v>
      </c>
      <c r="E8" s="524"/>
      <c r="F8" s="291"/>
      <c r="G8" s="291">
        <v>70699</v>
      </c>
      <c r="H8" s="524"/>
      <c r="I8" s="291"/>
      <c r="J8" s="525"/>
      <c r="K8" s="525"/>
      <c r="L8" s="525"/>
      <c r="M8" s="525"/>
      <c r="N8" s="292"/>
      <c r="O8" s="292"/>
      <c r="P8" s="292"/>
      <c r="Q8" s="292"/>
      <c r="R8" s="292"/>
      <c r="S8" s="292"/>
      <c r="T8" s="292"/>
      <c r="U8" s="292"/>
      <c r="V8" s="292"/>
      <c r="W8" s="292"/>
      <c r="X8" s="292"/>
      <c r="Y8" s="292"/>
      <c r="Z8" s="292"/>
      <c r="AA8" s="292"/>
    </row>
    <row r="9" spans="1:27" s="294" customFormat="1" ht="35.25" customHeight="1">
      <c r="A9" s="526" t="s">
        <v>189</v>
      </c>
      <c r="B9" s="527" t="s">
        <v>618</v>
      </c>
      <c r="C9" s="528" t="s">
        <v>194</v>
      </c>
      <c r="D9" s="154">
        <v>124803</v>
      </c>
      <c r="E9" s="170"/>
      <c r="F9" s="545"/>
      <c r="G9" s="545">
        <v>59111</v>
      </c>
      <c r="H9" s="170"/>
      <c r="I9" s="545"/>
      <c r="J9" s="529"/>
      <c r="K9" s="530"/>
      <c r="L9" s="530"/>
      <c r="M9" s="530"/>
      <c r="N9" s="292"/>
      <c r="O9" s="292"/>
      <c r="P9" s="292"/>
      <c r="Q9" s="292"/>
      <c r="R9" s="292"/>
      <c r="S9" s="292"/>
      <c r="T9" s="292"/>
      <c r="U9" s="292"/>
      <c r="V9" s="292"/>
      <c r="W9" s="292"/>
      <c r="X9" s="292"/>
      <c r="Y9" s="292"/>
      <c r="Z9" s="292"/>
      <c r="AA9" s="292"/>
    </row>
    <row r="10" spans="1:27" s="294" customFormat="1" ht="35.25" customHeight="1">
      <c r="A10" s="526" t="s">
        <v>189</v>
      </c>
      <c r="B10" s="527" t="s">
        <v>619</v>
      </c>
      <c r="C10" s="528" t="s">
        <v>194</v>
      </c>
      <c r="D10" s="531">
        <v>20636</v>
      </c>
      <c r="E10" s="154"/>
      <c r="F10" s="129"/>
      <c r="G10" s="129">
        <v>11588</v>
      </c>
      <c r="H10" s="154"/>
      <c r="I10" s="129"/>
      <c r="J10" s="529"/>
      <c r="K10" s="530"/>
      <c r="L10" s="530"/>
      <c r="M10" s="530"/>
      <c r="N10" s="292"/>
      <c r="O10" s="292"/>
      <c r="P10" s="292"/>
      <c r="Q10" s="292"/>
      <c r="R10" s="292"/>
      <c r="S10" s="292"/>
      <c r="T10" s="292"/>
      <c r="U10" s="292"/>
      <c r="V10" s="292"/>
      <c r="W10" s="292"/>
      <c r="X10" s="292"/>
      <c r="Y10" s="292"/>
      <c r="Z10" s="292"/>
      <c r="AA10" s="292"/>
    </row>
    <row r="11" spans="1:27" s="294" customFormat="1" ht="37.5" customHeight="1">
      <c r="A11" s="526" t="s">
        <v>189</v>
      </c>
      <c r="B11" s="527" t="s">
        <v>667</v>
      </c>
      <c r="C11" s="528" t="s">
        <v>194</v>
      </c>
      <c r="D11" s="531">
        <v>121184</v>
      </c>
      <c r="E11" s="170"/>
      <c r="F11" s="545"/>
      <c r="G11" s="545">
        <v>50677</v>
      </c>
      <c r="H11" s="170"/>
      <c r="I11" s="545"/>
      <c r="J11" s="529"/>
      <c r="K11" s="530"/>
      <c r="L11" s="530"/>
      <c r="M11" s="530"/>
      <c r="N11" s="292"/>
      <c r="O11" s="292"/>
      <c r="P11" s="292"/>
      <c r="Q11" s="292"/>
      <c r="R11" s="292"/>
      <c r="S11" s="292"/>
      <c r="T11" s="292"/>
      <c r="U11" s="292"/>
      <c r="V11" s="292"/>
      <c r="W11" s="292"/>
      <c r="X11" s="292"/>
      <c r="Y11" s="292"/>
      <c r="Z11" s="292"/>
      <c r="AA11" s="292"/>
    </row>
    <row r="12" spans="1:26" s="294" customFormat="1" ht="29.25" customHeight="1">
      <c r="A12" s="532">
        <v>2</v>
      </c>
      <c r="B12" s="533" t="s">
        <v>620</v>
      </c>
      <c r="C12" s="532" t="s">
        <v>181</v>
      </c>
      <c r="D12" s="534">
        <v>30</v>
      </c>
      <c r="E12" s="534"/>
      <c r="F12" s="546"/>
      <c r="G12" s="549">
        <f>G8/476380*100</f>
        <v>14.840883328435284</v>
      </c>
      <c r="H12" s="534"/>
      <c r="I12" s="549"/>
      <c r="J12" s="529"/>
      <c r="K12" s="529"/>
      <c r="L12" s="529"/>
      <c r="M12" s="529"/>
      <c r="N12" s="292"/>
      <c r="O12" s="292"/>
      <c r="P12" s="292"/>
      <c r="Q12" s="292"/>
      <c r="R12" s="292"/>
      <c r="S12" s="292"/>
      <c r="T12" s="292"/>
      <c r="U12" s="292"/>
      <c r="V12" s="292"/>
      <c r="W12" s="292"/>
      <c r="X12" s="292"/>
      <c r="Y12" s="292"/>
      <c r="Z12" s="292"/>
    </row>
    <row r="13" spans="1:26" s="294" customFormat="1" ht="29.25" customHeight="1">
      <c r="A13" s="526" t="s">
        <v>189</v>
      </c>
      <c r="B13" s="527" t="s">
        <v>353</v>
      </c>
      <c r="C13" s="528" t="s">
        <v>181</v>
      </c>
      <c r="D13" s="535">
        <v>30</v>
      </c>
      <c r="E13" s="536"/>
      <c r="F13" s="547"/>
      <c r="G13" s="549">
        <f>G9/476380*100</f>
        <v>12.408371468155673</v>
      </c>
      <c r="H13" s="536"/>
      <c r="I13" s="549"/>
      <c r="J13" s="529"/>
      <c r="K13" s="530"/>
      <c r="L13" s="530"/>
      <c r="M13" s="530"/>
      <c r="N13" s="292"/>
      <c r="O13" s="292"/>
      <c r="P13" s="292"/>
      <c r="Q13" s="292"/>
      <c r="R13" s="292"/>
      <c r="S13" s="292"/>
      <c r="T13" s="292"/>
      <c r="U13" s="292"/>
      <c r="V13" s="292"/>
      <c r="W13" s="292"/>
      <c r="X13" s="292"/>
      <c r="Y13" s="292"/>
      <c r="Z13" s="292"/>
    </row>
    <row r="14" spans="1:26" s="294" customFormat="1" ht="27.75" customHeight="1">
      <c r="A14" s="526" t="s">
        <v>189</v>
      </c>
      <c r="B14" s="527" t="s">
        <v>354</v>
      </c>
      <c r="C14" s="528" t="s">
        <v>181</v>
      </c>
      <c r="D14" s="534">
        <v>30</v>
      </c>
      <c r="E14" s="536"/>
      <c r="F14" s="547"/>
      <c r="G14" s="549">
        <f>G10/476380*100</f>
        <v>2.4325118602796088</v>
      </c>
      <c r="H14" s="536"/>
      <c r="I14" s="549"/>
      <c r="J14" s="529"/>
      <c r="K14" s="530"/>
      <c r="L14" s="530"/>
      <c r="M14" s="530"/>
      <c r="N14" s="292"/>
      <c r="O14" s="292"/>
      <c r="P14" s="292"/>
      <c r="Q14" s="292"/>
      <c r="R14" s="292"/>
      <c r="S14" s="292"/>
      <c r="T14" s="292"/>
      <c r="U14" s="292"/>
      <c r="V14" s="292"/>
      <c r="W14" s="292"/>
      <c r="X14" s="292"/>
      <c r="Y14" s="292"/>
      <c r="Z14" s="292"/>
    </row>
    <row r="15" spans="1:26" s="294" customFormat="1" ht="27.75" customHeight="1">
      <c r="A15" s="537" t="s">
        <v>189</v>
      </c>
      <c r="B15" s="538" t="s">
        <v>355</v>
      </c>
      <c r="C15" s="539" t="s">
        <v>181</v>
      </c>
      <c r="D15" s="540">
        <v>25</v>
      </c>
      <c r="E15" s="541"/>
      <c r="F15" s="548"/>
      <c r="G15" s="550">
        <f>G11/476380*100</f>
        <v>10.637936101431631</v>
      </c>
      <c r="H15" s="541"/>
      <c r="I15" s="550"/>
      <c r="J15" s="542"/>
      <c r="K15" s="543"/>
      <c r="L15" s="543"/>
      <c r="M15" s="543"/>
      <c r="N15" s="292"/>
      <c r="O15" s="292"/>
      <c r="P15" s="292"/>
      <c r="Q15" s="292"/>
      <c r="R15" s="292"/>
      <c r="S15" s="292"/>
      <c r="T15" s="292"/>
      <c r="U15" s="292"/>
      <c r="V15" s="292"/>
      <c r="W15" s="292"/>
      <c r="X15" s="292"/>
      <c r="Y15" s="292"/>
      <c r="Z15" s="292"/>
    </row>
    <row r="16" spans="3:27" ht="15">
      <c r="C16" s="20"/>
      <c r="E16" s="22"/>
      <c r="F16" s="178"/>
      <c r="G16" s="22"/>
      <c r="H16" s="22"/>
      <c r="I16" s="178"/>
      <c r="J16" s="22"/>
      <c r="K16" s="22"/>
      <c r="L16" s="22"/>
      <c r="M16" s="22"/>
      <c r="N16" s="22"/>
      <c r="O16" s="22"/>
      <c r="P16" s="22"/>
      <c r="Q16" s="22"/>
      <c r="R16" s="22"/>
      <c r="S16" s="22"/>
      <c r="T16" s="22"/>
      <c r="U16" s="22"/>
      <c r="V16" s="22"/>
      <c r="W16" s="22"/>
      <c r="X16" s="22"/>
      <c r="Y16" s="22"/>
      <c r="Z16" s="22"/>
      <c r="AA16" s="22"/>
    </row>
    <row r="17" spans="7:30" ht="15">
      <c r="G17" s="22"/>
      <c r="H17" s="22"/>
      <c r="I17" s="178"/>
      <c r="J17" s="22"/>
      <c r="K17" s="22"/>
      <c r="L17" s="22"/>
      <c r="M17" s="22"/>
      <c r="N17" s="22"/>
      <c r="O17" s="22"/>
      <c r="P17" s="22"/>
      <c r="Q17" s="22"/>
      <c r="R17" s="22"/>
      <c r="S17" s="22"/>
      <c r="T17" s="22"/>
      <c r="U17" s="22"/>
      <c r="V17" s="22"/>
      <c r="W17" s="22"/>
      <c r="X17" s="22"/>
      <c r="Y17" s="22"/>
      <c r="Z17" s="22"/>
      <c r="AA17" s="22"/>
      <c r="AB17" s="22"/>
      <c r="AC17" s="22"/>
      <c r="AD17" s="22"/>
    </row>
    <row r="18" spans="7:30" ht="15">
      <c r="G18" s="22"/>
      <c r="H18" s="22"/>
      <c r="I18" s="178"/>
      <c r="J18" s="22"/>
      <c r="K18" s="22"/>
      <c r="L18" s="22"/>
      <c r="M18" s="22"/>
      <c r="N18" s="22"/>
      <c r="O18" s="22"/>
      <c r="P18" s="22"/>
      <c r="Q18" s="22"/>
      <c r="R18" s="22"/>
      <c r="S18" s="22"/>
      <c r="T18" s="22"/>
      <c r="U18" s="22"/>
      <c r="V18" s="22"/>
      <c r="W18" s="22"/>
      <c r="X18" s="22"/>
      <c r="Y18" s="22"/>
      <c r="Z18" s="22"/>
      <c r="AA18" s="22"/>
      <c r="AB18" s="22"/>
      <c r="AC18" s="22"/>
      <c r="AD18" s="22"/>
    </row>
    <row r="19" spans="7:11" ht="15">
      <c r="G19" s="22"/>
      <c r="H19" s="22"/>
      <c r="I19" s="178"/>
      <c r="J19" s="22"/>
      <c r="K19" s="22"/>
    </row>
    <row r="21" ht="15">
      <c r="B21" s="14"/>
    </row>
    <row r="54" ht="15">
      <c r="B54" s="55"/>
    </row>
    <row r="62" spans="7:8" ht="15">
      <c r="G62" s="36"/>
      <c r="H62" s="36"/>
    </row>
  </sheetData>
  <sheetProtection/>
  <mergeCells count="8">
    <mergeCell ref="A6:A7"/>
    <mergeCell ref="B6:B7"/>
    <mergeCell ref="A4:M4"/>
    <mergeCell ref="A1:M1"/>
    <mergeCell ref="A2:M2"/>
    <mergeCell ref="A3:M3"/>
    <mergeCell ref="C6:C7"/>
    <mergeCell ref="D6:D7"/>
  </mergeCells>
  <printOptions horizontalCentered="1"/>
  <pageMargins left="0.2" right="0.2" top="0.5" bottom="0.5" header="0.3" footer="0.3"/>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dimension ref="A1:U61"/>
  <sheetViews>
    <sheetView zoomScale="55" zoomScaleNormal="55" zoomScalePageLayoutView="0" workbookViewId="0" topLeftCell="A1">
      <selection activeCell="A1" sqref="A1:L1"/>
    </sheetView>
  </sheetViews>
  <sheetFormatPr defaultColWidth="6.33203125" defaultRowHeight="18"/>
  <cols>
    <col min="1" max="1" width="5.91015625" style="15" customWidth="1"/>
    <col min="2" max="2" width="36.25" style="15" customWidth="1"/>
    <col min="3" max="3" width="7.66015625" style="15" customWidth="1"/>
    <col min="4" max="4" width="8.16015625" style="15" customWidth="1"/>
    <col min="5" max="5" width="8.08203125" style="15" customWidth="1"/>
    <col min="6" max="6" width="9.08203125" style="15" customWidth="1"/>
    <col min="7" max="7" width="7.16015625" style="29" customWidth="1"/>
    <col min="8" max="8" width="8.91015625" style="29" customWidth="1"/>
    <col min="9" max="9" width="7.5" style="29" customWidth="1"/>
    <col min="10" max="10" width="8.5" style="15" customWidth="1"/>
    <col min="11" max="11" width="8.16015625" style="15" customWidth="1"/>
    <col min="12" max="12" width="8" style="15" customWidth="1"/>
    <col min="13" max="16384" width="6.33203125" style="15" customWidth="1"/>
  </cols>
  <sheetData>
    <row r="1" spans="1:21" ht="18" customHeight="1">
      <c r="A1" s="938" t="s">
        <v>796</v>
      </c>
      <c r="B1" s="938"/>
      <c r="C1" s="938"/>
      <c r="D1" s="938"/>
      <c r="E1" s="938"/>
      <c r="F1" s="938"/>
      <c r="G1" s="938"/>
      <c r="H1" s="938"/>
      <c r="I1" s="938"/>
      <c r="J1" s="938"/>
      <c r="K1" s="938"/>
      <c r="L1" s="938"/>
      <c r="M1" s="607"/>
      <c r="N1" s="607"/>
      <c r="O1" s="607"/>
      <c r="P1" s="607"/>
      <c r="Q1" s="607"/>
      <c r="R1" s="607"/>
      <c r="S1" s="607"/>
      <c r="T1" s="607"/>
      <c r="U1" s="607"/>
    </row>
    <row r="2" spans="1:12" ht="18.75">
      <c r="A2" s="939" t="s">
        <v>452</v>
      </c>
      <c r="B2" s="939"/>
      <c r="C2" s="939"/>
      <c r="D2" s="939"/>
      <c r="E2" s="939"/>
      <c r="F2" s="939"/>
      <c r="G2" s="939"/>
      <c r="H2" s="939"/>
      <c r="I2" s="939"/>
      <c r="J2" s="939"/>
      <c r="K2" s="939"/>
      <c r="L2" s="939"/>
    </row>
    <row r="3" spans="1:12" ht="18.75">
      <c r="A3" s="940" t="s">
        <v>136</v>
      </c>
      <c r="B3" s="940"/>
      <c r="C3" s="940"/>
      <c r="D3" s="940"/>
      <c r="E3" s="940"/>
      <c r="F3" s="940"/>
      <c r="G3" s="940"/>
      <c r="H3" s="940"/>
      <c r="I3" s="940"/>
      <c r="J3" s="940"/>
      <c r="K3" s="940"/>
      <c r="L3" s="940"/>
    </row>
    <row r="4" spans="1:14" s="24" customFormat="1" ht="15.75">
      <c r="A4" s="956" t="s">
        <v>661</v>
      </c>
      <c r="B4" s="956"/>
      <c r="C4" s="956"/>
      <c r="D4" s="956"/>
      <c r="E4" s="956"/>
      <c r="F4" s="956"/>
      <c r="G4" s="956"/>
      <c r="H4" s="956"/>
      <c r="I4" s="956"/>
      <c r="J4" s="956"/>
      <c r="K4" s="956"/>
      <c r="L4" s="956"/>
      <c r="M4" s="17"/>
      <c r="N4" s="17"/>
    </row>
    <row r="5" ht="15.75"/>
    <row r="6" spans="1:12" ht="23.25" customHeight="1">
      <c r="A6" s="961" t="s">
        <v>178</v>
      </c>
      <c r="B6" s="961" t="s">
        <v>179</v>
      </c>
      <c r="C6" s="961" t="s">
        <v>180</v>
      </c>
      <c r="D6" s="883" t="s">
        <v>375</v>
      </c>
      <c r="E6" s="883"/>
      <c r="F6" s="890" t="s">
        <v>695</v>
      </c>
      <c r="G6" s="890"/>
      <c r="H6" s="890"/>
      <c r="I6" s="891" t="s">
        <v>187</v>
      </c>
      <c r="J6" s="891"/>
      <c r="K6" s="891"/>
      <c r="L6" s="884" t="s">
        <v>319</v>
      </c>
    </row>
    <row r="7" spans="1:12" ht="94.5" customHeight="1">
      <c r="A7" s="962"/>
      <c r="B7" s="963"/>
      <c r="C7" s="962"/>
      <c r="D7" s="766" t="s">
        <v>701</v>
      </c>
      <c r="E7" s="766" t="s">
        <v>694</v>
      </c>
      <c r="F7" s="767" t="s">
        <v>696</v>
      </c>
      <c r="G7" s="768" t="s">
        <v>697</v>
      </c>
      <c r="H7" s="768" t="s">
        <v>310</v>
      </c>
      <c r="I7" s="764" t="s">
        <v>698</v>
      </c>
      <c r="J7" s="764" t="s">
        <v>699</v>
      </c>
      <c r="K7" s="764" t="s">
        <v>700</v>
      </c>
      <c r="L7" s="885"/>
    </row>
    <row r="8" spans="1:12" ht="24" customHeight="1">
      <c r="A8" s="497" t="s">
        <v>208</v>
      </c>
      <c r="B8" s="591" t="s">
        <v>137</v>
      </c>
      <c r="C8" s="497"/>
      <c r="D8" s="592"/>
      <c r="E8" s="146"/>
      <c r="F8" s="593"/>
      <c r="G8" s="593"/>
      <c r="H8" s="593"/>
      <c r="I8" s="593"/>
      <c r="J8" s="593"/>
      <c r="K8" s="593"/>
      <c r="L8" s="594"/>
    </row>
    <row r="9" spans="1:12" ht="24" customHeight="1">
      <c r="A9" s="147">
        <v>1</v>
      </c>
      <c r="B9" s="365" t="s">
        <v>138</v>
      </c>
      <c r="C9" s="147" t="s">
        <v>181</v>
      </c>
      <c r="D9" s="286"/>
      <c r="E9" s="595"/>
      <c r="F9" s="367">
        <v>26.2</v>
      </c>
      <c r="G9" s="596"/>
      <c r="H9" s="367"/>
      <c r="I9" s="368"/>
      <c r="J9" s="597"/>
      <c r="K9" s="598"/>
      <c r="L9" s="264"/>
    </row>
    <row r="10" spans="1:12" ht="24" customHeight="1">
      <c r="A10" s="147">
        <v>2</v>
      </c>
      <c r="B10" s="365" t="s">
        <v>139</v>
      </c>
      <c r="C10" s="147" t="s">
        <v>181</v>
      </c>
      <c r="D10" s="264"/>
      <c r="E10" s="599"/>
      <c r="F10" s="369">
        <v>14.9</v>
      </c>
      <c r="G10" s="264"/>
      <c r="H10" s="369"/>
      <c r="I10" s="368"/>
      <c r="J10" s="597"/>
      <c r="K10" s="598"/>
      <c r="L10" s="264"/>
    </row>
    <row r="11" spans="1:12" ht="47.25">
      <c r="A11" s="147">
        <v>3</v>
      </c>
      <c r="B11" s="365" t="s">
        <v>351</v>
      </c>
      <c r="C11" s="147" t="s">
        <v>369</v>
      </c>
      <c r="D11" s="238"/>
      <c r="E11" s="600"/>
      <c r="F11" s="367">
        <v>2</v>
      </c>
      <c r="G11" s="366"/>
      <c r="H11" s="367"/>
      <c r="I11" s="366"/>
      <c r="J11" s="597"/>
      <c r="K11" s="598"/>
      <c r="L11" s="264"/>
    </row>
    <row r="12" spans="1:12" s="25" customFormat="1" ht="24.75" customHeight="1">
      <c r="A12" s="514" t="s">
        <v>210</v>
      </c>
      <c r="B12" s="601" t="s">
        <v>140</v>
      </c>
      <c r="C12" s="185"/>
      <c r="D12" s="216"/>
      <c r="E12" s="217"/>
      <c r="F12" s="233"/>
      <c r="G12" s="233"/>
      <c r="H12" s="233"/>
      <c r="I12" s="233"/>
      <c r="J12" s="233"/>
      <c r="K12" s="233"/>
      <c r="L12" s="216"/>
    </row>
    <row r="13" spans="1:12" s="27" customFormat="1" ht="36.75" customHeight="1">
      <c r="A13" s="513">
        <v>1</v>
      </c>
      <c r="B13" s="58" t="s">
        <v>415</v>
      </c>
      <c r="C13" s="147" t="s">
        <v>181</v>
      </c>
      <c r="D13" s="158"/>
      <c r="E13" s="220"/>
      <c r="F13" s="220">
        <v>80</v>
      </c>
      <c r="G13" s="219"/>
      <c r="H13" s="220"/>
      <c r="I13" s="225"/>
      <c r="J13" s="285"/>
      <c r="K13" s="284"/>
      <c r="L13" s="218"/>
    </row>
    <row r="14" spans="1:12" s="27" customFormat="1" ht="24" customHeight="1">
      <c r="A14" s="513">
        <v>2</v>
      </c>
      <c r="B14" s="58" t="s">
        <v>416</v>
      </c>
      <c r="C14" s="147" t="s">
        <v>181</v>
      </c>
      <c r="D14" s="158"/>
      <c r="E14" s="222"/>
      <c r="F14" s="222" t="s">
        <v>193</v>
      </c>
      <c r="G14" s="221"/>
      <c r="H14" s="222"/>
      <c r="I14" s="225"/>
      <c r="J14" s="285"/>
      <c r="K14" s="284"/>
      <c r="L14" s="218"/>
    </row>
    <row r="15" spans="1:12" ht="36" customHeight="1">
      <c r="A15" s="204">
        <v>3</v>
      </c>
      <c r="B15" s="65" t="s">
        <v>417</v>
      </c>
      <c r="C15" s="204" t="s">
        <v>181</v>
      </c>
      <c r="D15" s="223"/>
      <c r="E15" s="224"/>
      <c r="F15" s="224" t="s">
        <v>423</v>
      </c>
      <c r="G15" s="223"/>
      <c r="H15" s="224"/>
      <c r="I15" s="602"/>
      <c r="J15" s="603"/>
      <c r="K15" s="604"/>
      <c r="L15" s="605"/>
    </row>
    <row r="20" ht="15">
      <c r="B20" s="13"/>
    </row>
    <row r="53" ht="15">
      <c r="B53" s="45"/>
    </row>
    <row r="59" ht="15">
      <c r="D59" s="45"/>
    </row>
    <row r="61" ht="15">
      <c r="J61" s="33"/>
    </row>
  </sheetData>
  <sheetProtection/>
  <mergeCells count="11">
    <mergeCell ref="L6:L7"/>
    <mergeCell ref="C6:C7"/>
    <mergeCell ref="A4:L4"/>
    <mergeCell ref="A1:L1"/>
    <mergeCell ref="A2:L2"/>
    <mergeCell ref="A3:L3"/>
    <mergeCell ref="A6:A7"/>
    <mergeCell ref="B6:B7"/>
    <mergeCell ref="D6:E6"/>
    <mergeCell ref="F6:H6"/>
    <mergeCell ref="I6:K6"/>
  </mergeCells>
  <printOptions horizontalCentered="1"/>
  <pageMargins left="0.25" right="0.25" top="0.56" bottom="0.5" header="0.64" footer="0.25"/>
  <pageSetup horizontalDpi="600" verticalDpi="600" orientation="landscape" paperSize="9" scale="95" r:id="rId3"/>
  <headerFooter alignWithMargins="0">
    <oddFooter>&amp;C&amp;10&amp;P</oddFooter>
  </headerFooter>
  <legacyDrawing r:id="rId2"/>
</worksheet>
</file>

<file path=xl/worksheets/sheet17.xml><?xml version="1.0" encoding="utf-8"?>
<worksheet xmlns="http://schemas.openxmlformats.org/spreadsheetml/2006/main" xmlns:r="http://schemas.openxmlformats.org/officeDocument/2006/relationships">
  <dimension ref="A1:U63"/>
  <sheetViews>
    <sheetView zoomScale="55" zoomScaleNormal="55" zoomScalePageLayoutView="0" workbookViewId="0" topLeftCell="A1">
      <selection activeCell="R27" sqref="R27"/>
    </sheetView>
  </sheetViews>
  <sheetFormatPr defaultColWidth="6.33203125" defaultRowHeight="18"/>
  <cols>
    <col min="1" max="1" width="4.66015625" style="33" customWidth="1"/>
    <col min="2" max="2" width="36.25" style="33" customWidth="1"/>
    <col min="3" max="3" width="5.91015625" style="33" customWidth="1"/>
    <col min="4" max="4" width="9.08203125" style="33" customWidth="1"/>
    <col min="5" max="5" width="6" style="33" customWidth="1"/>
    <col min="6" max="6" width="7.16015625" style="33" customWidth="1"/>
    <col min="7" max="7" width="8.33203125" style="33" bestFit="1" customWidth="1"/>
    <col min="8" max="8" width="8.33203125" style="802" customWidth="1"/>
    <col min="9" max="9" width="8.41015625" style="802" customWidth="1"/>
    <col min="10" max="10" width="7" style="802" bestFit="1" customWidth="1"/>
    <col min="11" max="11" width="8.75" style="33" customWidth="1"/>
    <col min="12" max="12" width="8.83203125" style="33" customWidth="1"/>
    <col min="13" max="13" width="9.83203125" style="33" customWidth="1"/>
    <col min="14" max="16384" width="6.33203125" style="15" customWidth="1"/>
  </cols>
  <sheetData>
    <row r="1" spans="1:21" ht="18" customHeight="1">
      <c r="A1" s="938" t="s">
        <v>797</v>
      </c>
      <c r="B1" s="938"/>
      <c r="C1" s="938"/>
      <c r="D1" s="938"/>
      <c r="E1" s="938"/>
      <c r="F1" s="938"/>
      <c r="G1" s="938"/>
      <c r="H1" s="938"/>
      <c r="I1" s="938"/>
      <c r="J1" s="938"/>
      <c r="K1" s="938"/>
      <c r="L1" s="938"/>
      <c r="M1" s="938"/>
      <c r="N1" s="607"/>
      <c r="O1" s="607"/>
      <c r="P1" s="607"/>
      <c r="Q1" s="607"/>
      <c r="R1" s="607"/>
      <c r="S1" s="607"/>
      <c r="T1" s="607"/>
      <c r="U1" s="607"/>
    </row>
    <row r="2" spans="1:13" ht="18">
      <c r="A2" s="939" t="s">
        <v>452</v>
      </c>
      <c r="B2" s="939"/>
      <c r="C2" s="939"/>
      <c r="D2" s="939"/>
      <c r="E2" s="939"/>
      <c r="F2" s="939"/>
      <c r="G2" s="939"/>
      <c r="H2" s="939"/>
      <c r="I2" s="939"/>
      <c r="J2" s="939"/>
      <c r="K2" s="939"/>
      <c r="L2" s="939"/>
      <c r="M2" s="939"/>
    </row>
    <row r="3" spans="1:13" ht="18">
      <c r="A3" s="938" t="s">
        <v>572</v>
      </c>
      <c r="B3" s="938"/>
      <c r="C3" s="938"/>
      <c r="D3" s="938"/>
      <c r="E3" s="938"/>
      <c r="F3" s="938"/>
      <c r="G3" s="938"/>
      <c r="H3" s="938"/>
      <c r="I3" s="938"/>
      <c r="J3" s="938"/>
      <c r="K3" s="938"/>
      <c r="L3" s="938"/>
      <c r="M3" s="938"/>
    </row>
    <row r="4" spans="1:15" s="24" customFormat="1" ht="15">
      <c r="A4" s="956" t="s">
        <v>661</v>
      </c>
      <c r="B4" s="956"/>
      <c r="C4" s="956"/>
      <c r="D4" s="956"/>
      <c r="E4" s="956"/>
      <c r="F4" s="956"/>
      <c r="G4" s="956"/>
      <c r="H4" s="956"/>
      <c r="I4" s="956"/>
      <c r="J4" s="956"/>
      <c r="K4" s="956"/>
      <c r="L4" s="956"/>
      <c r="M4" s="956"/>
      <c r="N4" s="17"/>
      <c r="O4" s="17"/>
    </row>
    <row r="6" spans="1:13" s="33" customFormat="1" ht="23.25" customHeight="1">
      <c r="A6" s="933" t="s">
        <v>178</v>
      </c>
      <c r="B6" s="933" t="s">
        <v>179</v>
      </c>
      <c r="C6" s="933" t="s">
        <v>180</v>
      </c>
      <c r="D6" s="882" t="s">
        <v>453</v>
      </c>
      <c r="E6" s="883" t="s">
        <v>375</v>
      </c>
      <c r="F6" s="883"/>
      <c r="G6" s="884" t="s">
        <v>695</v>
      </c>
      <c r="H6" s="884"/>
      <c r="I6" s="884"/>
      <c r="J6" s="884" t="s">
        <v>187</v>
      </c>
      <c r="K6" s="884"/>
      <c r="L6" s="884"/>
      <c r="M6" s="884" t="s">
        <v>319</v>
      </c>
    </row>
    <row r="7" spans="1:13" s="33" customFormat="1" ht="114.75" customHeight="1">
      <c r="A7" s="933"/>
      <c r="B7" s="964"/>
      <c r="C7" s="933"/>
      <c r="D7" s="882"/>
      <c r="E7" s="795" t="s">
        <v>701</v>
      </c>
      <c r="F7" s="795" t="s">
        <v>694</v>
      </c>
      <c r="G7" s="800" t="s">
        <v>696</v>
      </c>
      <c r="H7" s="768" t="s">
        <v>697</v>
      </c>
      <c r="I7" s="768" t="s">
        <v>310</v>
      </c>
      <c r="J7" s="764" t="s">
        <v>698</v>
      </c>
      <c r="K7" s="764" t="s">
        <v>699</v>
      </c>
      <c r="L7" s="764" t="s">
        <v>700</v>
      </c>
      <c r="M7" s="885"/>
    </row>
    <row r="8" spans="1:13" s="33" customFormat="1" ht="56.25" customHeight="1">
      <c r="A8" s="144">
        <v>1</v>
      </c>
      <c r="B8" s="145" t="s">
        <v>411</v>
      </c>
      <c r="C8" s="144" t="s">
        <v>181</v>
      </c>
      <c r="D8" s="707" t="s">
        <v>17</v>
      </c>
      <c r="E8" s="708"/>
      <c r="F8" s="146"/>
      <c r="G8" s="146" t="s">
        <v>17</v>
      </c>
      <c r="H8" s="709"/>
      <c r="I8" s="146"/>
      <c r="J8" s="708"/>
      <c r="K8" s="708"/>
      <c r="L8" s="708"/>
      <c r="M8" s="710"/>
    </row>
    <row r="9" spans="1:13" s="33" customFormat="1" ht="57" customHeight="1">
      <c r="A9" s="147">
        <v>2</v>
      </c>
      <c r="B9" s="148" t="s">
        <v>412</v>
      </c>
      <c r="C9" s="147" t="s">
        <v>181</v>
      </c>
      <c r="D9" s="67" t="s">
        <v>193</v>
      </c>
      <c r="E9" s="68"/>
      <c r="F9" s="711"/>
      <c r="G9" s="711" t="s">
        <v>193</v>
      </c>
      <c r="H9" s="712"/>
      <c r="I9" s="711"/>
      <c r="J9" s="112"/>
      <c r="K9" s="112"/>
      <c r="L9" s="112"/>
      <c r="M9" s="96"/>
    </row>
    <row r="10" spans="1:13" s="33" customFormat="1" ht="24" customHeight="1">
      <c r="A10" s="201" t="s">
        <v>0</v>
      </c>
      <c r="B10" s="227" t="s">
        <v>580</v>
      </c>
      <c r="C10" s="147"/>
      <c r="D10" s="147"/>
      <c r="E10" s="68"/>
      <c r="F10" s="711"/>
      <c r="G10" s="711" t="s">
        <v>193</v>
      </c>
      <c r="H10" s="712"/>
      <c r="I10" s="711"/>
      <c r="J10" s="112"/>
      <c r="K10" s="112"/>
      <c r="L10" s="112"/>
      <c r="M10" s="96"/>
    </row>
    <row r="11" spans="1:13" s="33" customFormat="1" ht="24" customHeight="1">
      <c r="A11" s="147" t="s">
        <v>1</v>
      </c>
      <c r="B11" s="227" t="s">
        <v>581</v>
      </c>
      <c r="C11" s="147"/>
      <c r="D11" s="147"/>
      <c r="E11" s="68"/>
      <c r="F11" s="711"/>
      <c r="G11" s="711" t="s">
        <v>193</v>
      </c>
      <c r="H11" s="712"/>
      <c r="I11" s="711"/>
      <c r="J11" s="112"/>
      <c r="K11" s="112"/>
      <c r="L11" s="112"/>
      <c r="M11" s="96"/>
    </row>
    <row r="12" spans="1:13" s="33" customFormat="1" ht="21" customHeight="1">
      <c r="A12" s="201" t="s">
        <v>573</v>
      </c>
      <c r="B12" s="227" t="s">
        <v>582</v>
      </c>
      <c r="C12" s="147"/>
      <c r="D12" s="147"/>
      <c r="E12" s="68"/>
      <c r="F12" s="711"/>
      <c r="G12" s="711" t="s">
        <v>193</v>
      </c>
      <c r="H12" s="712"/>
      <c r="I12" s="711"/>
      <c r="J12" s="112"/>
      <c r="K12" s="112"/>
      <c r="L12" s="112"/>
      <c r="M12" s="96"/>
    </row>
    <row r="13" spans="1:13" s="33" customFormat="1" ht="20.25" customHeight="1">
      <c r="A13" s="147" t="s">
        <v>574</v>
      </c>
      <c r="B13" s="227" t="s">
        <v>621</v>
      </c>
      <c r="C13" s="147"/>
      <c r="D13" s="147"/>
      <c r="E13" s="68"/>
      <c r="F13" s="711"/>
      <c r="G13" s="711" t="s">
        <v>193</v>
      </c>
      <c r="H13" s="712"/>
      <c r="I13" s="711"/>
      <c r="J13" s="112"/>
      <c r="K13" s="112"/>
      <c r="L13" s="112"/>
      <c r="M13" s="96"/>
    </row>
    <row r="14" spans="1:13" s="230" customFormat="1" ht="21" customHeight="1">
      <c r="A14" s="201" t="s">
        <v>575</v>
      </c>
      <c r="B14" s="227" t="s">
        <v>583</v>
      </c>
      <c r="C14" s="185"/>
      <c r="D14" s="185"/>
      <c r="E14" s="229"/>
      <c r="F14" s="711"/>
      <c r="G14" s="711" t="s">
        <v>193</v>
      </c>
      <c r="H14" s="712"/>
      <c r="I14" s="711"/>
      <c r="J14" s="228"/>
      <c r="K14" s="228"/>
      <c r="L14" s="228"/>
      <c r="M14" s="229"/>
    </row>
    <row r="15" spans="1:13" s="231" customFormat="1" ht="24.75" customHeight="1">
      <c r="A15" s="147" t="s">
        <v>576</v>
      </c>
      <c r="B15" s="227" t="s">
        <v>584</v>
      </c>
      <c r="C15" s="147"/>
      <c r="D15" s="147"/>
      <c r="E15" s="96"/>
      <c r="F15" s="711"/>
      <c r="G15" s="711" t="s">
        <v>193</v>
      </c>
      <c r="H15" s="712"/>
      <c r="I15" s="711"/>
      <c r="J15" s="112"/>
      <c r="K15" s="112"/>
      <c r="L15" s="112"/>
      <c r="M15" s="96"/>
    </row>
    <row r="16" spans="1:13" s="231" customFormat="1" ht="24.75" customHeight="1">
      <c r="A16" s="201" t="s">
        <v>577</v>
      </c>
      <c r="B16" s="227" t="s">
        <v>585</v>
      </c>
      <c r="C16" s="147"/>
      <c r="D16" s="147"/>
      <c r="E16" s="96"/>
      <c r="F16" s="711"/>
      <c r="G16" s="711" t="s">
        <v>193</v>
      </c>
      <c r="H16" s="712"/>
      <c r="I16" s="711"/>
      <c r="J16" s="112"/>
      <c r="K16" s="112"/>
      <c r="L16" s="112"/>
      <c r="M16" s="96"/>
    </row>
    <row r="17" spans="1:13" s="231" customFormat="1" ht="21" customHeight="1">
      <c r="A17" s="147" t="s">
        <v>578</v>
      </c>
      <c r="B17" s="227" t="s">
        <v>228</v>
      </c>
      <c r="C17" s="147"/>
      <c r="D17" s="147"/>
      <c r="E17" s="96"/>
      <c r="F17" s="711"/>
      <c r="G17" s="711" t="s">
        <v>193</v>
      </c>
      <c r="H17" s="712"/>
      <c r="I17" s="711"/>
      <c r="J17" s="112"/>
      <c r="K17" s="112"/>
      <c r="L17" s="112"/>
      <c r="M17" s="96"/>
    </row>
    <row r="18" spans="1:13" s="231" customFormat="1" ht="24.75" customHeight="1">
      <c r="A18" s="201" t="s">
        <v>579</v>
      </c>
      <c r="B18" s="227" t="s">
        <v>229</v>
      </c>
      <c r="C18" s="147"/>
      <c r="D18" s="147"/>
      <c r="E18" s="96"/>
      <c r="F18" s="711"/>
      <c r="G18" s="711" t="s">
        <v>193</v>
      </c>
      <c r="H18" s="712"/>
      <c r="I18" s="711"/>
      <c r="J18" s="112"/>
      <c r="K18" s="112"/>
      <c r="L18" s="112"/>
      <c r="M18" s="96"/>
    </row>
    <row r="19" spans="1:13" s="33" customFormat="1" ht="9" customHeight="1">
      <c r="A19" s="204"/>
      <c r="B19" s="232"/>
      <c r="C19" s="204"/>
      <c r="D19" s="204"/>
      <c r="E19" s="97"/>
      <c r="F19" s="98"/>
      <c r="G19" s="93"/>
      <c r="H19" s="93"/>
      <c r="I19" s="93"/>
      <c r="J19" s="93"/>
      <c r="K19" s="93"/>
      <c r="L19" s="93"/>
      <c r="M19" s="215"/>
    </row>
    <row r="24" ht="15">
      <c r="B24" s="801"/>
    </row>
    <row r="57" ht="15">
      <c r="B57" s="803"/>
    </row>
    <row r="63" ht="15">
      <c r="E63" s="803"/>
    </row>
  </sheetData>
  <sheetProtection/>
  <mergeCells count="12">
    <mergeCell ref="G6:I6"/>
    <mergeCell ref="J6:L6"/>
    <mergeCell ref="M6:M7"/>
    <mergeCell ref="A4:M4"/>
    <mergeCell ref="A1:M1"/>
    <mergeCell ref="A2:M2"/>
    <mergeCell ref="A3:M3"/>
    <mergeCell ref="A6:A7"/>
    <mergeCell ref="B6:B7"/>
    <mergeCell ref="C6:C7"/>
    <mergeCell ref="D6:D7"/>
    <mergeCell ref="E6:F6"/>
  </mergeCells>
  <printOptions/>
  <pageMargins left="0.63" right="0.52" top="0.57" bottom="0.75" header="0.3" footer="0.3"/>
  <pageSetup horizontalDpi="600" verticalDpi="600" orientation="landscape" paperSize="9" scale="80" r:id="rId1"/>
</worksheet>
</file>

<file path=xl/worksheets/sheet18.xml><?xml version="1.0" encoding="utf-8"?>
<worksheet xmlns="http://schemas.openxmlformats.org/spreadsheetml/2006/main" xmlns:r="http://schemas.openxmlformats.org/officeDocument/2006/relationships">
  <dimension ref="A1:T87"/>
  <sheetViews>
    <sheetView zoomScale="85" zoomScaleNormal="85" zoomScalePageLayoutView="0" workbookViewId="0" topLeftCell="A1">
      <selection activeCell="A1" sqref="A1:N1"/>
    </sheetView>
  </sheetViews>
  <sheetFormatPr defaultColWidth="7.16015625" defaultRowHeight="18"/>
  <cols>
    <col min="1" max="1" width="5" style="551" customWidth="1"/>
    <col min="2" max="2" width="45.66015625" style="551" customWidth="1"/>
    <col min="3" max="3" width="9.5" style="551" customWidth="1"/>
    <col min="4" max="4" width="9.75" style="551" customWidth="1"/>
    <col min="5" max="5" width="6.5" style="551" customWidth="1"/>
    <col min="6" max="7" width="6.41015625" style="554" customWidth="1"/>
    <col min="8" max="8" width="8.41015625" style="551" customWidth="1"/>
    <col min="9" max="9" width="8" style="551" customWidth="1"/>
    <col min="10" max="10" width="7.5" style="554" customWidth="1"/>
    <col min="11" max="11" width="7.91015625" style="551" bestFit="1" customWidth="1"/>
    <col min="12" max="12" width="7.08203125" style="551" customWidth="1"/>
    <col min="13" max="13" width="6.91015625" style="551" customWidth="1"/>
    <col min="14" max="14" width="7.83203125" style="551" customWidth="1"/>
    <col min="15" max="16384" width="7.16015625" style="551" customWidth="1"/>
  </cols>
  <sheetData>
    <row r="1" spans="1:20" ht="18" customHeight="1">
      <c r="A1" s="965" t="s">
        <v>798</v>
      </c>
      <c r="B1" s="965"/>
      <c r="C1" s="965"/>
      <c r="D1" s="965"/>
      <c r="E1" s="965"/>
      <c r="F1" s="965"/>
      <c r="G1" s="965"/>
      <c r="H1" s="965"/>
      <c r="I1" s="965"/>
      <c r="J1" s="965"/>
      <c r="K1" s="965"/>
      <c r="L1" s="965"/>
      <c r="M1" s="965"/>
      <c r="N1" s="965"/>
      <c r="O1" s="606"/>
      <c r="P1" s="606"/>
      <c r="Q1" s="606"/>
      <c r="R1" s="606"/>
      <c r="S1" s="606"/>
      <c r="T1" s="606"/>
    </row>
    <row r="2" spans="1:14" ht="18.75" customHeight="1">
      <c r="A2" s="966" t="s">
        <v>586</v>
      </c>
      <c r="B2" s="966"/>
      <c r="C2" s="966"/>
      <c r="D2" s="966"/>
      <c r="E2" s="966"/>
      <c r="F2" s="966"/>
      <c r="G2" s="966"/>
      <c r="H2" s="966"/>
      <c r="I2" s="966"/>
      <c r="J2" s="966"/>
      <c r="K2" s="966"/>
      <c r="L2" s="966"/>
      <c r="M2" s="966"/>
      <c r="N2" s="966"/>
    </row>
    <row r="3" spans="1:14" ht="16.5" customHeight="1">
      <c r="A3" s="967" t="s">
        <v>661</v>
      </c>
      <c r="B3" s="967"/>
      <c r="C3" s="967"/>
      <c r="D3" s="967"/>
      <c r="E3" s="967"/>
      <c r="F3" s="967"/>
      <c r="G3" s="967"/>
      <c r="H3" s="967"/>
      <c r="I3" s="967"/>
      <c r="J3" s="967"/>
      <c r="K3" s="967"/>
      <c r="L3" s="967"/>
      <c r="M3" s="967"/>
      <c r="N3" s="967"/>
    </row>
    <row r="4" spans="5:14" ht="21.75" customHeight="1">
      <c r="E4" s="552"/>
      <c r="F4" s="573"/>
      <c r="G4" s="573"/>
      <c r="H4" s="552"/>
      <c r="I4" s="553"/>
      <c r="J4" s="573"/>
      <c r="L4" s="968" t="s">
        <v>313</v>
      </c>
      <c r="M4" s="968"/>
      <c r="N4" s="968"/>
    </row>
    <row r="5" spans="1:14" s="554" customFormat="1" ht="43.5" customHeight="1">
      <c r="A5" s="969" t="s">
        <v>279</v>
      </c>
      <c r="B5" s="970" t="s">
        <v>141</v>
      </c>
      <c r="C5" s="970" t="s">
        <v>317</v>
      </c>
      <c r="D5" s="882" t="s">
        <v>453</v>
      </c>
      <c r="E5" s="883" t="s">
        <v>375</v>
      </c>
      <c r="F5" s="883"/>
      <c r="G5" s="971" t="s">
        <v>695</v>
      </c>
      <c r="H5" s="972"/>
      <c r="I5" s="972"/>
      <c r="J5" s="973"/>
      <c r="K5" s="891" t="s">
        <v>187</v>
      </c>
      <c r="L5" s="891"/>
      <c r="M5" s="891"/>
      <c r="N5" s="865" t="s">
        <v>319</v>
      </c>
    </row>
    <row r="6" spans="1:14" s="555" customFormat="1" ht="84" customHeight="1">
      <c r="A6" s="969"/>
      <c r="B6" s="970"/>
      <c r="C6" s="970"/>
      <c r="D6" s="882"/>
      <c r="E6" s="766" t="s">
        <v>701</v>
      </c>
      <c r="F6" s="766" t="s">
        <v>694</v>
      </c>
      <c r="G6" s="795" t="s">
        <v>784</v>
      </c>
      <c r="H6" s="767" t="s">
        <v>785</v>
      </c>
      <c r="I6" s="768" t="s">
        <v>697</v>
      </c>
      <c r="J6" s="768" t="s">
        <v>310</v>
      </c>
      <c r="K6" s="764" t="s">
        <v>698</v>
      </c>
      <c r="L6" s="764" t="s">
        <v>699</v>
      </c>
      <c r="M6" s="764" t="s">
        <v>700</v>
      </c>
      <c r="N6" s="866"/>
    </row>
    <row r="7" spans="1:14" s="555" customFormat="1" ht="19.5" customHeight="1">
      <c r="A7" s="556" t="s">
        <v>207</v>
      </c>
      <c r="B7" s="557" t="s">
        <v>677</v>
      </c>
      <c r="C7" s="575">
        <f>+C8+C13+C14+C15+C16</f>
        <v>40372.24600000001</v>
      </c>
      <c r="D7" s="575">
        <f>+D8+D13+D14+D15+D16</f>
        <v>60000</v>
      </c>
      <c r="E7" s="575"/>
      <c r="F7" s="575"/>
      <c r="G7" s="575"/>
      <c r="H7" s="575">
        <f>+H8+H13+H14</f>
        <v>9500</v>
      </c>
      <c r="I7" s="575"/>
      <c r="J7" s="575"/>
      <c r="K7" s="589"/>
      <c r="L7" s="589"/>
      <c r="M7" s="589"/>
      <c r="N7" s="589"/>
    </row>
    <row r="8" spans="1:14" s="560" customFormat="1" ht="19.5" customHeight="1">
      <c r="A8" s="558">
        <v>1</v>
      </c>
      <c r="B8" s="559" t="s">
        <v>148</v>
      </c>
      <c r="C8" s="576">
        <f>+C9+C10+C12</f>
        <v>29346.359</v>
      </c>
      <c r="D8" s="576">
        <f>+D9+D10+D12</f>
        <v>48350</v>
      </c>
      <c r="E8" s="576"/>
      <c r="F8" s="577"/>
      <c r="G8" s="577"/>
      <c r="H8" s="577">
        <f>+H9+H10+H12</f>
        <v>7700</v>
      </c>
      <c r="I8" s="576"/>
      <c r="J8" s="577"/>
      <c r="K8" s="584"/>
      <c r="L8" s="584"/>
      <c r="M8" s="584"/>
      <c r="N8" s="584"/>
    </row>
    <row r="9" spans="1:14" s="560" customFormat="1" ht="22.5" customHeight="1">
      <c r="A9" s="561" t="s">
        <v>189</v>
      </c>
      <c r="B9" s="559" t="s">
        <v>149</v>
      </c>
      <c r="C9" s="576">
        <v>23202.965</v>
      </c>
      <c r="D9" s="576">
        <v>34660</v>
      </c>
      <c r="E9" s="576"/>
      <c r="F9" s="577"/>
      <c r="G9" s="577"/>
      <c r="H9" s="577">
        <f>7700-H10-H12</f>
        <v>5670</v>
      </c>
      <c r="I9" s="576"/>
      <c r="J9" s="577"/>
      <c r="K9" s="584"/>
      <c r="L9" s="584"/>
      <c r="M9" s="584"/>
      <c r="N9" s="584"/>
    </row>
    <row r="10" spans="1:14" s="560" customFormat="1" ht="19.5" customHeight="1">
      <c r="A10" s="561" t="s">
        <v>189</v>
      </c>
      <c r="B10" s="559" t="s">
        <v>150</v>
      </c>
      <c r="C10" s="576">
        <v>5998.394</v>
      </c>
      <c r="D10" s="576">
        <v>13500</v>
      </c>
      <c r="E10" s="576"/>
      <c r="F10" s="577"/>
      <c r="G10" s="577"/>
      <c r="H10" s="577">
        <v>2000</v>
      </c>
      <c r="I10" s="576"/>
      <c r="J10" s="577"/>
      <c r="K10" s="584"/>
      <c r="L10" s="584"/>
      <c r="M10" s="584"/>
      <c r="N10" s="584"/>
    </row>
    <row r="11" spans="1:14" s="564" customFormat="1" ht="37.5" customHeight="1">
      <c r="A11" s="562"/>
      <c r="B11" s="563" t="s">
        <v>315</v>
      </c>
      <c r="C11" s="381">
        <v>810</v>
      </c>
      <c r="D11" s="381"/>
      <c r="E11" s="578"/>
      <c r="F11" s="579"/>
      <c r="G11" s="579"/>
      <c r="H11" s="579"/>
      <c r="I11" s="578"/>
      <c r="J11" s="579"/>
      <c r="K11" s="585"/>
      <c r="L11" s="585"/>
      <c r="M11" s="585"/>
      <c r="N11" s="585"/>
    </row>
    <row r="12" spans="1:14" s="560" customFormat="1" ht="19.5" customHeight="1">
      <c r="A12" s="561" t="s">
        <v>189</v>
      </c>
      <c r="B12" s="559" t="s">
        <v>311</v>
      </c>
      <c r="C12" s="576">
        <v>145</v>
      </c>
      <c r="D12" s="576">
        <v>190</v>
      </c>
      <c r="E12" s="576"/>
      <c r="F12" s="577"/>
      <c r="G12" s="577"/>
      <c r="H12" s="577">
        <v>30</v>
      </c>
      <c r="I12" s="576"/>
      <c r="J12" s="577"/>
      <c r="K12" s="584"/>
      <c r="L12" s="584"/>
      <c r="M12" s="584"/>
      <c r="N12" s="584"/>
    </row>
    <row r="13" spans="1:14" s="560" customFormat="1" ht="23.25" customHeight="1">
      <c r="A13" s="558">
        <v>2</v>
      </c>
      <c r="B13" s="559" t="s">
        <v>151</v>
      </c>
      <c r="C13" s="576">
        <v>8851.464</v>
      </c>
      <c r="D13" s="576">
        <v>11650</v>
      </c>
      <c r="E13" s="576"/>
      <c r="F13" s="577"/>
      <c r="G13" s="577"/>
      <c r="H13" s="577">
        <v>1800</v>
      </c>
      <c r="I13" s="576"/>
      <c r="J13" s="577"/>
      <c r="K13" s="584"/>
      <c r="L13" s="584"/>
      <c r="M13" s="584"/>
      <c r="N13" s="584"/>
    </row>
    <row r="14" spans="1:14" ht="23.25" customHeight="1">
      <c r="A14" s="558">
        <v>3</v>
      </c>
      <c r="B14" s="559" t="s">
        <v>644</v>
      </c>
      <c r="C14" s="576">
        <v>2174.423</v>
      </c>
      <c r="D14" s="576"/>
      <c r="E14" s="576"/>
      <c r="F14" s="577"/>
      <c r="G14" s="577"/>
      <c r="H14" s="577"/>
      <c r="I14" s="576"/>
      <c r="J14" s="577"/>
      <c r="K14" s="584"/>
      <c r="L14" s="584"/>
      <c r="M14" s="584"/>
      <c r="N14" s="584"/>
    </row>
    <row r="15" spans="1:14" ht="19.5" customHeight="1">
      <c r="A15" s="558">
        <v>4</v>
      </c>
      <c r="B15" s="559" t="s">
        <v>645</v>
      </c>
      <c r="C15" s="576"/>
      <c r="D15" s="576"/>
      <c r="E15" s="576"/>
      <c r="F15" s="577"/>
      <c r="G15" s="577"/>
      <c r="H15" s="577"/>
      <c r="I15" s="576"/>
      <c r="J15" s="577"/>
      <c r="K15" s="584"/>
      <c r="L15" s="584"/>
      <c r="M15" s="584"/>
      <c r="N15" s="584"/>
    </row>
    <row r="16" spans="1:14" ht="30.75">
      <c r="A16" s="558">
        <v>5</v>
      </c>
      <c r="B16" s="559" t="s">
        <v>646</v>
      </c>
      <c r="C16" s="576"/>
      <c r="D16" s="576"/>
      <c r="E16" s="576"/>
      <c r="F16" s="577"/>
      <c r="G16" s="577"/>
      <c r="H16" s="577"/>
      <c r="I16" s="576"/>
      <c r="J16" s="577"/>
      <c r="K16" s="584"/>
      <c r="L16" s="584"/>
      <c r="M16" s="584"/>
      <c r="N16" s="584"/>
    </row>
    <row r="17" spans="1:14" s="590" customFormat="1" ht="19.5" customHeight="1">
      <c r="A17" s="566" t="s">
        <v>215</v>
      </c>
      <c r="B17" s="567" t="s">
        <v>678</v>
      </c>
      <c r="C17" s="577">
        <f>+C18+C19+C22+C23+C24+C25+C26+C27+C28</f>
        <v>64011.71</v>
      </c>
      <c r="D17" s="577">
        <f>+D18+D19+D22+D23+D24+D25+D26+D27+D28</f>
        <v>83000</v>
      </c>
      <c r="E17" s="577"/>
      <c r="F17" s="577"/>
      <c r="G17" s="577"/>
      <c r="H17" s="577">
        <f>+H18+H19+H22+H23+H24+H25+H26+H27+H28</f>
        <v>14170</v>
      </c>
      <c r="I17" s="577"/>
      <c r="J17" s="577"/>
      <c r="K17" s="587"/>
      <c r="L17" s="587"/>
      <c r="M17" s="587"/>
      <c r="N17" s="587"/>
    </row>
    <row r="18" spans="1:14" s="568" customFormat="1" ht="19.5" customHeight="1">
      <c r="A18" s="558">
        <v>1</v>
      </c>
      <c r="B18" s="559" t="s">
        <v>153</v>
      </c>
      <c r="C18" s="576">
        <v>27368.648</v>
      </c>
      <c r="D18" s="576">
        <v>45243</v>
      </c>
      <c r="E18" s="576"/>
      <c r="F18" s="577"/>
      <c r="G18" s="577"/>
      <c r="H18" s="577">
        <v>7237.5</v>
      </c>
      <c r="I18" s="576"/>
      <c r="J18" s="577"/>
      <c r="K18" s="584"/>
      <c r="L18" s="584"/>
      <c r="M18" s="584"/>
      <c r="N18" s="584"/>
    </row>
    <row r="19" spans="1:14" s="568" customFormat="1" ht="19.5" customHeight="1">
      <c r="A19" s="558">
        <v>2</v>
      </c>
      <c r="B19" s="559" t="s">
        <v>154</v>
      </c>
      <c r="C19" s="576">
        <f>+C20+C21</f>
        <v>33661.294</v>
      </c>
      <c r="D19" s="576">
        <f>+D20+D21</f>
        <v>37757</v>
      </c>
      <c r="E19" s="576"/>
      <c r="F19" s="577"/>
      <c r="G19" s="577"/>
      <c r="H19" s="577">
        <f>+H20+H21</f>
        <v>6932.5</v>
      </c>
      <c r="I19" s="576"/>
      <c r="J19" s="577"/>
      <c r="K19" s="584"/>
      <c r="L19" s="584"/>
      <c r="M19" s="584"/>
      <c r="N19" s="584"/>
    </row>
    <row r="20" spans="1:14" s="568" customFormat="1" ht="19.5" customHeight="1">
      <c r="A20" s="569"/>
      <c r="B20" s="570" t="s">
        <v>155</v>
      </c>
      <c r="C20" s="578">
        <v>20428.998</v>
      </c>
      <c r="D20" s="578">
        <v>25866</v>
      </c>
      <c r="E20" s="580"/>
      <c r="F20" s="581"/>
      <c r="G20" s="581"/>
      <c r="H20" s="581">
        <v>5266.5</v>
      </c>
      <c r="I20" s="580"/>
      <c r="J20" s="581"/>
      <c r="K20" s="586"/>
      <c r="L20" s="586"/>
      <c r="M20" s="586"/>
      <c r="N20" s="586"/>
    </row>
    <row r="21" spans="1:14" ht="15.75">
      <c r="A21" s="569"/>
      <c r="B21" s="570" t="s">
        <v>156</v>
      </c>
      <c r="C21" s="578">
        <v>13232.296</v>
      </c>
      <c r="D21" s="578">
        <v>11891</v>
      </c>
      <c r="E21" s="580"/>
      <c r="F21" s="581"/>
      <c r="G21" s="581"/>
      <c r="H21" s="581">
        <v>1666</v>
      </c>
      <c r="I21" s="580"/>
      <c r="J21" s="581"/>
      <c r="K21" s="586"/>
      <c r="L21" s="586"/>
      <c r="M21" s="586"/>
      <c r="N21" s="586"/>
    </row>
    <row r="22" spans="1:14" ht="36" customHeight="1">
      <c r="A22" s="558">
        <v>3</v>
      </c>
      <c r="B22" s="559" t="s">
        <v>157</v>
      </c>
      <c r="C22" s="576"/>
      <c r="D22" s="576"/>
      <c r="E22" s="576"/>
      <c r="F22" s="577"/>
      <c r="G22" s="577"/>
      <c r="H22" s="577"/>
      <c r="I22" s="576"/>
      <c r="J22" s="577"/>
      <c r="K22" s="584"/>
      <c r="L22" s="584"/>
      <c r="M22" s="584"/>
      <c r="N22" s="584"/>
    </row>
    <row r="23" spans="1:14" ht="19.5" customHeight="1">
      <c r="A23" s="558">
        <v>4</v>
      </c>
      <c r="B23" s="559" t="s">
        <v>158</v>
      </c>
      <c r="C23" s="576"/>
      <c r="D23" s="576"/>
      <c r="E23" s="576"/>
      <c r="F23" s="577"/>
      <c r="G23" s="577"/>
      <c r="H23" s="577"/>
      <c r="I23" s="576"/>
      <c r="J23" s="577"/>
      <c r="K23" s="584"/>
      <c r="L23" s="584"/>
      <c r="M23" s="584"/>
      <c r="N23" s="584"/>
    </row>
    <row r="24" spans="1:14" ht="19.5" customHeight="1">
      <c r="A24" s="558">
        <v>5</v>
      </c>
      <c r="B24" s="559" t="s">
        <v>152</v>
      </c>
      <c r="C24" s="576">
        <v>2325.456</v>
      </c>
      <c r="D24" s="576"/>
      <c r="E24" s="576"/>
      <c r="F24" s="577"/>
      <c r="G24" s="577"/>
      <c r="H24" s="577"/>
      <c r="I24" s="576"/>
      <c r="J24" s="577"/>
      <c r="K24" s="584"/>
      <c r="L24" s="584"/>
      <c r="M24" s="584"/>
      <c r="N24" s="584"/>
    </row>
    <row r="25" spans="1:14" ht="19.5" customHeight="1">
      <c r="A25" s="558">
        <v>6</v>
      </c>
      <c r="B25" s="559" t="s">
        <v>647</v>
      </c>
      <c r="C25" s="576">
        <v>119.312</v>
      </c>
      <c r="D25" s="576"/>
      <c r="E25" s="576"/>
      <c r="F25" s="577"/>
      <c r="G25" s="577"/>
      <c r="H25" s="577"/>
      <c r="I25" s="576"/>
      <c r="J25" s="577"/>
      <c r="K25" s="584"/>
      <c r="L25" s="584"/>
      <c r="M25" s="584"/>
      <c r="N25" s="584"/>
    </row>
    <row r="26" spans="1:14" ht="22.5" customHeight="1">
      <c r="A26" s="558">
        <v>7</v>
      </c>
      <c r="B26" s="559" t="s">
        <v>648</v>
      </c>
      <c r="C26" s="576">
        <v>537</v>
      </c>
      <c r="D26" s="576"/>
      <c r="E26" s="576"/>
      <c r="F26" s="577"/>
      <c r="G26" s="577"/>
      <c r="H26" s="577"/>
      <c r="I26" s="576"/>
      <c r="J26" s="577"/>
      <c r="K26" s="584"/>
      <c r="L26" s="584"/>
      <c r="M26" s="584"/>
      <c r="N26" s="584"/>
    </row>
    <row r="27" spans="1:14" ht="34.5" customHeight="1">
      <c r="A27" s="558">
        <v>8</v>
      </c>
      <c r="B27" s="559" t="str">
        <f>B16</f>
        <v>Thu hồi các khoản cho vay của Nhà nước và thu từ Quỹ Dự trữ tài chính</v>
      </c>
      <c r="C27" s="576"/>
      <c r="D27" s="576"/>
      <c r="E27" s="576"/>
      <c r="F27" s="577"/>
      <c r="G27" s="577"/>
      <c r="H27" s="577"/>
      <c r="I27" s="576"/>
      <c r="J27" s="577"/>
      <c r="K27" s="584"/>
      <c r="L27" s="584"/>
      <c r="M27" s="584"/>
      <c r="N27" s="584"/>
    </row>
    <row r="28" spans="1:14" ht="15">
      <c r="A28" s="558">
        <v>9</v>
      </c>
      <c r="B28" s="559" t="s">
        <v>649</v>
      </c>
      <c r="C28" s="576"/>
      <c r="D28" s="576"/>
      <c r="E28" s="576"/>
      <c r="F28" s="577"/>
      <c r="G28" s="577"/>
      <c r="H28" s="577"/>
      <c r="I28" s="576"/>
      <c r="J28" s="577"/>
      <c r="K28" s="584"/>
      <c r="L28" s="584"/>
      <c r="M28" s="584"/>
      <c r="N28" s="584"/>
    </row>
    <row r="29" spans="1:14" s="590" customFormat="1" ht="27.75" customHeight="1">
      <c r="A29" s="566" t="s">
        <v>216</v>
      </c>
      <c r="B29" s="567" t="s">
        <v>679</v>
      </c>
      <c r="C29" s="577">
        <f>+C30+C31+C32+C33+C34+C35+C36+C37+C38+C39</f>
        <v>63948.683000000005</v>
      </c>
      <c r="D29" s="577">
        <f>+D30+D31+D32+D33+D34+D35+D36+D37+D38+D39</f>
        <v>83870.42</v>
      </c>
      <c r="E29" s="577"/>
      <c r="F29" s="577"/>
      <c r="G29" s="577"/>
      <c r="H29" s="577">
        <f>+H30+H31+H32+H33+H34+H35+H36+H37+H38+H39</f>
        <v>14359.990000000002</v>
      </c>
      <c r="I29" s="577"/>
      <c r="J29" s="577"/>
      <c r="K29" s="587"/>
      <c r="L29" s="587"/>
      <c r="M29" s="587"/>
      <c r="N29" s="587"/>
    </row>
    <row r="30" spans="1:14" s="568" customFormat="1" ht="19.5" customHeight="1">
      <c r="A30" s="558">
        <v>1</v>
      </c>
      <c r="B30" s="559" t="s">
        <v>159</v>
      </c>
      <c r="C30" s="576">
        <v>12302.502</v>
      </c>
      <c r="D30" s="576">
        <v>24918</v>
      </c>
      <c r="E30" s="576"/>
      <c r="F30" s="577"/>
      <c r="G30" s="577"/>
      <c r="H30" s="582">
        <v>3990.8</v>
      </c>
      <c r="I30" s="576"/>
      <c r="J30" s="582"/>
      <c r="K30" s="584"/>
      <c r="L30" s="584"/>
      <c r="M30" s="584"/>
      <c r="N30" s="584"/>
    </row>
    <row r="31" spans="1:14" s="568" customFormat="1" ht="19.5" customHeight="1">
      <c r="A31" s="558">
        <v>2</v>
      </c>
      <c r="B31" s="559" t="s">
        <v>160</v>
      </c>
      <c r="C31" s="576">
        <v>36236.546</v>
      </c>
      <c r="D31" s="576">
        <v>42038</v>
      </c>
      <c r="E31" s="576"/>
      <c r="F31" s="577"/>
      <c r="G31" s="577"/>
      <c r="H31" s="582">
        <v>8017.4</v>
      </c>
      <c r="I31" s="576"/>
      <c r="J31" s="582"/>
      <c r="K31" s="584"/>
      <c r="L31" s="584"/>
      <c r="M31" s="584"/>
      <c r="N31" s="584"/>
    </row>
    <row r="32" spans="1:14" s="568" customFormat="1" ht="19.5" customHeight="1">
      <c r="A32" s="558">
        <v>3</v>
      </c>
      <c r="B32" s="559" t="s">
        <v>650</v>
      </c>
      <c r="C32" s="576">
        <v>142.114</v>
      </c>
      <c r="D32" s="576">
        <v>81</v>
      </c>
      <c r="E32" s="576"/>
      <c r="F32" s="577"/>
      <c r="G32" s="577"/>
      <c r="H32" s="577">
        <v>11.29</v>
      </c>
      <c r="I32" s="576"/>
      <c r="J32" s="577"/>
      <c r="K32" s="584"/>
      <c r="L32" s="584"/>
      <c r="M32" s="584"/>
      <c r="N32" s="584"/>
    </row>
    <row r="33" spans="1:14" s="568" customFormat="1" ht="19.5" customHeight="1">
      <c r="A33" s="558">
        <v>4</v>
      </c>
      <c r="B33" s="559" t="s">
        <v>314</v>
      </c>
      <c r="C33" s="576">
        <v>1863.902</v>
      </c>
      <c r="D33" s="576">
        <v>3700</v>
      </c>
      <c r="E33" s="576"/>
      <c r="F33" s="577"/>
      <c r="G33" s="577"/>
      <c r="H33" s="577">
        <v>450</v>
      </c>
      <c r="I33" s="576"/>
      <c r="J33" s="577"/>
      <c r="K33" s="584"/>
      <c r="L33" s="584"/>
      <c r="M33" s="584"/>
      <c r="N33" s="584"/>
    </row>
    <row r="34" spans="1:14" s="568" customFormat="1" ht="19.5" customHeight="1">
      <c r="A34" s="558">
        <v>5</v>
      </c>
      <c r="B34" s="559" t="s">
        <v>161</v>
      </c>
      <c r="C34" s="576">
        <v>5.5</v>
      </c>
      <c r="D34" s="576">
        <v>5.5</v>
      </c>
      <c r="E34" s="576"/>
      <c r="F34" s="577"/>
      <c r="G34" s="577"/>
      <c r="H34" s="577">
        <v>1.1</v>
      </c>
      <c r="I34" s="576"/>
      <c r="J34" s="577"/>
      <c r="K34" s="584"/>
      <c r="L34" s="584"/>
      <c r="M34" s="584"/>
      <c r="N34" s="584"/>
    </row>
    <row r="35" spans="1:14" ht="19.5" customHeight="1">
      <c r="A35" s="558">
        <v>6</v>
      </c>
      <c r="B35" s="559" t="s">
        <v>651</v>
      </c>
      <c r="C35" s="576">
        <v>907</v>
      </c>
      <c r="D35" s="576">
        <v>1400</v>
      </c>
      <c r="E35" s="576"/>
      <c r="F35" s="577"/>
      <c r="G35" s="577"/>
      <c r="H35" s="577">
        <v>300</v>
      </c>
      <c r="I35" s="576"/>
      <c r="J35" s="577"/>
      <c r="K35" s="584"/>
      <c r="L35" s="584"/>
      <c r="M35" s="584"/>
      <c r="N35" s="584"/>
    </row>
    <row r="36" spans="1:14" ht="19.5" customHeight="1">
      <c r="A36" s="558">
        <v>7</v>
      </c>
      <c r="B36" s="559" t="s">
        <v>162</v>
      </c>
      <c r="C36" s="576">
        <v>10214.81</v>
      </c>
      <c r="D36" s="576">
        <v>11727.92</v>
      </c>
      <c r="E36" s="133"/>
      <c r="F36" s="577"/>
      <c r="G36" s="577"/>
      <c r="H36" s="258">
        <v>1589.4</v>
      </c>
      <c r="I36" s="576"/>
      <c r="J36" s="258"/>
      <c r="K36" s="584"/>
      <c r="L36" s="584"/>
      <c r="M36" s="584"/>
      <c r="N36" s="584"/>
    </row>
    <row r="37" spans="1:14" ht="18" customHeight="1">
      <c r="A37" s="558">
        <v>8</v>
      </c>
      <c r="B37" s="559" t="s">
        <v>163</v>
      </c>
      <c r="C37" s="576">
        <v>2276.309</v>
      </c>
      <c r="D37" s="576"/>
      <c r="E37" s="576"/>
      <c r="F37" s="577"/>
      <c r="G37" s="577"/>
      <c r="H37" s="577"/>
      <c r="I37" s="576"/>
      <c r="J37" s="577"/>
      <c r="K37" s="584"/>
      <c r="L37" s="584"/>
      <c r="M37" s="584"/>
      <c r="N37" s="584"/>
    </row>
    <row r="38" spans="1:14" ht="18" customHeight="1">
      <c r="A38" s="558">
        <v>9</v>
      </c>
      <c r="B38" s="559" t="s">
        <v>652</v>
      </c>
      <c r="C38" s="576"/>
      <c r="D38" s="576"/>
      <c r="E38" s="576"/>
      <c r="F38" s="577"/>
      <c r="G38" s="577"/>
      <c r="H38" s="577"/>
      <c r="I38" s="576"/>
      <c r="J38" s="577"/>
      <c r="K38" s="584"/>
      <c r="L38" s="584"/>
      <c r="M38" s="584"/>
      <c r="N38" s="584"/>
    </row>
    <row r="39" spans="1:14" ht="19.5" customHeight="1">
      <c r="A39" s="558">
        <v>10</v>
      </c>
      <c r="B39" s="559" t="s">
        <v>653</v>
      </c>
      <c r="C39" s="576"/>
      <c r="D39" s="576"/>
      <c r="E39" s="576"/>
      <c r="F39" s="577"/>
      <c r="G39" s="577"/>
      <c r="H39" s="577"/>
      <c r="I39" s="576"/>
      <c r="J39" s="577"/>
      <c r="K39" s="584"/>
      <c r="L39" s="584"/>
      <c r="M39" s="584"/>
      <c r="N39" s="584"/>
    </row>
    <row r="40" spans="1:14" s="554" customFormat="1" ht="23.25" customHeight="1">
      <c r="A40" s="566" t="s">
        <v>218</v>
      </c>
      <c r="B40" s="567" t="s">
        <v>312</v>
      </c>
      <c r="C40" s="577">
        <f>C17-C29</f>
        <v>63.02699999999459</v>
      </c>
      <c r="D40" s="577"/>
      <c r="E40" s="577"/>
      <c r="F40" s="577"/>
      <c r="G40" s="577"/>
      <c r="H40" s="577"/>
      <c r="I40" s="577"/>
      <c r="J40" s="577"/>
      <c r="K40" s="587"/>
      <c r="L40" s="587"/>
      <c r="M40" s="587"/>
      <c r="N40" s="587"/>
    </row>
    <row r="41" spans="1:14" s="554" customFormat="1" ht="23.25" customHeight="1">
      <c r="A41" s="571" t="s">
        <v>654</v>
      </c>
      <c r="B41" s="572" t="s">
        <v>655</v>
      </c>
      <c r="C41" s="583"/>
      <c r="D41" s="583">
        <f>D29-D17</f>
        <v>870.4199999999983</v>
      </c>
      <c r="E41" s="583"/>
      <c r="F41" s="583"/>
      <c r="G41" s="583"/>
      <c r="H41" s="583">
        <f>H29-H17</f>
        <v>189.9900000000016</v>
      </c>
      <c r="I41" s="583"/>
      <c r="J41" s="583"/>
      <c r="K41" s="588"/>
      <c r="L41" s="588"/>
      <c r="M41" s="588"/>
      <c r="N41" s="588"/>
    </row>
    <row r="42" spans="5:10" ht="18" customHeight="1">
      <c r="E42" s="565"/>
      <c r="F42" s="574"/>
      <c r="G42" s="574"/>
      <c r="H42" s="565"/>
      <c r="I42" s="565"/>
      <c r="J42" s="574"/>
    </row>
    <row r="43" spans="5:10" ht="18" customHeight="1">
      <c r="E43" s="565"/>
      <c r="F43" s="574"/>
      <c r="G43" s="574"/>
      <c r="H43" s="565"/>
      <c r="I43" s="565"/>
      <c r="J43" s="574"/>
    </row>
    <row r="44" spans="5:10" ht="18" customHeight="1">
      <c r="E44" s="565"/>
      <c r="F44" s="574"/>
      <c r="G44" s="574"/>
      <c r="H44" s="565"/>
      <c r="I44" s="565"/>
      <c r="J44" s="574"/>
    </row>
    <row r="45" spans="5:10" ht="18" customHeight="1">
      <c r="E45" s="565"/>
      <c r="F45" s="574"/>
      <c r="G45" s="574"/>
      <c r="H45" s="565"/>
      <c r="I45" s="565"/>
      <c r="J45" s="574"/>
    </row>
    <row r="46" spans="5:10" ht="18" customHeight="1">
      <c r="E46" s="565"/>
      <c r="F46" s="574"/>
      <c r="G46" s="574"/>
      <c r="H46" s="565"/>
      <c r="I46" s="565"/>
      <c r="J46" s="574"/>
    </row>
    <row r="47" spans="5:10" ht="18" customHeight="1">
      <c r="E47" s="565"/>
      <c r="F47" s="574"/>
      <c r="G47" s="574"/>
      <c r="H47" s="565"/>
      <c r="I47" s="565"/>
      <c r="J47" s="574"/>
    </row>
    <row r="48" spans="5:10" ht="18" customHeight="1">
      <c r="E48" s="565"/>
      <c r="F48" s="574"/>
      <c r="G48" s="574"/>
      <c r="H48" s="565"/>
      <c r="I48" s="565"/>
      <c r="J48" s="574"/>
    </row>
    <row r="49" spans="5:10" ht="18" customHeight="1">
      <c r="E49" s="565"/>
      <c r="F49" s="574"/>
      <c r="G49" s="574"/>
      <c r="H49" s="565"/>
      <c r="I49" s="565"/>
      <c r="J49" s="574"/>
    </row>
    <row r="50" spans="5:10" ht="18" customHeight="1">
      <c r="E50" s="565"/>
      <c r="F50" s="574"/>
      <c r="G50" s="574"/>
      <c r="H50" s="565"/>
      <c r="I50" s="565"/>
      <c r="J50" s="574"/>
    </row>
    <row r="51" spans="5:10" ht="18" customHeight="1">
      <c r="E51" s="565"/>
      <c r="F51" s="574"/>
      <c r="G51" s="574"/>
      <c r="H51" s="565"/>
      <c r="I51" s="565"/>
      <c r="J51" s="574"/>
    </row>
    <row r="52" spans="5:10" ht="18" customHeight="1">
      <c r="E52" s="565"/>
      <c r="F52" s="574"/>
      <c r="G52" s="574"/>
      <c r="H52" s="565"/>
      <c r="I52" s="565"/>
      <c r="J52" s="574"/>
    </row>
    <row r="53" spans="5:10" ht="18" customHeight="1">
      <c r="E53" s="565"/>
      <c r="F53" s="574"/>
      <c r="G53" s="574"/>
      <c r="H53" s="565"/>
      <c r="I53" s="565"/>
      <c r="J53" s="574"/>
    </row>
    <row r="54" spans="5:10" ht="18" customHeight="1">
      <c r="E54" s="565"/>
      <c r="F54" s="574"/>
      <c r="G54" s="574"/>
      <c r="H54" s="565"/>
      <c r="I54" s="565"/>
      <c r="J54" s="574"/>
    </row>
    <row r="55" spans="5:10" ht="18" customHeight="1">
      <c r="E55" s="565"/>
      <c r="F55" s="574"/>
      <c r="G55" s="574"/>
      <c r="H55" s="565"/>
      <c r="I55" s="565"/>
      <c r="J55" s="574"/>
    </row>
    <row r="56" spans="5:10" ht="18" customHeight="1">
      <c r="E56" s="565"/>
      <c r="F56" s="574"/>
      <c r="G56" s="574"/>
      <c r="H56" s="565"/>
      <c r="I56" s="565"/>
      <c r="J56" s="574"/>
    </row>
    <row r="57" spans="5:10" ht="18" customHeight="1">
      <c r="E57" s="565"/>
      <c r="F57" s="574"/>
      <c r="G57" s="574"/>
      <c r="H57" s="565"/>
      <c r="I57" s="565"/>
      <c r="J57" s="574"/>
    </row>
    <row r="58" spans="5:10" ht="18" customHeight="1">
      <c r="E58" s="565"/>
      <c r="F58" s="574"/>
      <c r="G58" s="574"/>
      <c r="H58" s="565"/>
      <c r="I58" s="565"/>
      <c r="J58" s="574"/>
    </row>
    <row r="59" spans="5:10" ht="18" customHeight="1">
      <c r="E59" s="565"/>
      <c r="F59" s="574"/>
      <c r="G59" s="574"/>
      <c r="H59" s="565"/>
      <c r="I59" s="565"/>
      <c r="J59" s="574"/>
    </row>
    <row r="60" spans="5:10" ht="18" customHeight="1">
      <c r="E60" s="565"/>
      <c r="F60" s="574"/>
      <c r="G60" s="574"/>
      <c r="H60" s="565"/>
      <c r="I60" s="565"/>
      <c r="J60" s="574"/>
    </row>
    <row r="61" spans="5:10" ht="18" customHeight="1">
      <c r="E61" s="565"/>
      <c r="F61" s="574"/>
      <c r="G61" s="574"/>
      <c r="H61" s="565"/>
      <c r="I61" s="565"/>
      <c r="J61" s="574"/>
    </row>
    <row r="62" spans="5:10" ht="18" customHeight="1">
      <c r="E62" s="565"/>
      <c r="F62" s="574"/>
      <c r="G62" s="574"/>
      <c r="H62" s="565"/>
      <c r="I62" s="565"/>
      <c r="J62" s="574"/>
    </row>
    <row r="63" spans="5:10" ht="18" customHeight="1">
      <c r="E63" s="565"/>
      <c r="F63" s="574"/>
      <c r="G63" s="574"/>
      <c r="H63" s="565"/>
      <c r="I63" s="565"/>
      <c r="J63" s="574"/>
    </row>
    <row r="64" spans="5:10" ht="18" customHeight="1">
      <c r="E64" s="565"/>
      <c r="F64" s="574"/>
      <c r="G64" s="574"/>
      <c r="H64" s="565"/>
      <c r="I64" s="565"/>
      <c r="J64" s="574"/>
    </row>
    <row r="65" spans="5:10" ht="18" customHeight="1">
      <c r="E65" s="565"/>
      <c r="F65" s="574"/>
      <c r="G65" s="574"/>
      <c r="H65" s="565"/>
      <c r="I65" s="565"/>
      <c r="J65" s="574"/>
    </row>
    <row r="66" spans="5:10" ht="18" customHeight="1">
      <c r="E66" s="565"/>
      <c r="F66" s="574"/>
      <c r="G66" s="574"/>
      <c r="H66" s="565"/>
      <c r="I66" s="565"/>
      <c r="J66" s="574"/>
    </row>
    <row r="67" spans="5:10" ht="18" customHeight="1">
      <c r="E67" s="565"/>
      <c r="F67" s="574"/>
      <c r="G67" s="574"/>
      <c r="H67" s="565"/>
      <c r="I67" s="565"/>
      <c r="J67" s="574"/>
    </row>
    <row r="68" spans="5:10" ht="18" customHeight="1">
      <c r="E68" s="565"/>
      <c r="F68" s="574"/>
      <c r="G68" s="574"/>
      <c r="H68" s="565"/>
      <c r="I68" s="565"/>
      <c r="J68" s="574"/>
    </row>
    <row r="69" spans="5:10" ht="18" customHeight="1">
      <c r="E69" s="565"/>
      <c r="F69" s="574"/>
      <c r="G69" s="574"/>
      <c r="H69" s="565"/>
      <c r="I69" s="565"/>
      <c r="J69" s="574"/>
    </row>
    <row r="70" spans="5:10" ht="18" customHeight="1">
      <c r="E70" s="565"/>
      <c r="F70" s="574"/>
      <c r="G70" s="574"/>
      <c r="H70" s="565"/>
      <c r="I70" s="565"/>
      <c r="J70" s="574"/>
    </row>
    <row r="71" spans="5:10" ht="18" customHeight="1">
      <c r="E71" s="565"/>
      <c r="F71" s="574"/>
      <c r="G71" s="574"/>
      <c r="H71" s="565"/>
      <c r="I71" s="565"/>
      <c r="J71" s="574"/>
    </row>
    <row r="72" spans="5:10" ht="18" customHeight="1">
      <c r="E72" s="565"/>
      <c r="F72" s="574"/>
      <c r="G72" s="574"/>
      <c r="H72" s="565"/>
      <c r="I72" s="565"/>
      <c r="J72" s="574"/>
    </row>
    <row r="73" spans="5:10" ht="18" customHeight="1">
      <c r="E73" s="565"/>
      <c r="F73" s="574"/>
      <c r="G73" s="574"/>
      <c r="H73" s="565"/>
      <c r="I73" s="565"/>
      <c r="J73" s="574"/>
    </row>
    <row r="74" spans="5:10" ht="18" customHeight="1">
      <c r="E74" s="565"/>
      <c r="F74" s="574"/>
      <c r="G74" s="574"/>
      <c r="H74" s="565"/>
      <c r="I74" s="565"/>
      <c r="J74" s="574"/>
    </row>
    <row r="75" spans="5:10" ht="18" customHeight="1">
      <c r="E75" s="565"/>
      <c r="F75" s="574"/>
      <c r="G75" s="574"/>
      <c r="H75" s="565"/>
      <c r="I75" s="565"/>
      <c r="J75" s="574"/>
    </row>
    <row r="76" spans="5:10" ht="18" customHeight="1">
      <c r="E76" s="565"/>
      <c r="F76" s="574"/>
      <c r="G76" s="574"/>
      <c r="H76" s="565"/>
      <c r="I76" s="565"/>
      <c r="J76" s="574"/>
    </row>
    <row r="77" spans="5:10" ht="18" customHeight="1">
      <c r="E77" s="565"/>
      <c r="F77" s="574"/>
      <c r="G77" s="574"/>
      <c r="H77" s="565"/>
      <c r="I77" s="565"/>
      <c r="J77" s="574"/>
    </row>
    <row r="78" spans="5:10" ht="18" customHeight="1">
      <c r="E78" s="565"/>
      <c r="F78" s="574"/>
      <c r="G78" s="574"/>
      <c r="H78" s="565"/>
      <c r="I78" s="565"/>
      <c r="J78" s="574"/>
    </row>
    <row r="79" spans="5:10" ht="18" customHeight="1">
      <c r="E79" s="565"/>
      <c r="F79" s="574"/>
      <c r="G79" s="574"/>
      <c r="H79" s="565"/>
      <c r="I79" s="565"/>
      <c r="J79" s="574"/>
    </row>
    <row r="80" spans="5:10" ht="18" customHeight="1">
      <c r="E80" s="565"/>
      <c r="F80" s="574"/>
      <c r="G80" s="574"/>
      <c r="H80" s="565"/>
      <c r="I80" s="565"/>
      <c r="J80" s="574"/>
    </row>
    <row r="81" spans="5:10" ht="18" customHeight="1">
      <c r="E81" s="565"/>
      <c r="F81" s="574"/>
      <c r="G81" s="574"/>
      <c r="H81" s="565"/>
      <c r="I81" s="565"/>
      <c r="J81" s="574"/>
    </row>
    <row r="82" spans="5:10" ht="18" customHeight="1">
      <c r="E82" s="565"/>
      <c r="F82" s="574"/>
      <c r="G82" s="574"/>
      <c r="H82" s="565"/>
      <c r="I82" s="565"/>
      <c r="J82" s="574"/>
    </row>
    <row r="83" spans="5:10" ht="18" customHeight="1">
      <c r="E83" s="565"/>
      <c r="F83" s="574"/>
      <c r="G83" s="574"/>
      <c r="H83" s="565"/>
      <c r="I83" s="565"/>
      <c r="J83" s="574"/>
    </row>
    <row r="84" spans="5:10" ht="18" customHeight="1">
      <c r="E84" s="565"/>
      <c r="F84" s="574"/>
      <c r="G84" s="574"/>
      <c r="H84" s="565"/>
      <c r="I84" s="565"/>
      <c r="J84" s="574"/>
    </row>
    <row r="85" spans="5:10" ht="18" customHeight="1">
      <c r="E85" s="565"/>
      <c r="F85" s="574"/>
      <c r="G85" s="574"/>
      <c r="H85" s="565"/>
      <c r="I85" s="565"/>
      <c r="J85" s="574"/>
    </row>
    <row r="86" spans="5:10" ht="18" customHeight="1">
      <c r="E86" s="565"/>
      <c r="F86" s="574"/>
      <c r="G86" s="574"/>
      <c r="H86" s="565"/>
      <c r="I86" s="565"/>
      <c r="J86" s="574"/>
    </row>
    <row r="87" spans="5:10" ht="18" customHeight="1">
      <c r="E87" s="565"/>
      <c r="F87" s="574"/>
      <c r="G87" s="574"/>
      <c r="H87" s="565"/>
      <c r="I87" s="565"/>
      <c r="J87" s="574"/>
    </row>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sheetData>
  <sheetProtection/>
  <mergeCells count="12">
    <mergeCell ref="K5:M5"/>
    <mergeCell ref="N5:N6"/>
    <mergeCell ref="A1:N1"/>
    <mergeCell ref="A2:N2"/>
    <mergeCell ref="A3:N3"/>
    <mergeCell ref="L4:N4"/>
    <mergeCell ref="A5:A6"/>
    <mergeCell ref="B5:B6"/>
    <mergeCell ref="D5:D6"/>
    <mergeCell ref="C5:C6"/>
    <mergeCell ref="G5:J5"/>
    <mergeCell ref="E5:F5"/>
  </mergeCells>
  <printOptions horizontalCentered="1"/>
  <pageMargins left="0.42" right="0.25" top="0.49" bottom="0.5" header="0.64" footer="0.25"/>
  <pageSetup horizontalDpi="600" verticalDpi="600" orientation="landscape" paperSize="9" scale="75" r:id="rId1"/>
  <headerFooter alignWithMargins="0">
    <oddFooter>&amp;C&amp;10&amp;P</oddFooter>
  </headerFooter>
</worksheet>
</file>

<file path=xl/worksheets/sheet19.xml><?xml version="1.0" encoding="utf-8"?>
<worksheet xmlns="http://schemas.openxmlformats.org/spreadsheetml/2006/main" xmlns:r="http://schemas.openxmlformats.org/officeDocument/2006/relationships">
  <dimension ref="A1:P86"/>
  <sheetViews>
    <sheetView zoomScalePageLayoutView="0" workbookViewId="0" topLeftCell="A1">
      <selection activeCell="I13" sqref="I13"/>
    </sheetView>
  </sheetViews>
  <sheetFormatPr defaultColWidth="8.83203125" defaultRowHeight="18"/>
  <cols>
    <col min="1" max="1" width="4.25" style="775" customWidth="1"/>
    <col min="2" max="2" width="25.41015625" style="775" customWidth="1"/>
    <col min="3" max="3" width="8.66015625" style="775" customWidth="1"/>
    <col min="4" max="4" width="7.33203125" style="794" customWidth="1"/>
    <col min="5" max="5" width="7" style="775" customWidth="1"/>
    <col min="6" max="6" width="5.41015625" style="775" customWidth="1"/>
    <col min="7" max="7" width="5.25" style="775" customWidth="1"/>
    <col min="8" max="9" width="5.66015625" style="775" customWidth="1"/>
    <col min="10" max="13" width="7.33203125" style="775" customWidth="1"/>
    <col min="14" max="14" width="4.83203125" style="775" customWidth="1"/>
    <col min="15" max="16384" width="8.83203125" style="775" customWidth="1"/>
  </cols>
  <sheetData>
    <row r="1" spans="1:13" ht="16.5" customHeight="1">
      <c r="A1" s="979" t="s">
        <v>704</v>
      </c>
      <c r="B1" s="979"/>
      <c r="C1" s="979"/>
      <c r="D1" s="979"/>
      <c r="E1" s="979"/>
      <c r="F1" s="979"/>
      <c r="G1" s="979"/>
      <c r="H1" s="979"/>
      <c r="I1" s="979"/>
      <c r="J1" s="979"/>
      <c r="K1" s="979"/>
      <c r="L1" s="979"/>
      <c r="M1" s="979"/>
    </row>
    <row r="2" spans="1:16" ht="16.5" customHeight="1">
      <c r="A2" s="980" t="s">
        <v>799</v>
      </c>
      <c r="B2" s="980"/>
      <c r="C2" s="980"/>
      <c r="D2" s="980"/>
      <c r="E2" s="980"/>
      <c r="F2" s="980"/>
      <c r="G2" s="980"/>
      <c r="H2" s="980"/>
      <c r="I2" s="980"/>
      <c r="J2" s="980"/>
      <c r="K2" s="980"/>
      <c r="L2" s="980"/>
      <c r="M2" s="980"/>
      <c r="N2" s="776"/>
      <c r="O2" s="776"/>
      <c r="P2" s="776"/>
    </row>
    <row r="3" spans="1:13" ht="16.5" customHeight="1">
      <c r="A3" s="894" t="s">
        <v>705</v>
      </c>
      <c r="B3" s="894"/>
      <c r="C3" s="894"/>
      <c r="D3" s="894"/>
      <c r="E3" s="894"/>
      <c r="F3" s="894"/>
      <c r="G3" s="894"/>
      <c r="H3" s="894"/>
      <c r="I3" s="894"/>
      <c r="J3" s="894"/>
      <c r="K3" s="894"/>
      <c r="L3" s="894"/>
      <c r="M3" s="894"/>
    </row>
    <row r="4" spans="1:4" ht="16.5">
      <c r="A4" s="777"/>
      <c r="B4" s="778"/>
      <c r="C4" s="777"/>
      <c r="D4" s="777"/>
    </row>
    <row r="5" spans="1:14" ht="25.5" customHeight="1">
      <c r="A5" s="981" t="s">
        <v>178</v>
      </c>
      <c r="B5" s="981" t="s">
        <v>179</v>
      </c>
      <c r="C5" s="981" t="s">
        <v>196</v>
      </c>
      <c r="D5" s="974" t="s">
        <v>375</v>
      </c>
      <c r="E5" s="975"/>
      <c r="F5" s="976" t="s">
        <v>695</v>
      </c>
      <c r="G5" s="976"/>
      <c r="H5" s="976"/>
      <c r="I5" s="976"/>
      <c r="J5" s="898" t="s">
        <v>187</v>
      </c>
      <c r="K5" s="898"/>
      <c r="L5" s="898"/>
      <c r="M5" s="898"/>
      <c r="N5" s="977" t="s">
        <v>319</v>
      </c>
    </row>
    <row r="6" spans="1:14" ht="81" customHeight="1">
      <c r="A6" s="981"/>
      <c r="B6" s="981"/>
      <c r="C6" s="981"/>
      <c r="D6" s="804" t="s">
        <v>693</v>
      </c>
      <c r="E6" s="804" t="s">
        <v>706</v>
      </c>
      <c r="F6" s="796" t="s">
        <v>707</v>
      </c>
      <c r="G6" s="804" t="s">
        <v>708</v>
      </c>
      <c r="H6" s="804" t="s">
        <v>697</v>
      </c>
      <c r="I6" s="804" t="s">
        <v>310</v>
      </c>
      <c r="J6" s="804" t="s">
        <v>698</v>
      </c>
      <c r="K6" s="804" t="s">
        <v>800</v>
      </c>
      <c r="L6" s="804" t="s">
        <v>801</v>
      </c>
      <c r="M6" s="804" t="s">
        <v>802</v>
      </c>
      <c r="N6" s="977"/>
    </row>
    <row r="7" spans="1:14" s="781" customFormat="1" ht="35.25" customHeight="1">
      <c r="A7" s="805" t="s">
        <v>207</v>
      </c>
      <c r="B7" s="978" t="s">
        <v>709</v>
      </c>
      <c r="C7" s="978"/>
      <c r="D7" s="779"/>
      <c r="E7" s="779"/>
      <c r="F7" s="779"/>
      <c r="G7" s="779"/>
      <c r="H7" s="779"/>
      <c r="I7" s="779"/>
      <c r="J7" s="779"/>
      <c r="K7" s="779"/>
      <c r="L7" s="779"/>
      <c r="M7" s="779"/>
      <c r="N7" s="780"/>
    </row>
    <row r="8" spans="1:14" ht="16.5">
      <c r="A8" s="806" t="s">
        <v>439</v>
      </c>
      <c r="B8" s="807" t="s">
        <v>710</v>
      </c>
      <c r="C8" s="808"/>
      <c r="D8" s="809"/>
      <c r="E8" s="809"/>
      <c r="F8" s="809"/>
      <c r="G8" s="809"/>
      <c r="H8" s="809"/>
      <c r="I8" s="809"/>
      <c r="J8" s="809"/>
      <c r="K8" s="809"/>
      <c r="L8" s="809"/>
      <c r="M8" s="809"/>
      <c r="N8" s="783"/>
    </row>
    <row r="9" spans="1:14" ht="20.25" customHeight="1">
      <c r="A9" s="808">
        <v>1</v>
      </c>
      <c r="B9" s="810" t="s">
        <v>711</v>
      </c>
      <c r="C9" s="811" t="s">
        <v>712</v>
      </c>
      <c r="D9" s="812"/>
      <c r="E9" s="812"/>
      <c r="F9" s="812"/>
      <c r="G9" s="812"/>
      <c r="H9" s="812"/>
      <c r="I9" s="812"/>
      <c r="J9" s="812"/>
      <c r="K9" s="812"/>
      <c r="L9" s="812"/>
      <c r="M9" s="812"/>
      <c r="N9" s="782"/>
    </row>
    <row r="10" spans="1:14" ht="21.75" customHeight="1">
      <c r="A10" s="808">
        <v>2</v>
      </c>
      <c r="B10" s="810" t="s">
        <v>713</v>
      </c>
      <c r="C10" s="808" t="s">
        <v>712</v>
      </c>
      <c r="D10" s="812"/>
      <c r="E10" s="812"/>
      <c r="F10" s="812"/>
      <c r="G10" s="812"/>
      <c r="H10" s="812"/>
      <c r="I10" s="812"/>
      <c r="J10" s="812"/>
      <c r="K10" s="812"/>
      <c r="L10" s="812"/>
      <c r="M10" s="812"/>
      <c r="N10" s="782"/>
    </row>
    <row r="11" spans="1:14" ht="36" customHeight="1">
      <c r="A11" s="808">
        <v>3</v>
      </c>
      <c r="B11" s="810" t="s">
        <v>714</v>
      </c>
      <c r="C11" s="813" t="s">
        <v>715</v>
      </c>
      <c r="D11" s="814"/>
      <c r="E11" s="814"/>
      <c r="F11" s="814"/>
      <c r="G11" s="814"/>
      <c r="H11" s="814"/>
      <c r="I11" s="814"/>
      <c r="J11" s="814"/>
      <c r="K11" s="814"/>
      <c r="L11" s="814"/>
      <c r="M11" s="814"/>
      <c r="N11" s="782"/>
    </row>
    <row r="12" spans="1:14" ht="21" customHeight="1">
      <c r="A12" s="808">
        <v>4</v>
      </c>
      <c r="B12" s="810" t="s">
        <v>184</v>
      </c>
      <c r="C12" s="808" t="s">
        <v>181</v>
      </c>
      <c r="D12" s="815"/>
      <c r="E12" s="815"/>
      <c r="F12" s="815"/>
      <c r="G12" s="815"/>
      <c r="H12" s="815"/>
      <c r="I12" s="815"/>
      <c r="J12" s="815"/>
      <c r="K12" s="815"/>
      <c r="L12" s="815"/>
      <c r="M12" s="815"/>
      <c r="N12" s="782"/>
    </row>
    <row r="13" spans="1:14" ht="21.75" customHeight="1">
      <c r="A13" s="806" t="s">
        <v>439</v>
      </c>
      <c r="B13" s="807" t="s">
        <v>716</v>
      </c>
      <c r="C13" s="816"/>
      <c r="D13" s="817"/>
      <c r="E13" s="817"/>
      <c r="F13" s="817"/>
      <c r="G13" s="817"/>
      <c r="H13" s="817"/>
      <c r="I13" s="817"/>
      <c r="J13" s="817"/>
      <c r="K13" s="817"/>
      <c r="L13" s="817"/>
      <c r="M13" s="817"/>
      <c r="N13" s="783"/>
    </row>
    <row r="14" spans="1:14" ht="19.5" customHeight="1">
      <c r="A14" s="806" t="s">
        <v>208</v>
      </c>
      <c r="B14" s="807" t="s">
        <v>717</v>
      </c>
      <c r="C14" s="816"/>
      <c r="D14" s="818"/>
      <c r="E14" s="818"/>
      <c r="F14" s="818"/>
      <c r="G14" s="818"/>
      <c r="H14" s="818"/>
      <c r="I14" s="818"/>
      <c r="J14" s="818"/>
      <c r="K14" s="818"/>
      <c r="L14" s="818"/>
      <c r="M14" s="818"/>
      <c r="N14" s="784"/>
    </row>
    <row r="15" spans="1:14" ht="23.25" customHeight="1">
      <c r="A15" s="819">
        <v>1</v>
      </c>
      <c r="B15" s="810" t="s">
        <v>718</v>
      </c>
      <c r="C15" s="819" t="s">
        <v>188</v>
      </c>
      <c r="D15" s="812"/>
      <c r="E15" s="812"/>
      <c r="F15" s="812"/>
      <c r="G15" s="812"/>
      <c r="H15" s="812"/>
      <c r="I15" s="812"/>
      <c r="J15" s="812"/>
      <c r="K15" s="812"/>
      <c r="L15" s="812"/>
      <c r="M15" s="812"/>
      <c r="N15" s="785"/>
    </row>
    <row r="16" spans="1:14" ht="23.25" customHeight="1">
      <c r="A16" s="819">
        <v>2</v>
      </c>
      <c r="B16" s="810" t="s">
        <v>719</v>
      </c>
      <c r="C16" s="819" t="s">
        <v>188</v>
      </c>
      <c r="D16" s="812"/>
      <c r="E16" s="812"/>
      <c r="F16" s="812"/>
      <c r="G16" s="812"/>
      <c r="H16" s="812"/>
      <c r="I16" s="812"/>
      <c r="J16" s="812"/>
      <c r="K16" s="812"/>
      <c r="L16" s="812"/>
      <c r="M16" s="812"/>
      <c r="N16" s="785"/>
    </row>
    <row r="17" spans="1:14" ht="23.25" customHeight="1">
      <c r="A17" s="820">
        <v>3</v>
      </c>
      <c r="B17" s="810" t="s">
        <v>720</v>
      </c>
      <c r="C17" s="821" t="s">
        <v>188</v>
      </c>
      <c r="D17" s="812"/>
      <c r="E17" s="812"/>
      <c r="F17" s="812"/>
      <c r="G17" s="812"/>
      <c r="H17" s="812"/>
      <c r="I17" s="812"/>
      <c r="J17" s="812"/>
      <c r="K17" s="812"/>
      <c r="L17" s="812"/>
      <c r="M17" s="812"/>
      <c r="N17" s="785"/>
    </row>
    <row r="18" spans="1:14" s="787" customFormat="1" ht="22.5" customHeight="1">
      <c r="A18" s="822" t="s">
        <v>189</v>
      </c>
      <c r="B18" s="823" t="s">
        <v>721</v>
      </c>
      <c r="C18" s="821" t="s">
        <v>188</v>
      </c>
      <c r="D18" s="824"/>
      <c r="E18" s="824"/>
      <c r="F18" s="824"/>
      <c r="G18" s="824"/>
      <c r="H18" s="824"/>
      <c r="I18" s="824"/>
      <c r="J18" s="824"/>
      <c r="K18" s="824"/>
      <c r="L18" s="824"/>
      <c r="M18" s="824"/>
      <c r="N18" s="786"/>
    </row>
    <row r="19" spans="1:14" s="787" customFormat="1" ht="39" customHeight="1">
      <c r="A19" s="822" t="s">
        <v>722</v>
      </c>
      <c r="B19" s="823" t="s">
        <v>723</v>
      </c>
      <c r="C19" s="821" t="s">
        <v>188</v>
      </c>
      <c r="D19" s="824"/>
      <c r="E19" s="824"/>
      <c r="F19" s="824"/>
      <c r="G19" s="824"/>
      <c r="H19" s="824"/>
      <c r="I19" s="824"/>
      <c r="J19" s="824"/>
      <c r="K19" s="824"/>
      <c r="L19" s="824"/>
      <c r="M19" s="824"/>
      <c r="N19" s="786"/>
    </row>
    <row r="20" spans="1:14" ht="21" customHeight="1">
      <c r="A20" s="820">
        <v>4</v>
      </c>
      <c r="B20" s="810" t="s">
        <v>724</v>
      </c>
      <c r="C20" s="821" t="s">
        <v>712</v>
      </c>
      <c r="D20" s="812"/>
      <c r="E20" s="812"/>
      <c r="F20" s="812"/>
      <c r="G20" s="812"/>
      <c r="H20" s="812"/>
      <c r="I20" s="812"/>
      <c r="J20" s="812"/>
      <c r="K20" s="812"/>
      <c r="L20" s="812"/>
      <c r="M20" s="812"/>
      <c r="N20" s="785"/>
    </row>
    <row r="21" spans="1:14" ht="21" customHeight="1">
      <c r="A21" s="820">
        <v>5</v>
      </c>
      <c r="B21" s="810" t="s">
        <v>725</v>
      </c>
      <c r="C21" s="821" t="s">
        <v>712</v>
      </c>
      <c r="D21" s="812"/>
      <c r="E21" s="812"/>
      <c r="F21" s="812"/>
      <c r="G21" s="812"/>
      <c r="H21" s="812"/>
      <c r="I21" s="812"/>
      <c r="J21" s="812"/>
      <c r="K21" s="812"/>
      <c r="L21" s="812"/>
      <c r="M21" s="812"/>
      <c r="N21" s="785"/>
    </row>
    <row r="22" spans="1:14" ht="21" customHeight="1">
      <c r="A22" s="820">
        <v>6</v>
      </c>
      <c r="B22" s="810" t="s">
        <v>726</v>
      </c>
      <c r="C22" s="821" t="s">
        <v>712</v>
      </c>
      <c r="D22" s="812"/>
      <c r="E22" s="812"/>
      <c r="F22" s="812"/>
      <c r="G22" s="812"/>
      <c r="H22" s="812"/>
      <c r="I22" s="812"/>
      <c r="J22" s="812"/>
      <c r="K22" s="812"/>
      <c r="L22" s="812"/>
      <c r="M22" s="812"/>
      <c r="N22" s="785"/>
    </row>
    <row r="23" spans="1:14" ht="22.5" customHeight="1">
      <c r="A23" s="806" t="s">
        <v>210</v>
      </c>
      <c r="B23" s="807" t="s">
        <v>727</v>
      </c>
      <c r="C23" s="825"/>
      <c r="D23" s="812"/>
      <c r="E23" s="812"/>
      <c r="F23" s="812"/>
      <c r="G23" s="812"/>
      <c r="H23" s="812"/>
      <c r="I23" s="812"/>
      <c r="J23" s="812"/>
      <c r="K23" s="812"/>
      <c r="L23" s="812"/>
      <c r="M23" s="812"/>
      <c r="N23" s="784"/>
    </row>
    <row r="24" spans="1:14" ht="22.5" customHeight="1">
      <c r="A24" s="820">
        <v>1</v>
      </c>
      <c r="B24" s="810" t="s">
        <v>728</v>
      </c>
      <c r="C24" s="821" t="s">
        <v>188</v>
      </c>
      <c r="D24" s="812"/>
      <c r="E24" s="812"/>
      <c r="F24" s="812"/>
      <c r="G24" s="812"/>
      <c r="H24" s="812"/>
      <c r="I24" s="812"/>
      <c r="J24" s="812"/>
      <c r="K24" s="812"/>
      <c r="L24" s="812"/>
      <c r="M24" s="812"/>
      <c r="N24" s="785"/>
    </row>
    <row r="25" spans="1:14" s="787" customFormat="1" ht="22.5" customHeight="1">
      <c r="A25" s="820">
        <v>2</v>
      </c>
      <c r="B25" s="810" t="s">
        <v>729</v>
      </c>
      <c r="C25" s="821" t="s">
        <v>188</v>
      </c>
      <c r="D25" s="824"/>
      <c r="E25" s="824"/>
      <c r="F25" s="824"/>
      <c r="G25" s="824"/>
      <c r="H25" s="824"/>
      <c r="I25" s="824"/>
      <c r="J25" s="824"/>
      <c r="K25" s="824"/>
      <c r="L25" s="824"/>
      <c r="M25" s="824"/>
      <c r="N25" s="786"/>
    </row>
    <row r="26" spans="1:14" s="787" customFormat="1" ht="22.5" customHeight="1">
      <c r="A26" s="822" t="s">
        <v>722</v>
      </c>
      <c r="B26" s="823" t="s">
        <v>730</v>
      </c>
      <c r="C26" s="821" t="s">
        <v>188</v>
      </c>
      <c r="D26" s="824"/>
      <c r="E26" s="824"/>
      <c r="F26" s="824"/>
      <c r="G26" s="824"/>
      <c r="H26" s="824"/>
      <c r="I26" s="824"/>
      <c r="J26" s="824"/>
      <c r="K26" s="824"/>
      <c r="L26" s="824"/>
      <c r="M26" s="824"/>
      <c r="N26" s="786"/>
    </row>
    <row r="27" spans="1:14" s="787" customFormat="1" ht="22.5" customHeight="1">
      <c r="A27" s="822" t="s">
        <v>722</v>
      </c>
      <c r="B27" s="823" t="s">
        <v>731</v>
      </c>
      <c r="C27" s="821" t="s">
        <v>188</v>
      </c>
      <c r="D27" s="824"/>
      <c r="E27" s="824"/>
      <c r="F27" s="824"/>
      <c r="G27" s="824"/>
      <c r="H27" s="824"/>
      <c r="I27" s="824"/>
      <c r="J27" s="824"/>
      <c r="K27" s="824"/>
      <c r="L27" s="824"/>
      <c r="M27" s="824"/>
      <c r="N27" s="786"/>
    </row>
    <row r="28" spans="1:14" ht="33.75" customHeight="1">
      <c r="A28" s="820">
        <v>3</v>
      </c>
      <c r="B28" s="810" t="s">
        <v>732</v>
      </c>
      <c r="C28" s="821" t="s">
        <v>188</v>
      </c>
      <c r="D28" s="812"/>
      <c r="E28" s="812"/>
      <c r="F28" s="812"/>
      <c r="G28" s="812"/>
      <c r="H28" s="812"/>
      <c r="I28" s="812"/>
      <c r="J28" s="812"/>
      <c r="K28" s="812"/>
      <c r="L28" s="812"/>
      <c r="M28" s="812"/>
      <c r="N28" s="785"/>
    </row>
    <row r="29" spans="1:14" ht="39" customHeight="1">
      <c r="A29" s="822"/>
      <c r="B29" s="823" t="s">
        <v>733</v>
      </c>
      <c r="C29" s="821" t="s">
        <v>188</v>
      </c>
      <c r="D29" s="812"/>
      <c r="E29" s="812"/>
      <c r="F29" s="812"/>
      <c r="G29" s="812"/>
      <c r="H29" s="812"/>
      <c r="I29" s="812"/>
      <c r="J29" s="812"/>
      <c r="K29" s="812"/>
      <c r="L29" s="812"/>
      <c r="M29" s="812"/>
      <c r="N29" s="785"/>
    </row>
    <row r="30" spans="1:14" s="787" customFormat="1" ht="20.25" customHeight="1">
      <c r="A30" s="806" t="s">
        <v>211</v>
      </c>
      <c r="B30" s="807" t="s">
        <v>734</v>
      </c>
      <c r="C30" s="825"/>
      <c r="D30" s="824"/>
      <c r="E30" s="824"/>
      <c r="F30" s="824"/>
      <c r="G30" s="824"/>
      <c r="H30" s="824"/>
      <c r="I30" s="824"/>
      <c r="J30" s="824"/>
      <c r="K30" s="824"/>
      <c r="L30" s="824"/>
      <c r="M30" s="824"/>
      <c r="N30" s="786"/>
    </row>
    <row r="31" spans="1:14" ht="32.25" customHeight="1">
      <c r="A31" s="820">
        <v>1</v>
      </c>
      <c r="B31" s="810" t="s">
        <v>803</v>
      </c>
      <c r="C31" s="821" t="s">
        <v>212</v>
      </c>
      <c r="D31" s="826"/>
      <c r="E31" s="826"/>
      <c r="F31" s="826"/>
      <c r="G31" s="826"/>
      <c r="H31" s="826"/>
      <c r="I31" s="826"/>
      <c r="J31" s="826"/>
      <c r="K31" s="826"/>
      <c r="L31" s="826"/>
      <c r="M31" s="826"/>
      <c r="N31" s="784"/>
    </row>
    <row r="32" spans="1:14" ht="34.5" customHeight="1">
      <c r="A32" s="820">
        <v>2</v>
      </c>
      <c r="B32" s="810" t="s">
        <v>804</v>
      </c>
      <c r="C32" s="821" t="s">
        <v>735</v>
      </c>
      <c r="D32" s="812"/>
      <c r="E32" s="812"/>
      <c r="F32" s="812"/>
      <c r="G32" s="812"/>
      <c r="H32" s="812"/>
      <c r="I32" s="812"/>
      <c r="J32" s="812"/>
      <c r="K32" s="812"/>
      <c r="L32" s="812"/>
      <c r="M32" s="812"/>
      <c r="N32" s="785"/>
    </row>
    <row r="33" spans="1:14" ht="34.5" customHeight="1">
      <c r="A33" s="820">
        <v>3</v>
      </c>
      <c r="B33" s="810" t="s">
        <v>736</v>
      </c>
      <c r="C33" s="821" t="s">
        <v>188</v>
      </c>
      <c r="D33" s="812"/>
      <c r="E33" s="812"/>
      <c r="F33" s="812"/>
      <c r="G33" s="812"/>
      <c r="H33" s="812"/>
      <c r="I33" s="812"/>
      <c r="J33" s="812"/>
      <c r="K33" s="812"/>
      <c r="L33" s="812"/>
      <c r="M33" s="812"/>
      <c r="N33" s="785"/>
    </row>
    <row r="34" spans="1:14" ht="34.5" customHeight="1">
      <c r="A34" s="820">
        <v>4</v>
      </c>
      <c r="B34" s="810" t="s">
        <v>737</v>
      </c>
      <c r="C34" s="821" t="s">
        <v>213</v>
      </c>
      <c r="D34" s="812"/>
      <c r="E34" s="812"/>
      <c r="F34" s="812"/>
      <c r="G34" s="812"/>
      <c r="H34" s="812"/>
      <c r="I34" s="812"/>
      <c r="J34" s="812"/>
      <c r="K34" s="812"/>
      <c r="L34" s="812"/>
      <c r="M34" s="812"/>
      <c r="N34" s="785"/>
    </row>
    <row r="35" spans="1:14" ht="21" customHeight="1">
      <c r="A35" s="806" t="s">
        <v>214</v>
      </c>
      <c r="B35" s="807" t="s">
        <v>738</v>
      </c>
      <c r="C35" s="825"/>
      <c r="D35" s="812"/>
      <c r="E35" s="812"/>
      <c r="F35" s="812"/>
      <c r="G35" s="812"/>
      <c r="H35" s="812"/>
      <c r="I35" s="812"/>
      <c r="J35" s="812"/>
      <c r="K35" s="812"/>
      <c r="L35" s="812"/>
      <c r="M35" s="812"/>
      <c r="N35" s="785"/>
    </row>
    <row r="36" spans="1:14" ht="29.25" customHeight="1">
      <c r="A36" s="820">
        <v>1</v>
      </c>
      <c r="B36" s="810" t="s">
        <v>739</v>
      </c>
      <c r="C36" s="821" t="s">
        <v>740</v>
      </c>
      <c r="D36" s="812"/>
      <c r="E36" s="812"/>
      <c r="F36" s="812"/>
      <c r="G36" s="812"/>
      <c r="H36" s="812"/>
      <c r="I36" s="812"/>
      <c r="J36" s="812"/>
      <c r="K36" s="812"/>
      <c r="L36" s="812"/>
      <c r="M36" s="812"/>
      <c r="N36" s="785"/>
    </row>
    <row r="37" spans="1:14" ht="24" customHeight="1">
      <c r="A37" s="820">
        <v>2</v>
      </c>
      <c r="B37" s="810" t="s">
        <v>741</v>
      </c>
      <c r="C37" s="821" t="s">
        <v>742</v>
      </c>
      <c r="D37" s="827"/>
      <c r="E37" s="827"/>
      <c r="F37" s="827"/>
      <c r="G37" s="827"/>
      <c r="H37" s="827"/>
      <c r="I37" s="827"/>
      <c r="J37" s="827"/>
      <c r="K37" s="827"/>
      <c r="L37" s="827"/>
      <c r="M37" s="827"/>
      <c r="N37" s="784"/>
    </row>
    <row r="38" spans="1:14" ht="22.5" customHeight="1">
      <c r="A38" s="820">
        <v>3</v>
      </c>
      <c r="B38" s="810" t="s">
        <v>743</v>
      </c>
      <c r="C38" s="821" t="s">
        <v>181</v>
      </c>
      <c r="D38" s="788"/>
      <c r="E38" s="788"/>
      <c r="F38" s="788"/>
      <c r="G38" s="788"/>
      <c r="H38" s="788"/>
      <c r="I38" s="788"/>
      <c r="J38" s="788"/>
      <c r="K38" s="788"/>
      <c r="L38" s="788"/>
      <c r="M38" s="788"/>
      <c r="N38" s="785"/>
    </row>
    <row r="39" spans="1:14" ht="22.5" customHeight="1">
      <c r="A39" s="820">
        <v>4</v>
      </c>
      <c r="B39" s="810" t="s">
        <v>744</v>
      </c>
      <c r="C39" s="821" t="s">
        <v>181</v>
      </c>
      <c r="D39" s="828"/>
      <c r="E39" s="828"/>
      <c r="F39" s="828"/>
      <c r="G39" s="828"/>
      <c r="H39" s="828"/>
      <c r="I39" s="828"/>
      <c r="J39" s="828"/>
      <c r="K39" s="828"/>
      <c r="L39" s="828"/>
      <c r="M39" s="828"/>
      <c r="N39" s="785"/>
    </row>
    <row r="40" spans="1:14" ht="38.25" customHeight="1">
      <c r="A40" s="820"/>
      <c r="B40" s="829"/>
      <c r="C40" s="821"/>
      <c r="D40" s="815"/>
      <c r="E40" s="815"/>
      <c r="F40" s="815"/>
      <c r="G40" s="815"/>
      <c r="H40" s="815"/>
      <c r="I40" s="815"/>
      <c r="J40" s="815"/>
      <c r="K40" s="815"/>
      <c r="L40" s="815"/>
      <c r="M40" s="815"/>
      <c r="N40" s="785"/>
    </row>
    <row r="41" spans="1:14" ht="38.25" customHeight="1">
      <c r="A41" s="830" t="s">
        <v>215</v>
      </c>
      <c r="B41" s="831" t="s">
        <v>745</v>
      </c>
      <c r="C41" s="832"/>
      <c r="D41" s="815"/>
      <c r="E41" s="815"/>
      <c r="F41" s="815"/>
      <c r="G41" s="815"/>
      <c r="H41" s="815"/>
      <c r="I41" s="815"/>
      <c r="J41" s="815"/>
      <c r="K41" s="815"/>
      <c r="L41" s="815"/>
      <c r="M41" s="815"/>
      <c r="N41" s="785"/>
    </row>
    <row r="42" spans="1:14" s="781" customFormat="1" ht="37.5" customHeight="1">
      <c r="A42" s="832">
        <v>1</v>
      </c>
      <c r="B42" s="833" t="s">
        <v>805</v>
      </c>
      <c r="C42" s="834" t="s">
        <v>183</v>
      </c>
      <c r="D42" s="788"/>
      <c r="E42" s="788"/>
      <c r="F42" s="788"/>
      <c r="G42" s="788"/>
      <c r="H42" s="788"/>
      <c r="I42" s="788"/>
      <c r="J42" s="788"/>
      <c r="K42" s="788"/>
      <c r="L42" s="788"/>
      <c r="M42" s="788"/>
      <c r="N42" s="789"/>
    </row>
    <row r="43" spans="1:14" ht="36" customHeight="1">
      <c r="A43" s="832"/>
      <c r="B43" s="833"/>
      <c r="C43" s="834"/>
      <c r="D43" s="788"/>
      <c r="E43" s="788"/>
      <c r="F43" s="788"/>
      <c r="G43" s="788"/>
      <c r="H43" s="788"/>
      <c r="I43" s="788"/>
      <c r="J43" s="788"/>
      <c r="K43" s="788"/>
      <c r="L43" s="788"/>
      <c r="M43" s="788"/>
      <c r="N43" s="790"/>
    </row>
    <row r="44" spans="1:14" s="781" customFormat="1" ht="21" customHeight="1">
      <c r="A44" s="830" t="s">
        <v>216</v>
      </c>
      <c r="B44" s="831" t="s">
        <v>746</v>
      </c>
      <c r="C44" s="835"/>
      <c r="D44" s="788"/>
      <c r="E44" s="788"/>
      <c r="F44" s="788"/>
      <c r="G44" s="788"/>
      <c r="H44" s="788"/>
      <c r="I44" s="788"/>
      <c r="J44" s="788"/>
      <c r="K44" s="788"/>
      <c r="L44" s="788"/>
      <c r="M44" s="788"/>
      <c r="N44" s="789"/>
    </row>
    <row r="45" spans="1:14" ht="21" customHeight="1">
      <c r="A45" s="836">
        <v>1</v>
      </c>
      <c r="B45" s="837" t="s">
        <v>747</v>
      </c>
      <c r="C45" s="834" t="s">
        <v>545</v>
      </c>
      <c r="D45" s="788"/>
      <c r="E45" s="788"/>
      <c r="F45" s="788"/>
      <c r="G45" s="788"/>
      <c r="H45" s="788"/>
      <c r="I45" s="788"/>
      <c r="J45" s="788"/>
      <c r="K45" s="788"/>
      <c r="L45" s="788"/>
      <c r="M45" s="788"/>
      <c r="N45" s="790"/>
    </row>
    <row r="46" spans="1:14" ht="21" customHeight="1">
      <c r="A46" s="836">
        <v>2</v>
      </c>
      <c r="B46" s="837" t="s">
        <v>748</v>
      </c>
      <c r="C46" s="834" t="s">
        <v>183</v>
      </c>
      <c r="D46" s="788"/>
      <c r="E46" s="788"/>
      <c r="F46" s="788"/>
      <c r="G46" s="788"/>
      <c r="H46" s="788"/>
      <c r="I46" s="788"/>
      <c r="J46" s="788"/>
      <c r="K46" s="788"/>
      <c r="L46" s="788"/>
      <c r="M46" s="788"/>
      <c r="N46" s="791"/>
    </row>
    <row r="47" spans="1:14" ht="21" customHeight="1">
      <c r="A47" s="830" t="s">
        <v>216</v>
      </c>
      <c r="B47" s="831" t="s">
        <v>749</v>
      </c>
      <c r="C47" s="832"/>
      <c r="D47" s="788"/>
      <c r="E47" s="788"/>
      <c r="F47" s="788"/>
      <c r="G47" s="788"/>
      <c r="H47" s="788"/>
      <c r="I47" s="788"/>
      <c r="J47" s="788"/>
      <c r="K47" s="788"/>
      <c r="L47" s="788"/>
      <c r="M47" s="788"/>
      <c r="N47" s="790"/>
    </row>
    <row r="48" spans="1:14" ht="21" customHeight="1">
      <c r="A48" s="832">
        <v>1</v>
      </c>
      <c r="B48" s="833" t="s">
        <v>44</v>
      </c>
      <c r="C48" s="832"/>
      <c r="D48" s="788"/>
      <c r="E48" s="788"/>
      <c r="F48" s="788"/>
      <c r="G48" s="788"/>
      <c r="H48" s="788"/>
      <c r="I48" s="788"/>
      <c r="J48" s="788"/>
      <c r="K48" s="788"/>
      <c r="L48" s="788"/>
      <c r="M48" s="788"/>
      <c r="N48" s="791"/>
    </row>
    <row r="49" spans="1:14" ht="21" customHeight="1">
      <c r="A49" s="839" t="s">
        <v>189</v>
      </c>
      <c r="B49" s="840" t="s">
        <v>297</v>
      </c>
      <c r="C49" s="841" t="s">
        <v>297</v>
      </c>
      <c r="D49" s="788"/>
      <c r="E49" s="788"/>
      <c r="F49" s="788"/>
      <c r="G49" s="788"/>
      <c r="H49" s="788"/>
      <c r="I49" s="788"/>
      <c r="J49" s="788"/>
      <c r="K49" s="788"/>
      <c r="L49" s="788"/>
      <c r="M49" s="788"/>
      <c r="N49" s="791"/>
    </row>
    <row r="50" spans="1:14" ht="21" customHeight="1">
      <c r="A50" s="839" t="s">
        <v>189</v>
      </c>
      <c r="B50" s="840" t="s">
        <v>45</v>
      </c>
      <c r="C50" s="841" t="s">
        <v>293</v>
      </c>
      <c r="D50" s="788"/>
      <c r="E50" s="788"/>
      <c r="F50" s="788"/>
      <c r="G50" s="788"/>
      <c r="H50" s="788"/>
      <c r="I50" s="788"/>
      <c r="J50" s="788"/>
      <c r="K50" s="788"/>
      <c r="L50" s="788"/>
      <c r="M50" s="788"/>
      <c r="N50" s="790"/>
    </row>
    <row r="51" spans="1:14" ht="21" customHeight="1">
      <c r="A51" s="832">
        <v>2</v>
      </c>
      <c r="B51" s="842" t="s">
        <v>750</v>
      </c>
      <c r="C51" s="832"/>
      <c r="D51" s="843"/>
      <c r="E51" s="843"/>
      <c r="F51" s="843"/>
      <c r="G51" s="843"/>
      <c r="H51" s="843"/>
      <c r="I51" s="843"/>
      <c r="J51" s="843"/>
      <c r="K51" s="843"/>
      <c r="L51" s="843"/>
      <c r="M51" s="843"/>
      <c r="N51" s="790"/>
    </row>
    <row r="52" spans="1:14" ht="21" customHeight="1">
      <c r="A52" s="839" t="s">
        <v>189</v>
      </c>
      <c r="B52" s="840" t="s">
        <v>297</v>
      </c>
      <c r="C52" s="841" t="s">
        <v>297</v>
      </c>
      <c r="D52" s="844"/>
      <c r="E52" s="844"/>
      <c r="F52" s="844"/>
      <c r="G52" s="844"/>
      <c r="H52" s="844"/>
      <c r="I52" s="844"/>
      <c r="J52" s="844"/>
      <c r="K52" s="844"/>
      <c r="L52" s="844"/>
      <c r="M52" s="844"/>
      <c r="N52" s="790"/>
    </row>
    <row r="53" spans="1:14" ht="21" customHeight="1">
      <c r="A53" s="839" t="s">
        <v>189</v>
      </c>
      <c r="B53" s="840" t="s">
        <v>45</v>
      </c>
      <c r="C53" s="841" t="s">
        <v>293</v>
      </c>
      <c r="D53" s="844"/>
      <c r="E53" s="844"/>
      <c r="F53" s="844"/>
      <c r="G53" s="844"/>
      <c r="H53" s="844"/>
      <c r="I53" s="844"/>
      <c r="J53" s="844"/>
      <c r="K53" s="844"/>
      <c r="L53" s="844"/>
      <c r="M53" s="844"/>
      <c r="N53" s="790"/>
    </row>
    <row r="54" spans="1:14" ht="53.25" customHeight="1">
      <c r="A54" s="832">
        <v>3</v>
      </c>
      <c r="B54" s="842" t="s">
        <v>751</v>
      </c>
      <c r="C54" s="832" t="s">
        <v>752</v>
      </c>
      <c r="D54" s="844"/>
      <c r="E54" s="844"/>
      <c r="F54" s="844"/>
      <c r="G54" s="844"/>
      <c r="H54" s="844"/>
      <c r="I54" s="844"/>
      <c r="J54" s="844"/>
      <c r="K54" s="844"/>
      <c r="L54" s="844"/>
      <c r="M54" s="844"/>
      <c r="N54" s="790"/>
    </row>
    <row r="55" spans="1:14" ht="71.25" customHeight="1">
      <c r="A55" s="832">
        <v>4</v>
      </c>
      <c r="B55" s="845" t="s">
        <v>806</v>
      </c>
      <c r="C55" s="846" t="s">
        <v>194</v>
      </c>
      <c r="D55" s="788"/>
      <c r="E55" s="788"/>
      <c r="F55" s="788"/>
      <c r="G55" s="788"/>
      <c r="H55" s="788"/>
      <c r="I55" s="788"/>
      <c r="J55" s="788"/>
      <c r="K55" s="788"/>
      <c r="L55" s="788"/>
      <c r="M55" s="788"/>
      <c r="N55" s="790"/>
    </row>
    <row r="56" spans="1:14" ht="36" customHeight="1">
      <c r="A56" s="832">
        <v>5</v>
      </c>
      <c r="B56" s="845" t="s">
        <v>753</v>
      </c>
      <c r="C56" s="846" t="s">
        <v>192</v>
      </c>
      <c r="D56" s="788"/>
      <c r="E56" s="788"/>
      <c r="F56" s="788"/>
      <c r="G56" s="788"/>
      <c r="H56" s="788"/>
      <c r="I56" s="788"/>
      <c r="J56" s="788"/>
      <c r="K56" s="788"/>
      <c r="L56" s="788"/>
      <c r="M56" s="788"/>
      <c r="N56" s="790"/>
    </row>
    <row r="57" spans="1:14" s="781" customFormat="1" ht="38.25" customHeight="1">
      <c r="A57" s="832">
        <v>6</v>
      </c>
      <c r="B57" s="845" t="s">
        <v>754</v>
      </c>
      <c r="C57" s="846" t="s">
        <v>181</v>
      </c>
      <c r="D57" s="788"/>
      <c r="E57" s="788"/>
      <c r="F57" s="788"/>
      <c r="G57" s="788"/>
      <c r="H57" s="788"/>
      <c r="I57" s="788"/>
      <c r="J57" s="788"/>
      <c r="K57" s="788"/>
      <c r="L57" s="788"/>
      <c r="M57" s="788"/>
      <c r="N57" s="789"/>
    </row>
    <row r="58" spans="1:14" ht="36.75" customHeight="1">
      <c r="A58" s="832">
        <v>7</v>
      </c>
      <c r="B58" s="845" t="s">
        <v>755</v>
      </c>
      <c r="C58" s="846" t="s">
        <v>181</v>
      </c>
      <c r="D58" s="847"/>
      <c r="E58" s="847"/>
      <c r="F58" s="847"/>
      <c r="G58" s="847"/>
      <c r="H58" s="847"/>
      <c r="I58" s="847"/>
      <c r="J58" s="847"/>
      <c r="K58" s="847"/>
      <c r="L58" s="847"/>
      <c r="M58" s="847"/>
      <c r="N58" s="790"/>
    </row>
    <row r="59" spans="1:14" ht="36.75" customHeight="1">
      <c r="A59" s="832">
        <v>8</v>
      </c>
      <c r="B59" s="845" t="s">
        <v>756</v>
      </c>
      <c r="C59" s="846" t="s">
        <v>194</v>
      </c>
      <c r="D59" s="848"/>
      <c r="E59" s="848"/>
      <c r="F59" s="848"/>
      <c r="G59" s="848"/>
      <c r="H59" s="848"/>
      <c r="I59" s="848"/>
      <c r="J59" s="848"/>
      <c r="K59" s="848"/>
      <c r="L59" s="848"/>
      <c r="M59" s="848"/>
      <c r="N59" s="790"/>
    </row>
    <row r="60" spans="1:14" ht="36.75" customHeight="1">
      <c r="A60" s="832">
        <v>9</v>
      </c>
      <c r="B60" s="845" t="s">
        <v>757</v>
      </c>
      <c r="C60" s="846" t="s">
        <v>181</v>
      </c>
      <c r="D60" s="849"/>
      <c r="E60" s="849"/>
      <c r="F60" s="849"/>
      <c r="G60" s="849"/>
      <c r="H60" s="849"/>
      <c r="I60" s="849"/>
      <c r="J60" s="849"/>
      <c r="K60" s="849"/>
      <c r="L60" s="849"/>
      <c r="M60" s="849"/>
      <c r="N60" s="790"/>
    </row>
    <row r="61" spans="1:14" ht="36.75" customHeight="1">
      <c r="A61" s="832"/>
      <c r="B61" s="845"/>
      <c r="C61" s="846"/>
      <c r="D61" s="849"/>
      <c r="E61" s="849"/>
      <c r="F61" s="849"/>
      <c r="G61" s="849"/>
      <c r="H61" s="849"/>
      <c r="I61" s="849"/>
      <c r="J61" s="849"/>
      <c r="K61" s="849"/>
      <c r="L61" s="849"/>
      <c r="M61" s="849"/>
      <c r="N61" s="790"/>
    </row>
    <row r="62" spans="1:14" ht="36.75" customHeight="1">
      <c r="A62" s="830" t="s">
        <v>218</v>
      </c>
      <c r="B62" s="831" t="s">
        <v>807</v>
      </c>
      <c r="C62" s="832"/>
      <c r="D62" s="849"/>
      <c r="E62" s="849"/>
      <c r="F62" s="849"/>
      <c r="G62" s="849"/>
      <c r="H62" s="849"/>
      <c r="I62" s="849"/>
      <c r="J62" s="849"/>
      <c r="K62" s="849"/>
      <c r="L62" s="849"/>
      <c r="M62" s="849"/>
      <c r="N62" s="790"/>
    </row>
    <row r="63" spans="1:14" ht="36.75" customHeight="1">
      <c r="A63" s="832">
        <v>1</v>
      </c>
      <c r="B63" s="838" t="s">
        <v>758</v>
      </c>
      <c r="C63" s="832" t="s">
        <v>181</v>
      </c>
      <c r="D63" s="849"/>
      <c r="E63" s="849"/>
      <c r="F63" s="849"/>
      <c r="G63" s="849"/>
      <c r="H63" s="849"/>
      <c r="I63" s="849"/>
      <c r="J63" s="849"/>
      <c r="K63" s="849"/>
      <c r="L63" s="849"/>
      <c r="M63" s="849"/>
      <c r="N63" s="790"/>
    </row>
    <row r="64" spans="1:14" ht="36.75" customHeight="1">
      <c r="A64" s="832">
        <v>2</v>
      </c>
      <c r="B64" s="838" t="s">
        <v>759</v>
      </c>
      <c r="C64" s="832" t="s">
        <v>181</v>
      </c>
      <c r="D64" s="849"/>
      <c r="E64" s="849"/>
      <c r="F64" s="849"/>
      <c r="G64" s="849"/>
      <c r="H64" s="849"/>
      <c r="I64" s="849"/>
      <c r="J64" s="849"/>
      <c r="K64" s="849"/>
      <c r="L64" s="849"/>
      <c r="M64" s="849"/>
      <c r="N64" s="790"/>
    </row>
    <row r="65" spans="1:14" ht="21" customHeight="1">
      <c r="A65" s="832">
        <v>3</v>
      </c>
      <c r="B65" s="838" t="s">
        <v>760</v>
      </c>
      <c r="C65" s="841" t="s">
        <v>761</v>
      </c>
      <c r="D65" s="849"/>
      <c r="E65" s="849"/>
      <c r="F65" s="849"/>
      <c r="G65" s="849"/>
      <c r="H65" s="849"/>
      <c r="I65" s="849"/>
      <c r="J65" s="849"/>
      <c r="K65" s="849"/>
      <c r="L65" s="849"/>
      <c r="M65" s="849"/>
      <c r="N65" s="790"/>
    </row>
    <row r="66" spans="1:14" ht="21" customHeight="1">
      <c r="A66" s="832">
        <v>4</v>
      </c>
      <c r="B66" s="842" t="s">
        <v>762</v>
      </c>
      <c r="C66" s="832"/>
      <c r="D66" s="850"/>
      <c r="E66" s="850"/>
      <c r="F66" s="850"/>
      <c r="G66" s="850"/>
      <c r="H66" s="850"/>
      <c r="I66" s="850"/>
      <c r="J66" s="850"/>
      <c r="K66" s="850"/>
      <c r="L66" s="850"/>
      <c r="M66" s="850"/>
      <c r="N66" s="790"/>
    </row>
    <row r="67" spans="1:14" ht="39.75" customHeight="1">
      <c r="A67" s="851" t="s">
        <v>189</v>
      </c>
      <c r="B67" s="840" t="s">
        <v>763</v>
      </c>
      <c r="C67" s="841" t="s">
        <v>740</v>
      </c>
      <c r="D67" s="849"/>
      <c r="E67" s="849"/>
      <c r="F67" s="849"/>
      <c r="G67" s="849"/>
      <c r="H67" s="849"/>
      <c r="I67" s="849"/>
      <c r="J67" s="849"/>
      <c r="K67" s="849"/>
      <c r="L67" s="849"/>
      <c r="M67" s="849"/>
      <c r="N67" s="790"/>
    </row>
    <row r="68" spans="1:14" s="781" customFormat="1" ht="39" customHeight="1">
      <c r="A68" s="851" t="s">
        <v>189</v>
      </c>
      <c r="B68" s="840" t="s">
        <v>764</v>
      </c>
      <c r="C68" s="841" t="s">
        <v>740</v>
      </c>
      <c r="D68" s="788"/>
      <c r="E68" s="788"/>
      <c r="F68" s="788"/>
      <c r="G68" s="788"/>
      <c r="H68" s="788"/>
      <c r="I68" s="788"/>
      <c r="J68" s="788"/>
      <c r="K68" s="788"/>
      <c r="L68" s="788"/>
      <c r="M68" s="788"/>
      <c r="N68" s="789"/>
    </row>
    <row r="69" spans="1:14" ht="21.75" customHeight="1">
      <c r="A69" s="851" t="s">
        <v>189</v>
      </c>
      <c r="B69" s="840" t="s">
        <v>765</v>
      </c>
      <c r="C69" s="841" t="s">
        <v>740</v>
      </c>
      <c r="D69" s="843"/>
      <c r="E69" s="843"/>
      <c r="F69" s="843"/>
      <c r="G69" s="843"/>
      <c r="H69" s="843"/>
      <c r="I69" s="843"/>
      <c r="J69" s="843"/>
      <c r="K69" s="843"/>
      <c r="L69" s="843"/>
      <c r="M69" s="843"/>
      <c r="N69" s="790"/>
    </row>
    <row r="70" spans="1:14" ht="30" customHeight="1">
      <c r="A70" s="851" t="s">
        <v>189</v>
      </c>
      <c r="B70" s="840" t="s">
        <v>766</v>
      </c>
      <c r="C70" s="841" t="s">
        <v>740</v>
      </c>
      <c r="D70" s="843"/>
      <c r="E70" s="843"/>
      <c r="F70" s="843"/>
      <c r="G70" s="843"/>
      <c r="H70" s="843"/>
      <c r="I70" s="843"/>
      <c r="J70" s="843"/>
      <c r="K70" s="843"/>
      <c r="L70" s="843"/>
      <c r="M70" s="843"/>
      <c r="N70" s="790"/>
    </row>
    <row r="71" spans="1:14" ht="21.75" customHeight="1">
      <c r="A71" s="832">
        <v>5</v>
      </c>
      <c r="B71" s="842" t="s">
        <v>767</v>
      </c>
      <c r="C71" s="841" t="s">
        <v>47</v>
      </c>
      <c r="D71" s="843"/>
      <c r="E71" s="843"/>
      <c r="F71" s="843"/>
      <c r="G71" s="843"/>
      <c r="H71" s="843"/>
      <c r="I71" s="843"/>
      <c r="J71" s="843"/>
      <c r="K71" s="843"/>
      <c r="L71" s="843"/>
      <c r="M71" s="843"/>
      <c r="N71" s="790"/>
    </row>
    <row r="72" spans="1:14" ht="21.75" customHeight="1">
      <c r="A72" s="832">
        <v>6</v>
      </c>
      <c r="B72" s="842" t="s">
        <v>768</v>
      </c>
      <c r="C72" s="841" t="s">
        <v>93</v>
      </c>
      <c r="D72" s="843"/>
      <c r="E72" s="843"/>
      <c r="F72" s="843"/>
      <c r="G72" s="843"/>
      <c r="H72" s="843"/>
      <c r="I72" s="843"/>
      <c r="J72" s="843"/>
      <c r="K72" s="843"/>
      <c r="L72" s="843"/>
      <c r="M72" s="843"/>
      <c r="N72" s="791"/>
    </row>
    <row r="73" spans="1:14" ht="21.75" customHeight="1">
      <c r="A73" s="832"/>
      <c r="B73" s="842"/>
      <c r="C73" s="841"/>
      <c r="D73" s="852"/>
      <c r="E73" s="852"/>
      <c r="F73" s="852"/>
      <c r="G73" s="852"/>
      <c r="H73" s="852"/>
      <c r="I73" s="852"/>
      <c r="J73" s="852"/>
      <c r="K73" s="852"/>
      <c r="L73" s="852"/>
      <c r="M73" s="852"/>
      <c r="N73" s="791"/>
    </row>
    <row r="74" spans="1:14" ht="38.25" customHeight="1">
      <c r="A74" s="830" t="s">
        <v>654</v>
      </c>
      <c r="B74" s="831" t="s">
        <v>769</v>
      </c>
      <c r="C74" s="832"/>
      <c r="D74" s="852"/>
      <c r="E74" s="852"/>
      <c r="F74" s="852"/>
      <c r="G74" s="852"/>
      <c r="H74" s="852"/>
      <c r="I74" s="852"/>
      <c r="J74" s="852"/>
      <c r="K74" s="852"/>
      <c r="L74" s="852"/>
      <c r="M74" s="852"/>
      <c r="N74" s="790"/>
    </row>
    <row r="75" spans="1:14" ht="22.5" customHeight="1">
      <c r="A75" s="832">
        <v>1</v>
      </c>
      <c r="B75" s="842" t="s">
        <v>770</v>
      </c>
      <c r="C75" s="841" t="s">
        <v>771</v>
      </c>
      <c r="D75" s="843"/>
      <c r="E75" s="843"/>
      <c r="F75" s="843"/>
      <c r="G75" s="843"/>
      <c r="H75" s="843"/>
      <c r="I75" s="843"/>
      <c r="J75" s="843"/>
      <c r="K75" s="843"/>
      <c r="L75" s="843"/>
      <c r="M75" s="843"/>
      <c r="N75" s="790"/>
    </row>
    <row r="76" spans="1:14" ht="33.75" customHeight="1">
      <c r="A76" s="832">
        <v>2</v>
      </c>
      <c r="B76" s="842" t="s">
        <v>772</v>
      </c>
      <c r="C76" s="841" t="s">
        <v>773</v>
      </c>
      <c r="D76" s="843"/>
      <c r="E76" s="843"/>
      <c r="F76" s="843"/>
      <c r="G76" s="843"/>
      <c r="H76" s="843"/>
      <c r="I76" s="843"/>
      <c r="J76" s="843"/>
      <c r="K76" s="843"/>
      <c r="L76" s="843"/>
      <c r="M76" s="843"/>
      <c r="N76" s="790"/>
    </row>
    <row r="77" spans="1:14" s="781" customFormat="1" ht="22.5" customHeight="1">
      <c r="A77" s="832">
        <v>3</v>
      </c>
      <c r="B77" s="842" t="s">
        <v>97</v>
      </c>
      <c r="C77" s="832"/>
      <c r="D77" s="788"/>
      <c r="E77" s="788"/>
      <c r="F77" s="788"/>
      <c r="G77" s="788"/>
      <c r="H77" s="788"/>
      <c r="I77" s="788"/>
      <c r="J77" s="788"/>
      <c r="K77" s="788"/>
      <c r="L77" s="788"/>
      <c r="M77" s="788"/>
      <c r="N77" s="789"/>
    </row>
    <row r="78" spans="1:14" ht="22.5" customHeight="1">
      <c r="A78" s="839" t="s">
        <v>189</v>
      </c>
      <c r="B78" s="840" t="s">
        <v>114</v>
      </c>
      <c r="C78" s="841" t="s">
        <v>103</v>
      </c>
      <c r="D78" s="788"/>
      <c r="E78" s="788"/>
      <c r="F78" s="788"/>
      <c r="G78" s="788"/>
      <c r="H78" s="788"/>
      <c r="I78" s="788"/>
      <c r="J78" s="788"/>
      <c r="K78" s="788"/>
      <c r="L78" s="788"/>
      <c r="M78" s="788"/>
      <c r="N78" s="790"/>
    </row>
    <row r="79" spans="1:14" ht="22.5" customHeight="1">
      <c r="A79" s="839" t="s">
        <v>189</v>
      </c>
      <c r="B79" s="840" t="s">
        <v>774</v>
      </c>
      <c r="C79" s="841" t="s">
        <v>99</v>
      </c>
      <c r="D79" s="853"/>
      <c r="E79" s="853"/>
      <c r="F79" s="853"/>
      <c r="G79" s="853"/>
      <c r="H79" s="853"/>
      <c r="I79" s="853"/>
      <c r="J79" s="853"/>
      <c r="K79" s="853"/>
      <c r="L79" s="853"/>
      <c r="M79" s="853"/>
      <c r="N79" s="790"/>
    </row>
    <row r="80" spans="1:14" ht="30.75">
      <c r="A80" s="832">
        <v>4</v>
      </c>
      <c r="B80" s="842" t="s">
        <v>775</v>
      </c>
      <c r="C80" s="841"/>
      <c r="D80" s="788"/>
      <c r="E80" s="854"/>
      <c r="F80" s="854"/>
      <c r="G80" s="854"/>
      <c r="H80" s="854"/>
      <c r="I80" s="854"/>
      <c r="J80" s="854"/>
      <c r="K80" s="854"/>
      <c r="L80" s="854"/>
      <c r="M80" s="854"/>
      <c r="N80" s="792"/>
    </row>
    <row r="81" spans="1:14" ht="16.5">
      <c r="A81" s="851" t="s">
        <v>189</v>
      </c>
      <c r="B81" s="840" t="s">
        <v>776</v>
      </c>
      <c r="C81" s="841" t="s">
        <v>106</v>
      </c>
      <c r="D81" s="788"/>
      <c r="E81" s="854"/>
      <c r="F81" s="854"/>
      <c r="G81" s="854"/>
      <c r="H81" s="854"/>
      <c r="I81" s="854"/>
      <c r="J81" s="854"/>
      <c r="K81" s="854"/>
      <c r="L81" s="854"/>
      <c r="M81" s="854"/>
      <c r="N81" s="792"/>
    </row>
    <row r="82" spans="1:14" ht="16.5">
      <c r="A82" s="851" t="s">
        <v>189</v>
      </c>
      <c r="B82" s="840" t="s">
        <v>777</v>
      </c>
      <c r="C82" s="841" t="s">
        <v>106</v>
      </c>
      <c r="D82" s="788"/>
      <c r="E82" s="854"/>
      <c r="F82" s="854"/>
      <c r="G82" s="854"/>
      <c r="H82" s="854"/>
      <c r="I82" s="854"/>
      <c r="J82" s="854"/>
      <c r="K82" s="854"/>
      <c r="L82" s="854"/>
      <c r="M82" s="854"/>
      <c r="N82" s="792"/>
    </row>
    <row r="83" spans="1:14" ht="16.5">
      <c r="A83" s="832"/>
      <c r="B83" s="833"/>
      <c r="C83" s="832"/>
      <c r="D83" s="788"/>
      <c r="E83" s="854"/>
      <c r="F83" s="854"/>
      <c r="G83" s="854"/>
      <c r="H83" s="854"/>
      <c r="I83" s="854"/>
      <c r="J83" s="854"/>
      <c r="K83" s="854"/>
      <c r="L83" s="854"/>
      <c r="M83" s="854"/>
      <c r="N83" s="792"/>
    </row>
    <row r="84" spans="1:14" ht="16.5">
      <c r="A84" s="830" t="s">
        <v>778</v>
      </c>
      <c r="B84" s="831" t="s">
        <v>779</v>
      </c>
      <c r="C84" s="832"/>
      <c r="D84" s="788"/>
      <c r="E84" s="854"/>
      <c r="F84" s="854"/>
      <c r="G84" s="854"/>
      <c r="H84" s="854"/>
      <c r="I84" s="854"/>
      <c r="J84" s="854"/>
      <c r="K84" s="854"/>
      <c r="L84" s="854"/>
      <c r="M84" s="854"/>
      <c r="N84" s="792"/>
    </row>
    <row r="85" spans="1:14" ht="16.5">
      <c r="A85" s="832">
        <v>1</v>
      </c>
      <c r="B85" s="842" t="s">
        <v>780</v>
      </c>
      <c r="C85" s="841" t="s">
        <v>181</v>
      </c>
      <c r="D85" s="788"/>
      <c r="E85" s="854"/>
      <c r="F85" s="854"/>
      <c r="G85" s="854"/>
      <c r="H85" s="854"/>
      <c r="I85" s="854"/>
      <c r="J85" s="854"/>
      <c r="K85" s="854"/>
      <c r="L85" s="854"/>
      <c r="M85" s="854"/>
      <c r="N85" s="792"/>
    </row>
    <row r="86" spans="1:14" ht="16.5">
      <c r="A86" s="855">
        <v>2</v>
      </c>
      <c r="B86" s="856" t="s">
        <v>781</v>
      </c>
      <c r="C86" s="857" t="s">
        <v>194</v>
      </c>
      <c r="D86" s="858"/>
      <c r="E86" s="859"/>
      <c r="F86" s="859"/>
      <c r="G86" s="859"/>
      <c r="H86" s="859"/>
      <c r="I86" s="859"/>
      <c r="J86" s="859"/>
      <c r="K86" s="859"/>
      <c r="L86" s="859"/>
      <c r="M86" s="859"/>
      <c r="N86" s="793"/>
    </row>
  </sheetData>
  <sheetProtection/>
  <mergeCells count="11">
    <mergeCell ref="C5:C6"/>
    <mergeCell ref="D5:E5"/>
    <mergeCell ref="F5:I5"/>
    <mergeCell ref="J5:M5"/>
    <mergeCell ref="N5:N6"/>
    <mergeCell ref="B7:C7"/>
    <mergeCell ref="A1:M1"/>
    <mergeCell ref="A2:M2"/>
    <mergeCell ref="A3:M3"/>
    <mergeCell ref="A5:A6"/>
    <mergeCell ref="B5:B6"/>
  </mergeCells>
  <printOptions horizontalCentered="1"/>
  <pageMargins left="0.2" right="0.2" top="0.5" bottom="0.5" header="0.3" footer="0.3"/>
  <pageSetup horizontalDpi="600" verticalDpi="600" orientation="landscape" paperSize="9" scale="95" r:id="rId1"/>
  <headerFooter>
    <oddFooter>&amp;C&amp;10&amp;P</oddFooter>
  </headerFooter>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4.25" defaultRowHeight="18"/>
  <cols>
    <col min="1" max="1" width="14.16015625" style="1" customWidth="1"/>
    <col min="2" max="2" width="0.6640625" style="1" customWidth="1"/>
    <col min="3" max="3" width="15.25" style="1" customWidth="1"/>
    <col min="4" max="16384" width="4.25" style="1" customWidth="1"/>
  </cols>
  <sheetData>
    <row r="1" spans="1:3" ht="18">
      <c r="A1" s="2"/>
      <c r="C1"/>
    </row>
    <row r="2" ht="18">
      <c r="A2" s="2"/>
    </row>
    <row r="3" spans="1:3" ht="18">
      <c r="A3" s="2"/>
      <c r="C3" s="2"/>
    </row>
    <row r="4" spans="1:3" ht="18">
      <c r="A4" s="2"/>
      <c r="C4" s="2"/>
    </row>
    <row r="5" ht="18">
      <c r="C5" s="2"/>
    </row>
    <row r="6" ht="18">
      <c r="C6" s="2"/>
    </row>
    <row r="7" spans="1:3" ht="18">
      <c r="A7" s="2"/>
      <c r="C7" s="2"/>
    </row>
    <row r="8" spans="1:3" ht="18">
      <c r="A8" s="2"/>
      <c r="C8" s="2"/>
    </row>
    <row r="9" spans="1:3" ht="18">
      <c r="A9" s="2"/>
      <c r="C9" s="2"/>
    </row>
    <row r="10" spans="1:3" ht="18">
      <c r="A10" s="2"/>
      <c r="C10" s="2"/>
    </row>
    <row r="11" spans="1:3" ht="18">
      <c r="A11" s="2"/>
      <c r="C11" s="2"/>
    </row>
    <row r="12" ht="18">
      <c r="C12" s="2"/>
    </row>
    <row r="13" ht="18">
      <c r="C13" s="2"/>
    </row>
    <row r="14" spans="1:3" ht="18">
      <c r="A14" s="2"/>
      <c r="C14" s="2"/>
    </row>
    <row r="15" ht="18">
      <c r="A15" s="2"/>
    </row>
    <row r="16" ht="18">
      <c r="A16" s="2"/>
    </row>
    <row r="17" spans="1:3" ht="18">
      <c r="A17" s="2"/>
      <c r="C17" s="2"/>
    </row>
    <row r="18" ht="18">
      <c r="C18" s="2"/>
    </row>
    <row r="19" ht="18">
      <c r="C19" s="2"/>
    </row>
    <row r="20" spans="1:3" ht="18">
      <c r="A20" s="2"/>
      <c r="C20" s="2"/>
    </row>
    <row r="21" spans="1:3" ht="18">
      <c r="A21" s="2"/>
      <c r="C21" s="2"/>
    </row>
    <row r="22" spans="1:3" ht="18">
      <c r="A22" s="2"/>
      <c r="C22" s="2"/>
    </row>
    <row r="23" spans="1:3" ht="18">
      <c r="A23" s="2"/>
      <c r="C23" s="2"/>
    </row>
    <row r="24" ht="18">
      <c r="A24" s="2"/>
    </row>
    <row r="25" ht="18">
      <c r="A25" s="2"/>
    </row>
    <row r="26" spans="1:3" ht="18">
      <c r="A26" s="2"/>
      <c r="C26" s="2"/>
    </row>
    <row r="27" spans="1:3" ht="18">
      <c r="A27" s="2"/>
      <c r="C27" s="2"/>
    </row>
    <row r="28" spans="1:3" ht="18">
      <c r="A28" s="2"/>
      <c r="C28" s="2"/>
    </row>
    <row r="29" spans="1:3" ht="18">
      <c r="A29" s="2"/>
      <c r="C29" s="2"/>
    </row>
    <row r="30" spans="1:3" ht="18">
      <c r="A30" s="2"/>
      <c r="C30" s="2"/>
    </row>
    <row r="31" spans="1:3" ht="18">
      <c r="A31" s="2"/>
      <c r="C31" s="2"/>
    </row>
    <row r="32" spans="1:3" ht="18">
      <c r="A32" s="2"/>
      <c r="C32" s="2"/>
    </row>
    <row r="33" spans="1:3" ht="18">
      <c r="A33" s="2"/>
      <c r="C33" s="2"/>
    </row>
    <row r="34" spans="1:3" ht="18">
      <c r="A34" s="2"/>
      <c r="C34" s="2"/>
    </row>
    <row r="35" spans="1:3" ht="18">
      <c r="A35" s="2"/>
      <c r="C35" s="2"/>
    </row>
    <row r="36" spans="1:3" ht="18">
      <c r="A36" s="2"/>
      <c r="C36" s="2"/>
    </row>
    <row r="37" ht="18">
      <c r="A37" s="2"/>
    </row>
    <row r="38" ht="18">
      <c r="A38" s="2"/>
    </row>
    <row r="39" spans="1:3" ht="18">
      <c r="A39" s="2"/>
      <c r="C39" s="2"/>
    </row>
    <row r="40" spans="1:3" ht="18">
      <c r="A40" s="2"/>
      <c r="C40" s="2"/>
    </row>
    <row r="41" spans="1:3" ht="18">
      <c r="A41" s="2"/>
      <c r="C41" s="2"/>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4.25" defaultRowHeight="18"/>
  <cols>
    <col min="1" max="1" width="14.16015625" style="1" customWidth="1"/>
    <col min="2" max="2" width="0.6640625" style="1" customWidth="1"/>
    <col min="3" max="3" width="15.25" style="1" customWidth="1"/>
    <col min="4" max="16384" width="4.25" style="1" customWidth="1"/>
  </cols>
  <sheetData>
    <row r="1" spans="1:3" ht="18">
      <c r="A1" s="2"/>
      <c r="C1"/>
    </row>
    <row r="2" ht="18">
      <c r="A2" s="2"/>
    </row>
    <row r="3" spans="1:3" ht="18">
      <c r="A3" s="2"/>
      <c r="C3" s="2"/>
    </row>
    <row r="4" spans="1:3" ht="18">
      <c r="A4" s="2"/>
      <c r="C4" s="12"/>
    </row>
    <row r="5" ht="18">
      <c r="C5" s="12"/>
    </row>
    <row r="6" ht="18">
      <c r="C6" s="12"/>
    </row>
    <row r="7" spans="1:3" ht="18">
      <c r="A7" s="2"/>
      <c r="C7" s="12"/>
    </row>
    <row r="8" spans="1:3" ht="18">
      <c r="A8" s="2"/>
      <c r="C8" s="12"/>
    </row>
    <row r="9" spans="1:3" ht="18">
      <c r="A9" s="2"/>
      <c r="C9" s="12"/>
    </row>
    <row r="10" spans="1:3" ht="18">
      <c r="A10" s="2"/>
      <c r="C10" s="12"/>
    </row>
    <row r="11" spans="1:3" ht="18">
      <c r="A11" s="2"/>
      <c r="C11" s="12"/>
    </row>
    <row r="12" ht="18">
      <c r="C12" s="12"/>
    </row>
    <row r="13" ht="18">
      <c r="C13" s="12"/>
    </row>
    <row r="14" spans="1:3" ht="18">
      <c r="A14" s="2"/>
      <c r="C14" s="12"/>
    </row>
    <row r="15" ht="18">
      <c r="A15" s="12"/>
    </row>
    <row r="16" ht="18">
      <c r="A16" s="12"/>
    </row>
    <row r="17" spans="1:3" ht="18">
      <c r="A17" s="12"/>
      <c r="C17" s="2"/>
    </row>
    <row r="18" ht="18">
      <c r="C18" s="12"/>
    </row>
    <row r="19" ht="18">
      <c r="C19" s="12"/>
    </row>
    <row r="20" spans="1:3" ht="18">
      <c r="A20" s="2"/>
      <c r="C20" s="12"/>
    </row>
    <row r="21" spans="1:3" ht="18">
      <c r="A21" s="12"/>
      <c r="C21" s="12"/>
    </row>
    <row r="22" spans="1:3" ht="18">
      <c r="A22" s="12"/>
      <c r="C22" s="12"/>
    </row>
    <row r="23" spans="1:3" ht="18">
      <c r="A23" s="12"/>
      <c r="C23" s="12"/>
    </row>
    <row r="24" ht="18">
      <c r="A24" s="12"/>
    </row>
    <row r="25" ht="18">
      <c r="A25" s="12"/>
    </row>
    <row r="26" spans="1:3" ht="18">
      <c r="A26" s="12"/>
      <c r="C26" s="2"/>
    </row>
    <row r="27" spans="1:3" ht="18">
      <c r="A27" s="12"/>
      <c r="C27" s="12"/>
    </row>
    <row r="28" spans="1:3" ht="18">
      <c r="A28" s="12"/>
      <c r="C28" s="12"/>
    </row>
    <row r="29" spans="1:3" ht="18">
      <c r="A29" s="12"/>
      <c r="C29" s="12"/>
    </row>
    <row r="30" spans="1:3" ht="18">
      <c r="A30" s="12"/>
      <c r="C30" s="12"/>
    </row>
    <row r="31" spans="1:3" ht="18">
      <c r="A31" s="12"/>
      <c r="C31" s="12"/>
    </row>
    <row r="32" spans="1:3" ht="18">
      <c r="A32" s="12"/>
      <c r="C32" s="12"/>
    </row>
    <row r="33" spans="1:3" ht="18">
      <c r="A33" s="12"/>
      <c r="C33" s="12"/>
    </row>
    <row r="34" spans="1:3" ht="18">
      <c r="A34" s="12"/>
      <c r="C34" s="12"/>
    </row>
    <row r="35" spans="1:3" ht="18">
      <c r="A35" s="12"/>
      <c r="C35" s="12"/>
    </row>
    <row r="36" spans="1:3" ht="18">
      <c r="A36" s="12"/>
      <c r="C36" s="12"/>
    </row>
    <row r="37" ht="18">
      <c r="A37" s="12"/>
    </row>
    <row r="38" ht="18">
      <c r="A38" s="12"/>
    </row>
    <row r="39" spans="1:3" ht="18">
      <c r="A39" s="12"/>
      <c r="C39" s="12"/>
    </row>
    <row r="40" spans="1:3" ht="18">
      <c r="A40" s="12"/>
      <c r="C40" s="12"/>
    </row>
    <row r="41" spans="1:3" ht="18">
      <c r="A41" s="12"/>
      <c r="C41" s="12"/>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W65"/>
  <sheetViews>
    <sheetView tabSelected="1" zoomScale="85" zoomScaleNormal="85" zoomScalePageLayoutView="0" workbookViewId="0" topLeftCell="A1">
      <pane ySplit="7" topLeftCell="A8" activePane="bottomLeft" state="frozen"/>
      <selection pane="topLeft" activeCell="E71" sqref="E71"/>
      <selection pane="bottomLeft" activeCell="K18" sqref="K18"/>
    </sheetView>
  </sheetViews>
  <sheetFormatPr defaultColWidth="8.83203125" defaultRowHeight="18"/>
  <cols>
    <col min="1" max="1" width="3.41015625" style="619" customWidth="1"/>
    <col min="2" max="2" width="28.91015625" style="619" customWidth="1"/>
    <col min="3" max="3" width="7.25" style="619" customWidth="1"/>
    <col min="4" max="4" width="9.08203125" style="680" customWidth="1"/>
    <col min="5" max="5" width="8.66015625" style="680" customWidth="1"/>
    <col min="6" max="6" width="6.33203125" style="680" customWidth="1"/>
    <col min="7" max="7" width="5.66015625" style="680" customWidth="1"/>
    <col min="8" max="8" width="6.08203125" style="680" customWidth="1"/>
    <col min="9" max="9" width="6.91015625" style="680" customWidth="1"/>
    <col min="10" max="10" width="7.33203125" style="680" customWidth="1"/>
    <col min="11" max="11" width="8.75" style="681" customWidth="1"/>
    <col min="12" max="12" width="6.66015625" style="681" customWidth="1"/>
    <col min="13" max="13" width="6.16015625" style="681" customWidth="1"/>
    <col min="14" max="14" width="7.83203125" style="619" customWidth="1"/>
    <col min="15" max="15" width="8" style="619" customWidth="1"/>
    <col min="16" max="17" width="7.91015625" style="619" customWidth="1"/>
    <col min="18" max="18" width="7.33203125" style="619" customWidth="1"/>
    <col min="19" max="19" width="7.75" style="623" customWidth="1"/>
    <col min="20" max="20" width="29.91015625" style="619" customWidth="1"/>
    <col min="21" max="21" width="8.91015625" style="619" customWidth="1"/>
    <col min="22" max="22" width="8.83203125" style="619" bestFit="1" customWidth="1"/>
    <col min="23" max="16384" width="8.83203125" style="619" customWidth="1"/>
  </cols>
  <sheetData>
    <row r="1" spans="1:23" ht="18.75" customHeight="1">
      <c r="A1" s="863" t="s">
        <v>691</v>
      </c>
      <c r="B1" s="863"/>
      <c r="C1" s="863"/>
      <c r="D1" s="863"/>
      <c r="E1" s="863"/>
      <c r="F1" s="863"/>
      <c r="G1" s="863"/>
      <c r="H1" s="863"/>
      <c r="I1" s="863"/>
      <c r="J1" s="863"/>
      <c r="K1" s="863"/>
      <c r="L1" s="863"/>
      <c r="M1" s="863"/>
      <c r="N1" s="863"/>
      <c r="O1" s="863"/>
      <c r="P1" s="863"/>
      <c r="Q1" s="863"/>
      <c r="R1" s="863"/>
      <c r="S1" s="863"/>
      <c r="T1" s="627"/>
      <c r="U1" s="627"/>
      <c r="V1" s="627"/>
      <c r="W1" s="627"/>
    </row>
    <row r="2" spans="1:19" s="628" customFormat="1" ht="18.75" customHeight="1">
      <c r="A2" s="864" t="s">
        <v>452</v>
      </c>
      <c r="B2" s="864"/>
      <c r="C2" s="864"/>
      <c r="D2" s="864"/>
      <c r="E2" s="864"/>
      <c r="F2" s="864"/>
      <c r="G2" s="864"/>
      <c r="H2" s="864"/>
      <c r="I2" s="864"/>
      <c r="J2" s="864"/>
      <c r="K2" s="864"/>
      <c r="L2" s="864"/>
      <c r="M2" s="864"/>
      <c r="N2" s="864"/>
      <c r="O2" s="864"/>
      <c r="P2" s="864"/>
      <c r="Q2" s="864"/>
      <c r="R2" s="864"/>
      <c r="S2" s="864"/>
    </row>
    <row r="3" spans="1:19" s="628" customFormat="1" ht="18.75" customHeight="1">
      <c r="A3" s="864" t="s">
        <v>185</v>
      </c>
      <c r="B3" s="864"/>
      <c r="C3" s="864"/>
      <c r="D3" s="864"/>
      <c r="E3" s="864"/>
      <c r="F3" s="864"/>
      <c r="G3" s="864"/>
      <c r="H3" s="864"/>
      <c r="I3" s="864"/>
      <c r="J3" s="864"/>
      <c r="K3" s="864"/>
      <c r="L3" s="864"/>
      <c r="M3" s="864"/>
      <c r="N3" s="864"/>
      <c r="O3" s="864"/>
      <c r="P3" s="864"/>
      <c r="Q3" s="864"/>
      <c r="R3" s="864"/>
      <c r="S3" s="864"/>
    </row>
    <row r="4" spans="1:19" s="629" customFormat="1" ht="15.75" customHeight="1">
      <c r="A4" s="862" t="s">
        <v>692</v>
      </c>
      <c r="B4" s="862"/>
      <c r="C4" s="862"/>
      <c r="D4" s="862"/>
      <c r="E4" s="862"/>
      <c r="F4" s="862"/>
      <c r="G4" s="862"/>
      <c r="H4" s="862"/>
      <c r="I4" s="862"/>
      <c r="J4" s="862"/>
      <c r="K4" s="862"/>
      <c r="L4" s="862"/>
      <c r="M4" s="862"/>
      <c r="N4" s="862"/>
      <c r="O4" s="862"/>
      <c r="P4" s="862"/>
      <c r="Q4" s="862"/>
      <c r="R4" s="862"/>
      <c r="S4" s="862"/>
    </row>
    <row r="5" spans="1:19" s="634" customFormat="1" ht="15.75">
      <c r="A5" s="630"/>
      <c r="B5" s="630"/>
      <c r="C5" s="630"/>
      <c r="D5" s="630"/>
      <c r="E5" s="630"/>
      <c r="F5" s="630"/>
      <c r="G5" s="630"/>
      <c r="H5" s="630"/>
      <c r="I5" s="630"/>
      <c r="J5" s="630"/>
      <c r="K5" s="631"/>
      <c r="L5" s="763"/>
      <c r="M5" s="763"/>
      <c r="N5" s="632"/>
      <c r="O5" s="632"/>
      <c r="P5" s="632"/>
      <c r="Q5" s="632"/>
      <c r="R5" s="632"/>
      <c r="S5" s="633"/>
    </row>
    <row r="6" spans="1:19" s="635" customFormat="1" ht="36" customHeight="1">
      <c r="A6" s="867" t="s">
        <v>178</v>
      </c>
      <c r="B6" s="867" t="s">
        <v>186</v>
      </c>
      <c r="C6" s="867" t="s">
        <v>180</v>
      </c>
      <c r="D6" s="872" t="s">
        <v>371</v>
      </c>
      <c r="E6" s="873"/>
      <c r="F6" s="877" t="s">
        <v>373</v>
      </c>
      <c r="G6" s="879" t="s">
        <v>375</v>
      </c>
      <c r="H6" s="880"/>
      <c r="I6" s="881"/>
      <c r="J6" s="882" t="s">
        <v>695</v>
      </c>
      <c r="K6" s="882"/>
      <c r="L6" s="882"/>
      <c r="M6" s="882"/>
      <c r="N6" s="870" t="s">
        <v>187</v>
      </c>
      <c r="O6" s="870"/>
      <c r="P6" s="870"/>
      <c r="Q6" s="870"/>
      <c r="R6" s="870"/>
      <c r="S6" s="865" t="s">
        <v>319</v>
      </c>
    </row>
    <row r="7" spans="1:19" s="636" customFormat="1" ht="93" customHeight="1">
      <c r="A7" s="868"/>
      <c r="B7" s="868"/>
      <c r="C7" s="868"/>
      <c r="D7" s="625" t="s">
        <v>372</v>
      </c>
      <c r="E7" s="625" t="s">
        <v>303</v>
      </c>
      <c r="F7" s="878"/>
      <c r="G7" s="759" t="s">
        <v>374</v>
      </c>
      <c r="H7" s="622" t="s">
        <v>693</v>
      </c>
      <c r="I7" s="622" t="s">
        <v>694</v>
      </c>
      <c r="J7" s="982" t="s">
        <v>813</v>
      </c>
      <c r="K7" s="799" t="s">
        <v>808</v>
      </c>
      <c r="L7" s="764" t="s">
        <v>697</v>
      </c>
      <c r="M7" s="764" t="s">
        <v>310</v>
      </c>
      <c r="N7" s="764" t="s">
        <v>698</v>
      </c>
      <c r="O7" s="764" t="s">
        <v>809</v>
      </c>
      <c r="P7" s="764" t="s">
        <v>810</v>
      </c>
      <c r="Q7" s="764" t="s">
        <v>812</v>
      </c>
      <c r="R7" s="764" t="s">
        <v>811</v>
      </c>
      <c r="S7" s="866"/>
    </row>
    <row r="8" spans="1:19" s="643" customFormat="1" ht="27.75" customHeight="1">
      <c r="A8" s="120" t="s">
        <v>208</v>
      </c>
      <c r="B8" s="637" t="s">
        <v>427</v>
      </c>
      <c r="C8" s="637"/>
      <c r="D8" s="638"/>
      <c r="E8" s="638"/>
      <c r="F8" s="638"/>
      <c r="G8" s="638"/>
      <c r="H8" s="639"/>
      <c r="I8" s="639"/>
      <c r="J8" s="639"/>
      <c r="K8" s="640"/>
      <c r="L8" s="640"/>
      <c r="M8" s="640"/>
      <c r="N8" s="641"/>
      <c r="O8" s="641"/>
      <c r="P8" s="641"/>
      <c r="Q8" s="641"/>
      <c r="R8" s="641"/>
      <c r="S8" s="642"/>
    </row>
    <row r="9" spans="1:19" s="643" customFormat="1" ht="39.75" customHeight="1">
      <c r="A9" s="624">
        <v>1</v>
      </c>
      <c r="B9" s="125" t="s">
        <v>379</v>
      </c>
      <c r="C9" s="116" t="s">
        <v>181</v>
      </c>
      <c r="D9" s="644" t="s">
        <v>302</v>
      </c>
      <c r="E9" s="644" t="s">
        <v>302</v>
      </c>
      <c r="F9" s="378">
        <v>6.72</v>
      </c>
      <c r="G9" s="644" t="s">
        <v>302</v>
      </c>
      <c r="H9" s="645"/>
      <c r="I9" s="645"/>
      <c r="J9" s="645"/>
      <c r="K9" s="646" t="s">
        <v>302</v>
      </c>
      <c r="L9" s="646"/>
      <c r="M9" s="646"/>
      <c r="N9" s="373"/>
      <c r="O9" s="373"/>
      <c r="P9" s="647"/>
      <c r="Q9" s="647"/>
      <c r="R9" s="647"/>
      <c r="S9" s="153"/>
    </row>
    <row r="10" spans="1:19" s="259" customFormat="1" ht="33" customHeight="1">
      <c r="A10" s="116">
        <v>2</v>
      </c>
      <c r="B10" s="125" t="s">
        <v>380</v>
      </c>
      <c r="C10" s="116" t="s">
        <v>182</v>
      </c>
      <c r="D10" s="648">
        <v>126</v>
      </c>
      <c r="E10" s="648">
        <v>126</v>
      </c>
      <c r="F10" s="649">
        <v>77.75</v>
      </c>
      <c r="G10" s="648">
        <v>83.4</v>
      </c>
      <c r="H10" s="645"/>
      <c r="I10" s="645"/>
      <c r="J10" s="645"/>
      <c r="K10" s="646">
        <v>90</v>
      </c>
      <c r="L10" s="646"/>
      <c r="M10" s="646"/>
      <c r="N10" s="373"/>
      <c r="O10" s="373"/>
      <c r="P10" s="373"/>
      <c r="Q10" s="373"/>
      <c r="R10" s="373"/>
      <c r="S10" s="153"/>
    </row>
    <row r="11" spans="1:19" s="259" customFormat="1" ht="24" customHeight="1">
      <c r="A11" s="624">
        <v>3</v>
      </c>
      <c r="B11" s="125" t="s">
        <v>590</v>
      </c>
      <c r="C11" s="116"/>
      <c r="D11" s="648"/>
      <c r="E11" s="648"/>
      <c r="F11" s="648"/>
      <c r="G11" s="648"/>
      <c r="H11" s="373"/>
      <c r="I11" s="373"/>
      <c r="J11" s="373"/>
      <c r="K11" s="651"/>
      <c r="L11" s="651"/>
      <c r="M11" s="651"/>
      <c r="N11" s="647"/>
      <c r="O11" s="647"/>
      <c r="P11" s="373"/>
      <c r="Q11" s="373"/>
      <c r="R11" s="373"/>
      <c r="S11" s="871"/>
    </row>
    <row r="12" spans="1:19" s="259" customFormat="1" ht="24" customHeight="1">
      <c r="A12" s="122" t="s">
        <v>189</v>
      </c>
      <c r="B12" s="84" t="s">
        <v>299</v>
      </c>
      <c r="C12" s="116" t="s">
        <v>181</v>
      </c>
      <c r="D12" s="648">
        <v>10.5</v>
      </c>
      <c r="E12" s="648">
        <v>10.5</v>
      </c>
      <c r="F12" s="649">
        <v>14.35</v>
      </c>
      <c r="G12" s="648">
        <v>11.9</v>
      </c>
      <c r="H12" s="645"/>
      <c r="I12" s="645"/>
      <c r="J12" s="645"/>
      <c r="K12" s="650">
        <v>13</v>
      </c>
      <c r="L12" s="650"/>
      <c r="M12" s="650"/>
      <c r="N12" s="647"/>
      <c r="O12" s="647"/>
      <c r="P12" s="373"/>
      <c r="Q12" s="373"/>
      <c r="R12" s="373"/>
      <c r="S12" s="871"/>
    </row>
    <row r="13" spans="1:19" s="259" customFormat="1" ht="26.25" customHeight="1">
      <c r="A13" s="122" t="s">
        <v>189</v>
      </c>
      <c r="B13" s="84" t="s">
        <v>300</v>
      </c>
      <c r="C13" s="116" t="s">
        <v>181</v>
      </c>
      <c r="D13" s="648">
        <v>45</v>
      </c>
      <c r="E13" s="648">
        <v>45</v>
      </c>
      <c r="F13" s="649">
        <v>42.37</v>
      </c>
      <c r="G13" s="765">
        <v>47.7</v>
      </c>
      <c r="H13" s="645"/>
      <c r="I13" s="645"/>
      <c r="J13" s="645"/>
      <c r="K13" s="653">
        <v>45</v>
      </c>
      <c r="L13" s="653"/>
      <c r="M13" s="653"/>
      <c r="N13" s="647"/>
      <c r="O13" s="647"/>
      <c r="P13" s="373"/>
      <c r="Q13" s="373"/>
      <c r="R13" s="373"/>
      <c r="S13" s="871"/>
    </row>
    <row r="14" spans="1:19" s="259" customFormat="1" ht="21.75" customHeight="1">
      <c r="A14" s="122" t="s">
        <v>189</v>
      </c>
      <c r="B14" s="84" t="s">
        <v>301</v>
      </c>
      <c r="C14" s="116" t="s">
        <v>181</v>
      </c>
      <c r="D14" s="378">
        <v>44.5</v>
      </c>
      <c r="E14" s="378">
        <v>44.49999999999999</v>
      </c>
      <c r="F14" s="649">
        <v>34.2</v>
      </c>
      <c r="G14" s="370">
        <v>40.4</v>
      </c>
      <c r="H14" s="645"/>
      <c r="I14" s="645"/>
      <c r="J14" s="645"/>
      <c r="K14" s="654">
        <v>33</v>
      </c>
      <c r="L14" s="654"/>
      <c r="M14" s="654"/>
      <c r="N14" s="647"/>
      <c r="O14" s="647"/>
      <c r="P14" s="373"/>
      <c r="Q14" s="373"/>
      <c r="R14" s="373"/>
      <c r="S14" s="871"/>
    </row>
    <row r="15" spans="1:19" s="643" customFormat="1" ht="30" customHeight="1">
      <c r="A15" s="122" t="s">
        <v>189</v>
      </c>
      <c r="B15" s="84" t="s">
        <v>381</v>
      </c>
      <c r="C15" s="116" t="s">
        <v>181</v>
      </c>
      <c r="D15" s="648"/>
      <c r="E15" s="648"/>
      <c r="F15" s="649">
        <v>9.08</v>
      </c>
      <c r="G15" s="648"/>
      <c r="H15" s="645"/>
      <c r="I15" s="645"/>
      <c r="J15" s="645"/>
      <c r="K15" s="650">
        <v>9</v>
      </c>
      <c r="L15" s="650"/>
      <c r="M15" s="650"/>
      <c r="N15" s="647"/>
      <c r="O15" s="647"/>
      <c r="P15" s="373"/>
      <c r="Q15" s="373"/>
      <c r="R15" s="373"/>
      <c r="S15" s="871"/>
    </row>
    <row r="16" spans="1:19" s="259" customFormat="1" ht="54" customHeight="1">
      <c r="A16" s="122">
        <v>4</v>
      </c>
      <c r="B16" s="86" t="s">
        <v>384</v>
      </c>
      <c r="C16" s="87" t="s">
        <v>182</v>
      </c>
      <c r="D16" s="374">
        <v>100</v>
      </c>
      <c r="E16" s="374">
        <v>100</v>
      </c>
      <c r="F16" s="370">
        <v>80</v>
      </c>
      <c r="G16" s="374">
        <v>84</v>
      </c>
      <c r="H16" s="372"/>
      <c r="I16" s="372"/>
      <c r="J16" s="372"/>
      <c r="K16" s="621">
        <v>88</v>
      </c>
      <c r="L16" s="621"/>
      <c r="M16" s="621"/>
      <c r="N16" s="373"/>
      <c r="O16" s="373"/>
      <c r="P16" s="373"/>
      <c r="Q16" s="373"/>
      <c r="R16" s="373"/>
      <c r="S16" s="153"/>
    </row>
    <row r="17" spans="1:19" s="643" customFormat="1" ht="38.25" customHeight="1">
      <c r="A17" s="624">
        <v>5</v>
      </c>
      <c r="B17" s="86" t="s">
        <v>385</v>
      </c>
      <c r="C17" s="87" t="s">
        <v>183</v>
      </c>
      <c r="D17" s="133">
        <v>60000</v>
      </c>
      <c r="E17" s="133">
        <v>59999.95344352222</v>
      </c>
      <c r="F17" s="374">
        <v>37051</v>
      </c>
      <c r="G17" s="133">
        <v>40400</v>
      </c>
      <c r="H17" s="374"/>
      <c r="I17" s="374"/>
      <c r="J17" s="374"/>
      <c r="K17" s="371">
        <v>46000</v>
      </c>
      <c r="L17" s="371"/>
      <c r="M17" s="371"/>
      <c r="N17" s="373"/>
      <c r="O17" s="373"/>
      <c r="P17" s="373"/>
      <c r="Q17" s="373"/>
      <c r="R17" s="373"/>
      <c r="S17" s="153"/>
    </row>
    <row r="18" spans="1:19" s="259" customFormat="1" ht="39.75" customHeight="1">
      <c r="A18" s="624">
        <v>6</v>
      </c>
      <c r="B18" s="84" t="s">
        <v>382</v>
      </c>
      <c r="C18" s="87" t="s">
        <v>183</v>
      </c>
      <c r="D18" s="133">
        <v>260000</v>
      </c>
      <c r="E18" s="133">
        <v>260000</v>
      </c>
      <c r="F18" s="374">
        <v>41000</v>
      </c>
      <c r="G18" s="133">
        <v>44500</v>
      </c>
      <c r="H18" s="133"/>
      <c r="I18" s="133"/>
      <c r="J18" s="133"/>
      <c r="K18" s="371">
        <v>45000</v>
      </c>
      <c r="L18" s="371"/>
      <c r="M18" s="371"/>
      <c r="N18" s="373"/>
      <c r="O18" s="373"/>
      <c r="P18" s="373"/>
      <c r="Q18" s="373"/>
      <c r="R18" s="373"/>
      <c r="S18" s="153"/>
    </row>
    <row r="19" spans="1:20" s="259" customFormat="1" ht="39.75" customHeight="1">
      <c r="A19" s="624">
        <v>7</v>
      </c>
      <c r="B19" s="84" t="s">
        <v>383</v>
      </c>
      <c r="C19" s="85" t="s">
        <v>183</v>
      </c>
      <c r="D19" s="370">
        <v>15500</v>
      </c>
      <c r="E19" s="370">
        <v>15500</v>
      </c>
      <c r="F19" s="133">
        <v>9171.746</v>
      </c>
      <c r="G19" s="133">
        <v>9500</v>
      </c>
      <c r="H19" s="133"/>
      <c r="I19" s="375"/>
      <c r="J19" s="375"/>
      <c r="K19" s="376">
        <v>9500</v>
      </c>
      <c r="L19" s="376"/>
      <c r="M19" s="376"/>
      <c r="N19" s="373"/>
      <c r="O19" s="373"/>
      <c r="P19" s="373"/>
      <c r="Q19" s="373"/>
      <c r="R19" s="373"/>
      <c r="S19" s="153"/>
      <c r="T19" s="655"/>
    </row>
    <row r="20" spans="1:19" s="259" customFormat="1" ht="45" customHeight="1">
      <c r="A20" s="624">
        <v>8</v>
      </c>
      <c r="B20" s="86" t="s">
        <v>388</v>
      </c>
      <c r="C20" s="87" t="s">
        <v>190</v>
      </c>
      <c r="D20" s="465">
        <v>9000</v>
      </c>
      <c r="E20" s="465">
        <v>10000</v>
      </c>
      <c r="F20" s="374">
        <v>3233</v>
      </c>
      <c r="G20" s="374">
        <v>4600</v>
      </c>
      <c r="H20" s="459"/>
      <c r="I20" s="459"/>
      <c r="J20" s="459"/>
      <c r="K20" s="371">
        <v>4400</v>
      </c>
      <c r="L20" s="371"/>
      <c r="M20" s="371"/>
      <c r="N20" s="373"/>
      <c r="O20" s="373"/>
      <c r="P20" s="373"/>
      <c r="Q20" s="373"/>
      <c r="R20" s="373"/>
      <c r="S20" s="153"/>
    </row>
    <row r="21" spans="1:19" s="259" customFormat="1" ht="46.5" customHeight="1">
      <c r="A21" s="624">
        <v>9</v>
      </c>
      <c r="B21" s="86" t="s">
        <v>387</v>
      </c>
      <c r="C21" s="85" t="s">
        <v>183</v>
      </c>
      <c r="D21" s="459">
        <v>50000</v>
      </c>
      <c r="E21" s="459">
        <v>52500</v>
      </c>
      <c r="F21" s="374">
        <v>25857</v>
      </c>
      <c r="G21" s="374">
        <v>28800</v>
      </c>
      <c r="H21" s="459"/>
      <c r="I21" s="459"/>
      <c r="J21" s="459"/>
      <c r="K21" s="371">
        <v>30700</v>
      </c>
      <c r="L21" s="371"/>
      <c r="M21" s="371"/>
      <c r="N21" s="373"/>
      <c r="O21" s="373"/>
      <c r="P21" s="373"/>
      <c r="Q21" s="373"/>
      <c r="R21" s="373"/>
      <c r="S21" s="153"/>
    </row>
    <row r="22" spans="1:19" s="259" customFormat="1" ht="38.25" customHeight="1">
      <c r="A22" s="624">
        <v>10</v>
      </c>
      <c r="B22" s="86" t="s">
        <v>626</v>
      </c>
      <c r="C22" s="87" t="s">
        <v>386</v>
      </c>
      <c r="D22" s="374">
        <v>10000</v>
      </c>
      <c r="E22" s="374">
        <v>10000</v>
      </c>
      <c r="F22" s="133">
        <v>2300</v>
      </c>
      <c r="G22" s="374">
        <v>5000</v>
      </c>
      <c r="H22" s="375"/>
      <c r="I22" s="375"/>
      <c r="J22" s="375"/>
      <c r="K22" s="376">
        <v>4000</v>
      </c>
      <c r="L22" s="376"/>
      <c r="M22" s="376"/>
      <c r="N22" s="373"/>
      <c r="O22" s="373"/>
      <c r="P22" s="373"/>
      <c r="Q22" s="373"/>
      <c r="R22" s="373"/>
      <c r="S22" s="871"/>
    </row>
    <row r="23" spans="1:19" s="259" customFormat="1" ht="25.5" customHeight="1">
      <c r="A23" s="624">
        <v>11</v>
      </c>
      <c r="B23" s="86" t="s">
        <v>627</v>
      </c>
      <c r="C23" s="87" t="s">
        <v>183</v>
      </c>
      <c r="D23" s="374">
        <v>44500</v>
      </c>
      <c r="E23" s="374">
        <v>44750</v>
      </c>
      <c r="F23" s="374">
        <v>7104</v>
      </c>
      <c r="G23" s="374">
        <v>16000</v>
      </c>
      <c r="H23" s="459"/>
      <c r="I23" s="459"/>
      <c r="J23" s="459"/>
      <c r="K23" s="656">
        <v>15130</v>
      </c>
      <c r="L23" s="656"/>
      <c r="M23" s="656"/>
      <c r="N23" s="373"/>
      <c r="O23" s="373"/>
      <c r="P23" s="373"/>
      <c r="Q23" s="373"/>
      <c r="R23" s="373"/>
      <c r="S23" s="871"/>
    </row>
    <row r="24" spans="1:19" s="259" customFormat="1" ht="36.75" customHeight="1">
      <c r="A24" s="624">
        <v>12</v>
      </c>
      <c r="B24" s="125" t="s">
        <v>389</v>
      </c>
      <c r="C24" s="116" t="s">
        <v>181</v>
      </c>
      <c r="D24" s="374">
        <v>35</v>
      </c>
      <c r="E24" s="374">
        <v>36</v>
      </c>
      <c r="F24" s="377">
        <v>26</v>
      </c>
      <c r="G24" s="374">
        <v>28</v>
      </c>
      <c r="H24" s="459"/>
      <c r="I24" s="459"/>
      <c r="J24" s="459"/>
      <c r="K24" s="656">
        <v>30</v>
      </c>
      <c r="L24" s="656"/>
      <c r="M24" s="656"/>
      <c r="N24" s="373"/>
      <c r="O24" s="373"/>
      <c r="P24" s="373"/>
      <c r="Q24" s="373"/>
      <c r="R24" s="373"/>
      <c r="S24" s="153"/>
    </row>
    <row r="25" spans="1:19" s="643" customFormat="1" ht="21.75" customHeight="1">
      <c r="A25" s="310" t="s">
        <v>210</v>
      </c>
      <c r="B25" s="440" t="s">
        <v>428</v>
      </c>
      <c r="C25" s="440"/>
      <c r="D25" s="374"/>
      <c r="E25" s="374"/>
      <c r="F25" s="374"/>
      <c r="G25" s="374"/>
      <c r="H25" s="374"/>
      <c r="I25" s="374"/>
      <c r="J25" s="374"/>
      <c r="K25" s="371"/>
      <c r="L25" s="371"/>
      <c r="M25" s="371"/>
      <c r="N25" s="373"/>
      <c r="O25" s="373"/>
      <c r="P25" s="373"/>
      <c r="Q25" s="373"/>
      <c r="R25" s="373"/>
      <c r="S25" s="620"/>
    </row>
    <row r="26" spans="1:19" s="259" customFormat="1" ht="33.75" customHeight="1">
      <c r="A26" s="624">
        <v>1</v>
      </c>
      <c r="B26" s="84" t="s">
        <v>390</v>
      </c>
      <c r="C26" s="85" t="s">
        <v>181</v>
      </c>
      <c r="D26" s="648">
        <v>68</v>
      </c>
      <c r="E26" s="648">
        <v>68</v>
      </c>
      <c r="F26" s="648">
        <v>62.5</v>
      </c>
      <c r="G26" s="648">
        <v>64.9</v>
      </c>
      <c r="H26" s="373"/>
      <c r="I26" s="373"/>
      <c r="J26" s="373"/>
      <c r="K26" s="651">
        <v>66</v>
      </c>
      <c r="L26" s="651"/>
      <c r="M26" s="651"/>
      <c r="N26" s="373"/>
      <c r="O26" s="373"/>
      <c r="P26" s="373"/>
      <c r="Q26" s="373"/>
      <c r="R26" s="373"/>
      <c r="S26" s="153"/>
    </row>
    <row r="27" spans="1:19" s="259" customFormat="1" ht="45" customHeight="1">
      <c r="A27" s="624">
        <v>2</v>
      </c>
      <c r="B27" s="84" t="s">
        <v>391</v>
      </c>
      <c r="C27" s="85" t="s">
        <v>181</v>
      </c>
      <c r="D27" s="648">
        <v>80</v>
      </c>
      <c r="E27" s="648">
        <v>80</v>
      </c>
      <c r="F27" s="648">
        <v>80</v>
      </c>
      <c r="G27" s="648">
        <v>80</v>
      </c>
      <c r="H27" s="373"/>
      <c r="I27" s="373"/>
      <c r="J27" s="373"/>
      <c r="K27" s="651">
        <v>80</v>
      </c>
      <c r="L27" s="651"/>
      <c r="M27" s="651"/>
      <c r="N27" s="373"/>
      <c r="O27" s="373"/>
      <c r="P27" s="373"/>
      <c r="Q27" s="373"/>
      <c r="R27" s="373"/>
      <c r="S27" s="153"/>
    </row>
    <row r="28" spans="1:19" s="259" customFormat="1" ht="33.75" customHeight="1">
      <c r="A28" s="624">
        <v>3</v>
      </c>
      <c r="B28" s="84" t="s">
        <v>392</v>
      </c>
      <c r="C28" s="85" t="s">
        <v>293</v>
      </c>
      <c r="D28" s="374">
        <v>45</v>
      </c>
      <c r="E28" s="374">
        <v>46.5</v>
      </c>
      <c r="F28" s="374">
        <v>42.9</v>
      </c>
      <c r="G28" s="370">
        <v>43.4</v>
      </c>
      <c r="H28" s="372"/>
      <c r="I28" s="372"/>
      <c r="J28" s="372"/>
      <c r="K28" s="621">
        <v>44.4</v>
      </c>
      <c r="L28" s="621"/>
      <c r="M28" s="621"/>
      <c r="N28" s="373"/>
      <c r="O28" s="373"/>
      <c r="P28" s="373"/>
      <c r="Q28" s="373"/>
      <c r="R28" s="373"/>
      <c r="S28" s="153"/>
    </row>
    <row r="29" spans="1:19" s="259" customFormat="1" ht="33" customHeight="1">
      <c r="A29" s="624">
        <v>4</v>
      </c>
      <c r="B29" s="84" t="s">
        <v>393</v>
      </c>
      <c r="C29" s="85" t="s">
        <v>394</v>
      </c>
      <c r="D29" s="374">
        <v>15</v>
      </c>
      <c r="E29" s="374">
        <v>15</v>
      </c>
      <c r="F29" s="370">
        <v>12.6</v>
      </c>
      <c r="G29" s="374">
        <v>13</v>
      </c>
      <c r="H29" s="374"/>
      <c r="I29" s="374"/>
      <c r="J29" s="374"/>
      <c r="K29" s="621">
        <v>13.5</v>
      </c>
      <c r="L29" s="621"/>
      <c r="M29" s="621"/>
      <c r="N29" s="373"/>
      <c r="O29" s="373"/>
      <c r="P29" s="373"/>
      <c r="Q29" s="373"/>
      <c r="R29" s="373"/>
      <c r="S29" s="153"/>
    </row>
    <row r="30" spans="1:19" s="643" customFormat="1" ht="44.25" customHeight="1">
      <c r="A30" s="876">
        <v>5</v>
      </c>
      <c r="B30" s="84" t="s">
        <v>395</v>
      </c>
      <c r="C30" s="85" t="s">
        <v>181</v>
      </c>
      <c r="D30" s="374" t="s">
        <v>418</v>
      </c>
      <c r="E30" s="374" t="s">
        <v>424</v>
      </c>
      <c r="F30" s="370">
        <v>32.1</v>
      </c>
      <c r="G30" s="370">
        <v>31.7</v>
      </c>
      <c r="H30" s="370"/>
      <c r="I30" s="370"/>
      <c r="J30" s="370"/>
      <c r="K30" s="654">
        <v>31.5</v>
      </c>
      <c r="L30" s="654"/>
      <c r="M30" s="654"/>
      <c r="N30" s="373"/>
      <c r="O30" s="373"/>
      <c r="P30" s="373"/>
      <c r="Q30" s="373"/>
      <c r="R30" s="373"/>
      <c r="S30" s="153"/>
    </row>
    <row r="31" spans="1:19" s="259" customFormat="1" ht="40.5" customHeight="1">
      <c r="A31" s="876"/>
      <c r="B31" s="84" t="s">
        <v>396</v>
      </c>
      <c r="C31" s="85" t="s">
        <v>181</v>
      </c>
      <c r="D31" s="657" t="s">
        <v>419</v>
      </c>
      <c r="E31" s="374" t="s">
        <v>425</v>
      </c>
      <c r="F31" s="370">
        <v>17.4</v>
      </c>
      <c r="G31" s="370">
        <v>16.9</v>
      </c>
      <c r="H31" s="370"/>
      <c r="I31" s="370"/>
      <c r="J31" s="370"/>
      <c r="K31" s="621">
        <v>15.9</v>
      </c>
      <c r="L31" s="621"/>
      <c r="M31" s="621"/>
      <c r="N31" s="373"/>
      <c r="O31" s="373"/>
      <c r="P31" s="373"/>
      <c r="Q31" s="373"/>
      <c r="R31" s="373"/>
      <c r="S31" s="153"/>
    </row>
    <row r="32" spans="1:19" s="259" customFormat="1" ht="29.25" customHeight="1">
      <c r="A32" s="624">
        <v>6</v>
      </c>
      <c r="B32" s="86" t="s">
        <v>397</v>
      </c>
      <c r="C32" s="87" t="s">
        <v>181</v>
      </c>
      <c r="D32" s="657" t="s">
        <v>420</v>
      </c>
      <c r="E32" s="374" t="s">
        <v>426</v>
      </c>
      <c r="F32" s="378">
        <v>1.15</v>
      </c>
      <c r="G32" s="374" t="s">
        <v>591</v>
      </c>
      <c r="H32" s="374"/>
      <c r="I32" s="374"/>
      <c r="J32" s="374"/>
      <c r="K32" s="654">
        <v>1.2</v>
      </c>
      <c r="L32" s="654"/>
      <c r="M32" s="654"/>
      <c r="N32" s="373"/>
      <c r="O32" s="373"/>
      <c r="P32" s="373"/>
      <c r="Q32" s="373"/>
      <c r="R32" s="373"/>
      <c r="S32" s="153"/>
    </row>
    <row r="33" spans="1:19" s="259" customFormat="1" ht="33" customHeight="1">
      <c r="A33" s="624">
        <v>7</v>
      </c>
      <c r="B33" s="125" t="s">
        <v>398</v>
      </c>
      <c r="C33" s="116" t="s">
        <v>181</v>
      </c>
      <c r="D33" s="657"/>
      <c r="E33" s="374">
        <v>98</v>
      </c>
      <c r="F33" s="370">
        <v>99</v>
      </c>
      <c r="G33" s="370">
        <v>98.5</v>
      </c>
      <c r="H33" s="370"/>
      <c r="I33" s="370"/>
      <c r="J33" s="370"/>
      <c r="K33" s="654">
        <v>88</v>
      </c>
      <c r="L33" s="654"/>
      <c r="M33" s="654"/>
      <c r="N33" s="373"/>
      <c r="O33" s="373"/>
      <c r="P33" s="373"/>
      <c r="Q33" s="373"/>
      <c r="R33" s="373"/>
      <c r="S33" s="153"/>
    </row>
    <row r="34" spans="1:19" s="259" customFormat="1" ht="45.75" customHeight="1">
      <c r="A34" s="624">
        <v>8</v>
      </c>
      <c r="B34" s="84" t="s">
        <v>399</v>
      </c>
      <c r="C34" s="87" t="s">
        <v>181</v>
      </c>
      <c r="D34" s="657" t="s">
        <v>421</v>
      </c>
      <c r="E34" s="658" t="s">
        <v>421</v>
      </c>
      <c r="F34" s="378">
        <v>3.26</v>
      </c>
      <c r="G34" s="374">
        <v>3</v>
      </c>
      <c r="H34" s="476"/>
      <c r="I34" s="476"/>
      <c r="J34" s="476"/>
      <c r="K34" s="621">
        <v>4.5</v>
      </c>
      <c r="L34" s="621"/>
      <c r="M34" s="621"/>
      <c r="N34" s="373"/>
      <c r="O34" s="373"/>
      <c r="P34" s="373"/>
      <c r="Q34" s="373"/>
      <c r="R34" s="373"/>
      <c r="S34" s="871"/>
    </row>
    <row r="35" spans="1:19" s="259" customFormat="1" ht="31.5" customHeight="1">
      <c r="A35" s="876">
        <v>9</v>
      </c>
      <c r="B35" s="84" t="s">
        <v>400</v>
      </c>
      <c r="C35" s="85" t="s">
        <v>181</v>
      </c>
      <c r="D35" s="657">
        <v>70</v>
      </c>
      <c r="E35" s="658">
        <v>70</v>
      </c>
      <c r="F35" s="374">
        <v>65</v>
      </c>
      <c r="G35" s="370">
        <v>65.8</v>
      </c>
      <c r="H35" s="370"/>
      <c r="I35" s="659"/>
      <c r="J35" s="659"/>
      <c r="K35" s="660">
        <v>66.7</v>
      </c>
      <c r="L35" s="660"/>
      <c r="M35" s="660"/>
      <c r="N35" s="373"/>
      <c r="O35" s="373"/>
      <c r="P35" s="373"/>
      <c r="Q35" s="373"/>
      <c r="R35" s="373"/>
      <c r="S35" s="871"/>
    </row>
    <row r="36" spans="1:20" s="259" customFormat="1" ht="37.5" customHeight="1">
      <c r="A36" s="876"/>
      <c r="B36" s="84" t="s">
        <v>401</v>
      </c>
      <c r="C36" s="85" t="s">
        <v>181</v>
      </c>
      <c r="D36" s="657">
        <v>32</v>
      </c>
      <c r="E36" s="658">
        <v>32</v>
      </c>
      <c r="F36" s="370">
        <v>25.6</v>
      </c>
      <c r="G36" s="374">
        <v>27</v>
      </c>
      <c r="H36" s="374"/>
      <c r="I36" s="661"/>
      <c r="J36" s="661"/>
      <c r="K36" s="662">
        <v>28.1</v>
      </c>
      <c r="L36" s="662"/>
      <c r="M36" s="662"/>
      <c r="N36" s="373"/>
      <c r="O36" s="373"/>
      <c r="P36" s="373"/>
      <c r="Q36" s="373"/>
      <c r="R36" s="373"/>
      <c r="S36" s="871"/>
      <c r="T36" s="663"/>
    </row>
    <row r="37" spans="1:19" s="259" customFormat="1" ht="41.25" customHeight="1">
      <c r="A37" s="714">
        <v>10</v>
      </c>
      <c r="B37" s="84" t="s">
        <v>402</v>
      </c>
      <c r="C37" s="85" t="s">
        <v>181</v>
      </c>
      <c r="D37" s="370">
        <v>55.3</v>
      </c>
      <c r="E37" s="370">
        <v>55.3</v>
      </c>
      <c r="F37" s="378">
        <v>55.7</v>
      </c>
      <c r="G37" s="758">
        <v>55.3</v>
      </c>
      <c r="H37" s="372"/>
      <c r="I37" s="372"/>
      <c r="J37" s="372"/>
      <c r="K37" s="621">
        <v>53.7</v>
      </c>
      <c r="L37" s="621"/>
      <c r="M37" s="621"/>
      <c r="N37" s="373"/>
      <c r="O37" s="373"/>
      <c r="P37" s="373"/>
      <c r="Q37" s="373"/>
      <c r="R37" s="373"/>
      <c r="S37" s="713"/>
    </row>
    <row r="38" spans="1:19" ht="34.5" customHeight="1">
      <c r="A38" s="624">
        <v>11</v>
      </c>
      <c r="B38" s="84" t="s">
        <v>403</v>
      </c>
      <c r="C38" s="85" t="s">
        <v>181</v>
      </c>
      <c r="D38" s="370">
        <v>1.2</v>
      </c>
      <c r="E38" s="370">
        <v>1.2</v>
      </c>
      <c r="F38" s="153">
        <v>1.62</v>
      </c>
      <c r="G38" s="758">
        <v>1.3</v>
      </c>
      <c r="H38" s="153"/>
      <c r="I38" s="153"/>
      <c r="J38" s="758"/>
      <c r="K38" s="620">
        <v>1.2</v>
      </c>
      <c r="L38" s="620"/>
      <c r="M38" s="620"/>
      <c r="N38" s="373"/>
      <c r="O38" s="373"/>
      <c r="P38" s="373"/>
      <c r="Q38" s="373"/>
      <c r="R38" s="373"/>
      <c r="S38" s="153"/>
    </row>
    <row r="39" spans="1:19" ht="42.75" customHeight="1">
      <c r="A39" s="876">
        <v>12</v>
      </c>
      <c r="B39" s="86" t="s">
        <v>404</v>
      </c>
      <c r="C39" s="87" t="s">
        <v>181</v>
      </c>
      <c r="D39" s="648">
        <v>86</v>
      </c>
      <c r="E39" s="648">
        <v>86</v>
      </c>
      <c r="F39" s="379">
        <v>83</v>
      </c>
      <c r="G39" s="379">
        <v>83.5</v>
      </c>
      <c r="H39" s="379"/>
      <c r="I39" s="379"/>
      <c r="J39" s="379"/>
      <c r="K39" s="618">
        <v>84</v>
      </c>
      <c r="L39" s="618"/>
      <c r="M39" s="618"/>
      <c r="N39" s="373"/>
      <c r="O39" s="373"/>
      <c r="P39" s="373"/>
      <c r="Q39" s="373"/>
      <c r="R39" s="373"/>
      <c r="S39" s="871"/>
    </row>
    <row r="40" spans="1:19" ht="45.75" customHeight="1">
      <c r="A40" s="876"/>
      <c r="B40" s="86" t="s">
        <v>688</v>
      </c>
      <c r="C40" s="87" t="s">
        <v>181</v>
      </c>
      <c r="D40" s="648">
        <v>80</v>
      </c>
      <c r="E40" s="648">
        <v>80</v>
      </c>
      <c r="F40" s="379">
        <v>75</v>
      </c>
      <c r="G40" s="648">
        <v>76</v>
      </c>
      <c r="H40" s="379"/>
      <c r="I40" s="379"/>
      <c r="J40" s="379"/>
      <c r="K40" s="618">
        <v>77</v>
      </c>
      <c r="L40" s="618"/>
      <c r="M40" s="618"/>
      <c r="N40" s="373"/>
      <c r="O40" s="373"/>
      <c r="P40" s="373"/>
      <c r="Q40" s="373"/>
      <c r="R40" s="373"/>
      <c r="S40" s="871"/>
    </row>
    <row r="41" spans="1:20" ht="53.25" customHeight="1">
      <c r="A41" s="874">
        <v>13</v>
      </c>
      <c r="B41" s="86" t="s">
        <v>659</v>
      </c>
      <c r="C41" s="87" t="s">
        <v>181</v>
      </c>
      <c r="D41" s="648">
        <v>60</v>
      </c>
      <c r="E41" s="648">
        <v>63</v>
      </c>
      <c r="F41" s="379">
        <v>44.88</v>
      </c>
      <c r="G41" s="379">
        <v>49</v>
      </c>
      <c r="H41" s="379"/>
      <c r="I41" s="379"/>
      <c r="J41" s="379"/>
      <c r="K41" s="618">
        <v>57</v>
      </c>
      <c r="L41" s="618"/>
      <c r="M41" s="618"/>
      <c r="N41" s="373"/>
      <c r="O41" s="373"/>
      <c r="P41" s="373"/>
      <c r="Q41" s="373"/>
      <c r="R41" s="373"/>
      <c r="S41" s="153"/>
      <c r="T41" s="664">
        <f>61/127</f>
        <v>0.48031496062992124</v>
      </c>
    </row>
    <row r="42" spans="1:20" ht="39" customHeight="1">
      <c r="A42" s="875"/>
      <c r="B42" s="715" t="s">
        <v>686</v>
      </c>
      <c r="C42" s="87" t="s">
        <v>687</v>
      </c>
      <c r="D42" s="648">
        <v>78</v>
      </c>
      <c r="E42" s="648">
        <v>94</v>
      </c>
      <c r="F42" s="379">
        <v>57</v>
      </c>
      <c r="G42" s="379">
        <v>62</v>
      </c>
      <c r="H42" s="379"/>
      <c r="I42" s="379"/>
      <c r="J42" s="379"/>
      <c r="K42" s="618">
        <v>72</v>
      </c>
      <c r="L42" s="618"/>
      <c r="M42" s="618"/>
      <c r="N42" s="373"/>
      <c r="O42" s="373"/>
      <c r="P42" s="373"/>
      <c r="Q42" s="373"/>
      <c r="R42" s="373"/>
      <c r="S42" s="652"/>
      <c r="T42" s="664"/>
    </row>
    <row r="43" spans="1:19" ht="37.5" customHeight="1">
      <c r="A43" s="624">
        <v>14</v>
      </c>
      <c r="B43" s="86" t="s">
        <v>405</v>
      </c>
      <c r="C43" s="87" t="s">
        <v>181</v>
      </c>
      <c r="D43" s="648">
        <v>98</v>
      </c>
      <c r="E43" s="648">
        <v>98</v>
      </c>
      <c r="F43" s="379">
        <v>96.7</v>
      </c>
      <c r="G43" s="379">
        <v>96.9</v>
      </c>
      <c r="H43" s="717"/>
      <c r="I43" s="717"/>
      <c r="J43" s="717"/>
      <c r="K43" s="618">
        <v>97.5</v>
      </c>
      <c r="L43" s="618"/>
      <c r="M43" s="618"/>
      <c r="N43" s="373"/>
      <c r="O43" s="373"/>
      <c r="P43" s="373"/>
      <c r="Q43" s="373"/>
      <c r="R43" s="373"/>
      <c r="S43" s="153"/>
    </row>
    <row r="44" spans="1:19" ht="28.5" customHeight="1">
      <c r="A44" s="310" t="s">
        <v>211</v>
      </c>
      <c r="B44" s="440" t="s">
        <v>429</v>
      </c>
      <c r="C44" s="440"/>
      <c r="D44" s="374"/>
      <c r="E44" s="370"/>
      <c r="F44" s="153"/>
      <c r="G44" s="667"/>
      <c r="H44" s="665"/>
      <c r="I44" s="665"/>
      <c r="J44" s="665"/>
      <c r="K44" s="620"/>
      <c r="L44" s="620"/>
      <c r="M44" s="620"/>
      <c r="N44" s="373"/>
      <c r="O44" s="373"/>
      <c r="P44" s="373"/>
      <c r="Q44" s="373"/>
      <c r="R44" s="373"/>
      <c r="S44" s="153"/>
    </row>
    <row r="45" spans="1:20" ht="52.5" customHeight="1">
      <c r="A45" s="116">
        <v>1</v>
      </c>
      <c r="B45" s="125" t="s">
        <v>406</v>
      </c>
      <c r="C45" s="116" t="s">
        <v>181</v>
      </c>
      <c r="D45" s="379" t="s">
        <v>189</v>
      </c>
      <c r="E45" s="379">
        <v>99</v>
      </c>
      <c r="F45" s="379">
        <v>90</v>
      </c>
      <c r="G45" s="379">
        <v>90</v>
      </c>
      <c r="H45" s="379"/>
      <c r="I45" s="379"/>
      <c r="J45" s="379"/>
      <c r="K45" s="618">
        <v>91</v>
      </c>
      <c r="L45" s="618"/>
      <c r="M45" s="618"/>
      <c r="N45" s="373"/>
      <c r="O45" s="373"/>
      <c r="P45" s="373"/>
      <c r="Q45" s="373"/>
      <c r="R45" s="373"/>
      <c r="S45" s="153"/>
      <c r="T45" s="623"/>
    </row>
    <row r="46" spans="1:19" ht="42" customHeight="1">
      <c r="A46" s="116">
        <v>2</v>
      </c>
      <c r="B46" s="125" t="s">
        <v>407</v>
      </c>
      <c r="C46" s="116" t="s">
        <v>181</v>
      </c>
      <c r="D46" s="379" t="s">
        <v>189</v>
      </c>
      <c r="E46" s="379">
        <v>97</v>
      </c>
      <c r="F46" s="379">
        <v>95</v>
      </c>
      <c r="G46" s="379">
        <v>95.5</v>
      </c>
      <c r="H46" s="379"/>
      <c r="I46" s="379"/>
      <c r="J46" s="379"/>
      <c r="K46" s="618">
        <v>96</v>
      </c>
      <c r="L46" s="618"/>
      <c r="M46" s="618"/>
      <c r="N46" s="373"/>
      <c r="O46" s="373"/>
      <c r="P46" s="373"/>
      <c r="Q46" s="373"/>
      <c r="R46" s="373"/>
      <c r="S46" s="153"/>
    </row>
    <row r="47" spans="1:19" ht="52.5" customHeight="1">
      <c r="A47" s="116">
        <v>3</v>
      </c>
      <c r="B47" s="125" t="s">
        <v>408</v>
      </c>
      <c r="C47" s="116" t="s">
        <v>181</v>
      </c>
      <c r="D47" s="717">
        <v>95</v>
      </c>
      <c r="E47" s="717">
        <v>95</v>
      </c>
      <c r="F47" s="379">
        <v>95</v>
      </c>
      <c r="G47" s="379">
        <v>95</v>
      </c>
      <c r="H47" s="379"/>
      <c r="I47" s="379"/>
      <c r="J47" s="379"/>
      <c r="K47" s="618">
        <v>95</v>
      </c>
      <c r="L47" s="618"/>
      <c r="M47" s="618"/>
      <c r="N47" s="373"/>
      <c r="O47" s="373"/>
      <c r="P47" s="373"/>
      <c r="Q47" s="373"/>
      <c r="R47" s="373"/>
      <c r="S47" s="153"/>
    </row>
    <row r="48" spans="1:19" ht="54" customHeight="1">
      <c r="A48" s="116">
        <v>4</v>
      </c>
      <c r="B48" s="125" t="s">
        <v>409</v>
      </c>
      <c r="C48" s="116" t="s">
        <v>181</v>
      </c>
      <c r="D48" s="717">
        <v>80</v>
      </c>
      <c r="E48" s="379">
        <v>80</v>
      </c>
      <c r="F48" s="379">
        <v>47</v>
      </c>
      <c r="G48" s="379">
        <v>55</v>
      </c>
      <c r="H48" s="379"/>
      <c r="I48" s="379"/>
      <c r="J48" s="379"/>
      <c r="K48" s="618">
        <v>60</v>
      </c>
      <c r="L48" s="618"/>
      <c r="M48" s="618"/>
      <c r="N48" s="373"/>
      <c r="O48" s="373"/>
      <c r="P48" s="373"/>
      <c r="Q48" s="373"/>
      <c r="R48" s="373"/>
      <c r="S48" s="153"/>
    </row>
    <row r="49" spans="1:19" ht="104.25" customHeight="1">
      <c r="A49" s="116">
        <v>5</v>
      </c>
      <c r="B49" s="125" t="s">
        <v>681</v>
      </c>
      <c r="C49" s="116" t="s">
        <v>181</v>
      </c>
      <c r="D49" s="379">
        <v>100</v>
      </c>
      <c r="E49" s="379">
        <v>100</v>
      </c>
      <c r="F49" s="379">
        <v>60</v>
      </c>
      <c r="G49" s="379">
        <v>60</v>
      </c>
      <c r="H49" s="379"/>
      <c r="I49" s="379"/>
      <c r="J49" s="379"/>
      <c r="K49" s="618">
        <v>80</v>
      </c>
      <c r="L49" s="618"/>
      <c r="M49" s="618"/>
      <c r="N49" s="373"/>
      <c r="O49" s="373"/>
      <c r="P49" s="373"/>
      <c r="Q49" s="373"/>
      <c r="R49" s="373"/>
      <c r="S49" s="153"/>
    </row>
    <row r="50" spans="1:19" ht="37.5" customHeight="1">
      <c r="A50" s="116">
        <v>6</v>
      </c>
      <c r="B50" s="125" t="s">
        <v>410</v>
      </c>
      <c r="C50" s="116" t="s">
        <v>181</v>
      </c>
      <c r="D50" s="379">
        <v>60</v>
      </c>
      <c r="E50" s="379">
        <v>60</v>
      </c>
      <c r="F50" s="379">
        <v>56.07</v>
      </c>
      <c r="G50" s="379">
        <v>56.82</v>
      </c>
      <c r="H50" s="379"/>
      <c r="I50" s="379"/>
      <c r="J50" s="379"/>
      <c r="K50" s="618">
        <v>57.7</v>
      </c>
      <c r="L50" s="618"/>
      <c r="M50" s="618"/>
      <c r="N50" s="373"/>
      <c r="O50" s="373"/>
      <c r="P50" s="373"/>
      <c r="Q50" s="373"/>
      <c r="R50" s="373"/>
      <c r="S50" s="153"/>
    </row>
    <row r="51" spans="1:19" ht="41.25" customHeight="1">
      <c r="A51" s="116">
        <v>7</v>
      </c>
      <c r="B51" s="125" t="s">
        <v>587</v>
      </c>
      <c r="C51" s="116" t="s">
        <v>181</v>
      </c>
      <c r="D51" s="379"/>
      <c r="E51" s="379">
        <v>90</v>
      </c>
      <c r="F51" s="379">
        <v>85</v>
      </c>
      <c r="G51" s="379">
        <v>86</v>
      </c>
      <c r="H51" s="379"/>
      <c r="I51" s="379"/>
      <c r="J51" s="379"/>
      <c r="K51" s="618">
        <v>88</v>
      </c>
      <c r="L51" s="618"/>
      <c r="M51" s="618"/>
      <c r="N51" s="373"/>
      <c r="O51" s="373"/>
      <c r="P51" s="373"/>
      <c r="Q51" s="373"/>
      <c r="R51" s="373"/>
      <c r="S51" s="153"/>
    </row>
    <row r="52" spans="1:19" ht="51.75" customHeight="1">
      <c r="A52" s="116">
        <v>8</v>
      </c>
      <c r="B52" s="125" t="s">
        <v>588</v>
      </c>
      <c r="C52" s="116" t="s">
        <v>181</v>
      </c>
      <c r="D52" s="379"/>
      <c r="E52" s="379">
        <v>30</v>
      </c>
      <c r="F52" s="379">
        <v>5</v>
      </c>
      <c r="G52" s="379">
        <v>5</v>
      </c>
      <c r="H52" s="379"/>
      <c r="I52" s="379"/>
      <c r="J52" s="379"/>
      <c r="K52" s="618">
        <v>10</v>
      </c>
      <c r="L52" s="618"/>
      <c r="M52" s="618"/>
      <c r="N52" s="373"/>
      <c r="O52" s="373"/>
      <c r="P52" s="373"/>
      <c r="Q52" s="373"/>
      <c r="R52" s="373"/>
      <c r="S52" s="153"/>
    </row>
    <row r="53" spans="1:19" ht="30.75" customHeight="1">
      <c r="A53" s="116">
        <v>9</v>
      </c>
      <c r="B53" s="125" t="s">
        <v>589</v>
      </c>
      <c r="C53" s="116" t="s">
        <v>181</v>
      </c>
      <c r="D53" s="379"/>
      <c r="E53" s="379">
        <v>70</v>
      </c>
      <c r="F53" s="379">
        <v>59</v>
      </c>
      <c r="G53" s="379">
        <v>60</v>
      </c>
      <c r="H53" s="379"/>
      <c r="I53" s="379"/>
      <c r="J53" s="379"/>
      <c r="K53" s="618">
        <v>62</v>
      </c>
      <c r="L53" s="618"/>
      <c r="M53" s="618"/>
      <c r="N53" s="373"/>
      <c r="O53" s="373"/>
      <c r="P53" s="373"/>
      <c r="Q53" s="373"/>
      <c r="R53" s="373"/>
      <c r="S53" s="153"/>
    </row>
    <row r="54" spans="1:19" ht="32.25" customHeight="1">
      <c r="A54" s="114" t="s">
        <v>214</v>
      </c>
      <c r="B54" s="440" t="s">
        <v>430</v>
      </c>
      <c r="C54" s="440"/>
      <c r="D54" s="379"/>
      <c r="E54" s="379"/>
      <c r="F54" s="153"/>
      <c r="G54" s="379"/>
      <c r="H54" s="153"/>
      <c r="I54" s="153"/>
      <c r="J54" s="758"/>
      <c r="K54" s="620"/>
      <c r="L54" s="620"/>
      <c r="M54" s="620"/>
      <c r="N54" s="373"/>
      <c r="O54" s="373"/>
      <c r="P54" s="373"/>
      <c r="Q54" s="373"/>
      <c r="R54" s="373"/>
      <c r="S54" s="153"/>
    </row>
    <row r="55" spans="1:19" s="666" customFormat="1" ht="79.5" customHeight="1">
      <c r="A55" s="116">
        <v>1</v>
      </c>
      <c r="B55" s="125" t="s">
        <v>411</v>
      </c>
      <c r="C55" s="116" t="s">
        <v>181</v>
      </c>
      <c r="D55" s="379" t="s">
        <v>17</v>
      </c>
      <c r="E55" s="379" t="s">
        <v>17</v>
      </c>
      <c r="F55" s="620"/>
      <c r="G55" s="379" t="s">
        <v>17</v>
      </c>
      <c r="H55" s="379"/>
      <c r="I55" s="379"/>
      <c r="J55" s="379"/>
      <c r="K55" s="618" t="s">
        <v>17</v>
      </c>
      <c r="L55" s="618"/>
      <c r="M55" s="618"/>
      <c r="N55" s="372"/>
      <c r="O55" s="372"/>
      <c r="P55" s="372"/>
      <c r="Q55" s="372"/>
      <c r="R55" s="372"/>
      <c r="S55" s="153"/>
    </row>
    <row r="56" spans="1:19" ht="73.5" customHeight="1">
      <c r="A56" s="116">
        <v>2</v>
      </c>
      <c r="B56" s="125" t="s">
        <v>412</v>
      </c>
      <c r="C56" s="116" t="s">
        <v>181</v>
      </c>
      <c r="D56" s="153" t="s">
        <v>193</v>
      </c>
      <c r="E56" s="153" t="s">
        <v>193</v>
      </c>
      <c r="F56" s="240"/>
      <c r="G56" s="240" t="s">
        <v>193</v>
      </c>
      <c r="H56" s="240"/>
      <c r="I56" s="240"/>
      <c r="J56" s="240"/>
      <c r="K56" s="241" t="s">
        <v>193</v>
      </c>
      <c r="L56" s="241"/>
      <c r="M56" s="241"/>
      <c r="N56" s="372"/>
      <c r="O56" s="372"/>
      <c r="P56" s="372"/>
      <c r="Q56" s="372"/>
      <c r="R56" s="372"/>
      <c r="S56" s="153"/>
    </row>
    <row r="57" spans="1:19" ht="33" customHeight="1">
      <c r="A57" s="114" t="s">
        <v>277</v>
      </c>
      <c r="B57" s="440" t="s">
        <v>431</v>
      </c>
      <c r="C57" s="440"/>
      <c r="D57" s="379"/>
      <c r="E57" s="379"/>
      <c r="F57" s="667"/>
      <c r="G57" s="379"/>
      <c r="H57" s="668"/>
      <c r="I57" s="668"/>
      <c r="J57" s="668"/>
      <c r="K57" s="669"/>
      <c r="L57" s="669"/>
      <c r="M57" s="669"/>
      <c r="N57" s="373"/>
      <c r="O57" s="373"/>
      <c r="P57" s="373"/>
      <c r="Q57" s="373"/>
      <c r="R57" s="373"/>
      <c r="S57" s="153"/>
    </row>
    <row r="58" spans="1:19" ht="51.75" customHeight="1">
      <c r="A58" s="116">
        <v>1</v>
      </c>
      <c r="B58" s="125" t="s">
        <v>413</v>
      </c>
      <c r="C58" s="116" t="s">
        <v>181</v>
      </c>
      <c r="D58" s="379">
        <v>80</v>
      </c>
      <c r="E58" s="379">
        <v>80</v>
      </c>
      <c r="F58" s="379">
        <v>56</v>
      </c>
      <c r="G58" s="379">
        <v>60</v>
      </c>
      <c r="H58" s="133"/>
      <c r="I58" s="133"/>
      <c r="J58" s="133"/>
      <c r="K58" s="618">
        <v>100</v>
      </c>
      <c r="L58" s="618"/>
      <c r="M58" s="618"/>
      <c r="N58" s="373"/>
      <c r="O58" s="373"/>
      <c r="P58" s="373"/>
      <c r="Q58" s="373"/>
      <c r="R58" s="373"/>
      <c r="S58" s="153"/>
    </row>
    <row r="59" spans="1:19" ht="63" customHeight="1">
      <c r="A59" s="116">
        <v>2</v>
      </c>
      <c r="B59" s="125" t="s">
        <v>680</v>
      </c>
      <c r="C59" s="116" t="s">
        <v>414</v>
      </c>
      <c r="D59" s="379">
        <v>50</v>
      </c>
      <c r="E59" s="379">
        <v>50</v>
      </c>
      <c r="F59" s="379">
        <v>20</v>
      </c>
      <c r="G59" s="379">
        <v>25</v>
      </c>
      <c r="H59" s="134"/>
      <c r="I59" s="379"/>
      <c r="J59" s="379"/>
      <c r="K59" s="618">
        <v>65</v>
      </c>
      <c r="L59" s="618"/>
      <c r="M59" s="618"/>
      <c r="N59" s="373"/>
      <c r="O59" s="373"/>
      <c r="P59" s="373"/>
      <c r="Q59" s="373"/>
      <c r="R59" s="373"/>
      <c r="S59" s="153"/>
    </row>
    <row r="60" spans="1:19" ht="25.5" customHeight="1">
      <c r="A60" s="114" t="s">
        <v>29</v>
      </c>
      <c r="B60" s="440" t="s">
        <v>432</v>
      </c>
      <c r="C60" s="440"/>
      <c r="D60" s="379"/>
      <c r="E60" s="379"/>
      <c r="F60" s="670"/>
      <c r="G60" s="673"/>
      <c r="H60" s="670"/>
      <c r="I60" s="670"/>
      <c r="J60" s="670"/>
      <c r="K60" s="672"/>
      <c r="L60" s="672"/>
      <c r="M60" s="672"/>
      <c r="N60" s="373"/>
      <c r="O60" s="373"/>
      <c r="P60" s="373"/>
      <c r="Q60" s="373"/>
      <c r="R60" s="373"/>
      <c r="S60" s="153"/>
    </row>
    <row r="61" spans="1:19" ht="59.25" customHeight="1">
      <c r="A61" s="116">
        <v>1</v>
      </c>
      <c r="B61" s="125" t="s">
        <v>415</v>
      </c>
      <c r="C61" s="116" t="s">
        <v>181</v>
      </c>
      <c r="D61" s="379" t="s">
        <v>422</v>
      </c>
      <c r="E61" s="379" t="s">
        <v>422</v>
      </c>
      <c r="F61" s="153">
        <v>90.8</v>
      </c>
      <c r="G61" s="673">
        <v>80</v>
      </c>
      <c r="H61" s="673"/>
      <c r="I61" s="673"/>
      <c r="J61" s="673"/>
      <c r="K61" s="671">
        <v>80</v>
      </c>
      <c r="L61" s="671"/>
      <c r="M61" s="671"/>
      <c r="N61" s="373"/>
      <c r="O61" s="373"/>
      <c r="P61" s="373"/>
      <c r="Q61" s="373"/>
      <c r="R61" s="373"/>
      <c r="S61" s="153"/>
    </row>
    <row r="62" spans="1:19" ht="32.25" customHeight="1">
      <c r="A62" s="116">
        <v>2</v>
      </c>
      <c r="B62" s="125" t="s">
        <v>416</v>
      </c>
      <c r="C62" s="116" t="s">
        <v>181</v>
      </c>
      <c r="D62" s="153" t="s">
        <v>193</v>
      </c>
      <c r="E62" s="153" t="s">
        <v>193</v>
      </c>
      <c r="F62" s="153">
        <v>93</v>
      </c>
      <c r="G62" s="758" t="s">
        <v>193</v>
      </c>
      <c r="H62" s="153"/>
      <c r="I62" s="153"/>
      <c r="J62" s="758"/>
      <c r="K62" s="620" t="s">
        <v>193</v>
      </c>
      <c r="L62" s="620"/>
      <c r="M62" s="620"/>
      <c r="N62" s="373"/>
      <c r="O62" s="373"/>
      <c r="P62" s="373"/>
      <c r="Q62" s="373"/>
      <c r="R62" s="373"/>
      <c r="S62" s="153"/>
    </row>
    <row r="63" spans="1:19" ht="60.75" customHeight="1">
      <c r="A63" s="126">
        <v>3</v>
      </c>
      <c r="B63" s="674" t="s">
        <v>417</v>
      </c>
      <c r="C63" s="126" t="s">
        <v>181</v>
      </c>
      <c r="D63" s="675" t="s">
        <v>423</v>
      </c>
      <c r="E63" s="290" t="s">
        <v>423</v>
      </c>
      <c r="F63" s="676" t="s">
        <v>643</v>
      </c>
      <c r="G63" s="676" t="s">
        <v>423</v>
      </c>
      <c r="H63" s="676"/>
      <c r="I63" s="676"/>
      <c r="J63" s="676"/>
      <c r="K63" s="677" t="s">
        <v>423</v>
      </c>
      <c r="L63" s="677"/>
      <c r="M63" s="677"/>
      <c r="N63" s="678"/>
      <c r="O63" s="678"/>
      <c r="P63" s="678"/>
      <c r="Q63" s="678"/>
      <c r="R63" s="678"/>
      <c r="S63" s="679"/>
    </row>
    <row r="64" spans="4:6" ht="17.25">
      <c r="D64" s="623"/>
      <c r="E64" s="623"/>
      <c r="F64" s="623"/>
    </row>
    <row r="65" spans="1:19" ht="18" customHeight="1">
      <c r="A65" s="869" t="s">
        <v>660</v>
      </c>
      <c r="B65" s="869"/>
      <c r="C65" s="869"/>
      <c r="D65" s="869"/>
      <c r="E65" s="869"/>
      <c r="F65" s="869"/>
      <c r="G65" s="869"/>
      <c r="H65" s="869"/>
      <c r="I65" s="869"/>
      <c r="J65" s="869"/>
      <c r="K65" s="869"/>
      <c r="L65" s="869"/>
      <c r="M65" s="869"/>
      <c r="N65" s="869"/>
      <c r="O65" s="869"/>
      <c r="P65" s="869"/>
      <c r="Q65" s="869"/>
      <c r="R65" s="869"/>
      <c r="S65" s="869"/>
    </row>
  </sheetData>
  <sheetProtection/>
  <mergeCells count="22">
    <mergeCell ref="A30:A31"/>
    <mergeCell ref="S39:S40"/>
    <mergeCell ref="F6:F7"/>
    <mergeCell ref="G6:I6"/>
    <mergeCell ref="B6:B7"/>
    <mergeCell ref="J6:M6"/>
    <mergeCell ref="A65:S65"/>
    <mergeCell ref="N6:R6"/>
    <mergeCell ref="S22:S23"/>
    <mergeCell ref="C6:C7"/>
    <mergeCell ref="D6:E6"/>
    <mergeCell ref="S34:S36"/>
    <mergeCell ref="A41:A42"/>
    <mergeCell ref="A39:A40"/>
    <mergeCell ref="A35:A36"/>
    <mergeCell ref="S11:S15"/>
    <mergeCell ref="A4:S4"/>
    <mergeCell ref="A1:S1"/>
    <mergeCell ref="A2:S2"/>
    <mergeCell ref="A3:S3"/>
    <mergeCell ref="S6:S7"/>
    <mergeCell ref="A6:A7"/>
  </mergeCells>
  <printOptions horizontalCentered="1"/>
  <pageMargins left="0.25" right="0.25" top="0.41" bottom="0.5" header="0.21" footer="0.25"/>
  <pageSetup horizontalDpi="600" verticalDpi="600" orientation="landscape" paperSize="9" scale="70" r:id="rId1"/>
  <headerFooter alignWithMargins="0">
    <oddFooter>&amp;C&amp;10&amp;P</oddFooter>
  </headerFooter>
</worksheet>
</file>

<file path=xl/worksheets/sheet5.xml><?xml version="1.0" encoding="utf-8"?>
<worksheet xmlns="http://schemas.openxmlformats.org/spreadsheetml/2006/main" xmlns:r="http://schemas.openxmlformats.org/officeDocument/2006/relationships">
  <sheetPr>
    <tabColor theme="2"/>
  </sheetPr>
  <dimension ref="A1:L43"/>
  <sheetViews>
    <sheetView zoomScale="115" zoomScaleNormal="115" zoomScalePageLayoutView="0" workbookViewId="0" topLeftCell="A1">
      <pane ySplit="7" topLeftCell="A8" activePane="bottomLeft" state="frozen"/>
      <selection pane="topLeft" activeCell="E71" sqref="E71"/>
      <selection pane="bottomLeft" activeCell="B20" sqref="B20"/>
    </sheetView>
  </sheetViews>
  <sheetFormatPr defaultColWidth="8.83203125" defaultRowHeight="18"/>
  <cols>
    <col min="1" max="1" width="3.08203125" style="127" bestFit="1" customWidth="1"/>
    <col min="2" max="2" width="27.41015625" style="117" customWidth="1"/>
    <col min="3" max="3" width="6.41015625" style="127" bestFit="1" customWidth="1"/>
    <col min="4" max="4" width="6.41015625" style="128" customWidth="1"/>
    <col min="5" max="5" width="6.66015625" style="127" customWidth="1"/>
    <col min="6" max="6" width="8.08203125" style="986" customWidth="1"/>
    <col min="7" max="7" width="8" style="117" customWidth="1"/>
    <col min="8" max="8" width="7.5" style="117" customWidth="1"/>
    <col min="9" max="9" width="8.16015625" style="117" customWidth="1"/>
    <col min="10" max="16384" width="8.83203125" style="117" customWidth="1"/>
  </cols>
  <sheetData>
    <row r="1" spans="1:12" ht="18" customHeight="1">
      <c r="A1" s="886" t="s">
        <v>689</v>
      </c>
      <c r="B1" s="886"/>
      <c r="C1" s="886"/>
      <c r="D1" s="886"/>
      <c r="E1" s="886"/>
      <c r="F1" s="886"/>
      <c r="G1" s="886"/>
      <c r="H1" s="886"/>
      <c r="I1" s="886"/>
      <c r="J1" s="886"/>
      <c r="K1" s="886"/>
      <c r="L1" s="886"/>
    </row>
    <row r="2" spans="1:12" ht="18" customHeight="1">
      <c r="A2" s="773" t="s">
        <v>702</v>
      </c>
      <c r="B2" s="760"/>
      <c r="C2" s="760"/>
      <c r="D2" s="760"/>
      <c r="E2" s="760"/>
      <c r="F2" s="860"/>
      <c r="G2" s="760"/>
      <c r="H2" s="760"/>
      <c r="I2" s="760"/>
      <c r="J2" s="760"/>
      <c r="K2" s="760"/>
      <c r="L2" s="760"/>
    </row>
    <row r="3" spans="1:12" ht="18" customHeight="1">
      <c r="A3" s="773"/>
      <c r="B3" s="888" t="s">
        <v>195</v>
      </c>
      <c r="C3" s="888"/>
      <c r="D3" s="888"/>
      <c r="E3" s="888"/>
      <c r="F3" s="888"/>
      <c r="G3" s="888"/>
      <c r="H3" s="888"/>
      <c r="I3" s="888"/>
      <c r="J3" s="888"/>
      <c r="K3" s="760"/>
      <c r="L3" s="760"/>
    </row>
    <row r="4" spans="1:12" ht="18" customHeight="1">
      <c r="A4" s="774"/>
      <c r="B4" s="889" t="s">
        <v>703</v>
      </c>
      <c r="C4" s="889"/>
      <c r="D4" s="889"/>
      <c r="E4" s="889"/>
      <c r="F4" s="889"/>
      <c r="G4" s="889"/>
      <c r="H4" s="889"/>
      <c r="I4" s="889"/>
      <c r="J4" s="889"/>
      <c r="K4" s="889"/>
      <c r="L4" s="889"/>
    </row>
    <row r="5" spans="6:10" ht="15.75" customHeight="1">
      <c r="F5" s="887"/>
      <c r="G5" s="887"/>
      <c r="H5" s="887"/>
      <c r="I5" s="887"/>
      <c r="J5" s="887"/>
    </row>
    <row r="6" spans="1:12" s="119" customFormat="1" ht="40.5" customHeight="1">
      <c r="A6" s="970" t="s">
        <v>178</v>
      </c>
      <c r="B6" s="970" t="s">
        <v>179</v>
      </c>
      <c r="C6" s="970" t="s">
        <v>196</v>
      </c>
      <c r="D6" s="970" t="s">
        <v>375</v>
      </c>
      <c r="E6" s="970"/>
      <c r="F6" s="987" t="s">
        <v>695</v>
      </c>
      <c r="G6" s="987"/>
      <c r="H6" s="987"/>
      <c r="I6" s="870" t="s">
        <v>187</v>
      </c>
      <c r="J6" s="870"/>
      <c r="K6" s="870"/>
      <c r="L6" s="882" t="s">
        <v>319</v>
      </c>
    </row>
    <row r="7" spans="1:12" s="119" customFormat="1" ht="94.5" customHeight="1">
      <c r="A7" s="970"/>
      <c r="B7" s="988"/>
      <c r="C7" s="970"/>
      <c r="D7" s="861" t="s">
        <v>701</v>
      </c>
      <c r="E7" s="861" t="s">
        <v>694</v>
      </c>
      <c r="F7" s="989" t="s">
        <v>696</v>
      </c>
      <c r="G7" s="764" t="s">
        <v>697</v>
      </c>
      <c r="H7" s="764" t="s">
        <v>310</v>
      </c>
      <c r="I7" s="764" t="s">
        <v>698</v>
      </c>
      <c r="J7" s="764" t="s">
        <v>699</v>
      </c>
      <c r="K7" s="764" t="s">
        <v>700</v>
      </c>
      <c r="L7" s="882"/>
    </row>
    <row r="8" spans="1:12" s="121" customFormat="1" ht="37.5" customHeight="1">
      <c r="A8" s="990">
        <v>1</v>
      </c>
      <c r="B8" s="991" t="s">
        <v>433</v>
      </c>
      <c r="C8" s="992" t="s">
        <v>182</v>
      </c>
      <c r="D8" s="993"/>
      <c r="E8" s="994"/>
      <c r="F8" s="637">
        <v>88</v>
      </c>
      <c r="G8" s="995"/>
      <c r="H8" s="995"/>
      <c r="I8" s="995"/>
      <c r="J8" s="995"/>
      <c r="K8" s="995"/>
      <c r="L8" s="995"/>
    </row>
    <row r="9" spans="1:12" s="121" customFormat="1" ht="22.5" customHeight="1">
      <c r="A9" s="718">
        <v>2</v>
      </c>
      <c r="B9" s="719" t="s">
        <v>434</v>
      </c>
      <c r="C9" s="720"/>
      <c r="D9" s="723"/>
      <c r="E9" s="722"/>
      <c r="F9" s="440"/>
      <c r="G9" s="769"/>
      <c r="H9" s="769"/>
      <c r="I9" s="769"/>
      <c r="J9" s="769"/>
      <c r="K9" s="769"/>
      <c r="L9" s="769"/>
    </row>
    <row r="10" spans="1:12" s="121" customFormat="1" ht="22.5" customHeight="1">
      <c r="A10" s="724" t="s">
        <v>439</v>
      </c>
      <c r="B10" s="725" t="s">
        <v>682</v>
      </c>
      <c r="C10" s="720"/>
      <c r="D10" s="723"/>
      <c r="E10" s="722"/>
      <c r="F10" s="440"/>
      <c r="G10" s="769"/>
      <c r="H10" s="769"/>
      <c r="I10" s="769"/>
      <c r="J10" s="769"/>
      <c r="K10" s="769"/>
      <c r="L10" s="769"/>
    </row>
    <row r="11" spans="1:12" s="121" customFormat="1" ht="22.5" customHeight="1">
      <c r="A11" s="726" t="s">
        <v>189</v>
      </c>
      <c r="B11" s="727" t="s">
        <v>435</v>
      </c>
      <c r="C11" s="720" t="s">
        <v>213</v>
      </c>
      <c r="D11" s="723"/>
      <c r="E11" s="721"/>
      <c r="F11" s="440">
        <v>332625</v>
      </c>
      <c r="G11" s="769"/>
      <c r="H11" s="769"/>
      <c r="I11" s="769"/>
      <c r="J11" s="769"/>
      <c r="K11" s="769"/>
      <c r="L11" s="769"/>
    </row>
    <row r="12" spans="1:12" s="124" customFormat="1" ht="33.75" customHeight="1">
      <c r="A12" s="730" t="s">
        <v>217</v>
      </c>
      <c r="B12" s="731" t="s">
        <v>436</v>
      </c>
      <c r="C12" s="732" t="s">
        <v>213</v>
      </c>
      <c r="D12" s="735"/>
      <c r="E12" s="733"/>
      <c r="F12" s="440">
        <v>183913</v>
      </c>
      <c r="G12" s="770"/>
      <c r="H12" s="770"/>
      <c r="I12" s="770"/>
      <c r="J12" s="770"/>
      <c r="K12" s="770"/>
      <c r="L12" s="770"/>
    </row>
    <row r="13" spans="1:12" s="124" customFormat="1" ht="25.5" customHeight="1">
      <c r="A13" s="730" t="s">
        <v>217</v>
      </c>
      <c r="B13" s="731" t="s">
        <v>437</v>
      </c>
      <c r="C13" s="732" t="s">
        <v>213</v>
      </c>
      <c r="D13" s="735"/>
      <c r="E13" s="733"/>
      <c r="F13" s="440">
        <v>148712</v>
      </c>
      <c r="G13" s="770"/>
      <c r="H13" s="770"/>
      <c r="I13" s="770"/>
      <c r="J13" s="770"/>
      <c r="K13" s="770"/>
      <c r="L13" s="770"/>
    </row>
    <row r="14" spans="1:12" s="124" customFormat="1" ht="22.5" customHeight="1">
      <c r="A14" s="726" t="s">
        <v>189</v>
      </c>
      <c r="B14" s="738" t="s">
        <v>438</v>
      </c>
      <c r="C14" s="720" t="s">
        <v>213</v>
      </c>
      <c r="D14" s="723"/>
      <c r="E14" s="721"/>
      <c r="F14" s="440">
        <v>39150</v>
      </c>
      <c r="G14" s="770"/>
      <c r="H14" s="770"/>
      <c r="I14" s="770"/>
      <c r="J14" s="770"/>
      <c r="K14" s="770"/>
      <c r="L14" s="770"/>
    </row>
    <row r="15" spans="1:12" s="121" customFormat="1" ht="25.5" customHeight="1">
      <c r="A15" s="724" t="s">
        <v>439</v>
      </c>
      <c r="B15" s="739" t="s">
        <v>683</v>
      </c>
      <c r="C15" s="724"/>
      <c r="D15" s="723"/>
      <c r="E15" s="721"/>
      <c r="F15" s="440"/>
      <c r="G15" s="769"/>
      <c r="H15" s="769"/>
      <c r="I15" s="769"/>
      <c r="J15" s="769"/>
      <c r="K15" s="769"/>
      <c r="L15" s="769"/>
    </row>
    <row r="16" spans="1:12" s="121" customFormat="1" ht="25.5" customHeight="1">
      <c r="A16" s="720" t="s">
        <v>189</v>
      </c>
      <c r="B16" s="727" t="s">
        <v>440</v>
      </c>
      <c r="C16" s="720" t="s">
        <v>188</v>
      </c>
      <c r="D16" s="723"/>
      <c r="E16" s="721"/>
      <c r="F16" s="440">
        <v>33170</v>
      </c>
      <c r="G16" s="769"/>
      <c r="H16" s="769"/>
      <c r="I16" s="769"/>
      <c r="J16" s="769"/>
      <c r="K16" s="769"/>
      <c r="L16" s="769"/>
    </row>
    <row r="17" spans="1:12" s="121" customFormat="1" ht="25.5" customHeight="1">
      <c r="A17" s="720" t="s">
        <v>189</v>
      </c>
      <c r="B17" s="727" t="s">
        <v>437</v>
      </c>
      <c r="C17" s="720" t="s">
        <v>188</v>
      </c>
      <c r="D17" s="723"/>
      <c r="E17" s="721"/>
      <c r="F17" s="440">
        <v>34056</v>
      </c>
      <c r="G17" s="769"/>
      <c r="H17" s="769"/>
      <c r="I17" s="769"/>
      <c r="J17" s="769"/>
      <c r="K17" s="769"/>
      <c r="L17" s="769"/>
    </row>
    <row r="18" spans="1:12" s="121" customFormat="1" ht="25.5" customHeight="1">
      <c r="A18" s="722" t="s">
        <v>189</v>
      </c>
      <c r="B18" s="742" t="s">
        <v>670</v>
      </c>
      <c r="C18" s="722" t="s">
        <v>188</v>
      </c>
      <c r="D18" s="729"/>
      <c r="E18" s="721"/>
      <c r="F18" s="440">
        <v>7224.3</v>
      </c>
      <c r="G18" s="769"/>
      <c r="H18" s="769"/>
      <c r="I18" s="769"/>
      <c r="J18" s="769"/>
      <c r="K18" s="769"/>
      <c r="L18" s="769"/>
    </row>
    <row r="19" spans="1:12" s="124" customFormat="1" ht="25.5" customHeight="1">
      <c r="A19" s="740" t="s">
        <v>217</v>
      </c>
      <c r="B19" s="743" t="s">
        <v>441</v>
      </c>
      <c r="C19" s="740" t="s">
        <v>188</v>
      </c>
      <c r="D19" s="736"/>
      <c r="E19" s="733"/>
      <c r="F19" s="440">
        <v>860</v>
      </c>
      <c r="G19" s="770"/>
      <c r="H19" s="770"/>
      <c r="I19" s="770"/>
      <c r="J19" s="770"/>
      <c r="K19" s="770"/>
      <c r="L19" s="770"/>
    </row>
    <row r="20" spans="1:12" s="124" customFormat="1" ht="25.5" customHeight="1">
      <c r="A20" s="740" t="s">
        <v>217</v>
      </c>
      <c r="B20" s="743" t="s">
        <v>442</v>
      </c>
      <c r="C20" s="740" t="s">
        <v>188</v>
      </c>
      <c r="D20" s="736"/>
      <c r="E20" s="733"/>
      <c r="F20" s="440">
        <v>4789</v>
      </c>
      <c r="G20" s="770"/>
      <c r="H20" s="770"/>
      <c r="I20" s="770"/>
      <c r="J20" s="770"/>
      <c r="K20" s="770"/>
      <c r="L20" s="770"/>
    </row>
    <row r="21" spans="1:12" s="121" customFormat="1" ht="25.5" customHeight="1">
      <c r="A21" s="744" t="s">
        <v>189</v>
      </c>
      <c r="B21" s="727" t="s">
        <v>622</v>
      </c>
      <c r="C21" s="720" t="s">
        <v>188</v>
      </c>
      <c r="D21" s="723"/>
      <c r="E21" s="721"/>
      <c r="F21" s="440">
        <v>3466</v>
      </c>
      <c r="G21" s="769"/>
      <c r="H21" s="769"/>
      <c r="I21" s="769"/>
      <c r="J21" s="769"/>
      <c r="K21" s="769"/>
      <c r="L21" s="769"/>
    </row>
    <row r="22" spans="1:12" s="124" customFormat="1" ht="25.5" customHeight="1">
      <c r="A22" s="730" t="s">
        <v>217</v>
      </c>
      <c r="B22" s="731" t="s">
        <v>623</v>
      </c>
      <c r="C22" s="732"/>
      <c r="D22" s="735"/>
      <c r="E22" s="734"/>
      <c r="F22" s="440">
        <v>430</v>
      </c>
      <c r="G22" s="770"/>
      <c r="H22" s="770"/>
      <c r="I22" s="770"/>
      <c r="J22" s="770"/>
      <c r="K22" s="770"/>
      <c r="L22" s="770"/>
    </row>
    <row r="23" spans="1:12" s="121" customFormat="1" ht="25.5" customHeight="1">
      <c r="A23" s="744" t="s">
        <v>189</v>
      </c>
      <c r="B23" s="727" t="s">
        <v>624</v>
      </c>
      <c r="C23" s="720" t="s">
        <v>188</v>
      </c>
      <c r="D23" s="723"/>
      <c r="E23" s="728"/>
      <c r="F23" s="440">
        <v>1907</v>
      </c>
      <c r="G23" s="769"/>
      <c r="H23" s="769"/>
      <c r="I23" s="769"/>
      <c r="J23" s="769"/>
      <c r="K23" s="769"/>
      <c r="L23" s="769"/>
    </row>
    <row r="24" spans="1:12" s="124" customFormat="1" ht="25.5" customHeight="1">
      <c r="A24" s="730" t="s">
        <v>217</v>
      </c>
      <c r="B24" s="731" t="s">
        <v>623</v>
      </c>
      <c r="C24" s="732"/>
      <c r="D24" s="735"/>
      <c r="E24" s="734"/>
      <c r="F24" s="440">
        <v>280</v>
      </c>
      <c r="G24" s="770"/>
      <c r="H24" s="770"/>
      <c r="I24" s="770"/>
      <c r="J24" s="770"/>
      <c r="K24" s="770"/>
      <c r="L24" s="770"/>
    </row>
    <row r="25" spans="1:12" s="121" customFormat="1" ht="25.5" customHeight="1">
      <c r="A25" s="744" t="s">
        <v>189</v>
      </c>
      <c r="B25" s="727" t="s">
        <v>671</v>
      </c>
      <c r="C25" s="720" t="s">
        <v>188</v>
      </c>
      <c r="D25" s="723"/>
      <c r="E25" s="741"/>
      <c r="F25" s="440">
        <v>535</v>
      </c>
      <c r="G25" s="769"/>
      <c r="H25" s="769"/>
      <c r="I25" s="769"/>
      <c r="J25" s="769"/>
      <c r="K25" s="769"/>
      <c r="L25" s="769"/>
    </row>
    <row r="26" spans="1:12" s="124" customFormat="1" ht="25.5" customHeight="1">
      <c r="A26" s="730" t="s">
        <v>217</v>
      </c>
      <c r="B26" s="731" t="s">
        <v>672</v>
      </c>
      <c r="C26" s="732" t="s">
        <v>188</v>
      </c>
      <c r="D26" s="735"/>
      <c r="E26" s="737"/>
      <c r="F26" s="440">
        <v>437</v>
      </c>
      <c r="G26" s="770"/>
      <c r="H26" s="770"/>
      <c r="I26" s="770"/>
      <c r="J26" s="770"/>
      <c r="K26" s="770"/>
      <c r="L26" s="770"/>
    </row>
    <row r="27" spans="1:12" s="124" customFormat="1" ht="27.75" customHeight="1">
      <c r="A27" s="730" t="s">
        <v>217</v>
      </c>
      <c r="B27" s="731" t="s">
        <v>673</v>
      </c>
      <c r="C27" s="732" t="s">
        <v>188</v>
      </c>
      <c r="D27" s="735"/>
      <c r="E27" s="737"/>
      <c r="F27" s="440">
        <v>98</v>
      </c>
      <c r="G27" s="770"/>
      <c r="H27" s="770"/>
      <c r="I27" s="770"/>
      <c r="J27" s="770"/>
      <c r="K27" s="770"/>
      <c r="L27" s="770"/>
    </row>
    <row r="28" spans="1:12" s="121" customFormat="1" ht="25.5" customHeight="1">
      <c r="A28" s="724" t="s">
        <v>439</v>
      </c>
      <c r="B28" s="739" t="s">
        <v>443</v>
      </c>
      <c r="C28" s="720"/>
      <c r="D28" s="723"/>
      <c r="E28" s="721"/>
      <c r="F28" s="440"/>
      <c r="G28" s="769"/>
      <c r="H28" s="769"/>
      <c r="I28" s="769"/>
      <c r="J28" s="769"/>
      <c r="K28" s="769"/>
      <c r="L28" s="769"/>
    </row>
    <row r="29" spans="1:12" ht="26.25" customHeight="1">
      <c r="A29" s="720" t="s">
        <v>189</v>
      </c>
      <c r="B29" s="727" t="s">
        <v>444</v>
      </c>
      <c r="C29" s="720" t="s">
        <v>212</v>
      </c>
      <c r="D29" s="723"/>
      <c r="E29" s="728"/>
      <c r="F29" s="983">
        <v>625000</v>
      </c>
      <c r="G29" s="771"/>
      <c r="H29" s="771"/>
      <c r="I29" s="771"/>
      <c r="J29" s="771"/>
      <c r="K29" s="771"/>
      <c r="L29" s="771"/>
    </row>
    <row r="30" spans="1:12" ht="28.5" customHeight="1">
      <c r="A30" s="720" t="s">
        <v>189</v>
      </c>
      <c r="B30" s="727" t="s">
        <v>445</v>
      </c>
      <c r="C30" s="720" t="s">
        <v>446</v>
      </c>
      <c r="D30" s="723"/>
      <c r="E30" s="728"/>
      <c r="F30" s="983">
        <v>5000</v>
      </c>
      <c r="G30" s="771"/>
      <c r="H30" s="771"/>
      <c r="I30" s="771"/>
      <c r="J30" s="771"/>
      <c r="K30" s="771"/>
      <c r="L30" s="771"/>
    </row>
    <row r="31" spans="1:12" ht="30.75" customHeight="1">
      <c r="A31" s="720" t="s">
        <v>189</v>
      </c>
      <c r="B31" s="727" t="s">
        <v>447</v>
      </c>
      <c r="C31" s="720" t="s">
        <v>213</v>
      </c>
      <c r="D31" s="723"/>
      <c r="E31" s="728"/>
      <c r="F31" s="983">
        <v>65000</v>
      </c>
      <c r="G31" s="771"/>
      <c r="H31" s="771"/>
      <c r="I31" s="771"/>
      <c r="J31" s="771"/>
      <c r="K31" s="771"/>
      <c r="L31" s="771"/>
    </row>
    <row r="32" spans="1:12" ht="26.25" customHeight="1">
      <c r="A32" s="718">
        <v>3</v>
      </c>
      <c r="B32" s="719" t="s">
        <v>448</v>
      </c>
      <c r="C32" s="720"/>
      <c r="D32" s="723"/>
      <c r="E32" s="745"/>
      <c r="F32" s="983"/>
      <c r="G32" s="771"/>
      <c r="H32" s="771"/>
      <c r="I32" s="771"/>
      <c r="J32" s="771"/>
      <c r="K32" s="771"/>
      <c r="L32" s="771"/>
    </row>
    <row r="33" spans="1:12" ht="55.5" customHeight="1">
      <c r="A33" s="746" t="s">
        <v>189</v>
      </c>
      <c r="B33" s="727" t="s">
        <v>684</v>
      </c>
      <c r="C33" s="747" t="s">
        <v>188</v>
      </c>
      <c r="D33" s="723"/>
      <c r="E33" s="721"/>
      <c r="F33" s="983">
        <v>276525</v>
      </c>
      <c r="G33" s="771"/>
      <c r="H33" s="771"/>
      <c r="I33" s="771"/>
      <c r="J33" s="771"/>
      <c r="K33" s="771"/>
      <c r="L33" s="771"/>
    </row>
    <row r="34" spans="1:12" ht="30" customHeight="1">
      <c r="A34" s="746" t="s">
        <v>189</v>
      </c>
      <c r="B34" s="727" t="s">
        <v>685</v>
      </c>
      <c r="C34" s="747" t="s">
        <v>188</v>
      </c>
      <c r="D34" s="723"/>
      <c r="E34" s="748"/>
      <c r="F34" s="983">
        <v>5450</v>
      </c>
      <c r="G34" s="771"/>
      <c r="H34" s="771"/>
      <c r="I34" s="771"/>
      <c r="J34" s="771"/>
      <c r="K34" s="771"/>
      <c r="L34" s="771"/>
    </row>
    <row r="35" spans="1:12" ht="45" customHeight="1">
      <c r="A35" s="746" t="s">
        <v>189</v>
      </c>
      <c r="B35" s="727" t="s">
        <v>597</v>
      </c>
      <c r="C35" s="747" t="s">
        <v>188</v>
      </c>
      <c r="D35" s="723"/>
      <c r="E35" s="748"/>
      <c r="F35" s="983">
        <v>4400</v>
      </c>
      <c r="G35" s="771"/>
      <c r="H35" s="771"/>
      <c r="I35" s="771"/>
      <c r="J35" s="771"/>
      <c r="K35" s="771"/>
      <c r="L35" s="771"/>
    </row>
    <row r="36" spans="1:12" ht="26.25" customHeight="1">
      <c r="A36" s="749" t="s">
        <v>217</v>
      </c>
      <c r="B36" s="731" t="s">
        <v>598</v>
      </c>
      <c r="C36" s="750" t="s">
        <v>188</v>
      </c>
      <c r="D36" s="723"/>
      <c r="E36" s="748"/>
      <c r="F36" s="983">
        <v>1350</v>
      </c>
      <c r="G36" s="771"/>
      <c r="H36" s="771"/>
      <c r="I36" s="771"/>
      <c r="J36" s="771"/>
      <c r="K36" s="771"/>
      <c r="L36" s="771"/>
    </row>
    <row r="37" spans="1:12" ht="26.25" customHeight="1">
      <c r="A37" s="746" t="s">
        <v>189</v>
      </c>
      <c r="B37" s="727" t="s">
        <v>184</v>
      </c>
      <c r="C37" s="747" t="s">
        <v>181</v>
      </c>
      <c r="D37" s="751"/>
      <c r="E37" s="748"/>
      <c r="F37" s="983">
        <v>57.7</v>
      </c>
      <c r="G37" s="771"/>
      <c r="H37" s="771"/>
      <c r="I37" s="771"/>
      <c r="J37" s="771"/>
      <c r="K37" s="771"/>
      <c r="L37" s="771"/>
    </row>
    <row r="38" spans="1:12" ht="26.25" customHeight="1">
      <c r="A38" s="718">
        <v>4</v>
      </c>
      <c r="B38" s="719" t="s">
        <v>449</v>
      </c>
      <c r="C38" s="720"/>
      <c r="D38" s="723"/>
      <c r="E38" s="745"/>
      <c r="F38" s="983"/>
      <c r="G38" s="771"/>
      <c r="H38" s="771"/>
      <c r="I38" s="771"/>
      <c r="J38" s="771"/>
      <c r="K38" s="771"/>
      <c r="L38" s="771"/>
    </row>
    <row r="39" spans="1:12" ht="24" customHeight="1">
      <c r="A39" s="720" t="s">
        <v>189</v>
      </c>
      <c r="B39" s="727" t="s">
        <v>450</v>
      </c>
      <c r="C39" s="720" t="s">
        <v>188</v>
      </c>
      <c r="D39" s="723"/>
      <c r="E39" s="721"/>
      <c r="F39" s="983">
        <v>2250</v>
      </c>
      <c r="G39" s="771"/>
      <c r="H39" s="771"/>
      <c r="I39" s="771"/>
      <c r="J39" s="771"/>
      <c r="K39" s="771"/>
      <c r="L39" s="771"/>
    </row>
    <row r="40" spans="1:12" ht="24.75" customHeight="1">
      <c r="A40" s="752" t="s">
        <v>189</v>
      </c>
      <c r="B40" s="753" t="s">
        <v>451</v>
      </c>
      <c r="C40" s="752" t="s">
        <v>213</v>
      </c>
      <c r="D40" s="755"/>
      <c r="E40" s="754"/>
      <c r="F40" s="984">
        <v>11200</v>
      </c>
      <c r="G40" s="772"/>
      <c r="H40" s="772"/>
      <c r="I40" s="772"/>
      <c r="J40" s="772"/>
      <c r="K40" s="772"/>
      <c r="L40" s="772"/>
    </row>
    <row r="41" spans="1:6" s="296" customFormat="1" ht="15">
      <c r="A41" s="295"/>
      <c r="B41" s="296" t="s">
        <v>674</v>
      </c>
      <c r="C41" s="295"/>
      <c r="D41" s="297"/>
      <c r="E41" s="295"/>
      <c r="F41" s="985"/>
    </row>
    <row r="42" spans="1:6" s="296" customFormat="1" ht="15">
      <c r="A42" s="295"/>
      <c r="B42" s="296" t="s">
        <v>675</v>
      </c>
      <c r="C42" s="295"/>
      <c r="D42" s="297"/>
      <c r="E42" s="295"/>
      <c r="F42" s="985"/>
    </row>
    <row r="43" spans="1:6" s="296" customFormat="1" ht="17.25" customHeight="1">
      <c r="A43" s="295"/>
      <c r="B43" s="298" t="s">
        <v>676</v>
      </c>
      <c r="C43" s="295"/>
      <c r="D43" s="297"/>
      <c r="E43" s="295"/>
      <c r="F43" s="985"/>
    </row>
  </sheetData>
  <sheetProtection/>
  <mergeCells count="11">
    <mergeCell ref="A6:A7"/>
    <mergeCell ref="B6:B7"/>
    <mergeCell ref="C6:C7"/>
    <mergeCell ref="D6:E6"/>
    <mergeCell ref="L6:L7"/>
    <mergeCell ref="A1:L1"/>
    <mergeCell ref="F5:J5"/>
    <mergeCell ref="B3:J3"/>
    <mergeCell ref="B4:L4"/>
    <mergeCell ref="F6:H6"/>
    <mergeCell ref="I6:K6"/>
  </mergeCells>
  <printOptions horizontalCentered="1"/>
  <pageMargins left="0.25" right="0.25" top="0.42" bottom="0.5" header="0.25" footer="0.25"/>
  <pageSetup horizontalDpi="600" verticalDpi="600" orientation="landscape" paperSize="9" scale="65" r:id="rId3"/>
  <headerFooter alignWithMargins="0">
    <oddFooter>&amp;C&amp;10&amp;P</oddFooter>
  </headerFooter>
  <legacyDrawing r:id="rId2"/>
</worksheet>
</file>

<file path=xl/worksheets/sheet6.xml><?xml version="1.0" encoding="utf-8"?>
<worksheet xmlns="http://schemas.openxmlformats.org/spreadsheetml/2006/main" xmlns:r="http://schemas.openxmlformats.org/officeDocument/2006/relationships">
  <sheetPr>
    <tabColor theme="2"/>
  </sheetPr>
  <dimension ref="A1:HP70"/>
  <sheetViews>
    <sheetView zoomScale="85" zoomScaleNormal="85" zoomScalePageLayoutView="0" workbookViewId="0" topLeftCell="A1">
      <pane ySplit="7" topLeftCell="A8" activePane="bottomLeft" state="frozen"/>
      <selection pane="topLeft" activeCell="E71" sqref="E71"/>
      <selection pane="bottomLeft" activeCell="H7" sqref="H7"/>
    </sheetView>
  </sheetViews>
  <sheetFormatPr defaultColWidth="8.83203125" defaultRowHeight="18"/>
  <cols>
    <col min="1" max="1" width="3.83203125" style="130" customWidth="1"/>
    <col min="2" max="2" width="25.08203125" style="130" customWidth="1"/>
    <col min="3" max="4" width="7.91015625" style="130" customWidth="1"/>
    <col min="5" max="5" width="0.078125" style="130" customWidth="1"/>
    <col min="6" max="6" width="7.75" style="130" customWidth="1"/>
    <col min="7" max="7" width="6.83203125" style="176" bestFit="1" customWidth="1"/>
    <col min="8" max="8" width="10.5" style="131" bestFit="1" customWidth="1"/>
    <col min="9" max="9" width="7.75" style="131" customWidth="1"/>
    <col min="10" max="10" width="7.41015625" style="176" customWidth="1"/>
    <col min="11" max="11" width="7.91015625" style="131" bestFit="1" customWidth="1"/>
    <col min="12" max="12" width="7.66015625" style="131" customWidth="1"/>
    <col min="13" max="13" width="7.5" style="131" customWidth="1"/>
    <col min="14" max="14" width="8.08203125" style="131" customWidth="1"/>
    <col min="15" max="224" width="8.83203125" style="130" customWidth="1"/>
    <col min="225" max="16384" width="8.83203125" style="16" customWidth="1"/>
  </cols>
  <sheetData>
    <row r="1" spans="1:21" ht="18" customHeight="1">
      <c r="A1" s="892" t="s">
        <v>786</v>
      </c>
      <c r="B1" s="892"/>
      <c r="C1" s="892"/>
      <c r="D1" s="892"/>
      <c r="E1" s="892"/>
      <c r="F1" s="892"/>
      <c r="G1" s="892"/>
      <c r="H1" s="892"/>
      <c r="I1" s="892"/>
      <c r="J1" s="892"/>
      <c r="K1" s="892"/>
      <c r="L1" s="892"/>
      <c r="M1" s="892"/>
      <c r="N1" s="892"/>
      <c r="O1" s="616"/>
      <c r="P1" s="616"/>
      <c r="Q1" s="616"/>
      <c r="R1" s="616"/>
      <c r="S1" s="616"/>
      <c r="T1" s="616"/>
      <c r="U1" s="616"/>
    </row>
    <row r="2" spans="1:14" ht="18" customHeight="1">
      <c r="A2" s="892" t="s">
        <v>452</v>
      </c>
      <c r="B2" s="892"/>
      <c r="C2" s="892"/>
      <c r="D2" s="892"/>
      <c r="E2" s="892"/>
      <c r="F2" s="892"/>
      <c r="G2" s="892"/>
      <c r="H2" s="892"/>
      <c r="I2" s="892"/>
      <c r="J2" s="892"/>
      <c r="K2" s="892"/>
      <c r="L2" s="892"/>
      <c r="M2" s="892"/>
      <c r="N2" s="892"/>
    </row>
    <row r="3" spans="1:14" s="166" customFormat="1" ht="18">
      <c r="A3" s="893" t="s">
        <v>219</v>
      </c>
      <c r="B3" s="893"/>
      <c r="C3" s="893"/>
      <c r="D3" s="893"/>
      <c r="E3" s="893"/>
      <c r="F3" s="893"/>
      <c r="G3" s="893"/>
      <c r="H3" s="893"/>
      <c r="I3" s="893"/>
      <c r="J3" s="893"/>
      <c r="K3" s="893"/>
      <c r="L3" s="893"/>
      <c r="M3" s="893"/>
      <c r="N3" s="893"/>
    </row>
    <row r="4" spans="1:14" s="166" customFormat="1" ht="15">
      <c r="A4" s="895" t="s">
        <v>661</v>
      </c>
      <c r="B4" s="895"/>
      <c r="C4" s="895"/>
      <c r="D4" s="895"/>
      <c r="E4" s="895"/>
      <c r="F4" s="895"/>
      <c r="G4" s="895"/>
      <c r="H4" s="895"/>
      <c r="I4" s="895"/>
      <c r="J4" s="895"/>
      <c r="K4" s="895"/>
      <c r="L4" s="895"/>
      <c r="M4" s="895"/>
      <c r="N4" s="895"/>
    </row>
    <row r="5" spans="1:14" s="167" customFormat="1" ht="15.75">
      <c r="A5" s="894"/>
      <c r="B5" s="894"/>
      <c r="C5" s="894"/>
      <c r="D5" s="894"/>
      <c r="E5" s="894"/>
      <c r="F5" s="894"/>
      <c r="G5" s="894"/>
      <c r="H5" s="894"/>
      <c r="I5" s="894"/>
      <c r="J5" s="894"/>
      <c r="K5" s="894"/>
      <c r="L5" s="894"/>
      <c r="M5" s="894"/>
      <c r="N5" s="894"/>
    </row>
    <row r="6" spans="1:224" s="56" customFormat="1" ht="22.5" customHeight="1">
      <c r="A6" s="898" t="s">
        <v>178</v>
      </c>
      <c r="B6" s="898" t="s">
        <v>220</v>
      </c>
      <c r="C6" s="898" t="s">
        <v>221</v>
      </c>
      <c r="D6" s="896" t="s">
        <v>453</v>
      </c>
      <c r="E6" s="896" t="s">
        <v>625</v>
      </c>
      <c r="F6" s="883" t="s">
        <v>375</v>
      </c>
      <c r="G6" s="883"/>
      <c r="H6" s="890" t="s">
        <v>695</v>
      </c>
      <c r="I6" s="890"/>
      <c r="J6" s="890"/>
      <c r="K6" s="891" t="s">
        <v>187</v>
      </c>
      <c r="L6" s="891"/>
      <c r="M6" s="891"/>
      <c r="N6" s="884" t="s">
        <v>319</v>
      </c>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68"/>
      <c r="FE6" s="168"/>
      <c r="FF6" s="168"/>
      <c r="FG6" s="168"/>
      <c r="FH6" s="168"/>
      <c r="FI6" s="168"/>
      <c r="FJ6" s="168"/>
      <c r="FK6" s="168"/>
      <c r="FL6" s="168"/>
      <c r="FM6" s="168"/>
      <c r="FN6" s="168"/>
      <c r="FO6" s="168"/>
      <c r="FP6" s="168"/>
      <c r="FQ6" s="168"/>
      <c r="FR6" s="168"/>
      <c r="FS6" s="168"/>
      <c r="FT6" s="168"/>
      <c r="FU6" s="168"/>
      <c r="FV6" s="168"/>
      <c r="FW6" s="168"/>
      <c r="FX6" s="168"/>
      <c r="FY6" s="168"/>
      <c r="FZ6" s="168"/>
      <c r="GA6" s="168"/>
      <c r="GB6" s="168"/>
      <c r="GC6" s="168"/>
      <c r="GD6" s="168"/>
      <c r="GE6" s="168"/>
      <c r="GF6" s="168"/>
      <c r="GG6" s="168"/>
      <c r="GH6" s="168"/>
      <c r="GI6" s="168"/>
      <c r="GJ6" s="168"/>
      <c r="GK6" s="168"/>
      <c r="GL6" s="168"/>
      <c r="GM6" s="168"/>
      <c r="GN6" s="168"/>
      <c r="GO6" s="168"/>
      <c r="GP6" s="168"/>
      <c r="GQ6" s="168"/>
      <c r="GR6" s="168"/>
      <c r="GS6" s="168"/>
      <c r="GT6" s="168"/>
      <c r="GU6" s="168"/>
      <c r="GV6" s="168"/>
      <c r="GW6" s="168"/>
      <c r="GX6" s="168"/>
      <c r="GY6" s="168"/>
      <c r="GZ6" s="168"/>
      <c r="HA6" s="168"/>
      <c r="HB6" s="168"/>
      <c r="HC6" s="168"/>
      <c r="HD6" s="168"/>
      <c r="HE6" s="168"/>
      <c r="HF6" s="168"/>
      <c r="HG6" s="168"/>
      <c r="HH6" s="168"/>
      <c r="HI6" s="168"/>
      <c r="HJ6" s="168"/>
      <c r="HK6" s="168"/>
      <c r="HL6" s="168"/>
      <c r="HM6" s="168"/>
      <c r="HN6" s="168"/>
      <c r="HO6" s="168"/>
      <c r="HP6" s="168"/>
    </row>
    <row r="7" spans="1:224" s="56" customFormat="1" ht="69" customHeight="1">
      <c r="A7" s="898"/>
      <c r="B7" s="898"/>
      <c r="C7" s="898"/>
      <c r="D7" s="897"/>
      <c r="E7" s="897"/>
      <c r="F7" s="766" t="s">
        <v>701</v>
      </c>
      <c r="G7" s="766" t="s">
        <v>694</v>
      </c>
      <c r="H7" s="767" t="s">
        <v>696</v>
      </c>
      <c r="I7" s="768" t="s">
        <v>697</v>
      </c>
      <c r="J7" s="768" t="s">
        <v>310</v>
      </c>
      <c r="K7" s="764" t="s">
        <v>698</v>
      </c>
      <c r="L7" s="764" t="s">
        <v>699</v>
      </c>
      <c r="M7" s="764" t="s">
        <v>700</v>
      </c>
      <c r="N7" s="885"/>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row>
    <row r="8" spans="1:224" s="691" customFormat="1" ht="33" customHeight="1">
      <c r="A8" s="682" t="s">
        <v>208</v>
      </c>
      <c r="B8" s="683" t="s">
        <v>455</v>
      </c>
      <c r="C8" s="684" t="s">
        <v>183</v>
      </c>
      <c r="D8" s="685">
        <v>59999.95344352222</v>
      </c>
      <c r="E8" s="686">
        <f>SUM(E9:E12)</f>
        <v>27357.399999999998</v>
      </c>
      <c r="F8" s="685"/>
      <c r="G8" s="685"/>
      <c r="H8" s="687">
        <f>SUM(H9:H12)</f>
        <v>46000</v>
      </c>
      <c r="I8" s="685"/>
      <c r="J8" s="687"/>
      <c r="K8" s="688"/>
      <c r="L8" s="689"/>
      <c r="M8" s="689"/>
      <c r="N8" s="689"/>
      <c r="O8" s="690"/>
      <c r="P8" s="690"/>
      <c r="Q8" s="690"/>
      <c r="R8" s="690"/>
      <c r="S8" s="690"/>
      <c r="T8" s="690"/>
      <c r="U8" s="690"/>
      <c r="V8" s="690"/>
      <c r="W8" s="690"/>
      <c r="X8" s="690"/>
      <c r="Y8" s="690"/>
      <c r="Z8" s="690"/>
      <c r="AA8" s="690"/>
      <c r="AB8" s="690"/>
      <c r="AC8" s="690"/>
      <c r="AD8" s="690"/>
      <c r="AE8" s="690"/>
      <c r="AF8" s="690"/>
      <c r="AG8" s="690"/>
      <c r="AH8" s="690"/>
      <c r="AI8" s="690"/>
      <c r="AJ8" s="690"/>
      <c r="AK8" s="690"/>
      <c r="AL8" s="690"/>
      <c r="AM8" s="690"/>
      <c r="AN8" s="690"/>
      <c r="AO8" s="690"/>
      <c r="AP8" s="690"/>
      <c r="AQ8" s="690"/>
      <c r="AR8" s="690"/>
      <c r="AS8" s="690"/>
      <c r="AT8" s="690"/>
      <c r="AU8" s="690"/>
      <c r="AV8" s="690"/>
      <c r="AW8" s="690"/>
      <c r="AX8" s="690"/>
      <c r="AY8" s="690"/>
      <c r="AZ8" s="690"/>
      <c r="BA8" s="690"/>
      <c r="BB8" s="690"/>
      <c r="BC8" s="690"/>
      <c r="BD8" s="690"/>
      <c r="BE8" s="690"/>
      <c r="BF8" s="690"/>
      <c r="BG8" s="690"/>
      <c r="BH8" s="690"/>
      <c r="BI8" s="690"/>
      <c r="BJ8" s="690"/>
      <c r="BK8" s="690"/>
      <c r="BL8" s="690"/>
      <c r="BM8" s="690"/>
      <c r="BN8" s="690"/>
      <c r="BO8" s="690"/>
      <c r="BP8" s="690"/>
      <c r="BQ8" s="690"/>
      <c r="BR8" s="690"/>
      <c r="BS8" s="690"/>
      <c r="BT8" s="690"/>
      <c r="BU8" s="690"/>
      <c r="BV8" s="690"/>
      <c r="BW8" s="690"/>
      <c r="BX8" s="690"/>
      <c r="BY8" s="690"/>
      <c r="BZ8" s="690"/>
      <c r="CA8" s="690"/>
      <c r="CB8" s="690"/>
      <c r="CC8" s="690"/>
      <c r="CD8" s="690"/>
      <c r="CE8" s="690"/>
      <c r="CF8" s="690"/>
      <c r="CG8" s="690"/>
      <c r="CH8" s="690"/>
      <c r="CI8" s="690"/>
      <c r="CJ8" s="690"/>
      <c r="CK8" s="690"/>
      <c r="CL8" s="690"/>
      <c r="CM8" s="690"/>
      <c r="CN8" s="690"/>
      <c r="CO8" s="690"/>
      <c r="CP8" s="690"/>
      <c r="CQ8" s="690"/>
      <c r="CR8" s="690"/>
      <c r="CS8" s="690"/>
      <c r="CT8" s="690"/>
      <c r="CU8" s="690"/>
      <c r="CV8" s="690"/>
      <c r="CW8" s="690"/>
      <c r="CX8" s="690"/>
      <c r="CY8" s="690"/>
      <c r="CZ8" s="690"/>
      <c r="DA8" s="690"/>
      <c r="DB8" s="690"/>
      <c r="DC8" s="690"/>
      <c r="DD8" s="690"/>
      <c r="DE8" s="690"/>
      <c r="DF8" s="690"/>
      <c r="DG8" s="690"/>
      <c r="DH8" s="690"/>
      <c r="DI8" s="690"/>
      <c r="DJ8" s="690"/>
      <c r="DK8" s="690"/>
      <c r="DL8" s="690"/>
      <c r="DM8" s="690"/>
      <c r="DN8" s="690"/>
      <c r="DO8" s="690"/>
      <c r="DP8" s="690"/>
      <c r="DQ8" s="690"/>
      <c r="DR8" s="690"/>
      <c r="DS8" s="690"/>
      <c r="DT8" s="690"/>
      <c r="DU8" s="690"/>
      <c r="DV8" s="690"/>
      <c r="DW8" s="690"/>
      <c r="DX8" s="690"/>
      <c r="DY8" s="690"/>
      <c r="DZ8" s="690"/>
      <c r="EA8" s="690"/>
      <c r="EB8" s="690"/>
      <c r="EC8" s="690"/>
      <c r="ED8" s="690"/>
      <c r="EE8" s="690"/>
      <c r="EF8" s="690"/>
      <c r="EG8" s="690"/>
      <c r="EH8" s="690"/>
      <c r="EI8" s="690"/>
      <c r="EJ8" s="690"/>
      <c r="EK8" s="690"/>
      <c r="EL8" s="690"/>
      <c r="EM8" s="690"/>
      <c r="EN8" s="690"/>
      <c r="EO8" s="690"/>
      <c r="EP8" s="690"/>
      <c r="EQ8" s="690"/>
      <c r="ER8" s="690"/>
      <c r="ES8" s="690"/>
      <c r="ET8" s="690"/>
      <c r="EU8" s="690"/>
      <c r="EV8" s="690"/>
      <c r="EW8" s="690"/>
      <c r="EX8" s="690"/>
      <c r="EY8" s="690"/>
      <c r="EZ8" s="690"/>
      <c r="FA8" s="690"/>
      <c r="FB8" s="690"/>
      <c r="FC8" s="690"/>
      <c r="FD8" s="690"/>
      <c r="FE8" s="690"/>
      <c r="FF8" s="690"/>
      <c r="FG8" s="690"/>
      <c r="FH8" s="690"/>
      <c r="FI8" s="690"/>
      <c r="FJ8" s="690"/>
      <c r="FK8" s="690"/>
      <c r="FL8" s="690"/>
      <c r="FM8" s="690"/>
      <c r="FN8" s="690"/>
      <c r="FO8" s="690"/>
      <c r="FP8" s="690"/>
      <c r="FQ8" s="690"/>
      <c r="FR8" s="690"/>
      <c r="FS8" s="690"/>
      <c r="FT8" s="690"/>
      <c r="FU8" s="690"/>
      <c r="FV8" s="690"/>
      <c r="FW8" s="690"/>
      <c r="FX8" s="690"/>
      <c r="FY8" s="690"/>
      <c r="FZ8" s="690"/>
      <c r="GA8" s="690"/>
      <c r="GB8" s="690"/>
      <c r="GC8" s="690"/>
      <c r="GD8" s="690"/>
      <c r="GE8" s="690"/>
      <c r="GF8" s="690"/>
      <c r="GG8" s="690"/>
      <c r="GH8" s="690"/>
      <c r="GI8" s="690"/>
      <c r="GJ8" s="690"/>
      <c r="GK8" s="690"/>
      <c r="GL8" s="690"/>
      <c r="GM8" s="690"/>
      <c r="GN8" s="690"/>
      <c r="GO8" s="690"/>
      <c r="GP8" s="690"/>
      <c r="GQ8" s="690"/>
      <c r="GR8" s="690"/>
      <c r="GS8" s="690"/>
      <c r="GT8" s="690"/>
      <c r="GU8" s="690"/>
      <c r="GV8" s="690"/>
      <c r="GW8" s="690"/>
      <c r="GX8" s="690"/>
      <c r="GY8" s="690"/>
      <c r="GZ8" s="690"/>
      <c r="HA8" s="690"/>
      <c r="HB8" s="690"/>
      <c r="HC8" s="690"/>
      <c r="HD8" s="690"/>
      <c r="HE8" s="690"/>
      <c r="HF8" s="690"/>
      <c r="HG8" s="690"/>
      <c r="HH8" s="690"/>
      <c r="HI8" s="690"/>
      <c r="HJ8" s="690"/>
      <c r="HK8" s="690"/>
      <c r="HL8" s="690"/>
      <c r="HM8" s="690"/>
      <c r="HN8" s="690"/>
      <c r="HO8" s="690"/>
      <c r="HP8" s="690"/>
    </row>
    <row r="9" spans="1:224" s="691" customFormat="1" ht="21.75" customHeight="1">
      <c r="A9" s="692" t="s">
        <v>454</v>
      </c>
      <c r="B9" s="84" t="s">
        <v>222</v>
      </c>
      <c r="C9" s="85" t="s">
        <v>183</v>
      </c>
      <c r="D9" s="133">
        <v>4912.730549999999</v>
      </c>
      <c r="E9" s="382">
        <v>2134.1</v>
      </c>
      <c r="F9" s="133"/>
      <c r="G9" s="133"/>
      <c r="H9" s="258">
        <v>3100</v>
      </c>
      <c r="I9" s="133"/>
      <c r="J9" s="258"/>
      <c r="K9" s="693"/>
      <c r="L9" s="667"/>
      <c r="M9" s="667"/>
      <c r="N9" s="667"/>
      <c r="O9" s="690"/>
      <c r="P9" s="690"/>
      <c r="Q9" s="690"/>
      <c r="R9" s="690"/>
      <c r="S9" s="690"/>
      <c r="T9" s="690"/>
      <c r="U9" s="690"/>
      <c r="V9" s="690"/>
      <c r="W9" s="690"/>
      <c r="X9" s="690"/>
      <c r="Y9" s="690"/>
      <c r="Z9" s="690"/>
      <c r="AA9" s="690"/>
      <c r="AB9" s="690"/>
      <c r="AC9" s="690"/>
      <c r="AD9" s="690"/>
      <c r="AE9" s="690"/>
      <c r="AF9" s="690"/>
      <c r="AG9" s="690"/>
      <c r="AH9" s="690"/>
      <c r="AI9" s="690"/>
      <c r="AJ9" s="690"/>
      <c r="AK9" s="690"/>
      <c r="AL9" s="690"/>
      <c r="AM9" s="690"/>
      <c r="AN9" s="690"/>
      <c r="AO9" s="690"/>
      <c r="AP9" s="690"/>
      <c r="AQ9" s="690"/>
      <c r="AR9" s="690"/>
      <c r="AS9" s="690"/>
      <c r="AT9" s="690"/>
      <c r="AU9" s="690"/>
      <c r="AV9" s="690"/>
      <c r="AW9" s="690"/>
      <c r="AX9" s="690"/>
      <c r="AY9" s="690"/>
      <c r="AZ9" s="690"/>
      <c r="BA9" s="690"/>
      <c r="BB9" s="690"/>
      <c r="BC9" s="690"/>
      <c r="BD9" s="690"/>
      <c r="BE9" s="690"/>
      <c r="BF9" s="690"/>
      <c r="BG9" s="690"/>
      <c r="BH9" s="690"/>
      <c r="BI9" s="690"/>
      <c r="BJ9" s="690"/>
      <c r="BK9" s="690"/>
      <c r="BL9" s="690"/>
      <c r="BM9" s="690"/>
      <c r="BN9" s="690"/>
      <c r="BO9" s="690"/>
      <c r="BP9" s="690"/>
      <c r="BQ9" s="690"/>
      <c r="BR9" s="690"/>
      <c r="BS9" s="690"/>
      <c r="BT9" s="690"/>
      <c r="BU9" s="690"/>
      <c r="BV9" s="690"/>
      <c r="BW9" s="690"/>
      <c r="BX9" s="690"/>
      <c r="BY9" s="690"/>
      <c r="BZ9" s="690"/>
      <c r="CA9" s="690"/>
      <c r="CB9" s="690"/>
      <c r="CC9" s="690"/>
      <c r="CD9" s="690"/>
      <c r="CE9" s="690"/>
      <c r="CF9" s="690"/>
      <c r="CG9" s="690"/>
      <c r="CH9" s="690"/>
      <c r="CI9" s="690"/>
      <c r="CJ9" s="690"/>
      <c r="CK9" s="690"/>
      <c r="CL9" s="690"/>
      <c r="CM9" s="690"/>
      <c r="CN9" s="690"/>
      <c r="CO9" s="690"/>
      <c r="CP9" s="690"/>
      <c r="CQ9" s="690"/>
      <c r="CR9" s="690"/>
      <c r="CS9" s="690"/>
      <c r="CT9" s="690"/>
      <c r="CU9" s="690"/>
      <c r="CV9" s="690"/>
      <c r="CW9" s="690"/>
      <c r="CX9" s="690"/>
      <c r="CY9" s="690"/>
      <c r="CZ9" s="690"/>
      <c r="DA9" s="690"/>
      <c r="DB9" s="690"/>
      <c r="DC9" s="690"/>
      <c r="DD9" s="690"/>
      <c r="DE9" s="690"/>
      <c r="DF9" s="690"/>
      <c r="DG9" s="690"/>
      <c r="DH9" s="690"/>
      <c r="DI9" s="690"/>
      <c r="DJ9" s="690"/>
      <c r="DK9" s="690"/>
      <c r="DL9" s="690"/>
      <c r="DM9" s="690"/>
      <c r="DN9" s="690"/>
      <c r="DO9" s="690"/>
      <c r="DP9" s="690"/>
      <c r="DQ9" s="690"/>
      <c r="DR9" s="690"/>
      <c r="DS9" s="690"/>
      <c r="DT9" s="690"/>
      <c r="DU9" s="690"/>
      <c r="DV9" s="690"/>
      <c r="DW9" s="690"/>
      <c r="DX9" s="690"/>
      <c r="DY9" s="690"/>
      <c r="DZ9" s="690"/>
      <c r="EA9" s="690"/>
      <c r="EB9" s="690"/>
      <c r="EC9" s="690"/>
      <c r="ED9" s="690"/>
      <c r="EE9" s="690"/>
      <c r="EF9" s="690"/>
      <c r="EG9" s="690"/>
      <c r="EH9" s="690"/>
      <c r="EI9" s="690"/>
      <c r="EJ9" s="690"/>
      <c r="EK9" s="690"/>
      <c r="EL9" s="690"/>
      <c r="EM9" s="690"/>
      <c r="EN9" s="690"/>
      <c r="EO9" s="690"/>
      <c r="EP9" s="690"/>
      <c r="EQ9" s="690"/>
      <c r="ER9" s="690"/>
      <c r="ES9" s="690"/>
      <c r="ET9" s="690"/>
      <c r="EU9" s="690"/>
      <c r="EV9" s="690"/>
      <c r="EW9" s="690"/>
      <c r="EX9" s="690"/>
      <c r="EY9" s="690"/>
      <c r="EZ9" s="690"/>
      <c r="FA9" s="690"/>
      <c r="FB9" s="690"/>
      <c r="FC9" s="690"/>
      <c r="FD9" s="690"/>
      <c r="FE9" s="690"/>
      <c r="FF9" s="690"/>
      <c r="FG9" s="690"/>
      <c r="FH9" s="690"/>
      <c r="FI9" s="690"/>
      <c r="FJ9" s="690"/>
      <c r="FK9" s="690"/>
      <c r="FL9" s="690"/>
      <c r="FM9" s="690"/>
      <c r="FN9" s="690"/>
      <c r="FO9" s="690"/>
      <c r="FP9" s="690"/>
      <c r="FQ9" s="690"/>
      <c r="FR9" s="690"/>
      <c r="FS9" s="690"/>
      <c r="FT9" s="690"/>
      <c r="FU9" s="690"/>
      <c r="FV9" s="690"/>
      <c r="FW9" s="690"/>
      <c r="FX9" s="690"/>
      <c r="FY9" s="690"/>
      <c r="FZ9" s="690"/>
      <c r="GA9" s="690"/>
      <c r="GB9" s="690"/>
      <c r="GC9" s="690"/>
      <c r="GD9" s="690"/>
      <c r="GE9" s="690"/>
      <c r="GF9" s="690"/>
      <c r="GG9" s="690"/>
      <c r="GH9" s="690"/>
      <c r="GI9" s="690"/>
      <c r="GJ9" s="690"/>
      <c r="GK9" s="690"/>
      <c r="GL9" s="690"/>
      <c r="GM9" s="690"/>
      <c r="GN9" s="690"/>
      <c r="GO9" s="690"/>
      <c r="GP9" s="690"/>
      <c r="GQ9" s="690"/>
      <c r="GR9" s="690"/>
      <c r="GS9" s="690"/>
      <c r="GT9" s="690"/>
      <c r="GU9" s="690"/>
      <c r="GV9" s="690"/>
      <c r="GW9" s="690"/>
      <c r="GX9" s="690"/>
      <c r="GY9" s="690"/>
      <c r="GZ9" s="690"/>
      <c r="HA9" s="690"/>
      <c r="HB9" s="690"/>
      <c r="HC9" s="690"/>
      <c r="HD9" s="690"/>
      <c r="HE9" s="690"/>
      <c r="HF9" s="690"/>
      <c r="HG9" s="690"/>
      <c r="HH9" s="690"/>
      <c r="HI9" s="690"/>
      <c r="HJ9" s="690"/>
      <c r="HK9" s="690"/>
      <c r="HL9" s="690"/>
      <c r="HM9" s="690"/>
      <c r="HN9" s="690"/>
      <c r="HO9" s="690"/>
      <c r="HP9" s="690"/>
    </row>
    <row r="10" spans="1:224" s="691" customFormat="1" ht="20.25" customHeight="1">
      <c r="A10" s="692" t="s">
        <v>458</v>
      </c>
      <c r="B10" s="84" t="s">
        <v>456</v>
      </c>
      <c r="C10" s="85" t="s">
        <v>183</v>
      </c>
      <c r="D10" s="134">
        <v>45453.31219352222</v>
      </c>
      <c r="E10" s="382">
        <v>19461.6</v>
      </c>
      <c r="F10" s="133"/>
      <c r="G10" s="133"/>
      <c r="H10" s="258">
        <v>34280</v>
      </c>
      <c r="I10" s="133"/>
      <c r="J10" s="258"/>
      <c r="K10" s="693"/>
      <c r="L10" s="667"/>
      <c r="M10" s="667"/>
      <c r="N10" s="667"/>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0"/>
      <c r="AY10" s="690"/>
      <c r="AZ10" s="690"/>
      <c r="BA10" s="690"/>
      <c r="BB10" s="690"/>
      <c r="BC10" s="690"/>
      <c r="BD10" s="690"/>
      <c r="BE10" s="690"/>
      <c r="BF10" s="690"/>
      <c r="BG10" s="690"/>
      <c r="BH10" s="690"/>
      <c r="BI10" s="690"/>
      <c r="BJ10" s="690"/>
      <c r="BK10" s="690"/>
      <c r="BL10" s="690"/>
      <c r="BM10" s="690"/>
      <c r="BN10" s="690"/>
      <c r="BO10" s="690"/>
      <c r="BP10" s="690"/>
      <c r="BQ10" s="690"/>
      <c r="BR10" s="690"/>
      <c r="BS10" s="690"/>
      <c r="BT10" s="690"/>
      <c r="BU10" s="690"/>
      <c r="BV10" s="690"/>
      <c r="BW10" s="690"/>
      <c r="BX10" s="690"/>
      <c r="BY10" s="690"/>
      <c r="BZ10" s="690"/>
      <c r="CA10" s="690"/>
      <c r="CB10" s="690"/>
      <c r="CC10" s="690"/>
      <c r="CD10" s="690"/>
      <c r="CE10" s="690"/>
      <c r="CF10" s="690"/>
      <c r="CG10" s="690"/>
      <c r="CH10" s="690"/>
      <c r="CI10" s="690"/>
      <c r="CJ10" s="690"/>
      <c r="CK10" s="690"/>
      <c r="CL10" s="690"/>
      <c r="CM10" s="690"/>
      <c r="CN10" s="690"/>
      <c r="CO10" s="690"/>
      <c r="CP10" s="690"/>
      <c r="CQ10" s="690"/>
      <c r="CR10" s="690"/>
      <c r="CS10" s="690"/>
      <c r="CT10" s="690"/>
      <c r="CU10" s="690"/>
      <c r="CV10" s="690"/>
      <c r="CW10" s="690"/>
      <c r="CX10" s="690"/>
      <c r="CY10" s="690"/>
      <c r="CZ10" s="690"/>
      <c r="DA10" s="690"/>
      <c r="DB10" s="690"/>
      <c r="DC10" s="690"/>
      <c r="DD10" s="690"/>
      <c r="DE10" s="690"/>
      <c r="DF10" s="690"/>
      <c r="DG10" s="690"/>
      <c r="DH10" s="690"/>
      <c r="DI10" s="690"/>
      <c r="DJ10" s="690"/>
      <c r="DK10" s="690"/>
      <c r="DL10" s="690"/>
      <c r="DM10" s="690"/>
      <c r="DN10" s="690"/>
      <c r="DO10" s="690"/>
      <c r="DP10" s="690"/>
      <c r="DQ10" s="690"/>
      <c r="DR10" s="690"/>
      <c r="DS10" s="690"/>
      <c r="DT10" s="690"/>
      <c r="DU10" s="690"/>
      <c r="DV10" s="690"/>
      <c r="DW10" s="690"/>
      <c r="DX10" s="690"/>
      <c r="DY10" s="690"/>
      <c r="DZ10" s="690"/>
      <c r="EA10" s="690"/>
      <c r="EB10" s="690"/>
      <c r="EC10" s="690"/>
      <c r="ED10" s="690"/>
      <c r="EE10" s="690"/>
      <c r="EF10" s="690"/>
      <c r="EG10" s="690"/>
      <c r="EH10" s="690"/>
      <c r="EI10" s="690"/>
      <c r="EJ10" s="690"/>
      <c r="EK10" s="690"/>
      <c r="EL10" s="690"/>
      <c r="EM10" s="690"/>
      <c r="EN10" s="690"/>
      <c r="EO10" s="690"/>
      <c r="EP10" s="690"/>
      <c r="EQ10" s="690"/>
      <c r="ER10" s="690"/>
      <c r="ES10" s="690"/>
      <c r="ET10" s="690"/>
      <c r="EU10" s="690"/>
      <c r="EV10" s="690"/>
      <c r="EW10" s="690"/>
      <c r="EX10" s="690"/>
      <c r="EY10" s="690"/>
      <c r="EZ10" s="690"/>
      <c r="FA10" s="690"/>
      <c r="FB10" s="690"/>
      <c r="FC10" s="690"/>
      <c r="FD10" s="690"/>
      <c r="FE10" s="690"/>
      <c r="FF10" s="690"/>
      <c r="FG10" s="690"/>
      <c r="FH10" s="690"/>
      <c r="FI10" s="690"/>
      <c r="FJ10" s="690"/>
      <c r="FK10" s="690"/>
      <c r="FL10" s="690"/>
      <c r="FM10" s="690"/>
      <c r="FN10" s="690"/>
      <c r="FO10" s="690"/>
      <c r="FP10" s="690"/>
      <c r="FQ10" s="690"/>
      <c r="FR10" s="690"/>
      <c r="FS10" s="690"/>
      <c r="FT10" s="690"/>
      <c r="FU10" s="690"/>
      <c r="FV10" s="690"/>
      <c r="FW10" s="690"/>
      <c r="FX10" s="690"/>
      <c r="FY10" s="690"/>
      <c r="FZ10" s="690"/>
      <c r="GA10" s="690"/>
      <c r="GB10" s="690"/>
      <c r="GC10" s="690"/>
      <c r="GD10" s="690"/>
      <c r="GE10" s="690"/>
      <c r="GF10" s="690"/>
      <c r="GG10" s="690"/>
      <c r="GH10" s="690"/>
      <c r="GI10" s="690"/>
      <c r="GJ10" s="690"/>
      <c r="GK10" s="690"/>
      <c r="GL10" s="690"/>
      <c r="GM10" s="690"/>
      <c r="GN10" s="690"/>
      <c r="GO10" s="690"/>
      <c r="GP10" s="690"/>
      <c r="GQ10" s="690"/>
      <c r="GR10" s="690"/>
      <c r="GS10" s="690"/>
      <c r="GT10" s="690"/>
      <c r="GU10" s="690"/>
      <c r="GV10" s="690"/>
      <c r="GW10" s="690"/>
      <c r="GX10" s="690"/>
      <c r="GY10" s="690"/>
      <c r="GZ10" s="690"/>
      <c r="HA10" s="690"/>
      <c r="HB10" s="690"/>
      <c r="HC10" s="690"/>
      <c r="HD10" s="690"/>
      <c r="HE10" s="690"/>
      <c r="HF10" s="690"/>
      <c r="HG10" s="690"/>
      <c r="HH10" s="690"/>
      <c r="HI10" s="690"/>
      <c r="HJ10" s="690"/>
      <c r="HK10" s="690"/>
      <c r="HL10" s="690"/>
      <c r="HM10" s="690"/>
      <c r="HN10" s="690"/>
      <c r="HO10" s="690"/>
      <c r="HP10" s="690"/>
    </row>
    <row r="11" spans="1:224" s="691" customFormat="1" ht="20.25" customHeight="1">
      <c r="A11" s="692" t="s">
        <v>460</v>
      </c>
      <c r="B11" s="84" t="s">
        <v>223</v>
      </c>
      <c r="C11" s="85" t="s">
        <v>183</v>
      </c>
      <c r="D11" s="134">
        <v>9183.510699999999</v>
      </c>
      <c r="E11" s="382">
        <f>5761.7-150</f>
        <v>5611.7</v>
      </c>
      <c r="F11" s="133"/>
      <c r="G11" s="133"/>
      <c r="H11" s="258">
        <v>8400</v>
      </c>
      <c r="I11" s="133"/>
      <c r="J11" s="258"/>
      <c r="K11" s="693"/>
      <c r="L11" s="667"/>
      <c r="M11" s="667"/>
      <c r="N11" s="667"/>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0"/>
      <c r="AY11" s="690"/>
      <c r="AZ11" s="690"/>
      <c r="BA11" s="690"/>
      <c r="BB11" s="690"/>
      <c r="BC11" s="690"/>
      <c r="BD11" s="690"/>
      <c r="BE11" s="690"/>
      <c r="BF11" s="690"/>
      <c r="BG11" s="690"/>
      <c r="BH11" s="690"/>
      <c r="BI11" s="690"/>
      <c r="BJ11" s="690"/>
      <c r="BK11" s="690"/>
      <c r="BL11" s="690"/>
      <c r="BM11" s="690"/>
      <c r="BN11" s="690"/>
      <c r="BO11" s="690"/>
      <c r="BP11" s="690"/>
      <c r="BQ11" s="690"/>
      <c r="BR11" s="690"/>
      <c r="BS11" s="690"/>
      <c r="BT11" s="690"/>
      <c r="BU11" s="690"/>
      <c r="BV11" s="690"/>
      <c r="BW11" s="690"/>
      <c r="BX11" s="690"/>
      <c r="BY11" s="690"/>
      <c r="BZ11" s="690"/>
      <c r="CA11" s="690"/>
      <c r="CB11" s="690"/>
      <c r="CC11" s="690"/>
      <c r="CD11" s="690"/>
      <c r="CE11" s="690"/>
      <c r="CF11" s="690"/>
      <c r="CG11" s="690"/>
      <c r="CH11" s="690"/>
      <c r="CI11" s="690"/>
      <c r="CJ11" s="690"/>
      <c r="CK11" s="690"/>
      <c r="CL11" s="690"/>
      <c r="CM11" s="690"/>
      <c r="CN11" s="690"/>
      <c r="CO11" s="690"/>
      <c r="CP11" s="690"/>
      <c r="CQ11" s="690"/>
      <c r="CR11" s="690"/>
      <c r="CS11" s="690"/>
      <c r="CT11" s="690"/>
      <c r="CU11" s="690"/>
      <c r="CV11" s="690"/>
      <c r="CW11" s="690"/>
      <c r="CX11" s="690"/>
      <c r="CY11" s="690"/>
      <c r="CZ11" s="690"/>
      <c r="DA11" s="690"/>
      <c r="DB11" s="690"/>
      <c r="DC11" s="690"/>
      <c r="DD11" s="690"/>
      <c r="DE11" s="690"/>
      <c r="DF11" s="690"/>
      <c r="DG11" s="690"/>
      <c r="DH11" s="690"/>
      <c r="DI11" s="690"/>
      <c r="DJ11" s="690"/>
      <c r="DK11" s="690"/>
      <c r="DL11" s="690"/>
      <c r="DM11" s="690"/>
      <c r="DN11" s="690"/>
      <c r="DO11" s="690"/>
      <c r="DP11" s="690"/>
      <c r="DQ11" s="690"/>
      <c r="DR11" s="690"/>
      <c r="DS11" s="690"/>
      <c r="DT11" s="690"/>
      <c r="DU11" s="690"/>
      <c r="DV11" s="690"/>
      <c r="DW11" s="690"/>
      <c r="DX11" s="690"/>
      <c r="DY11" s="690"/>
      <c r="DZ11" s="690"/>
      <c r="EA11" s="690"/>
      <c r="EB11" s="690"/>
      <c r="EC11" s="690"/>
      <c r="ED11" s="690"/>
      <c r="EE11" s="690"/>
      <c r="EF11" s="690"/>
      <c r="EG11" s="690"/>
      <c r="EH11" s="690"/>
      <c r="EI11" s="690"/>
      <c r="EJ11" s="690"/>
      <c r="EK11" s="690"/>
      <c r="EL11" s="690"/>
      <c r="EM11" s="690"/>
      <c r="EN11" s="690"/>
      <c r="EO11" s="690"/>
      <c r="EP11" s="690"/>
      <c r="EQ11" s="690"/>
      <c r="ER11" s="690"/>
      <c r="ES11" s="690"/>
      <c r="ET11" s="690"/>
      <c r="EU11" s="690"/>
      <c r="EV11" s="690"/>
      <c r="EW11" s="690"/>
      <c r="EX11" s="690"/>
      <c r="EY11" s="690"/>
      <c r="EZ11" s="690"/>
      <c r="FA11" s="690"/>
      <c r="FB11" s="690"/>
      <c r="FC11" s="690"/>
      <c r="FD11" s="690"/>
      <c r="FE11" s="690"/>
      <c r="FF11" s="690"/>
      <c r="FG11" s="690"/>
      <c r="FH11" s="690"/>
      <c r="FI11" s="690"/>
      <c r="FJ11" s="690"/>
      <c r="FK11" s="690"/>
      <c r="FL11" s="690"/>
      <c r="FM11" s="690"/>
      <c r="FN11" s="690"/>
      <c r="FO11" s="690"/>
      <c r="FP11" s="690"/>
      <c r="FQ11" s="690"/>
      <c r="FR11" s="690"/>
      <c r="FS11" s="690"/>
      <c r="FT11" s="690"/>
      <c r="FU11" s="690"/>
      <c r="FV11" s="690"/>
      <c r="FW11" s="690"/>
      <c r="FX11" s="690"/>
      <c r="FY11" s="690"/>
      <c r="FZ11" s="690"/>
      <c r="GA11" s="690"/>
      <c r="GB11" s="690"/>
      <c r="GC11" s="690"/>
      <c r="GD11" s="690"/>
      <c r="GE11" s="690"/>
      <c r="GF11" s="690"/>
      <c r="GG11" s="690"/>
      <c r="GH11" s="690"/>
      <c r="GI11" s="690"/>
      <c r="GJ11" s="690"/>
      <c r="GK11" s="690"/>
      <c r="GL11" s="690"/>
      <c r="GM11" s="690"/>
      <c r="GN11" s="690"/>
      <c r="GO11" s="690"/>
      <c r="GP11" s="690"/>
      <c r="GQ11" s="690"/>
      <c r="GR11" s="690"/>
      <c r="GS11" s="690"/>
      <c r="GT11" s="690"/>
      <c r="GU11" s="690"/>
      <c r="GV11" s="690"/>
      <c r="GW11" s="690"/>
      <c r="GX11" s="690"/>
      <c r="GY11" s="690"/>
      <c r="GZ11" s="690"/>
      <c r="HA11" s="690"/>
      <c r="HB11" s="690"/>
      <c r="HC11" s="690"/>
      <c r="HD11" s="690"/>
      <c r="HE11" s="690"/>
      <c r="HF11" s="690"/>
      <c r="HG11" s="690"/>
      <c r="HH11" s="690"/>
      <c r="HI11" s="690"/>
      <c r="HJ11" s="690"/>
      <c r="HK11" s="690"/>
      <c r="HL11" s="690"/>
      <c r="HM11" s="690"/>
      <c r="HN11" s="690"/>
      <c r="HO11" s="690"/>
      <c r="HP11" s="690"/>
    </row>
    <row r="12" spans="1:224" s="691" customFormat="1" ht="20.25" customHeight="1">
      <c r="A12" s="692" t="s">
        <v>503</v>
      </c>
      <c r="B12" s="84" t="s">
        <v>457</v>
      </c>
      <c r="C12" s="85" t="s">
        <v>183</v>
      </c>
      <c r="D12" s="134">
        <v>450.4</v>
      </c>
      <c r="E12" s="134">
        <v>150</v>
      </c>
      <c r="F12" s="134"/>
      <c r="G12" s="133"/>
      <c r="H12" s="258">
        <v>220</v>
      </c>
      <c r="I12" s="133"/>
      <c r="J12" s="258"/>
      <c r="K12" s="693"/>
      <c r="L12" s="667"/>
      <c r="M12" s="667"/>
      <c r="N12" s="667"/>
      <c r="O12" s="690"/>
      <c r="P12" s="690"/>
      <c r="Q12" s="690"/>
      <c r="R12" s="690"/>
      <c r="S12" s="690"/>
      <c r="T12" s="690"/>
      <c r="U12" s="690"/>
      <c r="V12" s="690"/>
      <c r="W12" s="690"/>
      <c r="X12" s="690"/>
      <c r="Y12" s="690"/>
      <c r="Z12" s="690"/>
      <c r="AA12" s="690"/>
      <c r="AB12" s="690"/>
      <c r="AC12" s="690"/>
      <c r="AD12" s="690"/>
      <c r="AE12" s="690"/>
      <c r="AF12" s="690"/>
      <c r="AG12" s="690"/>
      <c r="AH12" s="690"/>
      <c r="AI12" s="690"/>
      <c r="AJ12" s="690"/>
      <c r="AK12" s="690"/>
      <c r="AL12" s="690"/>
      <c r="AM12" s="690"/>
      <c r="AN12" s="690"/>
      <c r="AO12" s="690"/>
      <c r="AP12" s="690"/>
      <c r="AQ12" s="690"/>
      <c r="AR12" s="690"/>
      <c r="AS12" s="690"/>
      <c r="AT12" s="690"/>
      <c r="AU12" s="690"/>
      <c r="AV12" s="690"/>
      <c r="AW12" s="690"/>
      <c r="AX12" s="690"/>
      <c r="AY12" s="690"/>
      <c r="AZ12" s="690"/>
      <c r="BA12" s="690"/>
      <c r="BB12" s="690"/>
      <c r="BC12" s="690"/>
      <c r="BD12" s="690"/>
      <c r="BE12" s="690"/>
      <c r="BF12" s="690"/>
      <c r="BG12" s="690"/>
      <c r="BH12" s="690"/>
      <c r="BI12" s="690"/>
      <c r="BJ12" s="690"/>
      <c r="BK12" s="690"/>
      <c r="BL12" s="690"/>
      <c r="BM12" s="690"/>
      <c r="BN12" s="690"/>
      <c r="BO12" s="690"/>
      <c r="BP12" s="690"/>
      <c r="BQ12" s="690"/>
      <c r="BR12" s="690"/>
      <c r="BS12" s="690"/>
      <c r="BT12" s="690"/>
      <c r="BU12" s="690"/>
      <c r="BV12" s="690"/>
      <c r="BW12" s="690"/>
      <c r="BX12" s="690"/>
      <c r="BY12" s="690"/>
      <c r="BZ12" s="690"/>
      <c r="CA12" s="690"/>
      <c r="CB12" s="690"/>
      <c r="CC12" s="690"/>
      <c r="CD12" s="690"/>
      <c r="CE12" s="690"/>
      <c r="CF12" s="690"/>
      <c r="CG12" s="690"/>
      <c r="CH12" s="690"/>
      <c r="CI12" s="690"/>
      <c r="CJ12" s="690"/>
      <c r="CK12" s="690"/>
      <c r="CL12" s="690"/>
      <c r="CM12" s="690"/>
      <c r="CN12" s="690"/>
      <c r="CO12" s="690"/>
      <c r="CP12" s="690"/>
      <c r="CQ12" s="690"/>
      <c r="CR12" s="690"/>
      <c r="CS12" s="690"/>
      <c r="CT12" s="690"/>
      <c r="CU12" s="690"/>
      <c r="CV12" s="690"/>
      <c r="CW12" s="690"/>
      <c r="CX12" s="690"/>
      <c r="CY12" s="690"/>
      <c r="CZ12" s="690"/>
      <c r="DA12" s="690"/>
      <c r="DB12" s="690"/>
      <c r="DC12" s="690"/>
      <c r="DD12" s="690"/>
      <c r="DE12" s="690"/>
      <c r="DF12" s="690"/>
      <c r="DG12" s="690"/>
      <c r="DH12" s="690"/>
      <c r="DI12" s="690"/>
      <c r="DJ12" s="690"/>
      <c r="DK12" s="690"/>
      <c r="DL12" s="690"/>
      <c r="DM12" s="690"/>
      <c r="DN12" s="690"/>
      <c r="DO12" s="690"/>
      <c r="DP12" s="690"/>
      <c r="DQ12" s="690"/>
      <c r="DR12" s="690"/>
      <c r="DS12" s="690"/>
      <c r="DT12" s="690"/>
      <c r="DU12" s="690"/>
      <c r="DV12" s="690"/>
      <c r="DW12" s="690"/>
      <c r="DX12" s="690"/>
      <c r="DY12" s="690"/>
      <c r="DZ12" s="690"/>
      <c r="EA12" s="690"/>
      <c r="EB12" s="690"/>
      <c r="EC12" s="690"/>
      <c r="ED12" s="690"/>
      <c r="EE12" s="690"/>
      <c r="EF12" s="690"/>
      <c r="EG12" s="690"/>
      <c r="EH12" s="690"/>
      <c r="EI12" s="690"/>
      <c r="EJ12" s="690"/>
      <c r="EK12" s="690"/>
      <c r="EL12" s="690"/>
      <c r="EM12" s="690"/>
      <c r="EN12" s="690"/>
      <c r="EO12" s="690"/>
      <c r="EP12" s="690"/>
      <c r="EQ12" s="690"/>
      <c r="ER12" s="690"/>
      <c r="ES12" s="690"/>
      <c r="ET12" s="690"/>
      <c r="EU12" s="690"/>
      <c r="EV12" s="690"/>
      <c r="EW12" s="690"/>
      <c r="EX12" s="690"/>
      <c r="EY12" s="690"/>
      <c r="EZ12" s="690"/>
      <c r="FA12" s="690"/>
      <c r="FB12" s="690"/>
      <c r="FC12" s="690"/>
      <c r="FD12" s="690"/>
      <c r="FE12" s="690"/>
      <c r="FF12" s="690"/>
      <c r="FG12" s="690"/>
      <c r="FH12" s="690"/>
      <c r="FI12" s="690"/>
      <c r="FJ12" s="690"/>
      <c r="FK12" s="690"/>
      <c r="FL12" s="690"/>
      <c r="FM12" s="690"/>
      <c r="FN12" s="690"/>
      <c r="FO12" s="690"/>
      <c r="FP12" s="690"/>
      <c r="FQ12" s="690"/>
      <c r="FR12" s="690"/>
      <c r="FS12" s="690"/>
      <c r="FT12" s="690"/>
      <c r="FU12" s="690"/>
      <c r="FV12" s="690"/>
      <c r="FW12" s="690"/>
      <c r="FX12" s="690"/>
      <c r="FY12" s="690"/>
      <c r="FZ12" s="690"/>
      <c r="GA12" s="690"/>
      <c r="GB12" s="690"/>
      <c r="GC12" s="690"/>
      <c r="GD12" s="690"/>
      <c r="GE12" s="690"/>
      <c r="GF12" s="690"/>
      <c r="GG12" s="690"/>
      <c r="GH12" s="690"/>
      <c r="GI12" s="690"/>
      <c r="GJ12" s="690"/>
      <c r="GK12" s="690"/>
      <c r="GL12" s="690"/>
      <c r="GM12" s="690"/>
      <c r="GN12" s="690"/>
      <c r="GO12" s="690"/>
      <c r="GP12" s="690"/>
      <c r="GQ12" s="690"/>
      <c r="GR12" s="690"/>
      <c r="GS12" s="690"/>
      <c r="GT12" s="690"/>
      <c r="GU12" s="690"/>
      <c r="GV12" s="690"/>
      <c r="GW12" s="690"/>
      <c r="GX12" s="690"/>
      <c r="GY12" s="690"/>
      <c r="GZ12" s="690"/>
      <c r="HA12" s="690"/>
      <c r="HB12" s="690"/>
      <c r="HC12" s="690"/>
      <c r="HD12" s="690"/>
      <c r="HE12" s="690"/>
      <c r="HF12" s="690"/>
      <c r="HG12" s="690"/>
      <c r="HH12" s="690"/>
      <c r="HI12" s="690"/>
      <c r="HJ12" s="690"/>
      <c r="HK12" s="690"/>
      <c r="HL12" s="690"/>
      <c r="HM12" s="690"/>
      <c r="HN12" s="690"/>
      <c r="HO12" s="690"/>
      <c r="HP12" s="690"/>
    </row>
    <row r="13" spans="1:224" s="691" customFormat="1" ht="32.25" customHeight="1">
      <c r="A13" s="694"/>
      <c r="B13" s="695" t="s">
        <v>504</v>
      </c>
      <c r="C13" s="696" t="s">
        <v>183</v>
      </c>
      <c r="D13" s="134" t="s">
        <v>189</v>
      </c>
      <c r="E13" s="697">
        <f>SUM(E14:E22)</f>
        <v>2079.277657666208</v>
      </c>
      <c r="F13" s="133"/>
      <c r="G13" s="133"/>
      <c r="H13" s="258">
        <f>SUM(H14:H22)</f>
        <v>3700</v>
      </c>
      <c r="I13" s="133"/>
      <c r="J13" s="258"/>
      <c r="K13" s="585"/>
      <c r="L13" s="698"/>
      <c r="M13" s="698"/>
      <c r="N13" s="210"/>
      <c r="O13" s="690"/>
      <c r="P13" s="690"/>
      <c r="Q13" s="690"/>
      <c r="R13" s="690"/>
      <c r="S13" s="690"/>
      <c r="T13" s="690"/>
      <c r="U13" s="690"/>
      <c r="V13" s="690"/>
      <c r="W13" s="690"/>
      <c r="X13" s="690"/>
      <c r="Y13" s="690"/>
      <c r="Z13" s="690"/>
      <c r="AA13" s="690"/>
      <c r="AB13" s="690"/>
      <c r="AC13" s="690"/>
      <c r="AD13" s="690"/>
      <c r="AE13" s="690"/>
      <c r="AF13" s="690"/>
      <c r="AG13" s="690"/>
      <c r="AH13" s="690"/>
      <c r="AI13" s="690"/>
      <c r="AJ13" s="690"/>
      <c r="AK13" s="690"/>
      <c r="AL13" s="690"/>
      <c r="AM13" s="690"/>
      <c r="AN13" s="690"/>
      <c r="AO13" s="690"/>
      <c r="AP13" s="690"/>
      <c r="AQ13" s="690"/>
      <c r="AR13" s="690"/>
      <c r="AS13" s="690"/>
      <c r="AT13" s="690"/>
      <c r="AU13" s="690"/>
      <c r="AV13" s="690"/>
      <c r="AW13" s="690"/>
      <c r="AX13" s="690"/>
      <c r="AY13" s="690"/>
      <c r="AZ13" s="690"/>
      <c r="BA13" s="690"/>
      <c r="BB13" s="690"/>
      <c r="BC13" s="690"/>
      <c r="BD13" s="690"/>
      <c r="BE13" s="690"/>
      <c r="BF13" s="690"/>
      <c r="BG13" s="690"/>
      <c r="BH13" s="690"/>
      <c r="BI13" s="690"/>
      <c r="BJ13" s="690"/>
      <c r="BK13" s="690"/>
      <c r="BL13" s="690"/>
      <c r="BM13" s="690"/>
      <c r="BN13" s="690"/>
      <c r="BO13" s="690"/>
      <c r="BP13" s="690"/>
      <c r="BQ13" s="690"/>
      <c r="BR13" s="690"/>
      <c r="BS13" s="690"/>
      <c r="BT13" s="690"/>
      <c r="BU13" s="690"/>
      <c r="BV13" s="690"/>
      <c r="BW13" s="690"/>
      <c r="BX13" s="690"/>
      <c r="BY13" s="690"/>
      <c r="BZ13" s="690"/>
      <c r="CA13" s="690"/>
      <c r="CB13" s="690"/>
      <c r="CC13" s="690"/>
      <c r="CD13" s="690"/>
      <c r="CE13" s="690"/>
      <c r="CF13" s="690"/>
      <c r="CG13" s="690"/>
      <c r="CH13" s="690"/>
      <c r="CI13" s="690"/>
      <c r="CJ13" s="690"/>
      <c r="CK13" s="690"/>
      <c r="CL13" s="690"/>
      <c r="CM13" s="690"/>
      <c r="CN13" s="690"/>
      <c r="CO13" s="690"/>
      <c r="CP13" s="690"/>
      <c r="CQ13" s="690"/>
      <c r="CR13" s="690"/>
      <c r="CS13" s="690"/>
      <c r="CT13" s="690"/>
      <c r="CU13" s="690"/>
      <c r="CV13" s="690"/>
      <c r="CW13" s="690"/>
      <c r="CX13" s="690"/>
      <c r="CY13" s="690"/>
      <c r="CZ13" s="690"/>
      <c r="DA13" s="690"/>
      <c r="DB13" s="690"/>
      <c r="DC13" s="690"/>
      <c r="DD13" s="690"/>
      <c r="DE13" s="690"/>
      <c r="DF13" s="690"/>
      <c r="DG13" s="690"/>
      <c r="DH13" s="690"/>
      <c r="DI13" s="690"/>
      <c r="DJ13" s="690"/>
      <c r="DK13" s="690"/>
      <c r="DL13" s="690"/>
      <c r="DM13" s="690"/>
      <c r="DN13" s="690"/>
      <c r="DO13" s="690"/>
      <c r="DP13" s="690"/>
      <c r="DQ13" s="690"/>
      <c r="DR13" s="690"/>
      <c r="DS13" s="690"/>
      <c r="DT13" s="690"/>
      <c r="DU13" s="690"/>
      <c r="DV13" s="690"/>
      <c r="DW13" s="690"/>
      <c r="DX13" s="690"/>
      <c r="DY13" s="690"/>
      <c r="DZ13" s="690"/>
      <c r="EA13" s="690"/>
      <c r="EB13" s="690"/>
      <c r="EC13" s="690"/>
      <c r="ED13" s="690"/>
      <c r="EE13" s="690"/>
      <c r="EF13" s="690"/>
      <c r="EG13" s="690"/>
      <c r="EH13" s="690"/>
      <c r="EI13" s="690"/>
      <c r="EJ13" s="690"/>
      <c r="EK13" s="690"/>
      <c r="EL13" s="690"/>
      <c r="EM13" s="690"/>
      <c r="EN13" s="690"/>
      <c r="EO13" s="690"/>
      <c r="EP13" s="690"/>
      <c r="EQ13" s="690"/>
      <c r="ER13" s="690"/>
      <c r="ES13" s="690"/>
      <c r="ET13" s="690"/>
      <c r="EU13" s="690"/>
      <c r="EV13" s="690"/>
      <c r="EW13" s="690"/>
      <c r="EX13" s="690"/>
      <c r="EY13" s="690"/>
      <c r="EZ13" s="690"/>
      <c r="FA13" s="690"/>
      <c r="FB13" s="690"/>
      <c r="FC13" s="690"/>
      <c r="FD13" s="690"/>
      <c r="FE13" s="690"/>
      <c r="FF13" s="690"/>
      <c r="FG13" s="690"/>
      <c r="FH13" s="690"/>
      <c r="FI13" s="690"/>
      <c r="FJ13" s="690"/>
      <c r="FK13" s="690"/>
      <c r="FL13" s="690"/>
      <c r="FM13" s="690"/>
      <c r="FN13" s="690"/>
      <c r="FO13" s="690"/>
      <c r="FP13" s="690"/>
      <c r="FQ13" s="690"/>
      <c r="FR13" s="690"/>
      <c r="FS13" s="690"/>
      <c r="FT13" s="690"/>
      <c r="FU13" s="690"/>
      <c r="FV13" s="690"/>
      <c r="FW13" s="690"/>
      <c r="FX13" s="690"/>
      <c r="FY13" s="690"/>
      <c r="FZ13" s="690"/>
      <c r="GA13" s="690"/>
      <c r="GB13" s="690"/>
      <c r="GC13" s="690"/>
      <c r="GD13" s="690"/>
      <c r="GE13" s="690"/>
      <c r="GF13" s="690"/>
      <c r="GG13" s="690"/>
      <c r="GH13" s="690"/>
      <c r="GI13" s="690"/>
      <c r="GJ13" s="690"/>
      <c r="GK13" s="690"/>
      <c r="GL13" s="690"/>
      <c r="GM13" s="690"/>
      <c r="GN13" s="690"/>
      <c r="GO13" s="690"/>
      <c r="GP13" s="690"/>
      <c r="GQ13" s="690"/>
      <c r="GR13" s="690"/>
      <c r="GS13" s="690"/>
      <c r="GT13" s="690"/>
      <c r="GU13" s="690"/>
      <c r="GV13" s="690"/>
      <c r="GW13" s="690"/>
      <c r="GX13" s="690"/>
      <c r="GY13" s="690"/>
      <c r="GZ13" s="690"/>
      <c r="HA13" s="690"/>
      <c r="HB13" s="690"/>
      <c r="HC13" s="690"/>
      <c r="HD13" s="690"/>
      <c r="HE13" s="690"/>
      <c r="HF13" s="690"/>
      <c r="HG13" s="690"/>
      <c r="HH13" s="690"/>
      <c r="HI13" s="690"/>
      <c r="HJ13" s="690"/>
      <c r="HK13" s="690"/>
      <c r="HL13" s="690"/>
      <c r="HM13" s="690"/>
      <c r="HN13" s="690"/>
      <c r="HO13" s="690"/>
      <c r="HP13" s="690"/>
    </row>
    <row r="14" spans="1:224" s="691" customFormat="1" ht="20.25" customHeight="1">
      <c r="A14" s="153">
        <v>1</v>
      </c>
      <c r="B14" s="699" t="s">
        <v>224</v>
      </c>
      <c r="C14" s="351" t="s">
        <v>183</v>
      </c>
      <c r="D14" s="134" t="s">
        <v>189</v>
      </c>
      <c r="E14" s="134">
        <f>'[2]Toàn tỉnh (ĐB)'!I6</f>
        <v>722.3176576662079</v>
      </c>
      <c r="F14" s="133"/>
      <c r="G14" s="133"/>
      <c r="H14" s="258">
        <v>1180</v>
      </c>
      <c r="I14" s="133"/>
      <c r="J14" s="258"/>
      <c r="K14" s="700"/>
      <c r="L14" s="210"/>
      <c r="M14" s="210"/>
      <c r="N14" s="210"/>
      <c r="O14" s="690"/>
      <c r="P14" s="690"/>
      <c r="Q14" s="690"/>
      <c r="R14" s="690"/>
      <c r="S14" s="690"/>
      <c r="T14" s="690"/>
      <c r="U14" s="690"/>
      <c r="V14" s="690"/>
      <c r="W14" s="690"/>
      <c r="X14" s="690"/>
      <c r="Y14" s="690"/>
      <c r="Z14" s="690"/>
      <c r="AA14" s="690"/>
      <c r="AB14" s="690"/>
      <c r="AC14" s="690"/>
      <c r="AD14" s="690"/>
      <c r="AE14" s="690"/>
      <c r="AF14" s="690"/>
      <c r="AG14" s="690"/>
      <c r="AH14" s="690"/>
      <c r="AI14" s="690"/>
      <c r="AJ14" s="690"/>
      <c r="AK14" s="690"/>
      <c r="AL14" s="690"/>
      <c r="AM14" s="690"/>
      <c r="AN14" s="690"/>
      <c r="AO14" s="690"/>
      <c r="AP14" s="690"/>
      <c r="AQ14" s="690"/>
      <c r="AR14" s="690"/>
      <c r="AS14" s="690"/>
      <c r="AT14" s="690"/>
      <c r="AU14" s="690"/>
      <c r="AV14" s="690"/>
      <c r="AW14" s="690"/>
      <c r="AX14" s="690"/>
      <c r="AY14" s="690"/>
      <c r="AZ14" s="690"/>
      <c r="BA14" s="690"/>
      <c r="BB14" s="690"/>
      <c r="BC14" s="690"/>
      <c r="BD14" s="690"/>
      <c r="BE14" s="690"/>
      <c r="BF14" s="690"/>
      <c r="BG14" s="690"/>
      <c r="BH14" s="690"/>
      <c r="BI14" s="690"/>
      <c r="BJ14" s="690"/>
      <c r="BK14" s="690"/>
      <c r="BL14" s="690"/>
      <c r="BM14" s="690"/>
      <c r="BN14" s="690"/>
      <c r="BO14" s="690"/>
      <c r="BP14" s="690"/>
      <c r="BQ14" s="690"/>
      <c r="BR14" s="690"/>
      <c r="BS14" s="690"/>
      <c r="BT14" s="690"/>
      <c r="BU14" s="690"/>
      <c r="BV14" s="690"/>
      <c r="BW14" s="690"/>
      <c r="BX14" s="690"/>
      <c r="BY14" s="690"/>
      <c r="BZ14" s="690"/>
      <c r="CA14" s="690"/>
      <c r="CB14" s="690"/>
      <c r="CC14" s="690"/>
      <c r="CD14" s="690"/>
      <c r="CE14" s="690"/>
      <c r="CF14" s="690"/>
      <c r="CG14" s="690"/>
      <c r="CH14" s="690"/>
      <c r="CI14" s="690"/>
      <c r="CJ14" s="690"/>
      <c r="CK14" s="690"/>
      <c r="CL14" s="690"/>
      <c r="CM14" s="690"/>
      <c r="CN14" s="690"/>
      <c r="CO14" s="690"/>
      <c r="CP14" s="690"/>
      <c r="CQ14" s="690"/>
      <c r="CR14" s="690"/>
      <c r="CS14" s="690"/>
      <c r="CT14" s="690"/>
      <c r="CU14" s="690"/>
      <c r="CV14" s="690"/>
      <c r="CW14" s="690"/>
      <c r="CX14" s="690"/>
      <c r="CY14" s="690"/>
      <c r="CZ14" s="690"/>
      <c r="DA14" s="690"/>
      <c r="DB14" s="690"/>
      <c r="DC14" s="690"/>
      <c r="DD14" s="690"/>
      <c r="DE14" s="690"/>
      <c r="DF14" s="690"/>
      <c r="DG14" s="690"/>
      <c r="DH14" s="690"/>
      <c r="DI14" s="690"/>
      <c r="DJ14" s="690"/>
      <c r="DK14" s="690"/>
      <c r="DL14" s="690"/>
      <c r="DM14" s="690"/>
      <c r="DN14" s="690"/>
      <c r="DO14" s="690"/>
      <c r="DP14" s="690"/>
      <c r="DQ14" s="690"/>
      <c r="DR14" s="690"/>
      <c r="DS14" s="690"/>
      <c r="DT14" s="690"/>
      <c r="DU14" s="690"/>
      <c r="DV14" s="690"/>
      <c r="DW14" s="690"/>
      <c r="DX14" s="690"/>
      <c r="DY14" s="690"/>
      <c r="DZ14" s="690"/>
      <c r="EA14" s="690"/>
      <c r="EB14" s="690"/>
      <c r="EC14" s="690"/>
      <c r="ED14" s="690"/>
      <c r="EE14" s="690"/>
      <c r="EF14" s="690"/>
      <c r="EG14" s="690"/>
      <c r="EH14" s="690"/>
      <c r="EI14" s="690"/>
      <c r="EJ14" s="690"/>
      <c r="EK14" s="690"/>
      <c r="EL14" s="690"/>
      <c r="EM14" s="690"/>
      <c r="EN14" s="690"/>
      <c r="EO14" s="690"/>
      <c r="EP14" s="690"/>
      <c r="EQ14" s="690"/>
      <c r="ER14" s="690"/>
      <c r="ES14" s="690"/>
      <c r="ET14" s="690"/>
      <c r="EU14" s="690"/>
      <c r="EV14" s="690"/>
      <c r="EW14" s="690"/>
      <c r="EX14" s="690"/>
      <c r="EY14" s="690"/>
      <c r="EZ14" s="690"/>
      <c r="FA14" s="690"/>
      <c r="FB14" s="690"/>
      <c r="FC14" s="690"/>
      <c r="FD14" s="690"/>
      <c r="FE14" s="690"/>
      <c r="FF14" s="690"/>
      <c r="FG14" s="690"/>
      <c r="FH14" s="690"/>
      <c r="FI14" s="690"/>
      <c r="FJ14" s="690"/>
      <c r="FK14" s="690"/>
      <c r="FL14" s="690"/>
      <c r="FM14" s="690"/>
      <c r="FN14" s="690"/>
      <c r="FO14" s="690"/>
      <c r="FP14" s="690"/>
      <c r="FQ14" s="690"/>
      <c r="FR14" s="690"/>
      <c r="FS14" s="690"/>
      <c r="FT14" s="690"/>
      <c r="FU14" s="690"/>
      <c r="FV14" s="690"/>
      <c r="FW14" s="690"/>
      <c r="FX14" s="690"/>
      <c r="FY14" s="690"/>
      <c r="FZ14" s="690"/>
      <c r="GA14" s="690"/>
      <c r="GB14" s="690"/>
      <c r="GC14" s="690"/>
      <c r="GD14" s="690"/>
      <c r="GE14" s="690"/>
      <c r="GF14" s="690"/>
      <c r="GG14" s="690"/>
      <c r="GH14" s="690"/>
      <c r="GI14" s="690"/>
      <c r="GJ14" s="690"/>
      <c r="GK14" s="690"/>
      <c r="GL14" s="690"/>
      <c r="GM14" s="690"/>
      <c r="GN14" s="690"/>
      <c r="GO14" s="690"/>
      <c r="GP14" s="690"/>
      <c r="GQ14" s="690"/>
      <c r="GR14" s="690"/>
      <c r="GS14" s="690"/>
      <c r="GT14" s="690"/>
      <c r="GU14" s="690"/>
      <c r="GV14" s="690"/>
      <c r="GW14" s="690"/>
      <c r="GX14" s="690"/>
      <c r="GY14" s="690"/>
      <c r="GZ14" s="690"/>
      <c r="HA14" s="690"/>
      <c r="HB14" s="690"/>
      <c r="HC14" s="690"/>
      <c r="HD14" s="690"/>
      <c r="HE14" s="690"/>
      <c r="HF14" s="690"/>
      <c r="HG14" s="690"/>
      <c r="HH14" s="690"/>
      <c r="HI14" s="690"/>
      <c r="HJ14" s="690"/>
      <c r="HK14" s="690"/>
      <c r="HL14" s="690"/>
      <c r="HM14" s="690"/>
      <c r="HN14" s="690"/>
      <c r="HO14" s="690"/>
      <c r="HP14" s="690"/>
    </row>
    <row r="15" spans="1:224" s="691" customFormat="1" ht="20.25" customHeight="1">
      <c r="A15" s="153">
        <v>2</v>
      </c>
      <c r="B15" s="699" t="s">
        <v>225</v>
      </c>
      <c r="C15" s="351" t="s">
        <v>183</v>
      </c>
      <c r="D15" s="134" t="s">
        <v>189</v>
      </c>
      <c r="E15" s="134">
        <f>'[2]Toàn tỉnh (ĐB)'!I7</f>
        <v>479.72</v>
      </c>
      <c r="F15" s="133"/>
      <c r="G15" s="133"/>
      <c r="H15" s="258">
        <v>953</v>
      </c>
      <c r="I15" s="133"/>
      <c r="J15" s="258"/>
      <c r="K15" s="700"/>
      <c r="L15" s="210"/>
      <c r="M15" s="210"/>
      <c r="N15" s="210"/>
      <c r="O15" s="690"/>
      <c r="P15" s="690"/>
      <c r="Q15" s="690"/>
      <c r="R15" s="690"/>
      <c r="S15" s="690"/>
      <c r="T15" s="690"/>
      <c r="U15" s="690"/>
      <c r="V15" s="690"/>
      <c r="W15" s="690"/>
      <c r="X15" s="690"/>
      <c r="Y15" s="690"/>
      <c r="Z15" s="690"/>
      <c r="AA15" s="690"/>
      <c r="AB15" s="690"/>
      <c r="AC15" s="690"/>
      <c r="AD15" s="690"/>
      <c r="AE15" s="690"/>
      <c r="AF15" s="690"/>
      <c r="AG15" s="690"/>
      <c r="AH15" s="690"/>
      <c r="AI15" s="690"/>
      <c r="AJ15" s="690"/>
      <c r="AK15" s="690"/>
      <c r="AL15" s="690"/>
      <c r="AM15" s="690"/>
      <c r="AN15" s="690"/>
      <c r="AO15" s="690"/>
      <c r="AP15" s="690"/>
      <c r="AQ15" s="690"/>
      <c r="AR15" s="690"/>
      <c r="AS15" s="690"/>
      <c r="AT15" s="690"/>
      <c r="AU15" s="690"/>
      <c r="AV15" s="690"/>
      <c r="AW15" s="690"/>
      <c r="AX15" s="690"/>
      <c r="AY15" s="690"/>
      <c r="AZ15" s="690"/>
      <c r="BA15" s="690"/>
      <c r="BB15" s="690"/>
      <c r="BC15" s="690"/>
      <c r="BD15" s="690"/>
      <c r="BE15" s="690"/>
      <c r="BF15" s="690"/>
      <c r="BG15" s="690"/>
      <c r="BH15" s="690"/>
      <c r="BI15" s="690"/>
      <c r="BJ15" s="690"/>
      <c r="BK15" s="690"/>
      <c r="BL15" s="690"/>
      <c r="BM15" s="690"/>
      <c r="BN15" s="690"/>
      <c r="BO15" s="690"/>
      <c r="BP15" s="690"/>
      <c r="BQ15" s="690"/>
      <c r="BR15" s="690"/>
      <c r="BS15" s="690"/>
      <c r="BT15" s="690"/>
      <c r="BU15" s="690"/>
      <c r="BV15" s="690"/>
      <c r="BW15" s="690"/>
      <c r="BX15" s="690"/>
      <c r="BY15" s="690"/>
      <c r="BZ15" s="690"/>
      <c r="CA15" s="690"/>
      <c r="CB15" s="690"/>
      <c r="CC15" s="690"/>
      <c r="CD15" s="690"/>
      <c r="CE15" s="690"/>
      <c r="CF15" s="690"/>
      <c r="CG15" s="690"/>
      <c r="CH15" s="690"/>
      <c r="CI15" s="690"/>
      <c r="CJ15" s="690"/>
      <c r="CK15" s="690"/>
      <c r="CL15" s="690"/>
      <c r="CM15" s="690"/>
      <c r="CN15" s="690"/>
      <c r="CO15" s="690"/>
      <c r="CP15" s="690"/>
      <c r="CQ15" s="690"/>
      <c r="CR15" s="690"/>
      <c r="CS15" s="690"/>
      <c r="CT15" s="690"/>
      <c r="CU15" s="690"/>
      <c r="CV15" s="690"/>
      <c r="CW15" s="690"/>
      <c r="CX15" s="690"/>
      <c r="CY15" s="690"/>
      <c r="CZ15" s="690"/>
      <c r="DA15" s="690"/>
      <c r="DB15" s="690"/>
      <c r="DC15" s="690"/>
      <c r="DD15" s="690"/>
      <c r="DE15" s="690"/>
      <c r="DF15" s="690"/>
      <c r="DG15" s="690"/>
      <c r="DH15" s="690"/>
      <c r="DI15" s="690"/>
      <c r="DJ15" s="690"/>
      <c r="DK15" s="690"/>
      <c r="DL15" s="690"/>
      <c r="DM15" s="690"/>
      <c r="DN15" s="690"/>
      <c r="DO15" s="690"/>
      <c r="DP15" s="690"/>
      <c r="DQ15" s="690"/>
      <c r="DR15" s="690"/>
      <c r="DS15" s="690"/>
      <c r="DT15" s="690"/>
      <c r="DU15" s="690"/>
      <c r="DV15" s="690"/>
      <c r="DW15" s="690"/>
      <c r="DX15" s="690"/>
      <c r="DY15" s="690"/>
      <c r="DZ15" s="690"/>
      <c r="EA15" s="690"/>
      <c r="EB15" s="690"/>
      <c r="EC15" s="690"/>
      <c r="ED15" s="690"/>
      <c r="EE15" s="690"/>
      <c r="EF15" s="690"/>
      <c r="EG15" s="690"/>
      <c r="EH15" s="690"/>
      <c r="EI15" s="690"/>
      <c r="EJ15" s="690"/>
      <c r="EK15" s="690"/>
      <c r="EL15" s="690"/>
      <c r="EM15" s="690"/>
      <c r="EN15" s="690"/>
      <c r="EO15" s="690"/>
      <c r="EP15" s="690"/>
      <c r="EQ15" s="690"/>
      <c r="ER15" s="690"/>
      <c r="ES15" s="690"/>
      <c r="ET15" s="690"/>
      <c r="EU15" s="690"/>
      <c r="EV15" s="690"/>
      <c r="EW15" s="690"/>
      <c r="EX15" s="690"/>
      <c r="EY15" s="690"/>
      <c r="EZ15" s="690"/>
      <c r="FA15" s="690"/>
      <c r="FB15" s="690"/>
      <c r="FC15" s="690"/>
      <c r="FD15" s="690"/>
      <c r="FE15" s="690"/>
      <c r="FF15" s="690"/>
      <c r="FG15" s="690"/>
      <c r="FH15" s="690"/>
      <c r="FI15" s="690"/>
      <c r="FJ15" s="690"/>
      <c r="FK15" s="690"/>
      <c r="FL15" s="690"/>
      <c r="FM15" s="690"/>
      <c r="FN15" s="690"/>
      <c r="FO15" s="690"/>
      <c r="FP15" s="690"/>
      <c r="FQ15" s="690"/>
      <c r="FR15" s="690"/>
      <c r="FS15" s="690"/>
      <c r="FT15" s="690"/>
      <c r="FU15" s="690"/>
      <c r="FV15" s="690"/>
      <c r="FW15" s="690"/>
      <c r="FX15" s="690"/>
      <c r="FY15" s="690"/>
      <c r="FZ15" s="690"/>
      <c r="GA15" s="690"/>
      <c r="GB15" s="690"/>
      <c r="GC15" s="690"/>
      <c r="GD15" s="690"/>
      <c r="GE15" s="690"/>
      <c r="GF15" s="690"/>
      <c r="GG15" s="690"/>
      <c r="GH15" s="690"/>
      <c r="GI15" s="690"/>
      <c r="GJ15" s="690"/>
      <c r="GK15" s="690"/>
      <c r="GL15" s="690"/>
      <c r="GM15" s="690"/>
      <c r="GN15" s="690"/>
      <c r="GO15" s="690"/>
      <c r="GP15" s="690"/>
      <c r="GQ15" s="690"/>
      <c r="GR15" s="690"/>
      <c r="GS15" s="690"/>
      <c r="GT15" s="690"/>
      <c r="GU15" s="690"/>
      <c r="GV15" s="690"/>
      <c r="GW15" s="690"/>
      <c r="GX15" s="690"/>
      <c r="GY15" s="690"/>
      <c r="GZ15" s="690"/>
      <c r="HA15" s="690"/>
      <c r="HB15" s="690"/>
      <c r="HC15" s="690"/>
      <c r="HD15" s="690"/>
      <c r="HE15" s="690"/>
      <c r="HF15" s="690"/>
      <c r="HG15" s="690"/>
      <c r="HH15" s="690"/>
      <c r="HI15" s="690"/>
      <c r="HJ15" s="690"/>
      <c r="HK15" s="690"/>
      <c r="HL15" s="690"/>
      <c r="HM15" s="690"/>
      <c r="HN15" s="690"/>
      <c r="HO15" s="690"/>
      <c r="HP15" s="690"/>
    </row>
    <row r="16" spans="1:224" s="691" customFormat="1" ht="20.25" customHeight="1">
      <c r="A16" s="153">
        <v>3</v>
      </c>
      <c r="B16" s="699" t="s">
        <v>226</v>
      </c>
      <c r="C16" s="351" t="s">
        <v>183</v>
      </c>
      <c r="D16" s="134" t="s">
        <v>189</v>
      </c>
      <c r="E16" s="134">
        <f>'[2]Toàn tỉnh (ĐB)'!I8</f>
        <v>155.63</v>
      </c>
      <c r="F16" s="133"/>
      <c r="G16" s="133"/>
      <c r="H16" s="258">
        <v>240</v>
      </c>
      <c r="I16" s="133"/>
      <c r="J16" s="258"/>
      <c r="K16" s="700"/>
      <c r="L16" s="210"/>
      <c r="M16" s="210"/>
      <c r="N16" s="210"/>
      <c r="O16" s="690"/>
      <c r="P16" s="690"/>
      <c r="Q16" s="690"/>
      <c r="R16" s="690"/>
      <c r="S16" s="690"/>
      <c r="T16" s="690"/>
      <c r="U16" s="690"/>
      <c r="V16" s="690"/>
      <c r="W16" s="690"/>
      <c r="X16" s="690"/>
      <c r="Y16" s="690"/>
      <c r="Z16" s="690"/>
      <c r="AA16" s="690"/>
      <c r="AB16" s="690"/>
      <c r="AC16" s="690"/>
      <c r="AD16" s="690"/>
      <c r="AE16" s="690"/>
      <c r="AF16" s="690"/>
      <c r="AG16" s="690"/>
      <c r="AH16" s="690"/>
      <c r="AI16" s="690"/>
      <c r="AJ16" s="690"/>
      <c r="AK16" s="690"/>
      <c r="AL16" s="690"/>
      <c r="AM16" s="690"/>
      <c r="AN16" s="690"/>
      <c r="AO16" s="690"/>
      <c r="AP16" s="690"/>
      <c r="AQ16" s="690"/>
      <c r="AR16" s="690"/>
      <c r="AS16" s="690"/>
      <c r="AT16" s="690"/>
      <c r="AU16" s="690"/>
      <c r="AV16" s="690"/>
      <c r="AW16" s="690"/>
      <c r="AX16" s="690"/>
      <c r="AY16" s="690"/>
      <c r="AZ16" s="690"/>
      <c r="BA16" s="690"/>
      <c r="BB16" s="690"/>
      <c r="BC16" s="690"/>
      <c r="BD16" s="690"/>
      <c r="BE16" s="690"/>
      <c r="BF16" s="690"/>
      <c r="BG16" s="690"/>
      <c r="BH16" s="690"/>
      <c r="BI16" s="690"/>
      <c r="BJ16" s="690"/>
      <c r="BK16" s="690"/>
      <c r="BL16" s="690"/>
      <c r="BM16" s="690"/>
      <c r="BN16" s="690"/>
      <c r="BO16" s="690"/>
      <c r="BP16" s="690"/>
      <c r="BQ16" s="690"/>
      <c r="BR16" s="690"/>
      <c r="BS16" s="690"/>
      <c r="BT16" s="690"/>
      <c r="BU16" s="690"/>
      <c r="BV16" s="690"/>
      <c r="BW16" s="690"/>
      <c r="BX16" s="690"/>
      <c r="BY16" s="690"/>
      <c r="BZ16" s="690"/>
      <c r="CA16" s="690"/>
      <c r="CB16" s="690"/>
      <c r="CC16" s="690"/>
      <c r="CD16" s="690"/>
      <c r="CE16" s="690"/>
      <c r="CF16" s="690"/>
      <c r="CG16" s="690"/>
      <c r="CH16" s="690"/>
      <c r="CI16" s="690"/>
      <c r="CJ16" s="690"/>
      <c r="CK16" s="690"/>
      <c r="CL16" s="690"/>
      <c r="CM16" s="690"/>
      <c r="CN16" s="690"/>
      <c r="CO16" s="690"/>
      <c r="CP16" s="690"/>
      <c r="CQ16" s="690"/>
      <c r="CR16" s="690"/>
      <c r="CS16" s="690"/>
      <c r="CT16" s="690"/>
      <c r="CU16" s="690"/>
      <c r="CV16" s="690"/>
      <c r="CW16" s="690"/>
      <c r="CX16" s="690"/>
      <c r="CY16" s="690"/>
      <c r="CZ16" s="690"/>
      <c r="DA16" s="690"/>
      <c r="DB16" s="690"/>
      <c r="DC16" s="690"/>
      <c r="DD16" s="690"/>
      <c r="DE16" s="690"/>
      <c r="DF16" s="690"/>
      <c r="DG16" s="690"/>
      <c r="DH16" s="690"/>
      <c r="DI16" s="690"/>
      <c r="DJ16" s="690"/>
      <c r="DK16" s="690"/>
      <c r="DL16" s="690"/>
      <c r="DM16" s="690"/>
      <c r="DN16" s="690"/>
      <c r="DO16" s="690"/>
      <c r="DP16" s="690"/>
      <c r="DQ16" s="690"/>
      <c r="DR16" s="690"/>
      <c r="DS16" s="690"/>
      <c r="DT16" s="690"/>
      <c r="DU16" s="690"/>
      <c r="DV16" s="690"/>
      <c r="DW16" s="690"/>
      <c r="DX16" s="690"/>
      <c r="DY16" s="690"/>
      <c r="DZ16" s="690"/>
      <c r="EA16" s="690"/>
      <c r="EB16" s="690"/>
      <c r="EC16" s="690"/>
      <c r="ED16" s="690"/>
      <c r="EE16" s="690"/>
      <c r="EF16" s="690"/>
      <c r="EG16" s="690"/>
      <c r="EH16" s="690"/>
      <c r="EI16" s="690"/>
      <c r="EJ16" s="690"/>
      <c r="EK16" s="690"/>
      <c r="EL16" s="690"/>
      <c r="EM16" s="690"/>
      <c r="EN16" s="690"/>
      <c r="EO16" s="690"/>
      <c r="EP16" s="690"/>
      <c r="EQ16" s="690"/>
      <c r="ER16" s="690"/>
      <c r="ES16" s="690"/>
      <c r="ET16" s="690"/>
      <c r="EU16" s="690"/>
      <c r="EV16" s="690"/>
      <c r="EW16" s="690"/>
      <c r="EX16" s="690"/>
      <c r="EY16" s="690"/>
      <c r="EZ16" s="690"/>
      <c r="FA16" s="690"/>
      <c r="FB16" s="690"/>
      <c r="FC16" s="690"/>
      <c r="FD16" s="690"/>
      <c r="FE16" s="690"/>
      <c r="FF16" s="690"/>
      <c r="FG16" s="690"/>
      <c r="FH16" s="690"/>
      <c r="FI16" s="690"/>
      <c r="FJ16" s="690"/>
      <c r="FK16" s="690"/>
      <c r="FL16" s="690"/>
      <c r="FM16" s="690"/>
      <c r="FN16" s="690"/>
      <c r="FO16" s="690"/>
      <c r="FP16" s="690"/>
      <c r="FQ16" s="690"/>
      <c r="FR16" s="690"/>
      <c r="FS16" s="690"/>
      <c r="FT16" s="690"/>
      <c r="FU16" s="690"/>
      <c r="FV16" s="690"/>
      <c r="FW16" s="690"/>
      <c r="FX16" s="690"/>
      <c r="FY16" s="690"/>
      <c r="FZ16" s="690"/>
      <c r="GA16" s="690"/>
      <c r="GB16" s="690"/>
      <c r="GC16" s="690"/>
      <c r="GD16" s="690"/>
      <c r="GE16" s="690"/>
      <c r="GF16" s="690"/>
      <c r="GG16" s="690"/>
      <c r="GH16" s="690"/>
      <c r="GI16" s="690"/>
      <c r="GJ16" s="690"/>
      <c r="GK16" s="690"/>
      <c r="GL16" s="690"/>
      <c r="GM16" s="690"/>
      <c r="GN16" s="690"/>
      <c r="GO16" s="690"/>
      <c r="GP16" s="690"/>
      <c r="GQ16" s="690"/>
      <c r="GR16" s="690"/>
      <c r="GS16" s="690"/>
      <c r="GT16" s="690"/>
      <c r="GU16" s="690"/>
      <c r="GV16" s="690"/>
      <c r="GW16" s="690"/>
      <c r="GX16" s="690"/>
      <c r="GY16" s="690"/>
      <c r="GZ16" s="690"/>
      <c r="HA16" s="690"/>
      <c r="HB16" s="690"/>
      <c r="HC16" s="690"/>
      <c r="HD16" s="690"/>
      <c r="HE16" s="690"/>
      <c r="HF16" s="690"/>
      <c r="HG16" s="690"/>
      <c r="HH16" s="690"/>
      <c r="HI16" s="690"/>
      <c r="HJ16" s="690"/>
      <c r="HK16" s="690"/>
      <c r="HL16" s="690"/>
      <c r="HM16" s="690"/>
      <c r="HN16" s="690"/>
      <c r="HO16" s="690"/>
      <c r="HP16" s="690"/>
    </row>
    <row r="17" spans="1:224" s="691" customFormat="1" ht="20.25" customHeight="1">
      <c r="A17" s="153">
        <v>4</v>
      </c>
      <c r="B17" s="699" t="s">
        <v>231</v>
      </c>
      <c r="C17" s="351" t="s">
        <v>183</v>
      </c>
      <c r="D17" s="134" t="s">
        <v>189</v>
      </c>
      <c r="E17" s="134">
        <f>'[2]Toàn tỉnh (ĐB)'!I9</f>
        <v>185.40999999999997</v>
      </c>
      <c r="F17" s="133"/>
      <c r="G17" s="133"/>
      <c r="H17" s="258">
        <v>330</v>
      </c>
      <c r="I17" s="133"/>
      <c r="J17" s="258"/>
      <c r="K17" s="700"/>
      <c r="L17" s="210"/>
      <c r="M17" s="210"/>
      <c r="N17" s="210"/>
      <c r="O17" s="690"/>
      <c r="P17" s="690"/>
      <c r="Q17" s="690"/>
      <c r="R17" s="690"/>
      <c r="S17" s="690"/>
      <c r="T17" s="690"/>
      <c r="U17" s="690"/>
      <c r="V17" s="690"/>
      <c r="W17" s="690"/>
      <c r="X17" s="690"/>
      <c r="Y17" s="690"/>
      <c r="Z17" s="690"/>
      <c r="AA17" s="690"/>
      <c r="AB17" s="690"/>
      <c r="AC17" s="690"/>
      <c r="AD17" s="690"/>
      <c r="AE17" s="690"/>
      <c r="AF17" s="690"/>
      <c r="AG17" s="690"/>
      <c r="AH17" s="690"/>
      <c r="AI17" s="690"/>
      <c r="AJ17" s="690"/>
      <c r="AK17" s="690"/>
      <c r="AL17" s="690"/>
      <c r="AM17" s="690"/>
      <c r="AN17" s="690"/>
      <c r="AO17" s="690"/>
      <c r="AP17" s="690"/>
      <c r="AQ17" s="690"/>
      <c r="AR17" s="690"/>
      <c r="AS17" s="690"/>
      <c r="AT17" s="690"/>
      <c r="AU17" s="690"/>
      <c r="AV17" s="690"/>
      <c r="AW17" s="690"/>
      <c r="AX17" s="690"/>
      <c r="AY17" s="690"/>
      <c r="AZ17" s="690"/>
      <c r="BA17" s="690"/>
      <c r="BB17" s="690"/>
      <c r="BC17" s="690"/>
      <c r="BD17" s="690"/>
      <c r="BE17" s="690"/>
      <c r="BF17" s="690"/>
      <c r="BG17" s="690"/>
      <c r="BH17" s="690"/>
      <c r="BI17" s="690"/>
      <c r="BJ17" s="690"/>
      <c r="BK17" s="690"/>
      <c r="BL17" s="690"/>
      <c r="BM17" s="690"/>
      <c r="BN17" s="690"/>
      <c r="BO17" s="690"/>
      <c r="BP17" s="690"/>
      <c r="BQ17" s="690"/>
      <c r="BR17" s="690"/>
      <c r="BS17" s="690"/>
      <c r="BT17" s="690"/>
      <c r="BU17" s="690"/>
      <c r="BV17" s="690"/>
      <c r="BW17" s="690"/>
      <c r="BX17" s="690"/>
      <c r="BY17" s="690"/>
      <c r="BZ17" s="690"/>
      <c r="CA17" s="690"/>
      <c r="CB17" s="690"/>
      <c r="CC17" s="690"/>
      <c r="CD17" s="690"/>
      <c r="CE17" s="690"/>
      <c r="CF17" s="690"/>
      <c r="CG17" s="690"/>
      <c r="CH17" s="690"/>
      <c r="CI17" s="690"/>
      <c r="CJ17" s="690"/>
      <c r="CK17" s="690"/>
      <c r="CL17" s="690"/>
      <c r="CM17" s="690"/>
      <c r="CN17" s="690"/>
      <c r="CO17" s="690"/>
      <c r="CP17" s="690"/>
      <c r="CQ17" s="690"/>
      <c r="CR17" s="690"/>
      <c r="CS17" s="690"/>
      <c r="CT17" s="690"/>
      <c r="CU17" s="690"/>
      <c r="CV17" s="690"/>
      <c r="CW17" s="690"/>
      <c r="CX17" s="690"/>
      <c r="CY17" s="690"/>
      <c r="CZ17" s="690"/>
      <c r="DA17" s="690"/>
      <c r="DB17" s="690"/>
      <c r="DC17" s="690"/>
      <c r="DD17" s="690"/>
      <c r="DE17" s="690"/>
      <c r="DF17" s="690"/>
      <c r="DG17" s="690"/>
      <c r="DH17" s="690"/>
      <c r="DI17" s="690"/>
      <c r="DJ17" s="690"/>
      <c r="DK17" s="690"/>
      <c r="DL17" s="690"/>
      <c r="DM17" s="690"/>
      <c r="DN17" s="690"/>
      <c r="DO17" s="690"/>
      <c r="DP17" s="690"/>
      <c r="DQ17" s="690"/>
      <c r="DR17" s="690"/>
      <c r="DS17" s="690"/>
      <c r="DT17" s="690"/>
      <c r="DU17" s="690"/>
      <c r="DV17" s="690"/>
      <c r="DW17" s="690"/>
      <c r="DX17" s="690"/>
      <c r="DY17" s="690"/>
      <c r="DZ17" s="690"/>
      <c r="EA17" s="690"/>
      <c r="EB17" s="690"/>
      <c r="EC17" s="690"/>
      <c r="ED17" s="690"/>
      <c r="EE17" s="690"/>
      <c r="EF17" s="690"/>
      <c r="EG17" s="690"/>
      <c r="EH17" s="690"/>
      <c r="EI17" s="690"/>
      <c r="EJ17" s="690"/>
      <c r="EK17" s="690"/>
      <c r="EL17" s="690"/>
      <c r="EM17" s="690"/>
      <c r="EN17" s="690"/>
      <c r="EO17" s="690"/>
      <c r="EP17" s="690"/>
      <c r="EQ17" s="690"/>
      <c r="ER17" s="690"/>
      <c r="ES17" s="690"/>
      <c r="ET17" s="690"/>
      <c r="EU17" s="690"/>
      <c r="EV17" s="690"/>
      <c r="EW17" s="690"/>
      <c r="EX17" s="690"/>
      <c r="EY17" s="690"/>
      <c r="EZ17" s="690"/>
      <c r="FA17" s="690"/>
      <c r="FB17" s="690"/>
      <c r="FC17" s="690"/>
      <c r="FD17" s="690"/>
      <c r="FE17" s="690"/>
      <c r="FF17" s="690"/>
      <c r="FG17" s="690"/>
      <c r="FH17" s="690"/>
      <c r="FI17" s="690"/>
      <c r="FJ17" s="690"/>
      <c r="FK17" s="690"/>
      <c r="FL17" s="690"/>
      <c r="FM17" s="690"/>
      <c r="FN17" s="690"/>
      <c r="FO17" s="690"/>
      <c r="FP17" s="690"/>
      <c r="FQ17" s="690"/>
      <c r="FR17" s="690"/>
      <c r="FS17" s="690"/>
      <c r="FT17" s="690"/>
      <c r="FU17" s="690"/>
      <c r="FV17" s="690"/>
      <c r="FW17" s="690"/>
      <c r="FX17" s="690"/>
      <c r="FY17" s="690"/>
      <c r="FZ17" s="690"/>
      <c r="GA17" s="690"/>
      <c r="GB17" s="690"/>
      <c r="GC17" s="690"/>
      <c r="GD17" s="690"/>
      <c r="GE17" s="690"/>
      <c r="GF17" s="690"/>
      <c r="GG17" s="690"/>
      <c r="GH17" s="690"/>
      <c r="GI17" s="690"/>
      <c r="GJ17" s="690"/>
      <c r="GK17" s="690"/>
      <c r="GL17" s="690"/>
      <c r="GM17" s="690"/>
      <c r="GN17" s="690"/>
      <c r="GO17" s="690"/>
      <c r="GP17" s="690"/>
      <c r="GQ17" s="690"/>
      <c r="GR17" s="690"/>
      <c r="GS17" s="690"/>
      <c r="GT17" s="690"/>
      <c r="GU17" s="690"/>
      <c r="GV17" s="690"/>
      <c r="GW17" s="690"/>
      <c r="GX17" s="690"/>
      <c r="GY17" s="690"/>
      <c r="GZ17" s="690"/>
      <c r="HA17" s="690"/>
      <c r="HB17" s="690"/>
      <c r="HC17" s="690"/>
      <c r="HD17" s="690"/>
      <c r="HE17" s="690"/>
      <c r="HF17" s="690"/>
      <c r="HG17" s="690"/>
      <c r="HH17" s="690"/>
      <c r="HI17" s="690"/>
      <c r="HJ17" s="690"/>
      <c r="HK17" s="690"/>
      <c r="HL17" s="690"/>
      <c r="HM17" s="690"/>
      <c r="HN17" s="690"/>
      <c r="HO17" s="690"/>
      <c r="HP17" s="690"/>
    </row>
    <row r="18" spans="1:224" s="691" customFormat="1" ht="20.25" customHeight="1">
      <c r="A18" s="153">
        <v>5</v>
      </c>
      <c r="B18" s="699" t="s">
        <v>227</v>
      </c>
      <c r="C18" s="351" t="s">
        <v>183</v>
      </c>
      <c r="D18" s="134" t="s">
        <v>189</v>
      </c>
      <c r="E18" s="134">
        <f>'[2]Toàn tỉnh (ĐB)'!I10</f>
        <v>117.69999999999999</v>
      </c>
      <c r="F18" s="133"/>
      <c r="G18" s="133"/>
      <c r="H18" s="258">
        <v>210</v>
      </c>
      <c r="I18" s="133"/>
      <c r="J18" s="258"/>
      <c r="K18" s="700"/>
      <c r="L18" s="210"/>
      <c r="M18" s="210"/>
      <c r="N18" s="210"/>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c r="AX18" s="690"/>
      <c r="AY18" s="690"/>
      <c r="AZ18" s="690"/>
      <c r="BA18" s="690"/>
      <c r="BB18" s="690"/>
      <c r="BC18" s="690"/>
      <c r="BD18" s="690"/>
      <c r="BE18" s="690"/>
      <c r="BF18" s="690"/>
      <c r="BG18" s="690"/>
      <c r="BH18" s="690"/>
      <c r="BI18" s="690"/>
      <c r="BJ18" s="690"/>
      <c r="BK18" s="690"/>
      <c r="BL18" s="690"/>
      <c r="BM18" s="690"/>
      <c r="BN18" s="690"/>
      <c r="BO18" s="690"/>
      <c r="BP18" s="690"/>
      <c r="BQ18" s="690"/>
      <c r="BR18" s="690"/>
      <c r="BS18" s="690"/>
      <c r="BT18" s="690"/>
      <c r="BU18" s="690"/>
      <c r="BV18" s="690"/>
      <c r="BW18" s="690"/>
      <c r="BX18" s="690"/>
      <c r="BY18" s="690"/>
      <c r="BZ18" s="690"/>
      <c r="CA18" s="690"/>
      <c r="CB18" s="690"/>
      <c r="CC18" s="690"/>
      <c r="CD18" s="690"/>
      <c r="CE18" s="690"/>
      <c r="CF18" s="690"/>
      <c r="CG18" s="690"/>
      <c r="CH18" s="690"/>
      <c r="CI18" s="690"/>
      <c r="CJ18" s="690"/>
      <c r="CK18" s="690"/>
      <c r="CL18" s="690"/>
      <c r="CM18" s="690"/>
      <c r="CN18" s="690"/>
      <c r="CO18" s="690"/>
      <c r="CP18" s="690"/>
      <c r="CQ18" s="690"/>
      <c r="CR18" s="690"/>
      <c r="CS18" s="690"/>
      <c r="CT18" s="690"/>
      <c r="CU18" s="690"/>
      <c r="CV18" s="690"/>
      <c r="CW18" s="690"/>
      <c r="CX18" s="690"/>
      <c r="CY18" s="690"/>
      <c r="CZ18" s="690"/>
      <c r="DA18" s="690"/>
      <c r="DB18" s="690"/>
      <c r="DC18" s="690"/>
      <c r="DD18" s="690"/>
      <c r="DE18" s="690"/>
      <c r="DF18" s="690"/>
      <c r="DG18" s="690"/>
      <c r="DH18" s="690"/>
      <c r="DI18" s="690"/>
      <c r="DJ18" s="690"/>
      <c r="DK18" s="690"/>
      <c r="DL18" s="690"/>
      <c r="DM18" s="690"/>
      <c r="DN18" s="690"/>
      <c r="DO18" s="690"/>
      <c r="DP18" s="690"/>
      <c r="DQ18" s="690"/>
      <c r="DR18" s="690"/>
      <c r="DS18" s="690"/>
      <c r="DT18" s="690"/>
      <c r="DU18" s="690"/>
      <c r="DV18" s="690"/>
      <c r="DW18" s="690"/>
      <c r="DX18" s="690"/>
      <c r="DY18" s="690"/>
      <c r="DZ18" s="690"/>
      <c r="EA18" s="690"/>
      <c r="EB18" s="690"/>
      <c r="EC18" s="690"/>
      <c r="ED18" s="690"/>
      <c r="EE18" s="690"/>
      <c r="EF18" s="690"/>
      <c r="EG18" s="690"/>
      <c r="EH18" s="690"/>
      <c r="EI18" s="690"/>
      <c r="EJ18" s="690"/>
      <c r="EK18" s="690"/>
      <c r="EL18" s="690"/>
      <c r="EM18" s="690"/>
      <c r="EN18" s="690"/>
      <c r="EO18" s="690"/>
      <c r="EP18" s="690"/>
      <c r="EQ18" s="690"/>
      <c r="ER18" s="690"/>
      <c r="ES18" s="690"/>
      <c r="ET18" s="690"/>
      <c r="EU18" s="690"/>
      <c r="EV18" s="690"/>
      <c r="EW18" s="690"/>
      <c r="EX18" s="690"/>
      <c r="EY18" s="690"/>
      <c r="EZ18" s="690"/>
      <c r="FA18" s="690"/>
      <c r="FB18" s="690"/>
      <c r="FC18" s="690"/>
      <c r="FD18" s="690"/>
      <c r="FE18" s="690"/>
      <c r="FF18" s="690"/>
      <c r="FG18" s="690"/>
      <c r="FH18" s="690"/>
      <c r="FI18" s="690"/>
      <c r="FJ18" s="690"/>
      <c r="FK18" s="690"/>
      <c r="FL18" s="690"/>
      <c r="FM18" s="690"/>
      <c r="FN18" s="690"/>
      <c r="FO18" s="690"/>
      <c r="FP18" s="690"/>
      <c r="FQ18" s="690"/>
      <c r="FR18" s="690"/>
      <c r="FS18" s="690"/>
      <c r="FT18" s="690"/>
      <c r="FU18" s="690"/>
      <c r="FV18" s="690"/>
      <c r="FW18" s="690"/>
      <c r="FX18" s="690"/>
      <c r="FY18" s="690"/>
      <c r="FZ18" s="690"/>
      <c r="GA18" s="690"/>
      <c r="GB18" s="690"/>
      <c r="GC18" s="690"/>
      <c r="GD18" s="690"/>
      <c r="GE18" s="690"/>
      <c r="GF18" s="690"/>
      <c r="GG18" s="690"/>
      <c r="GH18" s="690"/>
      <c r="GI18" s="690"/>
      <c r="GJ18" s="690"/>
      <c r="GK18" s="690"/>
      <c r="GL18" s="690"/>
      <c r="GM18" s="690"/>
      <c r="GN18" s="690"/>
      <c r="GO18" s="690"/>
      <c r="GP18" s="690"/>
      <c r="GQ18" s="690"/>
      <c r="GR18" s="690"/>
      <c r="GS18" s="690"/>
      <c r="GT18" s="690"/>
      <c r="GU18" s="690"/>
      <c r="GV18" s="690"/>
      <c r="GW18" s="690"/>
      <c r="GX18" s="690"/>
      <c r="GY18" s="690"/>
      <c r="GZ18" s="690"/>
      <c r="HA18" s="690"/>
      <c r="HB18" s="690"/>
      <c r="HC18" s="690"/>
      <c r="HD18" s="690"/>
      <c r="HE18" s="690"/>
      <c r="HF18" s="690"/>
      <c r="HG18" s="690"/>
      <c r="HH18" s="690"/>
      <c r="HI18" s="690"/>
      <c r="HJ18" s="690"/>
      <c r="HK18" s="690"/>
      <c r="HL18" s="690"/>
      <c r="HM18" s="690"/>
      <c r="HN18" s="690"/>
      <c r="HO18" s="690"/>
      <c r="HP18" s="690"/>
    </row>
    <row r="19" spans="1:224" s="691" customFormat="1" ht="20.25" customHeight="1">
      <c r="A19" s="153">
        <v>6</v>
      </c>
      <c r="B19" s="699" t="s">
        <v>228</v>
      </c>
      <c r="C19" s="351" t="s">
        <v>183</v>
      </c>
      <c r="D19" s="134" t="s">
        <v>189</v>
      </c>
      <c r="E19" s="134">
        <f>'[2]Toàn tỉnh (ĐB)'!I11</f>
        <v>137.4</v>
      </c>
      <c r="F19" s="133"/>
      <c r="G19" s="133"/>
      <c r="H19" s="258">
        <v>240</v>
      </c>
      <c r="I19" s="133"/>
      <c r="J19" s="258"/>
      <c r="K19" s="700"/>
      <c r="L19" s="210"/>
      <c r="M19" s="210"/>
      <c r="N19" s="210"/>
      <c r="O19" s="690"/>
      <c r="P19" s="690"/>
      <c r="Q19" s="690"/>
      <c r="R19" s="690"/>
      <c r="S19" s="690"/>
      <c r="T19" s="690"/>
      <c r="U19" s="690"/>
      <c r="V19" s="690"/>
      <c r="W19" s="690"/>
      <c r="X19" s="690"/>
      <c r="Y19" s="690"/>
      <c r="Z19" s="690"/>
      <c r="AA19" s="690"/>
      <c r="AB19" s="690"/>
      <c r="AC19" s="690"/>
      <c r="AD19" s="690"/>
      <c r="AE19" s="690"/>
      <c r="AF19" s="690"/>
      <c r="AG19" s="690"/>
      <c r="AH19" s="690"/>
      <c r="AI19" s="690"/>
      <c r="AJ19" s="690"/>
      <c r="AK19" s="690"/>
      <c r="AL19" s="690"/>
      <c r="AM19" s="690"/>
      <c r="AN19" s="690"/>
      <c r="AO19" s="690"/>
      <c r="AP19" s="690"/>
      <c r="AQ19" s="690"/>
      <c r="AR19" s="690"/>
      <c r="AS19" s="690"/>
      <c r="AT19" s="690"/>
      <c r="AU19" s="690"/>
      <c r="AV19" s="690"/>
      <c r="AW19" s="690"/>
      <c r="AX19" s="690"/>
      <c r="AY19" s="690"/>
      <c r="AZ19" s="690"/>
      <c r="BA19" s="690"/>
      <c r="BB19" s="690"/>
      <c r="BC19" s="690"/>
      <c r="BD19" s="690"/>
      <c r="BE19" s="690"/>
      <c r="BF19" s="690"/>
      <c r="BG19" s="690"/>
      <c r="BH19" s="690"/>
      <c r="BI19" s="690"/>
      <c r="BJ19" s="690"/>
      <c r="BK19" s="690"/>
      <c r="BL19" s="690"/>
      <c r="BM19" s="690"/>
      <c r="BN19" s="690"/>
      <c r="BO19" s="690"/>
      <c r="BP19" s="690"/>
      <c r="BQ19" s="690"/>
      <c r="BR19" s="690"/>
      <c r="BS19" s="690"/>
      <c r="BT19" s="690"/>
      <c r="BU19" s="690"/>
      <c r="BV19" s="690"/>
      <c r="BW19" s="690"/>
      <c r="BX19" s="690"/>
      <c r="BY19" s="690"/>
      <c r="BZ19" s="690"/>
      <c r="CA19" s="690"/>
      <c r="CB19" s="690"/>
      <c r="CC19" s="690"/>
      <c r="CD19" s="690"/>
      <c r="CE19" s="690"/>
      <c r="CF19" s="690"/>
      <c r="CG19" s="690"/>
      <c r="CH19" s="690"/>
      <c r="CI19" s="690"/>
      <c r="CJ19" s="690"/>
      <c r="CK19" s="690"/>
      <c r="CL19" s="690"/>
      <c r="CM19" s="690"/>
      <c r="CN19" s="690"/>
      <c r="CO19" s="690"/>
      <c r="CP19" s="690"/>
      <c r="CQ19" s="690"/>
      <c r="CR19" s="690"/>
      <c r="CS19" s="690"/>
      <c r="CT19" s="690"/>
      <c r="CU19" s="690"/>
      <c r="CV19" s="690"/>
      <c r="CW19" s="690"/>
      <c r="CX19" s="690"/>
      <c r="CY19" s="690"/>
      <c r="CZ19" s="690"/>
      <c r="DA19" s="690"/>
      <c r="DB19" s="690"/>
      <c r="DC19" s="690"/>
      <c r="DD19" s="690"/>
      <c r="DE19" s="690"/>
      <c r="DF19" s="690"/>
      <c r="DG19" s="690"/>
      <c r="DH19" s="690"/>
      <c r="DI19" s="690"/>
      <c r="DJ19" s="690"/>
      <c r="DK19" s="690"/>
      <c r="DL19" s="690"/>
      <c r="DM19" s="690"/>
      <c r="DN19" s="690"/>
      <c r="DO19" s="690"/>
      <c r="DP19" s="690"/>
      <c r="DQ19" s="690"/>
      <c r="DR19" s="690"/>
      <c r="DS19" s="690"/>
      <c r="DT19" s="690"/>
      <c r="DU19" s="690"/>
      <c r="DV19" s="690"/>
      <c r="DW19" s="690"/>
      <c r="DX19" s="690"/>
      <c r="DY19" s="690"/>
      <c r="DZ19" s="690"/>
      <c r="EA19" s="690"/>
      <c r="EB19" s="690"/>
      <c r="EC19" s="690"/>
      <c r="ED19" s="690"/>
      <c r="EE19" s="690"/>
      <c r="EF19" s="690"/>
      <c r="EG19" s="690"/>
      <c r="EH19" s="690"/>
      <c r="EI19" s="690"/>
      <c r="EJ19" s="690"/>
      <c r="EK19" s="690"/>
      <c r="EL19" s="690"/>
      <c r="EM19" s="690"/>
      <c r="EN19" s="690"/>
      <c r="EO19" s="690"/>
      <c r="EP19" s="690"/>
      <c r="EQ19" s="690"/>
      <c r="ER19" s="690"/>
      <c r="ES19" s="690"/>
      <c r="ET19" s="690"/>
      <c r="EU19" s="690"/>
      <c r="EV19" s="690"/>
      <c r="EW19" s="690"/>
      <c r="EX19" s="690"/>
      <c r="EY19" s="690"/>
      <c r="EZ19" s="690"/>
      <c r="FA19" s="690"/>
      <c r="FB19" s="690"/>
      <c r="FC19" s="690"/>
      <c r="FD19" s="690"/>
      <c r="FE19" s="690"/>
      <c r="FF19" s="690"/>
      <c r="FG19" s="690"/>
      <c r="FH19" s="690"/>
      <c r="FI19" s="690"/>
      <c r="FJ19" s="690"/>
      <c r="FK19" s="690"/>
      <c r="FL19" s="690"/>
      <c r="FM19" s="690"/>
      <c r="FN19" s="690"/>
      <c r="FO19" s="690"/>
      <c r="FP19" s="690"/>
      <c r="FQ19" s="690"/>
      <c r="FR19" s="690"/>
      <c r="FS19" s="690"/>
      <c r="FT19" s="690"/>
      <c r="FU19" s="690"/>
      <c r="FV19" s="690"/>
      <c r="FW19" s="690"/>
      <c r="FX19" s="690"/>
      <c r="FY19" s="690"/>
      <c r="FZ19" s="690"/>
      <c r="GA19" s="690"/>
      <c r="GB19" s="690"/>
      <c r="GC19" s="690"/>
      <c r="GD19" s="690"/>
      <c r="GE19" s="690"/>
      <c r="GF19" s="690"/>
      <c r="GG19" s="690"/>
      <c r="GH19" s="690"/>
      <c r="GI19" s="690"/>
      <c r="GJ19" s="690"/>
      <c r="GK19" s="690"/>
      <c r="GL19" s="690"/>
      <c r="GM19" s="690"/>
      <c r="GN19" s="690"/>
      <c r="GO19" s="690"/>
      <c r="GP19" s="690"/>
      <c r="GQ19" s="690"/>
      <c r="GR19" s="690"/>
      <c r="GS19" s="690"/>
      <c r="GT19" s="690"/>
      <c r="GU19" s="690"/>
      <c r="GV19" s="690"/>
      <c r="GW19" s="690"/>
      <c r="GX19" s="690"/>
      <c r="GY19" s="690"/>
      <c r="GZ19" s="690"/>
      <c r="HA19" s="690"/>
      <c r="HB19" s="690"/>
      <c r="HC19" s="690"/>
      <c r="HD19" s="690"/>
      <c r="HE19" s="690"/>
      <c r="HF19" s="690"/>
      <c r="HG19" s="690"/>
      <c r="HH19" s="690"/>
      <c r="HI19" s="690"/>
      <c r="HJ19" s="690"/>
      <c r="HK19" s="690"/>
      <c r="HL19" s="690"/>
      <c r="HM19" s="690"/>
      <c r="HN19" s="690"/>
      <c r="HO19" s="690"/>
      <c r="HP19" s="690"/>
    </row>
    <row r="20" spans="1:224" s="691" customFormat="1" ht="20.25" customHeight="1">
      <c r="A20" s="153">
        <v>7</v>
      </c>
      <c r="B20" s="699" t="s">
        <v>46</v>
      </c>
      <c r="C20" s="351" t="s">
        <v>183</v>
      </c>
      <c r="D20" s="134" t="s">
        <v>189</v>
      </c>
      <c r="E20" s="134">
        <f>'[2]Toàn tỉnh (ĐB)'!I12</f>
        <v>90.53</v>
      </c>
      <c r="F20" s="133"/>
      <c r="G20" s="133"/>
      <c r="H20" s="258">
        <v>175</v>
      </c>
      <c r="I20" s="133"/>
      <c r="J20" s="258"/>
      <c r="K20" s="700"/>
      <c r="L20" s="210"/>
      <c r="M20" s="210"/>
      <c r="N20" s="210"/>
      <c r="O20" s="690"/>
      <c r="P20" s="690"/>
      <c r="Q20" s="690"/>
      <c r="R20" s="690"/>
      <c r="S20" s="690"/>
      <c r="T20" s="690"/>
      <c r="U20" s="690"/>
      <c r="V20" s="690"/>
      <c r="W20" s="690"/>
      <c r="X20" s="690"/>
      <c r="Y20" s="690"/>
      <c r="Z20" s="690"/>
      <c r="AA20" s="690"/>
      <c r="AB20" s="690"/>
      <c r="AC20" s="690"/>
      <c r="AD20" s="690"/>
      <c r="AE20" s="690"/>
      <c r="AF20" s="690"/>
      <c r="AG20" s="690"/>
      <c r="AH20" s="690"/>
      <c r="AI20" s="690"/>
      <c r="AJ20" s="690"/>
      <c r="AK20" s="690"/>
      <c r="AL20" s="690"/>
      <c r="AM20" s="690"/>
      <c r="AN20" s="690"/>
      <c r="AO20" s="690"/>
      <c r="AP20" s="690"/>
      <c r="AQ20" s="690"/>
      <c r="AR20" s="690"/>
      <c r="AS20" s="690"/>
      <c r="AT20" s="690"/>
      <c r="AU20" s="690"/>
      <c r="AV20" s="690"/>
      <c r="AW20" s="690"/>
      <c r="AX20" s="690"/>
      <c r="AY20" s="690"/>
      <c r="AZ20" s="690"/>
      <c r="BA20" s="690"/>
      <c r="BB20" s="690"/>
      <c r="BC20" s="690"/>
      <c r="BD20" s="690"/>
      <c r="BE20" s="690"/>
      <c r="BF20" s="690"/>
      <c r="BG20" s="690"/>
      <c r="BH20" s="690"/>
      <c r="BI20" s="690"/>
      <c r="BJ20" s="690"/>
      <c r="BK20" s="690"/>
      <c r="BL20" s="690"/>
      <c r="BM20" s="690"/>
      <c r="BN20" s="690"/>
      <c r="BO20" s="690"/>
      <c r="BP20" s="690"/>
      <c r="BQ20" s="690"/>
      <c r="BR20" s="690"/>
      <c r="BS20" s="690"/>
      <c r="BT20" s="690"/>
      <c r="BU20" s="690"/>
      <c r="BV20" s="690"/>
      <c r="BW20" s="690"/>
      <c r="BX20" s="690"/>
      <c r="BY20" s="690"/>
      <c r="BZ20" s="690"/>
      <c r="CA20" s="690"/>
      <c r="CB20" s="690"/>
      <c r="CC20" s="690"/>
      <c r="CD20" s="690"/>
      <c r="CE20" s="690"/>
      <c r="CF20" s="690"/>
      <c r="CG20" s="690"/>
      <c r="CH20" s="690"/>
      <c r="CI20" s="690"/>
      <c r="CJ20" s="690"/>
      <c r="CK20" s="690"/>
      <c r="CL20" s="690"/>
      <c r="CM20" s="690"/>
      <c r="CN20" s="690"/>
      <c r="CO20" s="690"/>
      <c r="CP20" s="690"/>
      <c r="CQ20" s="690"/>
      <c r="CR20" s="690"/>
      <c r="CS20" s="690"/>
      <c r="CT20" s="690"/>
      <c r="CU20" s="690"/>
      <c r="CV20" s="690"/>
      <c r="CW20" s="690"/>
      <c r="CX20" s="690"/>
      <c r="CY20" s="690"/>
      <c r="CZ20" s="690"/>
      <c r="DA20" s="690"/>
      <c r="DB20" s="690"/>
      <c r="DC20" s="690"/>
      <c r="DD20" s="690"/>
      <c r="DE20" s="690"/>
      <c r="DF20" s="690"/>
      <c r="DG20" s="690"/>
      <c r="DH20" s="690"/>
      <c r="DI20" s="690"/>
      <c r="DJ20" s="690"/>
      <c r="DK20" s="690"/>
      <c r="DL20" s="690"/>
      <c r="DM20" s="690"/>
      <c r="DN20" s="690"/>
      <c r="DO20" s="690"/>
      <c r="DP20" s="690"/>
      <c r="DQ20" s="690"/>
      <c r="DR20" s="690"/>
      <c r="DS20" s="690"/>
      <c r="DT20" s="690"/>
      <c r="DU20" s="690"/>
      <c r="DV20" s="690"/>
      <c r="DW20" s="690"/>
      <c r="DX20" s="690"/>
      <c r="DY20" s="690"/>
      <c r="DZ20" s="690"/>
      <c r="EA20" s="690"/>
      <c r="EB20" s="690"/>
      <c r="EC20" s="690"/>
      <c r="ED20" s="690"/>
      <c r="EE20" s="690"/>
      <c r="EF20" s="690"/>
      <c r="EG20" s="690"/>
      <c r="EH20" s="690"/>
      <c r="EI20" s="690"/>
      <c r="EJ20" s="690"/>
      <c r="EK20" s="690"/>
      <c r="EL20" s="690"/>
      <c r="EM20" s="690"/>
      <c r="EN20" s="690"/>
      <c r="EO20" s="690"/>
      <c r="EP20" s="690"/>
      <c r="EQ20" s="690"/>
      <c r="ER20" s="690"/>
      <c r="ES20" s="690"/>
      <c r="ET20" s="690"/>
      <c r="EU20" s="690"/>
      <c r="EV20" s="690"/>
      <c r="EW20" s="690"/>
      <c r="EX20" s="690"/>
      <c r="EY20" s="690"/>
      <c r="EZ20" s="690"/>
      <c r="FA20" s="690"/>
      <c r="FB20" s="690"/>
      <c r="FC20" s="690"/>
      <c r="FD20" s="690"/>
      <c r="FE20" s="690"/>
      <c r="FF20" s="690"/>
      <c r="FG20" s="690"/>
      <c r="FH20" s="690"/>
      <c r="FI20" s="690"/>
      <c r="FJ20" s="690"/>
      <c r="FK20" s="690"/>
      <c r="FL20" s="690"/>
      <c r="FM20" s="690"/>
      <c r="FN20" s="690"/>
      <c r="FO20" s="690"/>
      <c r="FP20" s="690"/>
      <c r="FQ20" s="690"/>
      <c r="FR20" s="690"/>
      <c r="FS20" s="690"/>
      <c r="FT20" s="690"/>
      <c r="FU20" s="690"/>
      <c r="FV20" s="690"/>
      <c r="FW20" s="690"/>
      <c r="FX20" s="690"/>
      <c r="FY20" s="690"/>
      <c r="FZ20" s="690"/>
      <c r="GA20" s="690"/>
      <c r="GB20" s="690"/>
      <c r="GC20" s="690"/>
      <c r="GD20" s="690"/>
      <c r="GE20" s="690"/>
      <c r="GF20" s="690"/>
      <c r="GG20" s="690"/>
      <c r="GH20" s="690"/>
      <c r="GI20" s="690"/>
      <c r="GJ20" s="690"/>
      <c r="GK20" s="690"/>
      <c r="GL20" s="690"/>
      <c r="GM20" s="690"/>
      <c r="GN20" s="690"/>
      <c r="GO20" s="690"/>
      <c r="GP20" s="690"/>
      <c r="GQ20" s="690"/>
      <c r="GR20" s="690"/>
      <c r="GS20" s="690"/>
      <c r="GT20" s="690"/>
      <c r="GU20" s="690"/>
      <c r="GV20" s="690"/>
      <c r="GW20" s="690"/>
      <c r="GX20" s="690"/>
      <c r="GY20" s="690"/>
      <c r="GZ20" s="690"/>
      <c r="HA20" s="690"/>
      <c r="HB20" s="690"/>
      <c r="HC20" s="690"/>
      <c r="HD20" s="690"/>
      <c r="HE20" s="690"/>
      <c r="HF20" s="690"/>
      <c r="HG20" s="690"/>
      <c r="HH20" s="690"/>
      <c r="HI20" s="690"/>
      <c r="HJ20" s="690"/>
      <c r="HK20" s="690"/>
      <c r="HL20" s="690"/>
      <c r="HM20" s="690"/>
      <c r="HN20" s="690"/>
      <c r="HO20" s="690"/>
      <c r="HP20" s="690"/>
    </row>
    <row r="21" spans="1:224" s="691" customFormat="1" ht="20.25" customHeight="1">
      <c r="A21" s="153">
        <v>8</v>
      </c>
      <c r="B21" s="699" t="s">
        <v>229</v>
      </c>
      <c r="C21" s="351" t="s">
        <v>183</v>
      </c>
      <c r="D21" s="134" t="s">
        <v>189</v>
      </c>
      <c r="E21" s="134">
        <f>'[2]Toàn tỉnh (ĐB)'!I13</f>
        <v>37.57</v>
      </c>
      <c r="F21" s="133"/>
      <c r="G21" s="133"/>
      <c r="H21" s="258">
        <v>72</v>
      </c>
      <c r="I21" s="133"/>
      <c r="J21" s="258"/>
      <c r="K21" s="700"/>
      <c r="L21" s="210"/>
      <c r="M21" s="210"/>
      <c r="N21" s="210"/>
      <c r="O21" s="690"/>
      <c r="P21" s="690"/>
      <c r="Q21" s="690"/>
      <c r="R21" s="690"/>
      <c r="S21" s="690"/>
      <c r="T21" s="690"/>
      <c r="U21" s="690"/>
      <c r="V21" s="690"/>
      <c r="W21" s="690"/>
      <c r="X21" s="690"/>
      <c r="Y21" s="690"/>
      <c r="Z21" s="690"/>
      <c r="AA21" s="690"/>
      <c r="AB21" s="690"/>
      <c r="AC21" s="690"/>
      <c r="AD21" s="690"/>
      <c r="AE21" s="690"/>
      <c r="AF21" s="690"/>
      <c r="AG21" s="690"/>
      <c r="AH21" s="690"/>
      <c r="AI21" s="690"/>
      <c r="AJ21" s="690"/>
      <c r="AK21" s="690"/>
      <c r="AL21" s="690"/>
      <c r="AM21" s="690"/>
      <c r="AN21" s="690"/>
      <c r="AO21" s="690"/>
      <c r="AP21" s="690"/>
      <c r="AQ21" s="690"/>
      <c r="AR21" s="690"/>
      <c r="AS21" s="690"/>
      <c r="AT21" s="690"/>
      <c r="AU21" s="690"/>
      <c r="AV21" s="690"/>
      <c r="AW21" s="690"/>
      <c r="AX21" s="690"/>
      <c r="AY21" s="690"/>
      <c r="AZ21" s="690"/>
      <c r="BA21" s="690"/>
      <c r="BB21" s="690"/>
      <c r="BC21" s="690"/>
      <c r="BD21" s="690"/>
      <c r="BE21" s="690"/>
      <c r="BF21" s="690"/>
      <c r="BG21" s="690"/>
      <c r="BH21" s="690"/>
      <c r="BI21" s="690"/>
      <c r="BJ21" s="690"/>
      <c r="BK21" s="690"/>
      <c r="BL21" s="690"/>
      <c r="BM21" s="690"/>
      <c r="BN21" s="690"/>
      <c r="BO21" s="690"/>
      <c r="BP21" s="690"/>
      <c r="BQ21" s="690"/>
      <c r="BR21" s="690"/>
      <c r="BS21" s="690"/>
      <c r="BT21" s="690"/>
      <c r="BU21" s="690"/>
      <c r="BV21" s="690"/>
      <c r="BW21" s="690"/>
      <c r="BX21" s="690"/>
      <c r="BY21" s="690"/>
      <c r="BZ21" s="690"/>
      <c r="CA21" s="690"/>
      <c r="CB21" s="690"/>
      <c r="CC21" s="690"/>
      <c r="CD21" s="690"/>
      <c r="CE21" s="690"/>
      <c r="CF21" s="690"/>
      <c r="CG21" s="690"/>
      <c r="CH21" s="690"/>
      <c r="CI21" s="690"/>
      <c r="CJ21" s="690"/>
      <c r="CK21" s="690"/>
      <c r="CL21" s="690"/>
      <c r="CM21" s="690"/>
      <c r="CN21" s="690"/>
      <c r="CO21" s="690"/>
      <c r="CP21" s="690"/>
      <c r="CQ21" s="690"/>
      <c r="CR21" s="690"/>
      <c r="CS21" s="690"/>
      <c r="CT21" s="690"/>
      <c r="CU21" s="690"/>
      <c r="CV21" s="690"/>
      <c r="CW21" s="690"/>
      <c r="CX21" s="690"/>
      <c r="CY21" s="690"/>
      <c r="CZ21" s="690"/>
      <c r="DA21" s="690"/>
      <c r="DB21" s="690"/>
      <c r="DC21" s="690"/>
      <c r="DD21" s="690"/>
      <c r="DE21" s="690"/>
      <c r="DF21" s="690"/>
      <c r="DG21" s="690"/>
      <c r="DH21" s="690"/>
      <c r="DI21" s="690"/>
      <c r="DJ21" s="690"/>
      <c r="DK21" s="690"/>
      <c r="DL21" s="690"/>
      <c r="DM21" s="690"/>
      <c r="DN21" s="690"/>
      <c r="DO21" s="690"/>
      <c r="DP21" s="690"/>
      <c r="DQ21" s="690"/>
      <c r="DR21" s="690"/>
      <c r="DS21" s="690"/>
      <c r="DT21" s="690"/>
      <c r="DU21" s="690"/>
      <c r="DV21" s="690"/>
      <c r="DW21" s="690"/>
      <c r="DX21" s="690"/>
      <c r="DY21" s="690"/>
      <c r="DZ21" s="690"/>
      <c r="EA21" s="690"/>
      <c r="EB21" s="690"/>
      <c r="EC21" s="690"/>
      <c r="ED21" s="690"/>
      <c r="EE21" s="690"/>
      <c r="EF21" s="690"/>
      <c r="EG21" s="690"/>
      <c r="EH21" s="690"/>
      <c r="EI21" s="690"/>
      <c r="EJ21" s="690"/>
      <c r="EK21" s="690"/>
      <c r="EL21" s="690"/>
      <c r="EM21" s="690"/>
      <c r="EN21" s="690"/>
      <c r="EO21" s="690"/>
      <c r="EP21" s="690"/>
      <c r="EQ21" s="690"/>
      <c r="ER21" s="690"/>
      <c r="ES21" s="690"/>
      <c r="ET21" s="690"/>
      <c r="EU21" s="690"/>
      <c r="EV21" s="690"/>
      <c r="EW21" s="690"/>
      <c r="EX21" s="690"/>
      <c r="EY21" s="690"/>
      <c r="EZ21" s="690"/>
      <c r="FA21" s="690"/>
      <c r="FB21" s="690"/>
      <c r="FC21" s="690"/>
      <c r="FD21" s="690"/>
      <c r="FE21" s="690"/>
      <c r="FF21" s="690"/>
      <c r="FG21" s="690"/>
      <c r="FH21" s="690"/>
      <c r="FI21" s="690"/>
      <c r="FJ21" s="690"/>
      <c r="FK21" s="690"/>
      <c r="FL21" s="690"/>
      <c r="FM21" s="690"/>
      <c r="FN21" s="690"/>
      <c r="FO21" s="690"/>
      <c r="FP21" s="690"/>
      <c r="FQ21" s="690"/>
      <c r="FR21" s="690"/>
      <c r="FS21" s="690"/>
      <c r="FT21" s="690"/>
      <c r="FU21" s="690"/>
      <c r="FV21" s="690"/>
      <c r="FW21" s="690"/>
      <c r="FX21" s="690"/>
      <c r="FY21" s="690"/>
      <c r="FZ21" s="690"/>
      <c r="GA21" s="690"/>
      <c r="GB21" s="690"/>
      <c r="GC21" s="690"/>
      <c r="GD21" s="690"/>
      <c r="GE21" s="690"/>
      <c r="GF21" s="690"/>
      <c r="GG21" s="690"/>
      <c r="GH21" s="690"/>
      <c r="GI21" s="690"/>
      <c r="GJ21" s="690"/>
      <c r="GK21" s="690"/>
      <c r="GL21" s="690"/>
      <c r="GM21" s="690"/>
      <c r="GN21" s="690"/>
      <c r="GO21" s="690"/>
      <c r="GP21" s="690"/>
      <c r="GQ21" s="690"/>
      <c r="GR21" s="690"/>
      <c r="GS21" s="690"/>
      <c r="GT21" s="690"/>
      <c r="GU21" s="690"/>
      <c r="GV21" s="690"/>
      <c r="GW21" s="690"/>
      <c r="GX21" s="690"/>
      <c r="GY21" s="690"/>
      <c r="GZ21" s="690"/>
      <c r="HA21" s="690"/>
      <c r="HB21" s="690"/>
      <c r="HC21" s="690"/>
      <c r="HD21" s="690"/>
      <c r="HE21" s="690"/>
      <c r="HF21" s="690"/>
      <c r="HG21" s="690"/>
      <c r="HH21" s="690"/>
      <c r="HI21" s="690"/>
      <c r="HJ21" s="690"/>
      <c r="HK21" s="690"/>
      <c r="HL21" s="690"/>
      <c r="HM21" s="690"/>
      <c r="HN21" s="690"/>
      <c r="HO21" s="690"/>
      <c r="HP21" s="690"/>
    </row>
    <row r="22" spans="1:224" s="691" customFormat="1" ht="20.25" customHeight="1">
      <c r="A22" s="153">
        <v>9</v>
      </c>
      <c r="B22" s="699" t="s">
        <v>230</v>
      </c>
      <c r="C22" s="351" t="s">
        <v>183</v>
      </c>
      <c r="D22" s="134" t="s">
        <v>189</v>
      </c>
      <c r="E22" s="134">
        <f>'[2]Toàn tỉnh (ĐB)'!I14</f>
        <v>153</v>
      </c>
      <c r="F22" s="133"/>
      <c r="G22" s="133"/>
      <c r="H22" s="258">
        <v>300</v>
      </c>
      <c r="I22" s="133"/>
      <c r="J22" s="258"/>
      <c r="K22" s="700"/>
      <c r="L22" s="210"/>
      <c r="M22" s="210"/>
      <c r="N22" s="210"/>
      <c r="O22" s="690"/>
      <c r="P22" s="690"/>
      <c r="Q22" s="690"/>
      <c r="R22" s="690"/>
      <c r="S22" s="690"/>
      <c r="T22" s="690"/>
      <c r="U22" s="690"/>
      <c r="V22" s="690"/>
      <c r="W22" s="690"/>
      <c r="X22" s="690"/>
      <c r="Y22" s="690"/>
      <c r="Z22" s="690"/>
      <c r="AA22" s="690"/>
      <c r="AB22" s="690"/>
      <c r="AC22" s="690"/>
      <c r="AD22" s="690"/>
      <c r="AE22" s="690"/>
      <c r="AF22" s="690"/>
      <c r="AG22" s="690"/>
      <c r="AH22" s="690"/>
      <c r="AI22" s="690"/>
      <c r="AJ22" s="690"/>
      <c r="AK22" s="690"/>
      <c r="AL22" s="690"/>
      <c r="AM22" s="690"/>
      <c r="AN22" s="690"/>
      <c r="AO22" s="690"/>
      <c r="AP22" s="690"/>
      <c r="AQ22" s="690"/>
      <c r="AR22" s="690"/>
      <c r="AS22" s="690"/>
      <c r="AT22" s="690"/>
      <c r="AU22" s="690"/>
      <c r="AV22" s="690"/>
      <c r="AW22" s="690"/>
      <c r="AX22" s="690"/>
      <c r="AY22" s="690"/>
      <c r="AZ22" s="690"/>
      <c r="BA22" s="690"/>
      <c r="BB22" s="690"/>
      <c r="BC22" s="690"/>
      <c r="BD22" s="690"/>
      <c r="BE22" s="690"/>
      <c r="BF22" s="690"/>
      <c r="BG22" s="690"/>
      <c r="BH22" s="690"/>
      <c r="BI22" s="690"/>
      <c r="BJ22" s="690"/>
      <c r="BK22" s="690"/>
      <c r="BL22" s="690"/>
      <c r="BM22" s="690"/>
      <c r="BN22" s="690"/>
      <c r="BO22" s="690"/>
      <c r="BP22" s="690"/>
      <c r="BQ22" s="690"/>
      <c r="BR22" s="690"/>
      <c r="BS22" s="690"/>
      <c r="BT22" s="690"/>
      <c r="BU22" s="690"/>
      <c r="BV22" s="690"/>
      <c r="BW22" s="690"/>
      <c r="BX22" s="690"/>
      <c r="BY22" s="690"/>
      <c r="BZ22" s="690"/>
      <c r="CA22" s="690"/>
      <c r="CB22" s="690"/>
      <c r="CC22" s="690"/>
      <c r="CD22" s="690"/>
      <c r="CE22" s="690"/>
      <c r="CF22" s="690"/>
      <c r="CG22" s="690"/>
      <c r="CH22" s="690"/>
      <c r="CI22" s="690"/>
      <c r="CJ22" s="690"/>
      <c r="CK22" s="690"/>
      <c r="CL22" s="690"/>
      <c r="CM22" s="690"/>
      <c r="CN22" s="690"/>
      <c r="CO22" s="690"/>
      <c r="CP22" s="690"/>
      <c r="CQ22" s="690"/>
      <c r="CR22" s="690"/>
      <c r="CS22" s="690"/>
      <c r="CT22" s="690"/>
      <c r="CU22" s="690"/>
      <c r="CV22" s="690"/>
      <c r="CW22" s="690"/>
      <c r="CX22" s="690"/>
      <c r="CY22" s="690"/>
      <c r="CZ22" s="690"/>
      <c r="DA22" s="690"/>
      <c r="DB22" s="690"/>
      <c r="DC22" s="690"/>
      <c r="DD22" s="690"/>
      <c r="DE22" s="690"/>
      <c r="DF22" s="690"/>
      <c r="DG22" s="690"/>
      <c r="DH22" s="690"/>
      <c r="DI22" s="690"/>
      <c r="DJ22" s="690"/>
      <c r="DK22" s="690"/>
      <c r="DL22" s="690"/>
      <c r="DM22" s="690"/>
      <c r="DN22" s="690"/>
      <c r="DO22" s="690"/>
      <c r="DP22" s="690"/>
      <c r="DQ22" s="690"/>
      <c r="DR22" s="690"/>
      <c r="DS22" s="690"/>
      <c r="DT22" s="690"/>
      <c r="DU22" s="690"/>
      <c r="DV22" s="690"/>
      <c r="DW22" s="690"/>
      <c r="DX22" s="690"/>
      <c r="DY22" s="690"/>
      <c r="DZ22" s="690"/>
      <c r="EA22" s="690"/>
      <c r="EB22" s="690"/>
      <c r="EC22" s="690"/>
      <c r="ED22" s="690"/>
      <c r="EE22" s="690"/>
      <c r="EF22" s="690"/>
      <c r="EG22" s="690"/>
      <c r="EH22" s="690"/>
      <c r="EI22" s="690"/>
      <c r="EJ22" s="690"/>
      <c r="EK22" s="690"/>
      <c r="EL22" s="690"/>
      <c r="EM22" s="690"/>
      <c r="EN22" s="690"/>
      <c r="EO22" s="690"/>
      <c r="EP22" s="690"/>
      <c r="EQ22" s="690"/>
      <c r="ER22" s="690"/>
      <c r="ES22" s="690"/>
      <c r="ET22" s="690"/>
      <c r="EU22" s="690"/>
      <c r="EV22" s="690"/>
      <c r="EW22" s="690"/>
      <c r="EX22" s="690"/>
      <c r="EY22" s="690"/>
      <c r="EZ22" s="690"/>
      <c r="FA22" s="690"/>
      <c r="FB22" s="690"/>
      <c r="FC22" s="690"/>
      <c r="FD22" s="690"/>
      <c r="FE22" s="690"/>
      <c r="FF22" s="690"/>
      <c r="FG22" s="690"/>
      <c r="FH22" s="690"/>
      <c r="FI22" s="690"/>
      <c r="FJ22" s="690"/>
      <c r="FK22" s="690"/>
      <c r="FL22" s="690"/>
      <c r="FM22" s="690"/>
      <c r="FN22" s="690"/>
      <c r="FO22" s="690"/>
      <c r="FP22" s="690"/>
      <c r="FQ22" s="690"/>
      <c r="FR22" s="690"/>
      <c r="FS22" s="690"/>
      <c r="FT22" s="690"/>
      <c r="FU22" s="690"/>
      <c r="FV22" s="690"/>
      <c r="FW22" s="690"/>
      <c r="FX22" s="690"/>
      <c r="FY22" s="690"/>
      <c r="FZ22" s="690"/>
      <c r="GA22" s="690"/>
      <c r="GB22" s="690"/>
      <c r="GC22" s="690"/>
      <c r="GD22" s="690"/>
      <c r="GE22" s="690"/>
      <c r="GF22" s="690"/>
      <c r="GG22" s="690"/>
      <c r="GH22" s="690"/>
      <c r="GI22" s="690"/>
      <c r="GJ22" s="690"/>
      <c r="GK22" s="690"/>
      <c r="GL22" s="690"/>
      <c r="GM22" s="690"/>
      <c r="GN22" s="690"/>
      <c r="GO22" s="690"/>
      <c r="GP22" s="690"/>
      <c r="GQ22" s="690"/>
      <c r="GR22" s="690"/>
      <c r="GS22" s="690"/>
      <c r="GT22" s="690"/>
      <c r="GU22" s="690"/>
      <c r="GV22" s="690"/>
      <c r="GW22" s="690"/>
      <c r="GX22" s="690"/>
      <c r="GY22" s="690"/>
      <c r="GZ22" s="690"/>
      <c r="HA22" s="690"/>
      <c r="HB22" s="690"/>
      <c r="HC22" s="690"/>
      <c r="HD22" s="690"/>
      <c r="HE22" s="690"/>
      <c r="HF22" s="690"/>
      <c r="HG22" s="690"/>
      <c r="HH22" s="690"/>
      <c r="HI22" s="690"/>
      <c r="HJ22" s="690"/>
      <c r="HK22" s="690"/>
      <c r="HL22" s="690"/>
      <c r="HM22" s="690"/>
      <c r="HN22" s="690"/>
      <c r="HO22" s="690"/>
      <c r="HP22" s="690"/>
    </row>
    <row r="23" spans="1:224" s="691" customFormat="1" ht="35.25" customHeight="1">
      <c r="A23" s="692" t="s">
        <v>210</v>
      </c>
      <c r="B23" s="115" t="s">
        <v>459</v>
      </c>
      <c r="C23" s="85"/>
      <c r="D23" s="134">
        <f>SUM(D24:D27)</f>
        <v>100.00000000000001</v>
      </c>
      <c r="E23" s="134">
        <f>SUM(E24:E27)</f>
        <v>100</v>
      </c>
      <c r="F23" s="134"/>
      <c r="G23" s="269"/>
      <c r="H23" s="269">
        <f>SUM(H24:H27)</f>
        <v>100</v>
      </c>
      <c r="I23" s="134"/>
      <c r="J23" s="269"/>
      <c r="K23" s="471"/>
      <c r="L23" s="667"/>
      <c r="M23" s="667"/>
      <c r="N23" s="667"/>
      <c r="O23" s="690"/>
      <c r="P23" s="690"/>
      <c r="Q23" s="690"/>
      <c r="R23" s="690"/>
      <c r="S23" s="690"/>
      <c r="T23" s="690"/>
      <c r="U23" s="690"/>
      <c r="V23" s="690"/>
      <c r="W23" s="690"/>
      <c r="X23" s="690"/>
      <c r="Y23" s="690"/>
      <c r="Z23" s="690"/>
      <c r="AA23" s="690"/>
      <c r="AB23" s="690"/>
      <c r="AC23" s="690"/>
      <c r="AD23" s="690"/>
      <c r="AE23" s="690"/>
      <c r="AF23" s="690"/>
      <c r="AG23" s="690"/>
      <c r="AH23" s="690"/>
      <c r="AI23" s="690"/>
      <c r="AJ23" s="690"/>
      <c r="AK23" s="690"/>
      <c r="AL23" s="690"/>
      <c r="AM23" s="690"/>
      <c r="AN23" s="690"/>
      <c r="AO23" s="690"/>
      <c r="AP23" s="690"/>
      <c r="AQ23" s="690"/>
      <c r="AR23" s="690"/>
      <c r="AS23" s="690"/>
      <c r="AT23" s="690"/>
      <c r="AU23" s="690"/>
      <c r="AV23" s="690"/>
      <c r="AW23" s="690"/>
      <c r="AX23" s="690"/>
      <c r="AY23" s="690"/>
      <c r="AZ23" s="690"/>
      <c r="BA23" s="690"/>
      <c r="BB23" s="690"/>
      <c r="BC23" s="690"/>
      <c r="BD23" s="690"/>
      <c r="BE23" s="690"/>
      <c r="BF23" s="690"/>
      <c r="BG23" s="690"/>
      <c r="BH23" s="690"/>
      <c r="BI23" s="690"/>
      <c r="BJ23" s="690"/>
      <c r="BK23" s="690"/>
      <c r="BL23" s="690"/>
      <c r="BM23" s="690"/>
      <c r="BN23" s="690"/>
      <c r="BO23" s="690"/>
      <c r="BP23" s="690"/>
      <c r="BQ23" s="690"/>
      <c r="BR23" s="690"/>
      <c r="BS23" s="690"/>
      <c r="BT23" s="690"/>
      <c r="BU23" s="690"/>
      <c r="BV23" s="690"/>
      <c r="BW23" s="690"/>
      <c r="BX23" s="690"/>
      <c r="BY23" s="690"/>
      <c r="BZ23" s="690"/>
      <c r="CA23" s="690"/>
      <c r="CB23" s="690"/>
      <c r="CC23" s="690"/>
      <c r="CD23" s="690"/>
      <c r="CE23" s="690"/>
      <c r="CF23" s="690"/>
      <c r="CG23" s="690"/>
      <c r="CH23" s="690"/>
      <c r="CI23" s="690"/>
      <c r="CJ23" s="690"/>
      <c r="CK23" s="690"/>
      <c r="CL23" s="690"/>
      <c r="CM23" s="690"/>
      <c r="CN23" s="690"/>
      <c r="CO23" s="690"/>
      <c r="CP23" s="690"/>
      <c r="CQ23" s="690"/>
      <c r="CR23" s="690"/>
      <c r="CS23" s="690"/>
      <c r="CT23" s="690"/>
      <c r="CU23" s="690"/>
      <c r="CV23" s="690"/>
      <c r="CW23" s="690"/>
      <c r="CX23" s="690"/>
      <c r="CY23" s="690"/>
      <c r="CZ23" s="690"/>
      <c r="DA23" s="690"/>
      <c r="DB23" s="690"/>
      <c r="DC23" s="690"/>
      <c r="DD23" s="690"/>
      <c r="DE23" s="690"/>
      <c r="DF23" s="690"/>
      <c r="DG23" s="690"/>
      <c r="DH23" s="690"/>
      <c r="DI23" s="690"/>
      <c r="DJ23" s="690"/>
      <c r="DK23" s="690"/>
      <c r="DL23" s="690"/>
      <c r="DM23" s="690"/>
      <c r="DN23" s="690"/>
      <c r="DO23" s="690"/>
      <c r="DP23" s="690"/>
      <c r="DQ23" s="690"/>
      <c r="DR23" s="690"/>
      <c r="DS23" s="690"/>
      <c r="DT23" s="690"/>
      <c r="DU23" s="690"/>
      <c r="DV23" s="690"/>
      <c r="DW23" s="690"/>
      <c r="DX23" s="690"/>
      <c r="DY23" s="690"/>
      <c r="DZ23" s="690"/>
      <c r="EA23" s="690"/>
      <c r="EB23" s="690"/>
      <c r="EC23" s="690"/>
      <c r="ED23" s="690"/>
      <c r="EE23" s="690"/>
      <c r="EF23" s="690"/>
      <c r="EG23" s="690"/>
      <c r="EH23" s="690"/>
      <c r="EI23" s="690"/>
      <c r="EJ23" s="690"/>
      <c r="EK23" s="690"/>
      <c r="EL23" s="690"/>
      <c r="EM23" s="690"/>
      <c r="EN23" s="690"/>
      <c r="EO23" s="690"/>
      <c r="EP23" s="690"/>
      <c r="EQ23" s="690"/>
      <c r="ER23" s="690"/>
      <c r="ES23" s="690"/>
      <c r="ET23" s="690"/>
      <c r="EU23" s="690"/>
      <c r="EV23" s="690"/>
      <c r="EW23" s="690"/>
      <c r="EX23" s="690"/>
      <c r="EY23" s="690"/>
      <c r="EZ23" s="690"/>
      <c r="FA23" s="690"/>
      <c r="FB23" s="690"/>
      <c r="FC23" s="690"/>
      <c r="FD23" s="690"/>
      <c r="FE23" s="690"/>
      <c r="FF23" s="690"/>
      <c r="FG23" s="690"/>
      <c r="FH23" s="690"/>
      <c r="FI23" s="690"/>
      <c r="FJ23" s="690"/>
      <c r="FK23" s="690"/>
      <c r="FL23" s="690"/>
      <c r="FM23" s="690"/>
      <c r="FN23" s="690"/>
      <c r="FO23" s="690"/>
      <c r="FP23" s="690"/>
      <c r="FQ23" s="690"/>
      <c r="FR23" s="690"/>
      <c r="FS23" s="690"/>
      <c r="FT23" s="690"/>
      <c r="FU23" s="690"/>
      <c r="FV23" s="690"/>
      <c r="FW23" s="690"/>
      <c r="FX23" s="690"/>
      <c r="FY23" s="690"/>
      <c r="FZ23" s="690"/>
      <c r="GA23" s="690"/>
      <c r="GB23" s="690"/>
      <c r="GC23" s="690"/>
      <c r="GD23" s="690"/>
      <c r="GE23" s="690"/>
      <c r="GF23" s="690"/>
      <c r="GG23" s="690"/>
      <c r="GH23" s="690"/>
      <c r="GI23" s="690"/>
      <c r="GJ23" s="690"/>
      <c r="GK23" s="690"/>
      <c r="GL23" s="690"/>
      <c r="GM23" s="690"/>
      <c r="GN23" s="690"/>
      <c r="GO23" s="690"/>
      <c r="GP23" s="690"/>
      <c r="GQ23" s="690"/>
      <c r="GR23" s="690"/>
      <c r="GS23" s="690"/>
      <c r="GT23" s="690"/>
      <c r="GU23" s="690"/>
      <c r="GV23" s="690"/>
      <c r="GW23" s="690"/>
      <c r="GX23" s="690"/>
      <c r="GY23" s="690"/>
      <c r="GZ23" s="690"/>
      <c r="HA23" s="690"/>
      <c r="HB23" s="690"/>
      <c r="HC23" s="690"/>
      <c r="HD23" s="690"/>
      <c r="HE23" s="690"/>
      <c r="HF23" s="690"/>
      <c r="HG23" s="690"/>
      <c r="HH23" s="690"/>
      <c r="HI23" s="690"/>
      <c r="HJ23" s="690"/>
      <c r="HK23" s="690"/>
      <c r="HL23" s="690"/>
      <c r="HM23" s="690"/>
      <c r="HN23" s="690"/>
      <c r="HO23" s="690"/>
      <c r="HP23" s="690"/>
    </row>
    <row r="24" spans="1:224" s="691" customFormat="1" ht="33" customHeight="1">
      <c r="A24" s="692" t="s">
        <v>189</v>
      </c>
      <c r="B24" s="84" t="s">
        <v>222</v>
      </c>
      <c r="C24" s="85" t="s">
        <v>181</v>
      </c>
      <c r="D24" s="706">
        <f>D9/D8*100</f>
        <v>8.187890603322447</v>
      </c>
      <c r="E24" s="706">
        <f>E9/E8*100</f>
        <v>7.800814404877657</v>
      </c>
      <c r="F24" s="706"/>
      <c r="G24" s="716"/>
      <c r="H24" s="716">
        <f>H9/H8*100</f>
        <v>6.739130434782608</v>
      </c>
      <c r="I24" s="706"/>
      <c r="J24" s="716"/>
      <c r="K24" s="693"/>
      <c r="L24" s="667"/>
      <c r="M24" s="667"/>
      <c r="N24" s="667"/>
      <c r="O24" s="690"/>
      <c r="P24" s="690"/>
      <c r="Q24" s="690"/>
      <c r="R24" s="690"/>
      <c r="S24" s="690"/>
      <c r="T24" s="690"/>
      <c r="U24" s="690"/>
      <c r="V24" s="690"/>
      <c r="W24" s="690"/>
      <c r="X24" s="690"/>
      <c r="Y24" s="690"/>
      <c r="Z24" s="690"/>
      <c r="AA24" s="690"/>
      <c r="AB24" s="690"/>
      <c r="AC24" s="690"/>
      <c r="AD24" s="690"/>
      <c r="AE24" s="690"/>
      <c r="AF24" s="690"/>
      <c r="AG24" s="690"/>
      <c r="AH24" s="690"/>
      <c r="AI24" s="690"/>
      <c r="AJ24" s="690"/>
      <c r="AK24" s="690"/>
      <c r="AL24" s="690"/>
      <c r="AM24" s="690"/>
      <c r="AN24" s="690"/>
      <c r="AO24" s="690"/>
      <c r="AP24" s="690"/>
      <c r="AQ24" s="690"/>
      <c r="AR24" s="690"/>
      <c r="AS24" s="690"/>
      <c r="AT24" s="690"/>
      <c r="AU24" s="690"/>
      <c r="AV24" s="690"/>
      <c r="AW24" s="690"/>
      <c r="AX24" s="690"/>
      <c r="AY24" s="690"/>
      <c r="AZ24" s="690"/>
      <c r="BA24" s="690"/>
      <c r="BB24" s="690"/>
      <c r="BC24" s="690"/>
      <c r="BD24" s="690"/>
      <c r="BE24" s="690"/>
      <c r="BF24" s="690"/>
      <c r="BG24" s="690"/>
      <c r="BH24" s="690"/>
      <c r="BI24" s="690"/>
      <c r="BJ24" s="690"/>
      <c r="BK24" s="690"/>
      <c r="BL24" s="690"/>
      <c r="BM24" s="690"/>
      <c r="BN24" s="690"/>
      <c r="BO24" s="690"/>
      <c r="BP24" s="690"/>
      <c r="BQ24" s="690"/>
      <c r="BR24" s="690"/>
      <c r="BS24" s="690"/>
      <c r="BT24" s="690"/>
      <c r="BU24" s="690"/>
      <c r="BV24" s="690"/>
      <c r="BW24" s="690"/>
      <c r="BX24" s="690"/>
      <c r="BY24" s="690"/>
      <c r="BZ24" s="690"/>
      <c r="CA24" s="690"/>
      <c r="CB24" s="690"/>
      <c r="CC24" s="690"/>
      <c r="CD24" s="690"/>
      <c r="CE24" s="690"/>
      <c r="CF24" s="690"/>
      <c r="CG24" s="690"/>
      <c r="CH24" s="690"/>
      <c r="CI24" s="690"/>
      <c r="CJ24" s="690"/>
      <c r="CK24" s="690"/>
      <c r="CL24" s="690"/>
      <c r="CM24" s="690"/>
      <c r="CN24" s="690"/>
      <c r="CO24" s="690"/>
      <c r="CP24" s="690"/>
      <c r="CQ24" s="690"/>
      <c r="CR24" s="690"/>
      <c r="CS24" s="690"/>
      <c r="CT24" s="690"/>
      <c r="CU24" s="690"/>
      <c r="CV24" s="690"/>
      <c r="CW24" s="690"/>
      <c r="CX24" s="690"/>
      <c r="CY24" s="690"/>
      <c r="CZ24" s="690"/>
      <c r="DA24" s="690"/>
      <c r="DB24" s="690"/>
      <c r="DC24" s="690"/>
      <c r="DD24" s="690"/>
      <c r="DE24" s="690"/>
      <c r="DF24" s="690"/>
      <c r="DG24" s="690"/>
      <c r="DH24" s="690"/>
      <c r="DI24" s="690"/>
      <c r="DJ24" s="690"/>
      <c r="DK24" s="690"/>
      <c r="DL24" s="690"/>
      <c r="DM24" s="690"/>
      <c r="DN24" s="690"/>
      <c r="DO24" s="690"/>
      <c r="DP24" s="690"/>
      <c r="DQ24" s="690"/>
      <c r="DR24" s="690"/>
      <c r="DS24" s="690"/>
      <c r="DT24" s="690"/>
      <c r="DU24" s="690"/>
      <c r="DV24" s="690"/>
      <c r="DW24" s="690"/>
      <c r="DX24" s="690"/>
      <c r="DY24" s="690"/>
      <c r="DZ24" s="690"/>
      <c r="EA24" s="690"/>
      <c r="EB24" s="690"/>
      <c r="EC24" s="690"/>
      <c r="ED24" s="690"/>
      <c r="EE24" s="690"/>
      <c r="EF24" s="690"/>
      <c r="EG24" s="690"/>
      <c r="EH24" s="690"/>
      <c r="EI24" s="690"/>
      <c r="EJ24" s="690"/>
      <c r="EK24" s="690"/>
      <c r="EL24" s="690"/>
      <c r="EM24" s="690"/>
      <c r="EN24" s="690"/>
      <c r="EO24" s="690"/>
      <c r="EP24" s="690"/>
      <c r="EQ24" s="690"/>
      <c r="ER24" s="690"/>
      <c r="ES24" s="690"/>
      <c r="ET24" s="690"/>
      <c r="EU24" s="690"/>
      <c r="EV24" s="690"/>
      <c r="EW24" s="690"/>
      <c r="EX24" s="690"/>
      <c r="EY24" s="690"/>
      <c r="EZ24" s="690"/>
      <c r="FA24" s="690"/>
      <c r="FB24" s="690"/>
      <c r="FC24" s="690"/>
      <c r="FD24" s="690"/>
      <c r="FE24" s="690"/>
      <c r="FF24" s="690"/>
      <c r="FG24" s="690"/>
      <c r="FH24" s="690"/>
      <c r="FI24" s="690"/>
      <c r="FJ24" s="690"/>
      <c r="FK24" s="690"/>
      <c r="FL24" s="690"/>
      <c r="FM24" s="690"/>
      <c r="FN24" s="690"/>
      <c r="FO24" s="690"/>
      <c r="FP24" s="690"/>
      <c r="FQ24" s="690"/>
      <c r="FR24" s="690"/>
      <c r="FS24" s="690"/>
      <c r="FT24" s="690"/>
      <c r="FU24" s="690"/>
      <c r="FV24" s="690"/>
      <c r="FW24" s="690"/>
      <c r="FX24" s="690"/>
      <c r="FY24" s="690"/>
      <c r="FZ24" s="690"/>
      <c r="GA24" s="690"/>
      <c r="GB24" s="690"/>
      <c r="GC24" s="690"/>
      <c r="GD24" s="690"/>
      <c r="GE24" s="690"/>
      <c r="GF24" s="690"/>
      <c r="GG24" s="690"/>
      <c r="GH24" s="690"/>
      <c r="GI24" s="690"/>
      <c r="GJ24" s="690"/>
      <c r="GK24" s="690"/>
      <c r="GL24" s="690"/>
      <c r="GM24" s="690"/>
      <c r="GN24" s="690"/>
      <c r="GO24" s="690"/>
      <c r="GP24" s="690"/>
      <c r="GQ24" s="690"/>
      <c r="GR24" s="690"/>
      <c r="GS24" s="690"/>
      <c r="GT24" s="690"/>
      <c r="GU24" s="690"/>
      <c r="GV24" s="690"/>
      <c r="GW24" s="690"/>
      <c r="GX24" s="690"/>
      <c r="GY24" s="690"/>
      <c r="GZ24" s="690"/>
      <c r="HA24" s="690"/>
      <c r="HB24" s="690"/>
      <c r="HC24" s="690"/>
      <c r="HD24" s="690"/>
      <c r="HE24" s="690"/>
      <c r="HF24" s="690"/>
      <c r="HG24" s="690"/>
      <c r="HH24" s="690"/>
      <c r="HI24" s="690"/>
      <c r="HJ24" s="690"/>
      <c r="HK24" s="690"/>
      <c r="HL24" s="690"/>
      <c r="HM24" s="690"/>
      <c r="HN24" s="690"/>
      <c r="HO24" s="690"/>
      <c r="HP24" s="690"/>
    </row>
    <row r="25" spans="1:224" s="691" customFormat="1" ht="21" customHeight="1">
      <c r="A25" s="692" t="s">
        <v>189</v>
      </c>
      <c r="B25" s="84" t="s">
        <v>456</v>
      </c>
      <c r="C25" s="85" t="s">
        <v>181</v>
      </c>
      <c r="D25" s="706">
        <f>D10/D8*100</f>
        <v>75.7555791044193</v>
      </c>
      <c r="E25" s="706">
        <f>E10/E8*100</f>
        <v>71.13833916965794</v>
      </c>
      <c r="F25" s="706"/>
      <c r="G25" s="716"/>
      <c r="H25" s="716">
        <f>H10/H8*100</f>
        <v>74.52173913043478</v>
      </c>
      <c r="I25" s="706"/>
      <c r="J25" s="716"/>
      <c r="K25" s="693"/>
      <c r="L25" s="667"/>
      <c r="M25" s="667"/>
      <c r="N25" s="667"/>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90"/>
      <c r="BK25" s="690"/>
      <c r="BL25" s="690"/>
      <c r="BM25" s="690"/>
      <c r="BN25" s="690"/>
      <c r="BO25" s="690"/>
      <c r="BP25" s="690"/>
      <c r="BQ25" s="690"/>
      <c r="BR25" s="690"/>
      <c r="BS25" s="690"/>
      <c r="BT25" s="690"/>
      <c r="BU25" s="690"/>
      <c r="BV25" s="690"/>
      <c r="BW25" s="690"/>
      <c r="BX25" s="690"/>
      <c r="BY25" s="690"/>
      <c r="BZ25" s="690"/>
      <c r="CA25" s="690"/>
      <c r="CB25" s="690"/>
      <c r="CC25" s="690"/>
      <c r="CD25" s="690"/>
      <c r="CE25" s="690"/>
      <c r="CF25" s="690"/>
      <c r="CG25" s="690"/>
      <c r="CH25" s="690"/>
      <c r="CI25" s="690"/>
      <c r="CJ25" s="690"/>
      <c r="CK25" s="690"/>
      <c r="CL25" s="690"/>
      <c r="CM25" s="690"/>
      <c r="CN25" s="690"/>
      <c r="CO25" s="690"/>
      <c r="CP25" s="690"/>
      <c r="CQ25" s="690"/>
      <c r="CR25" s="690"/>
      <c r="CS25" s="690"/>
      <c r="CT25" s="690"/>
      <c r="CU25" s="690"/>
      <c r="CV25" s="690"/>
      <c r="CW25" s="690"/>
      <c r="CX25" s="690"/>
      <c r="CY25" s="690"/>
      <c r="CZ25" s="690"/>
      <c r="DA25" s="690"/>
      <c r="DB25" s="690"/>
      <c r="DC25" s="690"/>
      <c r="DD25" s="690"/>
      <c r="DE25" s="690"/>
      <c r="DF25" s="690"/>
      <c r="DG25" s="690"/>
      <c r="DH25" s="690"/>
      <c r="DI25" s="690"/>
      <c r="DJ25" s="690"/>
      <c r="DK25" s="690"/>
      <c r="DL25" s="690"/>
      <c r="DM25" s="690"/>
      <c r="DN25" s="690"/>
      <c r="DO25" s="690"/>
      <c r="DP25" s="690"/>
      <c r="DQ25" s="690"/>
      <c r="DR25" s="690"/>
      <c r="DS25" s="690"/>
      <c r="DT25" s="690"/>
      <c r="DU25" s="690"/>
      <c r="DV25" s="690"/>
      <c r="DW25" s="690"/>
      <c r="DX25" s="690"/>
      <c r="DY25" s="690"/>
      <c r="DZ25" s="690"/>
      <c r="EA25" s="690"/>
      <c r="EB25" s="690"/>
      <c r="EC25" s="690"/>
      <c r="ED25" s="690"/>
      <c r="EE25" s="690"/>
      <c r="EF25" s="690"/>
      <c r="EG25" s="690"/>
      <c r="EH25" s="690"/>
      <c r="EI25" s="690"/>
      <c r="EJ25" s="690"/>
      <c r="EK25" s="690"/>
      <c r="EL25" s="690"/>
      <c r="EM25" s="690"/>
      <c r="EN25" s="690"/>
      <c r="EO25" s="690"/>
      <c r="EP25" s="690"/>
      <c r="EQ25" s="690"/>
      <c r="ER25" s="690"/>
      <c r="ES25" s="690"/>
      <c r="ET25" s="690"/>
      <c r="EU25" s="690"/>
      <c r="EV25" s="690"/>
      <c r="EW25" s="690"/>
      <c r="EX25" s="690"/>
      <c r="EY25" s="690"/>
      <c r="EZ25" s="690"/>
      <c r="FA25" s="690"/>
      <c r="FB25" s="690"/>
      <c r="FC25" s="690"/>
      <c r="FD25" s="690"/>
      <c r="FE25" s="690"/>
      <c r="FF25" s="690"/>
      <c r="FG25" s="690"/>
      <c r="FH25" s="690"/>
      <c r="FI25" s="690"/>
      <c r="FJ25" s="690"/>
      <c r="FK25" s="690"/>
      <c r="FL25" s="690"/>
      <c r="FM25" s="690"/>
      <c r="FN25" s="690"/>
      <c r="FO25" s="690"/>
      <c r="FP25" s="690"/>
      <c r="FQ25" s="690"/>
      <c r="FR25" s="690"/>
      <c r="FS25" s="690"/>
      <c r="FT25" s="690"/>
      <c r="FU25" s="690"/>
      <c r="FV25" s="690"/>
      <c r="FW25" s="690"/>
      <c r="FX25" s="690"/>
      <c r="FY25" s="690"/>
      <c r="FZ25" s="690"/>
      <c r="GA25" s="690"/>
      <c r="GB25" s="690"/>
      <c r="GC25" s="690"/>
      <c r="GD25" s="690"/>
      <c r="GE25" s="690"/>
      <c r="GF25" s="690"/>
      <c r="GG25" s="690"/>
      <c r="GH25" s="690"/>
      <c r="GI25" s="690"/>
      <c r="GJ25" s="690"/>
      <c r="GK25" s="690"/>
      <c r="GL25" s="690"/>
      <c r="GM25" s="690"/>
      <c r="GN25" s="690"/>
      <c r="GO25" s="690"/>
      <c r="GP25" s="690"/>
      <c r="GQ25" s="690"/>
      <c r="GR25" s="690"/>
      <c r="GS25" s="690"/>
      <c r="GT25" s="690"/>
      <c r="GU25" s="690"/>
      <c r="GV25" s="690"/>
      <c r="GW25" s="690"/>
      <c r="GX25" s="690"/>
      <c r="GY25" s="690"/>
      <c r="GZ25" s="690"/>
      <c r="HA25" s="690"/>
      <c r="HB25" s="690"/>
      <c r="HC25" s="690"/>
      <c r="HD25" s="690"/>
      <c r="HE25" s="690"/>
      <c r="HF25" s="690"/>
      <c r="HG25" s="690"/>
      <c r="HH25" s="690"/>
      <c r="HI25" s="690"/>
      <c r="HJ25" s="690"/>
      <c r="HK25" s="690"/>
      <c r="HL25" s="690"/>
      <c r="HM25" s="690"/>
      <c r="HN25" s="690"/>
      <c r="HO25" s="690"/>
      <c r="HP25" s="690"/>
    </row>
    <row r="26" spans="1:224" s="691" customFormat="1" ht="21" customHeight="1">
      <c r="A26" s="692" t="s">
        <v>189</v>
      </c>
      <c r="B26" s="84" t="s">
        <v>223</v>
      </c>
      <c r="C26" s="85" t="s">
        <v>181</v>
      </c>
      <c r="D26" s="706">
        <f>D11/D8*100</f>
        <v>15.305863043117876</v>
      </c>
      <c r="E26" s="706">
        <f>E11/E8*100</f>
        <v>20.512548707113982</v>
      </c>
      <c r="F26" s="706"/>
      <c r="G26" s="716"/>
      <c r="H26" s="716">
        <f>H11/H8*100</f>
        <v>18.26086956521739</v>
      </c>
      <c r="I26" s="706"/>
      <c r="J26" s="716"/>
      <c r="K26" s="706"/>
      <c r="L26" s="667"/>
      <c r="M26" s="667"/>
      <c r="N26" s="667"/>
      <c r="O26" s="690"/>
      <c r="P26" s="690"/>
      <c r="Q26" s="690"/>
      <c r="R26" s="690"/>
      <c r="S26" s="690"/>
      <c r="T26" s="690"/>
      <c r="U26" s="690"/>
      <c r="V26" s="690"/>
      <c r="W26" s="690"/>
      <c r="X26" s="690"/>
      <c r="Y26" s="690"/>
      <c r="Z26" s="690"/>
      <c r="AA26" s="690"/>
      <c r="AB26" s="690"/>
      <c r="AC26" s="690"/>
      <c r="AD26" s="690"/>
      <c r="AE26" s="690"/>
      <c r="AF26" s="690"/>
      <c r="AG26" s="690"/>
      <c r="AH26" s="690"/>
      <c r="AI26" s="690"/>
      <c r="AJ26" s="690"/>
      <c r="AK26" s="690"/>
      <c r="AL26" s="690"/>
      <c r="AM26" s="690"/>
      <c r="AN26" s="690"/>
      <c r="AO26" s="690"/>
      <c r="AP26" s="690"/>
      <c r="AQ26" s="690"/>
      <c r="AR26" s="690"/>
      <c r="AS26" s="690"/>
      <c r="AT26" s="690"/>
      <c r="AU26" s="690"/>
      <c r="AV26" s="690"/>
      <c r="AW26" s="690"/>
      <c r="AX26" s="690"/>
      <c r="AY26" s="690"/>
      <c r="AZ26" s="690"/>
      <c r="BA26" s="690"/>
      <c r="BB26" s="690"/>
      <c r="BC26" s="690"/>
      <c r="BD26" s="690"/>
      <c r="BE26" s="690"/>
      <c r="BF26" s="690"/>
      <c r="BG26" s="690"/>
      <c r="BH26" s="690"/>
      <c r="BI26" s="690"/>
      <c r="BJ26" s="690"/>
      <c r="BK26" s="690"/>
      <c r="BL26" s="690"/>
      <c r="BM26" s="690"/>
      <c r="BN26" s="690"/>
      <c r="BO26" s="690"/>
      <c r="BP26" s="690"/>
      <c r="BQ26" s="690"/>
      <c r="BR26" s="690"/>
      <c r="BS26" s="690"/>
      <c r="BT26" s="690"/>
      <c r="BU26" s="690"/>
      <c r="BV26" s="690"/>
      <c r="BW26" s="690"/>
      <c r="BX26" s="690"/>
      <c r="BY26" s="690"/>
      <c r="BZ26" s="690"/>
      <c r="CA26" s="690"/>
      <c r="CB26" s="690"/>
      <c r="CC26" s="690"/>
      <c r="CD26" s="690"/>
      <c r="CE26" s="690"/>
      <c r="CF26" s="690"/>
      <c r="CG26" s="690"/>
      <c r="CH26" s="690"/>
      <c r="CI26" s="690"/>
      <c r="CJ26" s="690"/>
      <c r="CK26" s="690"/>
      <c r="CL26" s="690"/>
      <c r="CM26" s="690"/>
      <c r="CN26" s="690"/>
      <c r="CO26" s="690"/>
      <c r="CP26" s="690"/>
      <c r="CQ26" s="690"/>
      <c r="CR26" s="690"/>
      <c r="CS26" s="690"/>
      <c r="CT26" s="690"/>
      <c r="CU26" s="690"/>
      <c r="CV26" s="690"/>
      <c r="CW26" s="690"/>
      <c r="CX26" s="690"/>
      <c r="CY26" s="690"/>
      <c r="CZ26" s="690"/>
      <c r="DA26" s="690"/>
      <c r="DB26" s="690"/>
      <c r="DC26" s="690"/>
      <c r="DD26" s="690"/>
      <c r="DE26" s="690"/>
      <c r="DF26" s="690"/>
      <c r="DG26" s="690"/>
      <c r="DH26" s="690"/>
      <c r="DI26" s="690"/>
      <c r="DJ26" s="690"/>
      <c r="DK26" s="690"/>
      <c r="DL26" s="690"/>
      <c r="DM26" s="690"/>
      <c r="DN26" s="690"/>
      <c r="DO26" s="690"/>
      <c r="DP26" s="690"/>
      <c r="DQ26" s="690"/>
      <c r="DR26" s="690"/>
      <c r="DS26" s="690"/>
      <c r="DT26" s="690"/>
      <c r="DU26" s="690"/>
      <c r="DV26" s="690"/>
      <c r="DW26" s="690"/>
      <c r="DX26" s="690"/>
      <c r="DY26" s="690"/>
      <c r="DZ26" s="690"/>
      <c r="EA26" s="690"/>
      <c r="EB26" s="690"/>
      <c r="EC26" s="690"/>
      <c r="ED26" s="690"/>
      <c r="EE26" s="690"/>
      <c r="EF26" s="690"/>
      <c r="EG26" s="690"/>
      <c r="EH26" s="690"/>
      <c r="EI26" s="690"/>
      <c r="EJ26" s="690"/>
      <c r="EK26" s="690"/>
      <c r="EL26" s="690"/>
      <c r="EM26" s="690"/>
      <c r="EN26" s="690"/>
      <c r="EO26" s="690"/>
      <c r="EP26" s="690"/>
      <c r="EQ26" s="690"/>
      <c r="ER26" s="690"/>
      <c r="ES26" s="690"/>
      <c r="ET26" s="690"/>
      <c r="EU26" s="690"/>
      <c r="EV26" s="690"/>
      <c r="EW26" s="690"/>
      <c r="EX26" s="690"/>
      <c r="EY26" s="690"/>
      <c r="EZ26" s="690"/>
      <c r="FA26" s="690"/>
      <c r="FB26" s="690"/>
      <c r="FC26" s="690"/>
      <c r="FD26" s="690"/>
      <c r="FE26" s="690"/>
      <c r="FF26" s="690"/>
      <c r="FG26" s="690"/>
      <c r="FH26" s="690"/>
      <c r="FI26" s="690"/>
      <c r="FJ26" s="690"/>
      <c r="FK26" s="690"/>
      <c r="FL26" s="690"/>
      <c r="FM26" s="690"/>
      <c r="FN26" s="690"/>
      <c r="FO26" s="690"/>
      <c r="FP26" s="690"/>
      <c r="FQ26" s="690"/>
      <c r="FR26" s="690"/>
      <c r="FS26" s="690"/>
      <c r="FT26" s="690"/>
      <c r="FU26" s="690"/>
      <c r="FV26" s="690"/>
      <c r="FW26" s="690"/>
      <c r="FX26" s="690"/>
      <c r="FY26" s="690"/>
      <c r="FZ26" s="690"/>
      <c r="GA26" s="690"/>
      <c r="GB26" s="690"/>
      <c r="GC26" s="690"/>
      <c r="GD26" s="690"/>
      <c r="GE26" s="690"/>
      <c r="GF26" s="690"/>
      <c r="GG26" s="690"/>
      <c r="GH26" s="690"/>
      <c r="GI26" s="690"/>
      <c r="GJ26" s="690"/>
      <c r="GK26" s="690"/>
      <c r="GL26" s="690"/>
      <c r="GM26" s="690"/>
      <c r="GN26" s="690"/>
      <c r="GO26" s="690"/>
      <c r="GP26" s="690"/>
      <c r="GQ26" s="690"/>
      <c r="GR26" s="690"/>
      <c r="GS26" s="690"/>
      <c r="GT26" s="690"/>
      <c r="GU26" s="690"/>
      <c r="GV26" s="690"/>
      <c r="GW26" s="690"/>
      <c r="GX26" s="690"/>
      <c r="GY26" s="690"/>
      <c r="GZ26" s="690"/>
      <c r="HA26" s="690"/>
      <c r="HB26" s="690"/>
      <c r="HC26" s="690"/>
      <c r="HD26" s="690"/>
      <c r="HE26" s="690"/>
      <c r="HF26" s="690"/>
      <c r="HG26" s="690"/>
      <c r="HH26" s="690"/>
      <c r="HI26" s="690"/>
      <c r="HJ26" s="690"/>
      <c r="HK26" s="690"/>
      <c r="HL26" s="690"/>
      <c r="HM26" s="690"/>
      <c r="HN26" s="690"/>
      <c r="HO26" s="690"/>
      <c r="HP26" s="690"/>
    </row>
    <row r="27" spans="1:224" s="691" customFormat="1" ht="21" customHeight="1">
      <c r="A27" s="692" t="s">
        <v>189</v>
      </c>
      <c r="B27" s="84" t="s">
        <v>457</v>
      </c>
      <c r="C27" s="85" t="s">
        <v>181</v>
      </c>
      <c r="D27" s="706">
        <f>D12/D8*100</f>
        <v>0.750667249140385</v>
      </c>
      <c r="E27" s="706">
        <f>E12/E8*100</f>
        <v>0.5482977183504281</v>
      </c>
      <c r="F27" s="706"/>
      <c r="G27" s="716"/>
      <c r="H27" s="716">
        <f>H12/H8*100</f>
        <v>0.47826086956521735</v>
      </c>
      <c r="I27" s="706"/>
      <c r="J27" s="716"/>
      <c r="K27" s="693"/>
      <c r="L27" s="667"/>
      <c r="M27" s="667"/>
      <c r="N27" s="667"/>
      <c r="O27" s="690"/>
      <c r="P27" s="690"/>
      <c r="Q27" s="690"/>
      <c r="R27" s="690"/>
      <c r="S27" s="690"/>
      <c r="T27" s="690"/>
      <c r="U27" s="690"/>
      <c r="V27" s="690"/>
      <c r="W27" s="690"/>
      <c r="X27" s="690"/>
      <c r="Y27" s="690"/>
      <c r="Z27" s="690"/>
      <c r="AA27" s="690"/>
      <c r="AB27" s="690"/>
      <c r="AC27" s="690"/>
      <c r="AD27" s="690"/>
      <c r="AE27" s="690"/>
      <c r="AF27" s="690"/>
      <c r="AG27" s="690"/>
      <c r="AH27" s="690"/>
      <c r="AI27" s="690"/>
      <c r="AJ27" s="690"/>
      <c r="AK27" s="690"/>
      <c r="AL27" s="690"/>
      <c r="AM27" s="690"/>
      <c r="AN27" s="690"/>
      <c r="AO27" s="690"/>
      <c r="AP27" s="690"/>
      <c r="AQ27" s="690"/>
      <c r="AR27" s="690"/>
      <c r="AS27" s="690"/>
      <c r="AT27" s="690"/>
      <c r="AU27" s="690"/>
      <c r="AV27" s="690"/>
      <c r="AW27" s="690"/>
      <c r="AX27" s="690"/>
      <c r="AY27" s="690"/>
      <c r="AZ27" s="690"/>
      <c r="BA27" s="690"/>
      <c r="BB27" s="690"/>
      <c r="BC27" s="690"/>
      <c r="BD27" s="690"/>
      <c r="BE27" s="690"/>
      <c r="BF27" s="690"/>
      <c r="BG27" s="690"/>
      <c r="BH27" s="690"/>
      <c r="BI27" s="690"/>
      <c r="BJ27" s="690"/>
      <c r="BK27" s="690"/>
      <c r="BL27" s="690"/>
      <c r="BM27" s="690"/>
      <c r="BN27" s="690"/>
      <c r="BO27" s="690"/>
      <c r="BP27" s="690"/>
      <c r="BQ27" s="690"/>
      <c r="BR27" s="690"/>
      <c r="BS27" s="690"/>
      <c r="BT27" s="690"/>
      <c r="BU27" s="690"/>
      <c r="BV27" s="690"/>
      <c r="BW27" s="690"/>
      <c r="BX27" s="690"/>
      <c r="BY27" s="690"/>
      <c r="BZ27" s="690"/>
      <c r="CA27" s="690"/>
      <c r="CB27" s="690"/>
      <c r="CC27" s="690"/>
      <c r="CD27" s="690"/>
      <c r="CE27" s="690"/>
      <c r="CF27" s="690"/>
      <c r="CG27" s="690"/>
      <c r="CH27" s="690"/>
      <c r="CI27" s="690"/>
      <c r="CJ27" s="690"/>
      <c r="CK27" s="690"/>
      <c r="CL27" s="690"/>
      <c r="CM27" s="690"/>
      <c r="CN27" s="690"/>
      <c r="CO27" s="690"/>
      <c r="CP27" s="690"/>
      <c r="CQ27" s="690"/>
      <c r="CR27" s="690"/>
      <c r="CS27" s="690"/>
      <c r="CT27" s="690"/>
      <c r="CU27" s="690"/>
      <c r="CV27" s="690"/>
      <c r="CW27" s="690"/>
      <c r="CX27" s="690"/>
      <c r="CY27" s="690"/>
      <c r="CZ27" s="690"/>
      <c r="DA27" s="690"/>
      <c r="DB27" s="690"/>
      <c r="DC27" s="690"/>
      <c r="DD27" s="690"/>
      <c r="DE27" s="690"/>
      <c r="DF27" s="690"/>
      <c r="DG27" s="690"/>
      <c r="DH27" s="690"/>
      <c r="DI27" s="690"/>
      <c r="DJ27" s="690"/>
      <c r="DK27" s="690"/>
      <c r="DL27" s="690"/>
      <c r="DM27" s="690"/>
      <c r="DN27" s="690"/>
      <c r="DO27" s="690"/>
      <c r="DP27" s="690"/>
      <c r="DQ27" s="690"/>
      <c r="DR27" s="690"/>
      <c r="DS27" s="690"/>
      <c r="DT27" s="690"/>
      <c r="DU27" s="690"/>
      <c r="DV27" s="690"/>
      <c r="DW27" s="690"/>
      <c r="DX27" s="690"/>
      <c r="DY27" s="690"/>
      <c r="DZ27" s="690"/>
      <c r="EA27" s="690"/>
      <c r="EB27" s="690"/>
      <c r="EC27" s="690"/>
      <c r="ED27" s="690"/>
      <c r="EE27" s="690"/>
      <c r="EF27" s="690"/>
      <c r="EG27" s="690"/>
      <c r="EH27" s="690"/>
      <c r="EI27" s="690"/>
      <c r="EJ27" s="690"/>
      <c r="EK27" s="690"/>
      <c r="EL27" s="690"/>
      <c r="EM27" s="690"/>
      <c r="EN27" s="690"/>
      <c r="EO27" s="690"/>
      <c r="EP27" s="690"/>
      <c r="EQ27" s="690"/>
      <c r="ER27" s="690"/>
      <c r="ES27" s="690"/>
      <c r="ET27" s="690"/>
      <c r="EU27" s="690"/>
      <c r="EV27" s="690"/>
      <c r="EW27" s="690"/>
      <c r="EX27" s="690"/>
      <c r="EY27" s="690"/>
      <c r="EZ27" s="690"/>
      <c r="FA27" s="690"/>
      <c r="FB27" s="690"/>
      <c r="FC27" s="690"/>
      <c r="FD27" s="690"/>
      <c r="FE27" s="690"/>
      <c r="FF27" s="690"/>
      <c r="FG27" s="690"/>
      <c r="FH27" s="690"/>
      <c r="FI27" s="690"/>
      <c r="FJ27" s="690"/>
      <c r="FK27" s="690"/>
      <c r="FL27" s="690"/>
      <c r="FM27" s="690"/>
      <c r="FN27" s="690"/>
      <c r="FO27" s="690"/>
      <c r="FP27" s="690"/>
      <c r="FQ27" s="690"/>
      <c r="FR27" s="690"/>
      <c r="FS27" s="690"/>
      <c r="FT27" s="690"/>
      <c r="FU27" s="690"/>
      <c r="FV27" s="690"/>
      <c r="FW27" s="690"/>
      <c r="FX27" s="690"/>
      <c r="FY27" s="690"/>
      <c r="FZ27" s="690"/>
      <c r="GA27" s="690"/>
      <c r="GB27" s="690"/>
      <c r="GC27" s="690"/>
      <c r="GD27" s="690"/>
      <c r="GE27" s="690"/>
      <c r="GF27" s="690"/>
      <c r="GG27" s="690"/>
      <c r="GH27" s="690"/>
      <c r="GI27" s="690"/>
      <c r="GJ27" s="690"/>
      <c r="GK27" s="690"/>
      <c r="GL27" s="690"/>
      <c r="GM27" s="690"/>
      <c r="GN27" s="690"/>
      <c r="GO27" s="690"/>
      <c r="GP27" s="690"/>
      <c r="GQ27" s="690"/>
      <c r="GR27" s="690"/>
      <c r="GS27" s="690"/>
      <c r="GT27" s="690"/>
      <c r="GU27" s="690"/>
      <c r="GV27" s="690"/>
      <c r="GW27" s="690"/>
      <c r="GX27" s="690"/>
      <c r="GY27" s="690"/>
      <c r="GZ27" s="690"/>
      <c r="HA27" s="690"/>
      <c r="HB27" s="690"/>
      <c r="HC27" s="690"/>
      <c r="HD27" s="690"/>
      <c r="HE27" s="690"/>
      <c r="HF27" s="690"/>
      <c r="HG27" s="690"/>
      <c r="HH27" s="690"/>
      <c r="HI27" s="690"/>
      <c r="HJ27" s="690"/>
      <c r="HK27" s="690"/>
      <c r="HL27" s="690"/>
      <c r="HM27" s="690"/>
      <c r="HN27" s="690"/>
      <c r="HO27" s="690"/>
      <c r="HP27" s="690"/>
    </row>
    <row r="28" spans="1:224" s="172" customFormat="1" ht="21" customHeight="1">
      <c r="A28" s="99" t="s">
        <v>460</v>
      </c>
      <c r="B28" s="73" t="s">
        <v>461</v>
      </c>
      <c r="C28" s="61" t="s">
        <v>181</v>
      </c>
      <c r="D28" s="169">
        <v>110.45149785136496</v>
      </c>
      <c r="E28" s="169"/>
      <c r="F28" s="173"/>
      <c r="G28" s="385"/>
      <c r="H28" s="257"/>
      <c r="I28" s="174"/>
      <c r="J28" s="257"/>
      <c r="K28" s="383"/>
      <c r="L28" s="384"/>
      <c r="M28" s="384"/>
      <c r="N28" s="384"/>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71"/>
      <c r="CO28" s="171"/>
      <c r="CP28" s="171"/>
      <c r="CQ28" s="171"/>
      <c r="CR28" s="171"/>
      <c r="CS28" s="171"/>
      <c r="CT28" s="171"/>
      <c r="CU28" s="171"/>
      <c r="CV28" s="171"/>
      <c r="CW28" s="171"/>
      <c r="CX28" s="171"/>
      <c r="CY28" s="171"/>
      <c r="CZ28" s="171"/>
      <c r="DA28" s="171"/>
      <c r="DB28" s="171"/>
      <c r="DC28" s="171"/>
      <c r="DD28" s="171"/>
      <c r="DE28" s="171"/>
      <c r="DF28" s="171"/>
      <c r="DG28" s="171"/>
      <c r="DH28" s="171"/>
      <c r="DI28" s="171"/>
      <c r="DJ28" s="171"/>
      <c r="DK28" s="171"/>
      <c r="DL28" s="171"/>
      <c r="DM28" s="171"/>
      <c r="DN28" s="171"/>
      <c r="DO28" s="171"/>
      <c r="DP28" s="171"/>
      <c r="DQ28" s="171"/>
      <c r="DR28" s="171"/>
      <c r="DS28" s="171"/>
      <c r="DT28" s="171"/>
      <c r="DU28" s="171"/>
      <c r="DV28" s="171"/>
      <c r="DW28" s="171"/>
      <c r="DX28" s="171"/>
      <c r="DY28" s="171"/>
      <c r="DZ28" s="171"/>
      <c r="EA28" s="171"/>
      <c r="EB28" s="171"/>
      <c r="EC28" s="171"/>
      <c r="ED28" s="171"/>
      <c r="EE28" s="171"/>
      <c r="EF28" s="171"/>
      <c r="EG28" s="171"/>
      <c r="EH28" s="171"/>
      <c r="EI28" s="171"/>
      <c r="EJ28" s="171"/>
      <c r="EK28" s="171"/>
      <c r="EL28" s="171"/>
      <c r="EM28" s="171"/>
      <c r="EN28" s="171"/>
      <c r="EO28" s="171"/>
      <c r="EP28" s="171"/>
      <c r="EQ28" s="171"/>
      <c r="ER28" s="171"/>
      <c r="ES28" s="171"/>
      <c r="ET28" s="171"/>
      <c r="EU28" s="171"/>
      <c r="EV28" s="171"/>
      <c r="EW28" s="171"/>
      <c r="EX28" s="171"/>
      <c r="EY28" s="171"/>
      <c r="EZ28" s="171"/>
      <c r="FA28" s="171"/>
      <c r="FB28" s="171"/>
      <c r="FC28" s="171"/>
      <c r="FD28" s="171"/>
      <c r="FE28" s="171"/>
      <c r="FF28" s="171"/>
      <c r="FG28" s="171"/>
      <c r="FH28" s="171"/>
      <c r="FI28" s="171"/>
      <c r="FJ28" s="171"/>
      <c r="FK28" s="171"/>
      <c r="FL28" s="171"/>
      <c r="FM28" s="171"/>
      <c r="FN28" s="171"/>
      <c r="FO28" s="171"/>
      <c r="FP28" s="171"/>
      <c r="FQ28" s="171"/>
      <c r="FR28" s="171"/>
      <c r="FS28" s="171"/>
      <c r="FT28" s="171"/>
      <c r="FU28" s="171"/>
      <c r="FV28" s="171"/>
      <c r="FW28" s="171"/>
      <c r="FX28" s="171"/>
      <c r="FY28" s="171"/>
      <c r="FZ28" s="171"/>
      <c r="GA28" s="171"/>
      <c r="GB28" s="171"/>
      <c r="GC28" s="171"/>
      <c r="GD28" s="171"/>
      <c r="GE28" s="171"/>
      <c r="GF28" s="171"/>
      <c r="GG28" s="171"/>
      <c r="GH28" s="171"/>
      <c r="GI28" s="171"/>
      <c r="GJ28" s="171"/>
      <c r="GK28" s="171"/>
      <c r="GL28" s="171"/>
      <c r="GM28" s="171"/>
      <c r="GN28" s="171"/>
      <c r="GO28" s="171"/>
      <c r="GP28" s="171"/>
      <c r="GQ28" s="171"/>
      <c r="GR28" s="171"/>
      <c r="GS28" s="171"/>
      <c r="GT28" s="171"/>
      <c r="GU28" s="171"/>
      <c r="GV28" s="171"/>
      <c r="GW28" s="171"/>
      <c r="GX28" s="171"/>
      <c r="GY28" s="171"/>
      <c r="GZ28" s="171"/>
      <c r="HA28" s="171"/>
      <c r="HB28" s="171"/>
      <c r="HC28" s="171"/>
      <c r="HD28" s="171"/>
      <c r="HE28" s="171"/>
      <c r="HF28" s="171"/>
      <c r="HG28" s="171"/>
      <c r="HH28" s="171"/>
      <c r="HI28" s="171"/>
      <c r="HJ28" s="171"/>
      <c r="HK28" s="171"/>
      <c r="HL28" s="171"/>
      <c r="HM28" s="171"/>
      <c r="HN28" s="171"/>
      <c r="HO28" s="171"/>
      <c r="HP28" s="171"/>
    </row>
    <row r="29" spans="1:224" s="172" customFormat="1" ht="21" customHeight="1">
      <c r="A29" s="100"/>
      <c r="B29" s="60" t="s">
        <v>462</v>
      </c>
      <c r="C29" s="61" t="s">
        <v>181</v>
      </c>
      <c r="D29" s="169">
        <v>112.45844103930322</v>
      </c>
      <c r="E29" s="169"/>
      <c r="F29" s="66"/>
      <c r="G29" s="149"/>
      <c r="H29" s="149"/>
      <c r="I29" s="71"/>
      <c r="J29" s="149"/>
      <c r="K29" s="383"/>
      <c r="L29" s="384"/>
      <c r="M29" s="384"/>
      <c r="N29" s="384"/>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1"/>
      <c r="CC29" s="171"/>
      <c r="CD29" s="171"/>
      <c r="CE29" s="171"/>
      <c r="CF29" s="171"/>
      <c r="CG29" s="171"/>
      <c r="CH29" s="171"/>
      <c r="CI29" s="171"/>
      <c r="CJ29" s="171"/>
      <c r="CK29" s="171"/>
      <c r="CL29" s="171"/>
      <c r="CM29" s="171"/>
      <c r="CN29" s="171"/>
      <c r="CO29" s="171"/>
      <c r="CP29" s="171"/>
      <c r="CQ29" s="171"/>
      <c r="CR29" s="171"/>
      <c r="CS29" s="171"/>
      <c r="CT29" s="171"/>
      <c r="CU29" s="171"/>
      <c r="CV29" s="171"/>
      <c r="CW29" s="171"/>
      <c r="CX29" s="171"/>
      <c r="CY29" s="171"/>
      <c r="CZ29" s="171"/>
      <c r="DA29" s="171"/>
      <c r="DB29" s="171"/>
      <c r="DC29" s="171"/>
      <c r="DD29" s="171"/>
      <c r="DE29" s="171"/>
      <c r="DF29" s="171"/>
      <c r="DG29" s="171"/>
      <c r="DH29" s="171"/>
      <c r="DI29" s="171"/>
      <c r="DJ29" s="171"/>
      <c r="DK29" s="171"/>
      <c r="DL29" s="171"/>
      <c r="DM29" s="171"/>
      <c r="DN29" s="171"/>
      <c r="DO29" s="171"/>
      <c r="DP29" s="171"/>
      <c r="DQ29" s="171"/>
      <c r="DR29" s="171"/>
      <c r="DS29" s="171"/>
      <c r="DT29" s="171"/>
      <c r="DU29" s="171"/>
      <c r="DV29" s="171"/>
      <c r="DW29" s="171"/>
      <c r="DX29" s="171"/>
      <c r="DY29" s="171"/>
      <c r="DZ29" s="171"/>
      <c r="EA29" s="171"/>
      <c r="EB29" s="171"/>
      <c r="EC29" s="171"/>
      <c r="ED29" s="171"/>
      <c r="EE29" s="171"/>
      <c r="EF29" s="171"/>
      <c r="EG29" s="171"/>
      <c r="EH29" s="171"/>
      <c r="EI29" s="171"/>
      <c r="EJ29" s="171"/>
      <c r="EK29" s="171"/>
      <c r="EL29" s="171"/>
      <c r="EM29" s="171"/>
      <c r="EN29" s="171"/>
      <c r="EO29" s="171"/>
      <c r="EP29" s="171"/>
      <c r="EQ29" s="171"/>
      <c r="ER29" s="171"/>
      <c r="ES29" s="171"/>
      <c r="ET29" s="171"/>
      <c r="EU29" s="171"/>
      <c r="EV29" s="171"/>
      <c r="EW29" s="171"/>
      <c r="EX29" s="171"/>
      <c r="EY29" s="171"/>
      <c r="EZ29" s="171"/>
      <c r="FA29" s="171"/>
      <c r="FB29" s="171"/>
      <c r="FC29" s="171"/>
      <c r="FD29" s="171"/>
      <c r="FE29" s="171"/>
      <c r="FF29" s="171"/>
      <c r="FG29" s="171"/>
      <c r="FH29" s="171"/>
      <c r="FI29" s="171"/>
      <c r="FJ29" s="171"/>
      <c r="FK29" s="171"/>
      <c r="FL29" s="171"/>
      <c r="FM29" s="171"/>
      <c r="FN29" s="171"/>
      <c r="FO29" s="171"/>
      <c r="FP29" s="171"/>
      <c r="FQ29" s="171"/>
      <c r="FR29" s="171"/>
      <c r="FS29" s="171"/>
      <c r="FT29" s="171"/>
      <c r="FU29" s="171"/>
      <c r="FV29" s="171"/>
      <c r="FW29" s="171"/>
      <c r="FX29" s="171"/>
      <c r="FY29" s="171"/>
      <c r="FZ29" s="171"/>
      <c r="GA29" s="171"/>
      <c r="GB29" s="171"/>
      <c r="GC29" s="171"/>
      <c r="GD29" s="171"/>
      <c r="GE29" s="171"/>
      <c r="GF29" s="171"/>
      <c r="GG29" s="171"/>
      <c r="GH29" s="171"/>
      <c r="GI29" s="171"/>
      <c r="GJ29" s="171"/>
      <c r="GK29" s="171"/>
      <c r="GL29" s="171"/>
      <c r="GM29" s="171"/>
      <c r="GN29" s="171"/>
      <c r="GO29" s="171"/>
      <c r="GP29" s="171"/>
      <c r="GQ29" s="171"/>
      <c r="GR29" s="171"/>
      <c r="GS29" s="171"/>
      <c r="GT29" s="171"/>
      <c r="GU29" s="171"/>
      <c r="GV29" s="171"/>
      <c r="GW29" s="171"/>
      <c r="GX29" s="171"/>
      <c r="GY29" s="171"/>
      <c r="GZ29" s="171"/>
      <c r="HA29" s="171"/>
      <c r="HB29" s="171"/>
      <c r="HC29" s="171"/>
      <c r="HD29" s="171"/>
      <c r="HE29" s="171"/>
      <c r="HF29" s="171"/>
      <c r="HG29" s="171"/>
      <c r="HH29" s="171"/>
      <c r="HI29" s="171"/>
      <c r="HJ29" s="171"/>
      <c r="HK29" s="171"/>
      <c r="HL29" s="171"/>
      <c r="HM29" s="171"/>
      <c r="HN29" s="171"/>
      <c r="HO29" s="171"/>
      <c r="HP29" s="171"/>
    </row>
    <row r="30" spans="1:224" s="172" customFormat="1" ht="21" customHeight="1">
      <c r="A30" s="63">
        <v>4</v>
      </c>
      <c r="B30" s="74" t="s">
        <v>463</v>
      </c>
      <c r="C30" s="59"/>
      <c r="D30" s="169"/>
      <c r="E30" s="169"/>
      <c r="F30" s="155"/>
      <c r="G30" s="386"/>
      <c r="H30" s="149"/>
      <c r="I30" s="71"/>
      <c r="J30" s="149"/>
      <c r="K30" s="383"/>
      <c r="L30" s="384"/>
      <c r="M30" s="384"/>
      <c r="N30" s="384"/>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1"/>
      <c r="CA30" s="171"/>
      <c r="CB30" s="171"/>
      <c r="CC30" s="171"/>
      <c r="CD30" s="171"/>
      <c r="CE30" s="171"/>
      <c r="CF30" s="171"/>
      <c r="CG30" s="171"/>
      <c r="CH30" s="171"/>
      <c r="CI30" s="171"/>
      <c r="CJ30" s="171"/>
      <c r="CK30" s="171"/>
      <c r="CL30" s="171"/>
      <c r="CM30" s="171"/>
      <c r="CN30" s="171"/>
      <c r="CO30" s="171"/>
      <c r="CP30" s="171"/>
      <c r="CQ30" s="171"/>
      <c r="CR30" s="171"/>
      <c r="CS30" s="171"/>
      <c r="CT30" s="171"/>
      <c r="CU30" s="171"/>
      <c r="CV30" s="171"/>
      <c r="CW30" s="171"/>
      <c r="CX30" s="171"/>
      <c r="CY30" s="171"/>
      <c r="CZ30" s="171"/>
      <c r="DA30" s="171"/>
      <c r="DB30" s="171"/>
      <c r="DC30" s="171"/>
      <c r="DD30" s="171"/>
      <c r="DE30" s="171"/>
      <c r="DF30" s="171"/>
      <c r="DG30" s="171"/>
      <c r="DH30" s="171"/>
      <c r="DI30" s="171"/>
      <c r="DJ30" s="171"/>
      <c r="DK30" s="171"/>
      <c r="DL30" s="171"/>
      <c r="DM30" s="171"/>
      <c r="DN30" s="171"/>
      <c r="DO30" s="171"/>
      <c r="DP30" s="171"/>
      <c r="DQ30" s="171"/>
      <c r="DR30" s="171"/>
      <c r="DS30" s="171"/>
      <c r="DT30" s="171"/>
      <c r="DU30" s="171"/>
      <c r="DV30" s="171"/>
      <c r="DW30" s="171"/>
      <c r="DX30" s="171"/>
      <c r="DY30" s="171"/>
      <c r="DZ30" s="171"/>
      <c r="EA30" s="171"/>
      <c r="EB30" s="171"/>
      <c r="EC30" s="171"/>
      <c r="ED30" s="171"/>
      <c r="EE30" s="171"/>
      <c r="EF30" s="171"/>
      <c r="EG30" s="171"/>
      <c r="EH30" s="171"/>
      <c r="EI30" s="171"/>
      <c r="EJ30" s="171"/>
      <c r="EK30" s="171"/>
      <c r="EL30" s="171"/>
      <c r="EM30" s="171"/>
      <c r="EN30" s="171"/>
      <c r="EO30" s="171"/>
      <c r="EP30" s="171"/>
      <c r="EQ30" s="171"/>
      <c r="ER30" s="171"/>
      <c r="ES30" s="171"/>
      <c r="ET30" s="171"/>
      <c r="EU30" s="171"/>
      <c r="EV30" s="171"/>
      <c r="EW30" s="171"/>
      <c r="EX30" s="171"/>
      <c r="EY30" s="171"/>
      <c r="EZ30" s="171"/>
      <c r="FA30" s="171"/>
      <c r="FB30" s="171"/>
      <c r="FC30" s="171"/>
      <c r="FD30" s="171"/>
      <c r="FE30" s="171"/>
      <c r="FF30" s="171"/>
      <c r="FG30" s="171"/>
      <c r="FH30" s="171"/>
      <c r="FI30" s="171"/>
      <c r="FJ30" s="171"/>
      <c r="FK30" s="171"/>
      <c r="FL30" s="171"/>
      <c r="FM30" s="171"/>
      <c r="FN30" s="171"/>
      <c r="FO30" s="171"/>
      <c r="FP30" s="171"/>
      <c r="FQ30" s="171"/>
      <c r="FR30" s="171"/>
      <c r="FS30" s="171"/>
      <c r="FT30" s="171"/>
      <c r="FU30" s="171"/>
      <c r="FV30" s="171"/>
      <c r="FW30" s="171"/>
      <c r="FX30" s="171"/>
      <c r="FY30" s="171"/>
      <c r="FZ30" s="171"/>
      <c r="GA30" s="171"/>
      <c r="GB30" s="171"/>
      <c r="GC30" s="171"/>
      <c r="GD30" s="171"/>
      <c r="GE30" s="171"/>
      <c r="GF30" s="171"/>
      <c r="GG30" s="171"/>
      <c r="GH30" s="171"/>
      <c r="GI30" s="171"/>
      <c r="GJ30" s="171"/>
      <c r="GK30" s="171"/>
      <c r="GL30" s="171"/>
      <c r="GM30" s="171"/>
      <c r="GN30" s="171"/>
      <c r="GO30" s="171"/>
      <c r="GP30" s="171"/>
      <c r="GQ30" s="171"/>
      <c r="GR30" s="171"/>
      <c r="GS30" s="171"/>
      <c r="GT30" s="171"/>
      <c r="GU30" s="171"/>
      <c r="GV30" s="171"/>
      <c r="GW30" s="171"/>
      <c r="GX30" s="171"/>
      <c r="GY30" s="171"/>
      <c r="GZ30" s="171"/>
      <c r="HA30" s="171"/>
      <c r="HB30" s="171"/>
      <c r="HC30" s="171"/>
      <c r="HD30" s="171"/>
      <c r="HE30" s="171"/>
      <c r="HF30" s="171"/>
      <c r="HG30" s="171"/>
      <c r="HH30" s="171"/>
      <c r="HI30" s="171"/>
      <c r="HJ30" s="171"/>
      <c r="HK30" s="171"/>
      <c r="HL30" s="171"/>
      <c r="HM30" s="171"/>
      <c r="HN30" s="171"/>
      <c r="HO30" s="171"/>
      <c r="HP30" s="171"/>
    </row>
    <row r="31" spans="1:224" s="172" customFormat="1" ht="21" customHeight="1">
      <c r="A31" s="63" t="s">
        <v>439</v>
      </c>
      <c r="B31" s="74" t="s">
        <v>222</v>
      </c>
      <c r="C31" s="63"/>
      <c r="D31" s="169"/>
      <c r="E31" s="169"/>
      <c r="F31" s="155"/>
      <c r="G31" s="386"/>
      <c r="H31" s="149"/>
      <c r="I31" s="71"/>
      <c r="J31" s="149"/>
      <c r="K31" s="383"/>
      <c r="L31" s="384"/>
      <c r="M31" s="384"/>
      <c r="N31" s="384"/>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c r="BZ31" s="171"/>
      <c r="CA31" s="171"/>
      <c r="CB31" s="171"/>
      <c r="CC31" s="171"/>
      <c r="CD31" s="171"/>
      <c r="CE31" s="171"/>
      <c r="CF31" s="171"/>
      <c r="CG31" s="171"/>
      <c r="CH31" s="171"/>
      <c r="CI31" s="171"/>
      <c r="CJ31" s="171"/>
      <c r="CK31" s="171"/>
      <c r="CL31" s="171"/>
      <c r="CM31" s="171"/>
      <c r="CN31" s="171"/>
      <c r="CO31" s="171"/>
      <c r="CP31" s="171"/>
      <c r="CQ31" s="171"/>
      <c r="CR31" s="171"/>
      <c r="CS31" s="171"/>
      <c r="CT31" s="171"/>
      <c r="CU31" s="171"/>
      <c r="CV31" s="171"/>
      <c r="CW31" s="171"/>
      <c r="CX31" s="171"/>
      <c r="CY31" s="171"/>
      <c r="CZ31" s="171"/>
      <c r="DA31" s="171"/>
      <c r="DB31" s="171"/>
      <c r="DC31" s="171"/>
      <c r="DD31" s="171"/>
      <c r="DE31" s="171"/>
      <c r="DF31" s="171"/>
      <c r="DG31" s="171"/>
      <c r="DH31" s="171"/>
      <c r="DI31" s="171"/>
      <c r="DJ31" s="171"/>
      <c r="DK31" s="171"/>
      <c r="DL31" s="171"/>
      <c r="DM31" s="171"/>
      <c r="DN31" s="171"/>
      <c r="DO31" s="171"/>
      <c r="DP31" s="171"/>
      <c r="DQ31" s="171"/>
      <c r="DR31" s="171"/>
      <c r="DS31" s="171"/>
      <c r="DT31" s="171"/>
      <c r="DU31" s="171"/>
      <c r="DV31" s="171"/>
      <c r="DW31" s="171"/>
      <c r="DX31" s="171"/>
      <c r="DY31" s="171"/>
      <c r="DZ31" s="171"/>
      <c r="EA31" s="171"/>
      <c r="EB31" s="171"/>
      <c r="EC31" s="171"/>
      <c r="ED31" s="171"/>
      <c r="EE31" s="171"/>
      <c r="EF31" s="171"/>
      <c r="EG31" s="171"/>
      <c r="EH31" s="171"/>
      <c r="EI31" s="171"/>
      <c r="EJ31" s="171"/>
      <c r="EK31" s="171"/>
      <c r="EL31" s="171"/>
      <c r="EM31" s="171"/>
      <c r="EN31" s="171"/>
      <c r="EO31" s="171"/>
      <c r="EP31" s="171"/>
      <c r="EQ31" s="171"/>
      <c r="ER31" s="171"/>
      <c r="ES31" s="171"/>
      <c r="ET31" s="171"/>
      <c r="EU31" s="171"/>
      <c r="EV31" s="171"/>
      <c r="EW31" s="171"/>
      <c r="EX31" s="171"/>
      <c r="EY31" s="171"/>
      <c r="EZ31" s="171"/>
      <c r="FA31" s="171"/>
      <c r="FB31" s="171"/>
      <c r="FC31" s="171"/>
      <c r="FD31" s="171"/>
      <c r="FE31" s="171"/>
      <c r="FF31" s="171"/>
      <c r="FG31" s="171"/>
      <c r="FH31" s="171"/>
      <c r="FI31" s="171"/>
      <c r="FJ31" s="171"/>
      <c r="FK31" s="171"/>
      <c r="FL31" s="171"/>
      <c r="FM31" s="171"/>
      <c r="FN31" s="171"/>
      <c r="FO31" s="171"/>
      <c r="FP31" s="171"/>
      <c r="FQ31" s="171"/>
      <c r="FR31" s="171"/>
      <c r="FS31" s="171"/>
      <c r="FT31" s="171"/>
      <c r="FU31" s="171"/>
      <c r="FV31" s="171"/>
      <c r="FW31" s="171"/>
      <c r="FX31" s="171"/>
      <c r="FY31" s="171"/>
      <c r="FZ31" s="171"/>
      <c r="GA31" s="171"/>
      <c r="GB31" s="171"/>
      <c r="GC31" s="171"/>
      <c r="GD31" s="171"/>
      <c r="GE31" s="171"/>
      <c r="GF31" s="171"/>
      <c r="GG31" s="171"/>
      <c r="GH31" s="171"/>
      <c r="GI31" s="171"/>
      <c r="GJ31" s="171"/>
      <c r="GK31" s="171"/>
      <c r="GL31" s="171"/>
      <c r="GM31" s="171"/>
      <c r="GN31" s="171"/>
      <c r="GO31" s="171"/>
      <c r="GP31" s="171"/>
      <c r="GQ31" s="171"/>
      <c r="GR31" s="171"/>
      <c r="GS31" s="171"/>
      <c r="GT31" s="171"/>
      <c r="GU31" s="171"/>
      <c r="GV31" s="171"/>
      <c r="GW31" s="171"/>
      <c r="GX31" s="171"/>
      <c r="GY31" s="171"/>
      <c r="GZ31" s="171"/>
      <c r="HA31" s="171"/>
      <c r="HB31" s="171"/>
      <c r="HC31" s="171"/>
      <c r="HD31" s="171"/>
      <c r="HE31" s="171"/>
      <c r="HF31" s="171"/>
      <c r="HG31" s="171"/>
      <c r="HH31" s="171"/>
      <c r="HI31" s="171"/>
      <c r="HJ31" s="171"/>
      <c r="HK31" s="171"/>
      <c r="HL31" s="171"/>
      <c r="HM31" s="171"/>
      <c r="HN31" s="171"/>
      <c r="HO31" s="171"/>
      <c r="HP31" s="171"/>
    </row>
    <row r="32" spans="1:224" s="172" customFormat="1" ht="21" customHeight="1">
      <c r="A32" s="59" t="s">
        <v>505</v>
      </c>
      <c r="B32" s="58" t="s">
        <v>232</v>
      </c>
      <c r="C32" s="59" t="s">
        <v>213</v>
      </c>
      <c r="D32" s="387">
        <v>5000000</v>
      </c>
      <c r="E32" s="388">
        <v>3218412</v>
      </c>
      <c r="F32" s="387"/>
      <c r="G32" s="389"/>
      <c r="H32" s="389">
        <v>4600000</v>
      </c>
      <c r="I32" s="390"/>
      <c r="J32" s="389"/>
      <c r="K32" s="391"/>
      <c r="L32" s="70"/>
      <c r="M32" s="70"/>
      <c r="N32" s="70"/>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1"/>
      <c r="BY32" s="171"/>
      <c r="BZ32" s="171"/>
      <c r="CA32" s="171"/>
      <c r="CB32" s="171"/>
      <c r="CC32" s="171"/>
      <c r="CD32" s="171"/>
      <c r="CE32" s="171"/>
      <c r="CF32" s="171"/>
      <c r="CG32" s="171"/>
      <c r="CH32" s="171"/>
      <c r="CI32" s="171"/>
      <c r="CJ32" s="171"/>
      <c r="CK32" s="171"/>
      <c r="CL32" s="171"/>
      <c r="CM32" s="171"/>
      <c r="CN32" s="171"/>
      <c r="CO32" s="171"/>
      <c r="CP32" s="171"/>
      <c r="CQ32" s="171"/>
      <c r="CR32" s="171"/>
      <c r="CS32" s="171"/>
      <c r="CT32" s="171"/>
      <c r="CU32" s="171"/>
      <c r="CV32" s="171"/>
      <c r="CW32" s="171"/>
      <c r="CX32" s="171"/>
      <c r="CY32" s="171"/>
      <c r="CZ32" s="171"/>
      <c r="DA32" s="171"/>
      <c r="DB32" s="171"/>
      <c r="DC32" s="171"/>
      <c r="DD32" s="171"/>
      <c r="DE32" s="171"/>
      <c r="DF32" s="171"/>
      <c r="DG32" s="171"/>
      <c r="DH32" s="171"/>
      <c r="DI32" s="171"/>
      <c r="DJ32" s="171"/>
      <c r="DK32" s="171"/>
      <c r="DL32" s="171"/>
      <c r="DM32" s="171"/>
      <c r="DN32" s="171"/>
      <c r="DO32" s="171"/>
      <c r="DP32" s="171"/>
      <c r="DQ32" s="171"/>
      <c r="DR32" s="171"/>
      <c r="DS32" s="171"/>
      <c r="DT32" s="171"/>
      <c r="DU32" s="171"/>
      <c r="DV32" s="171"/>
      <c r="DW32" s="171"/>
      <c r="DX32" s="171"/>
      <c r="DY32" s="171"/>
      <c r="DZ32" s="171"/>
      <c r="EA32" s="171"/>
      <c r="EB32" s="171"/>
      <c r="EC32" s="171"/>
      <c r="ED32" s="171"/>
      <c r="EE32" s="171"/>
      <c r="EF32" s="171"/>
      <c r="EG32" s="171"/>
      <c r="EH32" s="171"/>
      <c r="EI32" s="171"/>
      <c r="EJ32" s="171"/>
      <c r="EK32" s="171"/>
      <c r="EL32" s="171"/>
      <c r="EM32" s="171"/>
      <c r="EN32" s="171"/>
      <c r="EO32" s="171"/>
      <c r="EP32" s="171"/>
      <c r="EQ32" s="171"/>
      <c r="ER32" s="171"/>
      <c r="ES32" s="171"/>
      <c r="ET32" s="171"/>
      <c r="EU32" s="171"/>
      <c r="EV32" s="171"/>
      <c r="EW32" s="171"/>
      <c r="EX32" s="171"/>
      <c r="EY32" s="171"/>
      <c r="EZ32" s="171"/>
      <c r="FA32" s="171"/>
      <c r="FB32" s="171"/>
      <c r="FC32" s="171"/>
      <c r="FD32" s="171"/>
      <c r="FE32" s="171"/>
      <c r="FF32" s="171"/>
      <c r="FG32" s="171"/>
      <c r="FH32" s="171"/>
      <c r="FI32" s="171"/>
      <c r="FJ32" s="171"/>
      <c r="FK32" s="171"/>
      <c r="FL32" s="171"/>
      <c r="FM32" s="171"/>
      <c r="FN32" s="171"/>
      <c r="FO32" s="171"/>
      <c r="FP32" s="171"/>
      <c r="FQ32" s="171"/>
      <c r="FR32" s="171"/>
      <c r="FS32" s="171"/>
      <c r="FT32" s="171"/>
      <c r="FU32" s="171"/>
      <c r="FV32" s="171"/>
      <c r="FW32" s="171"/>
      <c r="FX32" s="171"/>
      <c r="FY32" s="171"/>
      <c r="FZ32" s="171"/>
      <c r="GA32" s="171"/>
      <c r="GB32" s="171"/>
      <c r="GC32" s="171"/>
      <c r="GD32" s="171"/>
      <c r="GE32" s="171"/>
      <c r="GF32" s="171"/>
      <c r="GG32" s="171"/>
      <c r="GH32" s="171"/>
      <c r="GI32" s="171"/>
      <c r="GJ32" s="171"/>
      <c r="GK32" s="171"/>
      <c r="GL32" s="171"/>
      <c r="GM32" s="171"/>
      <c r="GN32" s="171"/>
      <c r="GO32" s="171"/>
      <c r="GP32" s="171"/>
      <c r="GQ32" s="171"/>
      <c r="GR32" s="171"/>
      <c r="GS32" s="171"/>
      <c r="GT32" s="171"/>
      <c r="GU32" s="171"/>
      <c r="GV32" s="171"/>
      <c r="GW32" s="171"/>
      <c r="GX32" s="171"/>
      <c r="GY32" s="171"/>
      <c r="GZ32" s="171"/>
      <c r="HA32" s="171"/>
      <c r="HB32" s="171"/>
      <c r="HC32" s="171"/>
      <c r="HD32" s="171"/>
      <c r="HE32" s="171"/>
      <c r="HF32" s="171"/>
      <c r="HG32" s="171"/>
      <c r="HH32" s="171"/>
      <c r="HI32" s="171"/>
      <c r="HJ32" s="171"/>
      <c r="HK32" s="171"/>
      <c r="HL32" s="171"/>
      <c r="HM32" s="171"/>
      <c r="HN32" s="171"/>
      <c r="HO32" s="171"/>
      <c r="HP32" s="171"/>
    </row>
    <row r="33" spans="1:224" s="172" customFormat="1" ht="21" customHeight="1">
      <c r="A33" s="59" t="s">
        <v>506</v>
      </c>
      <c r="B33" s="58" t="s">
        <v>233</v>
      </c>
      <c r="C33" s="59" t="s">
        <v>234</v>
      </c>
      <c r="D33" s="387">
        <v>120000</v>
      </c>
      <c r="E33" s="388">
        <v>76357</v>
      </c>
      <c r="F33" s="387"/>
      <c r="G33" s="389"/>
      <c r="H33" s="389">
        <v>120000</v>
      </c>
      <c r="I33" s="390"/>
      <c r="J33" s="389"/>
      <c r="K33" s="391"/>
      <c r="L33" s="70"/>
      <c r="M33" s="70"/>
      <c r="N33" s="70"/>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171"/>
      <c r="BY33" s="171"/>
      <c r="BZ33" s="171"/>
      <c r="CA33" s="171"/>
      <c r="CB33" s="171"/>
      <c r="CC33" s="171"/>
      <c r="CD33" s="171"/>
      <c r="CE33" s="171"/>
      <c r="CF33" s="171"/>
      <c r="CG33" s="171"/>
      <c r="CH33" s="171"/>
      <c r="CI33" s="171"/>
      <c r="CJ33" s="171"/>
      <c r="CK33" s="171"/>
      <c r="CL33" s="171"/>
      <c r="CM33" s="171"/>
      <c r="CN33" s="171"/>
      <c r="CO33" s="171"/>
      <c r="CP33" s="171"/>
      <c r="CQ33" s="171"/>
      <c r="CR33" s="171"/>
      <c r="CS33" s="171"/>
      <c r="CT33" s="171"/>
      <c r="CU33" s="171"/>
      <c r="CV33" s="171"/>
      <c r="CW33" s="171"/>
      <c r="CX33" s="171"/>
      <c r="CY33" s="171"/>
      <c r="CZ33" s="171"/>
      <c r="DA33" s="171"/>
      <c r="DB33" s="171"/>
      <c r="DC33" s="171"/>
      <c r="DD33" s="171"/>
      <c r="DE33" s="171"/>
      <c r="DF33" s="171"/>
      <c r="DG33" s="171"/>
      <c r="DH33" s="171"/>
      <c r="DI33" s="171"/>
      <c r="DJ33" s="171"/>
      <c r="DK33" s="171"/>
      <c r="DL33" s="171"/>
      <c r="DM33" s="171"/>
      <c r="DN33" s="171"/>
      <c r="DO33" s="171"/>
      <c r="DP33" s="171"/>
      <c r="DQ33" s="171"/>
      <c r="DR33" s="171"/>
      <c r="DS33" s="171"/>
      <c r="DT33" s="171"/>
      <c r="DU33" s="171"/>
      <c r="DV33" s="171"/>
      <c r="DW33" s="171"/>
      <c r="DX33" s="171"/>
      <c r="DY33" s="171"/>
      <c r="DZ33" s="171"/>
      <c r="EA33" s="171"/>
      <c r="EB33" s="171"/>
      <c r="EC33" s="171"/>
      <c r="ED33" s="171"/>
      <c r="EE33" s="171"/>
      <c r="EF33" s="171"/>
      <c r="EG33" s="171"/>
      <c r="EH33" s="171"/>
      <c r="EI33" s="171"/>
      <c r="EJ33" s="171"/>
      <c r="EK33" s="171"/>
      <c r="EL33" s="171"/>
      <c r="EM33" s="171"/>
      <c r="EN33" s="171"/>
      <c r="EO33" s="171"/>
      <c r="EP33" s="171"/>
      <c r="EQ33" s="171"/>
      <c r="ER33" s="171"/>
      <c r="ES33" s="171"/>
      <c r="ET33" s="171"/>
      <c r="EU33" s="171"/>
      <c r="EV33" s="171"/>
      <c r="EW33" s="171"/>
      <c r="EX33" s="171"/>
      <c r="EY33" s="171"/>
      <c r="EZ33" s="171"/>
      <c r="FA33" s="171"/>
      <c r="FB33" s="171"/>
      <c r="FC33" s="171"/>
      <c r="FD33" s="171"/>
      <c r="FE33" s="171"/>
      <c r="FF33" s="171"/>
      <c r="FG33" s="171"/>
      <c r="FH33" s="171"/>
      <c r="FI33" s="171"/>
      <c r="FJ33" s="171"/>
      <c r="FK33" s="171"/>
      <c r="FL33" s="171"/>
      <c r="FM33" s="171"/>
      <c r="FN33" s="171"/>
      <c r="FO33" s="171"/>
      <c r="FP33" s="171"/>
      <c r="FQ33" s="171"/>
      <c r="FR33" s="171"/>
      <c r="FS33" s="171"/>
      <c r="FT33" s="171"/>
      <c r="FU33" s="171"/>
      <c r="FV33" s="171"/>
      <c r="FW33" s="171"/>
      <c r="FX33" s="171"/>
      <c r="FY33" s="171"/>
      <c r="FZ33" s="171"/>
      <c r="GA33" s="171"/>
      <c r="GB33" s="171"/>
      <c r="GC33" s="171"/>
      <c r="GD33" s="171"/>
      <c r="GE33" s="171"/>
      <c r="GF33" s="171"/>
      <c r="GG33" s="171"/>
      <c r="GH33" s="171"/>
      <c r="GI33" s="171"/>
      <c r="GJ33" s="171"/>
      <c r="GK33" s="171"/>
      <c r="GL33" s="171"/>
      <c r="GM33" s="171"/>
      <c r="GN33" s="171"/>
      <c r="GO33" s="171"/>
      <c r="GP33" s="171"/>
      <c r="GQ33" s="171"/>
      <c r="GR33" s="171"/>
      <c r="GS33" s="171"/>
      <c r="GT33" s="171"/>
      <c r="GU33" s="171"/>
      <c r="GV33" s="171"/>
      <c r="GW33" s="171"/>
      <c r="GX33" s="171"/>
      <c r="GY33" s="171"/>
      <c r="GZ33" s="171"/>
      <c r="HA33" s="171"/>
      <c r="HB33" s="171"/>
      <c r="HC33" s="171"/>
      <c r="HD33" s="171"/>
      <c r="HE33" s="171"/>
      <c r="HF33" s="171"/>
      <c r="HG33" s="171"/>
      <c r="HH33" s="171"/>
      <c r="HI33" s="171"/>
      <c r="HJ33" s="171"/>
      <c r="HK33" s="171"/>
      <c r="HL33" s="171"/>
      <c r="HM33" s="171"/>
      <c r="HN33" s="171"/>
      <c r="HO33" s="171"/>
      <c r="HP33" s="171"/>
    </row>
    <row r="34" spans="1:224" s="172" customFormat="1" ht="21.75" customHeight="1">
      <c r="A34" s="59" t="s">
        <v>507</v>
      </c>
      <c r="B34" s="58" t="s">
        <v>235</v>
      </c>
      <c r="C34" s="59" t="s">
        <v>234</v>
      </c>
      <c r="D34" s="387">
        <v>250000</v>
      </c>
      <c r="E34" s="388">
        <v>119744</v>
      </c>
      <c r="F34" s="387"/>
      <c r="G34" s="389"/>
      <c r="H34" s="389">
        <v>180000</v>
      </c>
      <c r="I34" s="390"/>
      <c r="J34" s="389"/>
      <c r="K34" s="391"/>
      <c r="L34" s="70"/>
      <c r="M34" s="70"/>
      <c r="N34" s="70"/>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c r="BT34" s="171"/>
      <c r="BU34" s="171"/>
      <c r="BV34" s="171"/>
      <c r="BW34" s="171"/>
      <c r="BX34" s="171"/>
      <c r="BY34" s="171"/>
      <c r="BZ34" s="171"/>
      <c r="CA34" s="171"/>
      <c r="CB34" s="171"/>
      <c r="CC34" s="171"/>
      <c r="CD34" s="171"/>
      <c r="CE34" s="171"/>
      <c r="CF34" s="171"/>
      <c r="CG34" s="171"/>
      <c r="CH34" s="171"/>
      <c r="CI34" s="171"/>
      <c r="CJ34" s="171"/>
      <c r="CK34" s="171"/>
      <c r="CL34" s="171"/>
      <c r="CM34" s="171"/>
      <c r="CN34" s="171"/>
      <c r="CO34" s="171"/>
      <c r="CP34" s="171"/>
      <c r="CQ34" s="171"/>
      <c r="CR34" s="171"/>
      <c r="CS34" s="171"/>
      <c r="CT34" s="171"/>
      <c r="CU34" s="171"/>
      <c r="CV34" s="171"/>
      <c r="CW34" s="171"/>
      <c r="CX34" s="171"/>
      <c r="CY34" s="171"/>
      <c r="CZ34" s="171"/>
      <c r="DA34" s="171"/>
      <c r="DB34" s="171"/>
      <c r="DC34" s="171"/>
      <c r="DD34" s="171"/>
      <c r="DE34" s="171"/>
      <c r="DF34" s="171"/>
      <c r="DG34" s="171"/>
      <c r="DH34" s="171"/>
      <c r="DI34" s="171"/>
      <c r="DJ34" s="171"/>
      <c r="DK34" s="171"/>
      <c r="DL34" s="171"/>
      <c r="DM34" s="171"/>
      <c r="DN34" s="171"/>
      <c r="DO34" s="171"/>
      <c r="DP34" s="171"/>
      <c r="DQ34" s="171"/>
      <c r="DR34" s="171"/>
      <c r="DS34" s="171"/>
      <c r="DT34" s="171"/>
      <c r="DU34" s="171"/>
      <c r="DV34" s="171"/>
      <c r="DW34" s="171"/>
      <c r="DX34" s="171"/>
      <c r="DY34" s="171"/>
      <c r="DZ34" s="171"/>
      <c r="EA34" s="171"/>
      <c r="EB34" s="171"/>
      <c r="EC34" s="171"/>
      <c r="ED34" s="171"/>
      <c r="EE34" s="171"/>
      <c r="EF34" s="171"/>
      <c r="EG34" s="171"/>
      <c r="EH34" s="171"/>
      <c r="EI34" s="171"/>
      <c r="EJ34" s="171"/>
      <c r="EK34" s="171"/>
      <c r="EL34" s="171"/>
      <c r="EM34" s="171"/>
      <c r="EN34" s="171"/>
      <c r="EO34" s="171"/>
      <c r="EP34" s="171"/>
      <c r="EQ34" s="171"/>
      <c r="ER34" s="171"/>
      <c r="ES34" s="171"/>
      <c r="ET34" s="171"/>
      <c r="EU34" s="171"/>
      <c r="EV34" s="171"/>
      <c r="EW34" s="171"/>
      <c r="EX34" s="171"/>
      <c r="EY34" s="171"/>
      <c r="EZ34" s="171"/>
      <c r="FA34" s="171"/>
      <c r="FB34" s="171"/>
      <c r="FC34" s="171"/>
      <c r="FD34" s="171"/>
      <c r="FE34" s="171"/>
      <c r="FF34" s="171"/>
      <c r="FG34" s="171"/>
      <c r="FH34" s="171"/>
      <c r="FI34" s="171"/>
      <c r="FJ34" s="171"/>
      <c r="FK34" s="171"/>
      <c r="FL34" s="171"/>
      <c r="FM34" s="171"/>
      <c r="FN34" s="171"/>
      <c r="FO34" s="171"/>
      <c r="FP34" s="171"/>
      <c r="FQ34" s="171"/>
      <c r="FR34" s="171"/>
      <c r="FS34" s="171"/>
      <c r="FT34" s="171"/>
      <c r="FU34" s="171"/>
      <c r="FV34" s="171"/>
      <c r="FW34" s="171"/>
      <c r="FX34" s="171"/>
      <c r="FY34" s="171"/>
      <c r="FZ34" s="171"/>
      <c r="GA34" s="171"/>
      <c r="GB34" s="171"/>
      <c r="GC34" s="171"/>
      <c r="GD34" s="171"/>
      <c r="GE34" s="171"/>
      <c r="GF34" s="171"/>
      <c r="GG34" s="171"/>
      <c r="GH34" s="171"/>
      <c r="GI34" s="171"/>
      <c r="GJ34" s="171"/>
      <c r="GK34" s="171"/>
      <c r="GL34" s="171"/>
      <c r="GM34" s="171"/>
      <c r="GN34" s="171"/>
      <c r="GO34" s="171"/>
      <c r="GP34" s="171"/>
      <c r="GQ34" s="171"/>
      <c r="GR34" s="171"/>
      <c r="GS34" s="171"/>
      <c r="GT34" s="171"/>
      <c r="GU34" s="171"/>
      <c r="GV34" s="171"/>
      <c r="GW34" s="171"/>
      <c r="GX34" s="171"/>
      <c r="GY34" s="171"/>
      <c r="GZ34" s="171"/>
      <c r="HA34" s="171"/>
      <c r="HB34" s="171"/>
      <c r="HC34" s="171"/>
      <c r="HD34" s="171"/>
      <c r="HE34" s="171"/>
      <c r="HF34" s="171"/>
      <c r="HG34" s="171"/>
      <c r="HH34" s="171"/>
      <c r="HI34" s="171"/>
      <c r="HJ34" s="171"/>
      <c r="HK34" s="171"/>
      <c r="HL34" s="171"/>
      <c r="HM34" s="171"/>
      <c r="HN34" s="171"/>
      <c r="HO34" s="171"/>
      <c r="HP34" s="171"/>
    </row>
    <row r="35" spans="1:224" s="172" customFormat="1" ht="31.5" customHeight="1">
      <c r="A35" s="59" t="s">
        <v>508</v>
      </c>
      <c r="B35" s="58" t="s">
        <v>236</v>
      </c>
      <c r="C35" s="59" t="s">
        <v>234</v>
      </c>
      <c r="D35" s="387">
        <v>4000000</v>
      </c>
      <c r="E35" s="388">
        <v>1750134</v>
      </c>
      <c r="F35" s="387"/>
      <c r="G35" s="389"/>
      <c r="H35" s="389">
        <v>1500000</v>
      </c>
      <c r="I35" s="390"/>
      <c r="J35" s="389"/>
      <c r="K35" s="391"/>
      <c r="L35" s="70"/>
      <c r="M35" s="70"/>
      <c r="N35" s="70"/>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c r="BZ35" s="171"/>
      <c r="CA35" s="171"/>
      <c r="CB35" s="171"/>
      <c r="CC35" s="171"/>
      <c r="CD35" s="171"/>
      <c r="CE35" s="171"/>
      <c r="CF35" s="171"/>
      <c r="CG35" s="171"/>
      <c r="CH35" s="171"/>
      <c r="CI35" s="171"/>
      <c r="CJ35" s="171"/>
      <c r="CK35" s="171"/>
      <c r="CL35" s="171"/>
      <c r="CM35" s="171"/>
      <c r="CN35" s="171"/>
      <c r="CO35" s="171"/>
      <c r="CP35" s="171"/>
      <c r="CQ35" s="171"/>
      <c r="CR35" s="171"/>
      <c r="CS35" s="171"/>
      <c r="CT35" s="171"/>
      <c r="CU35" s="171"/>
      <c r="CV35" s="171"/>
      <c r="CW35" s="171"/>
      <c r="CX35" s="171"/>
      <c r="CY35" s="171"/>
      <c r="CZ35" s="171"/>
      <c r="DA35" s="171"/>
      <c r="DB35" s="171"/>
      <c r="DC35" s="171"/>
      <c r="DD35" s="171"/>
      <c r="DE35" s="171"/>
      <c r="DF35" s="171"/>
      <c r="DG35" s="171"/>
      <c r="DH35" s="171"/>
      <c r="DI35" s="171"/>
      <c r="DJ35" s="171"/>
      <c r="DK35" s="171"/>
      <c r="DL35" s="171"/>
      <c r="DM35" s="171"/>
      <c r="DN35" s="171"/>
      <c r="DO35" s="171"/>
      <c r="DP35" s="171"/>
      <c r="DQ35" s="171"/>
      <c r="DR35" s="171"/>
      <c r="DS35" s="171"/>
      <c r="DT35" s="171"/>
      <c r="DU35" s="171"/>
      <c r="DV35" s="171"/>
      <c r="DW35" s="171"/>
      <c r="DX35" s="171"/>
      <c r="DY35" s="171"/>
      <c r="DZ35" s="171"/>
      <c r="EA35" s="171"/>
      <c r="EB35" s="171"/>
      <c r="EC35" s="171"/>
      <c r="ED35" s="171"/>
      <c r="EE35" s="171"/>
      <c r="EF35" s="171"/>
      <c r="EG35" s="171"/>
      <c r="EH35" s="171"/>
      <c r="EI35" s="171"/>
      <c r="EJ35" s="171"/>
      <c r="EK35" s="171"/>
      <c r="EL35" s="171"/>
      <c r="EM35" s="171"/>
      <c r="EN35" s="171"/>
      <c r="EO35" s="171"/>
      <c r="EP35" s="171"/>
      <c r="EQ35" s="171"/>
      <c r="ER35" s="171"/>
      <c r="ES35" s="171"/>
      <c r="ET35" s="171"/>
      <c r="EU35" s="171"/>
      <c r="EV35" s="171"/>
      <c r="EW35" s="171"/>
      <c r="EX35" s="171"/>
      <c r="EY35" s="171"/>
      <c r="EZ35" s="171"/>
      <c r="FA35" s="171"/>
      <c r="FB35" s="171"/>
      <c r="FC35" s="171"/>
      <c r="FD35" s="171"/>
      <c r="FE35" s="171"/>
      <c r="FF35" s="171"/>
      <c r="FG35" s="171"/>
      <c r="FH35" s="171"/>
      <c r="FI35" s="171"/>
      <c r="FJ35" s="171"/>
      <c r="FK35" s="171"/>
      <c r="FL35" s="171"/>
      <c r="FM35" s="171"/>
      <c r="FN35" s="171"/>
      <c r="FO35" s="171"/>
      <c r="FP35" s="171"/>
      <c r="FQ35" s="171"/>
      <c r="FR35" s="171"/>
      <c r="FS35" s="171"/>
      <c r="FT35" s="171"/>
      <c r="FU35" s="171"/>
      <c r="FV35" s="171"/>
      <c r="FW35" s="171"/>
      <c r="FX35" s="171"/>
      <c r="FY35" s="171"/>
      <c r="FZ35" s="171"/>
      <c r="GA35" s="171"/>
      <c r="GB35" s="171"/>
      <c r="GC35" s="171"/>
      <c r="GD35" s="171"/>
      <c r="GE35" s="171"/>
      <c r="GF35" s="171"/>
      <c r="GG35" s="171"/>
      <c r="GH35" s="171"/>
      <c r="GI35" s="171"/>
      <c r="GJ35" s="171"/>
      <c r="GK35" s="171"/>
      <c r="GL35" s="171"/>
      <c r="GM35" s="171"/>
      <c r="GN35" s="171"/>
      <c r="GO35" s="171"/>
      <c r="GP35" s="171"/>
      <c r="GQ35" s="171"/>
      <c r="GR35" s="171"/>
      <c r="GS35" s="171"/>
      <c r="GT35" s="171"/>
      <c r="GU35" s="171"/>
      <c r="GV35" s="171"/>
      <c r="GW35" s="171"/>
      <c r="GX35" s="171"/>
      <c r="GY35" s="171"/>
      <c r="GZ35" s="171"/>
      <c r="HA35" s="171"/>
      <c r="HB35" s="171"/>
      <c r="HC35" s="171"/>
      <c r="HD35" s="171"/>
      <c r="HE35" s="171"/>
      <c r="HF35" s="171"/>
      <c r="HG35" s="171"/>
      <c r="HH35" s="171"/>
      <c r="HI35" s="171"/>
      <c r="HJ35" s="171"/>
      <c r="HK35" s="171"/>
      <c r="HL35" s="171"/>
      <c r="HM35" s="171"/>
      <c r="HN35" s="171"/>
      <c r="HO35" s="171"/>
      <c r="HP35" s="171"/>
    </row>
    <row r="36" spans="1:224" s="172" customFormat="1" ht="21.75" customHeight="1">
      <c r="A36" s="59" t="s">
        <v>509</v>
      </c>
      <c r="B36" s="58" t="s">
        <v>237</v>
      </c>
      <c r="C36" s="59" t="s">
        <v>234</v>
      </c>
      <c r="D36" s="387">
        <v>120000</v>
      </c>
      <c r="E36" s="388">
        <v>40553</v>
      </c>
      <c r="F36" s="387"/>
      <c r="G36" s="389"/>
      <c r="H36" s="389">
        <v>120000</v>
      </c>
      <c r="I36" s="390"/>
      <c r="J36" s="389"/>
      <c r="K36" s="391"/>
      <c r="L36" s="70"/>
      <c r="M36" s="70"/>
      <c r="N36" s="70"/>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171"/>
      <c r="BZ36" s="171"/>
      <c r="CA36" s="171"/>
      <c r="CB36" s="171"/>
      <c r="CC36" s="171"/>
      <c r="CD36" s="171"/>
      <c r="CE36" s="171"/>
      <c r="CF36" s="171"/>
      <c r="CG36" s="171"/>
      <c r="CH36" s="171"/>
      <c r="CI36" s="171"/>
      <c r="CJ36" s="171"/>
      <c r="CK36" s="171"/>
      <c r="CL36" s="171"/>
      <c r="CM36" s="171"/>
      <c r="CN36" s="171"/>
      <c r="CO36" s="171"/>
      <c r="CP36" s="171"/>
      <c r="CQ36" s="171"/>
      <c r="CR36" s="171"/>
      <c r="CS36" s="171"/>
      <c r="CT36" s="171"/>
      <c r="CU36" s="171"/>
      <c r="CV36" s="171"/>
      <c r="CW36" s="171"/>
      <c r="CX36" s="171"/>
      <c r="CY36" s="171"/>
      <c r="CZ36" s="171"/>
      <c r="DA36" s="171"/>
      <c r="DB36" s="171"/>
      <c r="DC36" s="171"/>
      <c r="DD36" s="171"/>
      <c r="DE36" s="171"/>
      <c r="DF36" s="171"/>
      <c r="DG36" s="171"/>
      <c r="DH36" s="171"/>
      <c r="DI36" s="171"/>
      <c r="DJ36" s="171"/>
      <c r="DK36" s="171"/>
      <c r="DL36" s="171"/>
      <c r="DM36" s="171"/>
      <c r="DN36" s="171"/>
      <c r="DO36" s="171"/>
      <c r="DP36" s="171"/>
      <c r="DQ36" s="171"/>
      <c r="DR36" s="171"/>
      <c r="DS36" s="171"/>
      <c r="DT36" s="171"/>
      <c r="DU36" s="171"/>
      <c r="DV36" s="171"/>
      <c r="DW36" s="171"/>
      <c r="DX36" s="171"/>
      <c r="DY36" s="171"/>
      <c r="DZ36" s="171"/>
      <c r="EA36" s="171"/>
      <c r="EB36" s="171"/>
      <c r="EC36" s="171"/>
      <c r="ED36" s="171"/>
      <c r="EE36" s="171"/>
      <c r="EF36" s="171"/>
      <c r="EG36" s="171"/>
      <c r="EH36" s="171"/>
      <c r="EI36" s="171"/>
      <c r="EJ36" s="171"/>
      <c r="EK36" s="171"/>
      <c r="EL36" s="171"/>
      <c r="EM36" s="171"/>
      <c r="EN36" s="171"/>
      <c r="EO36" s="171"/>
      <c r="EP36" s="171"/>
      <c r="EQ36" s="171"/>
      <c r="ER36" s="171"/>
      <c r="ES36" s="171"/>
      <c r="ET36" s="171"/>
      <c r="EU36" s="171"/>
      <c r="EV36" s="171"/>
      <c r="EW36" s="171"/>
      <c r="EX36" s="171"/>
      <c r="EY36" s="171"/>
      <c r="EZ36" s="171"/>
      <c r="FA36" s="171"/>
      <c r="FB36" s="171"/>
      <c r="FC36" s="171"/>
      <c r="FD36" s="171"/>
      <c r="FE36" s="171"/>
      <c r="FF36" s="171"/>
      <c r="FG36" s="171"/>
      <c r="FH36" s="171"/>
      <c r="FI36" s="171"/>
      <c r="FJ36" s="171"/>
      <c r="FK36" s="171"/>
      <c r="FL36" s="171"/>
      <c r="FM36" s="171"/>
      <c r="FN36" s="171"/>
      <c r="FO36" s="171"/>
      <c r="FP36" s="171"/>
      <c r="FQ36" s="171"/>
      <c r="FR36" s="171"/>
      <c r="FS36" s="171"/>
      <c r="FT36" s="171"/>
      <c r="FU36" s="171"/>
      <c r="FV36" s="171"/>
      <c r="FW36" s="171"/>
      <c r="FX36" s="171"/>
      <c r="FY36" s="171"/>
      <c r="FZ36" s="171"/>
      <c r="GA36" s="171"/>
      <c r="GB36" s="171"/>
      <c r="GC36" s="171"/>
      <c r="GD36" s="171"/>
      <c r="GE36" s="171"/>
      <c r="GF36" s="171"/>
      <c r="GG36" s="171"/>
      <c r="GH36" s="171"/>
      <c r="GI36" s="171"/>
      <c r="GJ36" s="171"/>
      <c r="GK36" s="171"/>
      <c r="GL36" s="171"/>
      <c r="GM36" s="171"/>
      <c r="GN36" s="171"/>
      <c r="GO36" s="171"/>
      <c r="GP36" s="171"/>
      <c r="GQ36" s="171"/>
      <c r="GR36" s="171"/>
      <c r="GS36" s="171"/>
      <c r="GT36" s="171"/>
      <c r="GU36" s="171"/>
      <c r="GV36" s="171"/>
      <c r="GW36" s="171"/>
      <c r="GX36" s="171"/>
      <c r="GY36" s="171"/>
      <c r="GZ36" s="171"/>
      <c r="HA36" s="171"/>
      <c r="HB36" s="171"/>
      <c r="HC36" s="171"/>
      <c r="HD36" s="171"/>
      <c r="HE36" s="171"/>
      <c r="HF36" s="171"/>
      <c r="HG36" s="171"/>
      <c r="HH36" s="171"/>
      <c r="HI36" s="171"/>
      <c r="HJ36" s="171"/>
      <c r="HK36" s="171"/>
      <c r="HL36" s="171"/>
      <c r="HM36" s="171"/>
      <c r="HN36" s="171"/>
      <c r="HO36" s="171"/>
      <c r="HP36" s="171"/>
    </row>
    <row r="37" spans="1:224" s="172" customFormat="1" ht="21.75" customHeight="1">
      <c r="A37" s="59" t="s">
        <v>510</v>
      </c>
      <c r="B37" s="58" t="s">
        <v>238</v>
      </c>
      <c r="C37" s="59" t="s">
        <v>234</v>
      </c>
      <c r="D37" s="387">
        <v>300000</v>
      </c>
      <c r="E37" s="388">
        <v>205427</v>
      </c>
      <c r="F37" s="387"/>
      <c r="G37" s="389"/>
      <c r="H37" s="389">
        <v>300000</v>
      </c>
      <c r="I37" s="390"/>
      <c r="J37" s="389"/>
      <c r="K37" s="391"/>
      <c r="L37" s="70"/>
      <c r="M37" s="70"/>
      <c r="N37" s="70"/>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171"/>
      <c r="BZ37" s="171"/>
      <c r="CA37" s="171"/>
      <c r="CB37" s="171"/>
      <c r="CC37" s="171"/>
      <c r="CD37" s="171"/>
      <c r="CE37" s="171"/>
      <c r="CF37" s="171"/>
      <c r="CG37" s="171"/>
      <c r="CH37" s="171"/>
      <c r="CI37" s="171"/>
      <c r="CJ37" s="171"/>
      <c r="CK37" s="171"/>
      <c r="CL37" s="171"/>
      <c r="CM37" s="171"/>
      <c r="CN37" s="171"/>
      <c r="CO37" s="171"/>
      <c r="CP37" s="171"/>
      <c r="CQ37" s="171"/>
      <c r="CR37" s="171"/>
      <c r="CS37" s="171"/>
      <c r="CT37" s="171"/>
      <c r="CU37" s="171"/>
      <c r="CV37" s="171"/>
      <c r="CW37" s="171"/>
      <c r="CX37" s="171"/>
      <c r="CY37" s="171"/>
      <c r="CZ37" s="171"/>
      <c r="DA37" s="171"/>
      <c r="DB37" s="171"/>
      <c r="DC37" s="171"/>
      <c r="DD37" s="171"/>
      <c r="DE37" s="171"/>
      <c r="DF37" s="171"/>
      <c r="DG37" s="171"/>
      <c r="DH37" s="171"/>
      <c r="DI37" s="171"/>
      <c r="DJ37" s="171"/>
      <c r="DK37" s="171"/>
      <c r="DL37" s="171"/>
      <c r="DM37" s="171"/>
      <c r="DN37" s="171"/>
      <c r="DO37" s="171"/>
      <c r="DP37" s="171"/>
      <c r="DQ37" s="171"/>
      <c r="DR37" s="171"/>
      <c r="DS37" s="171"/>
      <c r="DT37" s="171"/>
      <c r="DU37" s="171"/>
      <c r="DV37" s="171"/>
      <c r="DW37" s="171"/>
      <c r="DX37" s="171"/>
      <c r="DY37" s="171"/>
      <c r="DZ37" s="171"/>
      <c r="EA37" s="171"/>
      <c r="EB37" s="171"/>
      <c r="EC37" s="171"/>
      <c r="ED37" s="171"/>
      <c r="EE37" s="171"/>
      <c r="EF37" s="171"/>
      <c r="EG37" s="171"/>
      <c r="EH37" s="171"/>
      <c r="EI37" s="171"/>
      <c r="EJ37" s="171"/>
      <c r="EK37" s="171"/>
      <c r="EL37" s="171"/>
      <c r="EM37" s="171"/>
      <c r="EN37" s="171"/>
      <c r="EO37" s="171"/>
      <c r="EP37" s="171"/>
      <c r="EQ37" s="171"/>
      <c r="ER37" s="171"/>
      <c r="ES37" s="171"/>
      <c r="ET37" s="171"/>
      <c r="EU37" s="171"/>
      <c r="EV37" s="171"/>
      <c r="EW37" s="171"/>
      <c r="EX37" s="171"/>
      <c r="EY37" s="171"/>
      <c r="EZ37" s="171"/>
      <c r="FA37" s="171"/>
      <c r="FB37" s="171"/>
      <c r="FC37" s="171"/>
      <c r="FD37" s="171"/>
      <c r="FE37" s="171"/>
      <c r="FF37" s="171"/>
      <c r="FG37" s="171"/>
      <c r="FH37" s="171"/>
      <c r="FI37" s="171"/>
      <c r="FJ37" s="171"/>
      <c r="FK37" s="171"/>
      <c r="FL37" s="171"/>
      <c r="FM37" s="171"/>
      <c r="FN37" s="171"/>
      <c r="FO37" s="171"/>
      <c r="FP37" s="171"/>
      <c r="FQ37" s="171"/>
      <c r="FR37" s="171"/>
      <c r="FS37" s="171"/>
      <c r="FT37" s="171"/>
      <c r="FU37" s="171"/>
      <c r="FV37" s="171"/>
      <c r="FW37" s="171"/>
      <c r="FX37" s="171"/>
      <c r="FY37" s="171"/>
      <c r="FZ37" s="171"/>
      <c r="GA37" s="171"/>
      <c r="GB37" s="171"/>
      <c r="GC37" s="171"/>
      <c r="GD37" s="171"/>
      <c r="GE37" s="171"/>
      <c r="GF37" s="171"/>
      <c r="GG37" s="171"/>
      <c r="GH37" s="171"/>
      <c r="GI37" s="171"/>
      <c r="GJ37" s="171"/>
      <c r="GK37" s="171"/>
      <c r="GL37" s="171"/>
      <c r="GM37" s="171"/>
      <c r="GN37" s="171"/>
      <c r="GO37" s="171"/>
      <c r="GP37" s="171"/>
      <c r="GQ37" s="171"/>
      <c r="GR37" s="171"/>
      <c r="GS37" s="171"/>
      <c r="GT37" s="171"/>
      <c r="GU37" s="171"/>
      <c r="GV37" s="171"/>
      <c r="GW37" s="171"/>
      <c r="GX37" s="171"/>
      <c r="GY37" s="171"/>
      <c r="GZ37" s="171"/>
      <c r="HA37" s="171"/>
      <c r="HB37" s="171"/>
      <c r="HC37" s="171"/>
      <c r="HD37" s="171"/>
      <c r="HE37" s="171"/>
      <c r="HF37" s="171"/>
      <c r="HG37" s="171"/>
      <c r="HH37" s="171"/>
      <c r="HI37" s="171"/>
      <c r="HJ37" s="171"/>
      <c r="HK37" s="171"/>
      <c r="HL37" s="171"/>
      <c r="HM37" s="171"/>
      <c r="HN37" s="171"/>
      <c r="HO37" s="171"/>
      <c r="HP37" s="171"/>
    </row>
    <row r="38" spans="1:224" s="172" customFormat="1" ht="21.75" customHeight="1">
      <c r="A38" s="63" t="s">
        <v>439</v>
      </c>
      <c r="B38" s="74" t="s">
        <v>320</v>
      </c>
      <c r="C38" s="63"/>
      <c r="D38" s="387"/>
      <c r="E38" s="387"/>
      <c r="F38" s="387"/>
      <c r="G38" s="389"/>
      <c r="H38" s="389"/>
      <c r="I38" s="387"/>
      <c r="J38" s="389"/>
      <c r="K38" s="391"/>
      <c r="L38" s="70"/>
      <c r="M38" s="70"/>
      <c r="N38" s="70"/>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c r="CH38" s="171"/>
      <c r="CI38" s="171"/>
      <c r="CJ38" s="171"/>
      <c r="CK38" s="171"/>
      <c r="CL38" s="171"/>
      <c r="CM38" s="171"/>
      <c r="CN38" s="171"/>
      <c r="CO38" s="171"/>
      <c r="CP38" s="171"/>
      <c r="CQ38" s="171"/>
      <c r="CR38" s="171"/>
      <c r="CS38" s="171"/>
      <c r="CT38" s="171"/>
      <c r="CU38" s="171"/>
      <c r="CV38" s="171"/>
      <c r="CW38" s="171"/>
      <c r="CX38" s="171"/>
      <c r="CY38" s="171"/>
      <c r="CZ38" s="171"/>
      <c r="DA38" s="171"/>
      <c r="DB38" s="171"/>
      <c r="DC38" s="171"/>
      <c r="DD38" s="171"/>
      <c r="DE38" s="171"/>
      <c r="DF38" s="171"/>
      <c r="DG38" s="171"/>
      <c r="DH38" s="171"/>
      <c r="DI38" s="171"/>
      <c r="DJ38" s="171"/>
      <c r="DK38" s="171"/>
      <c r="DL38" s="171"/>
      <c r="DM38" s="171"/>
      <c r="DN38" s="171"/>
      <c r="DO38" s="171"/>
      <c r="DP38" s="171"/>
      <c r="DQ38" s="171"/>
      <c r="DR38" s="171"/>
      <c r="DS38" s="171"/>
      <c r="DT38" s="171"/>
      <c r="DU38" s="171"/>
      <c r="DV38" s="171"/>
      <c r="DW38" s="171"/>
      <c r="DX38" s="171"/>
      <c r="DY38" s="171"/>
      <c r="DZ38" s="171"/>
      <c r="EA38" s="171"/>
      <c r="EB38" s="171"/>
      <c r="EC38" s="171"/>
      <c r="ED38" s="171"/>
      <c r="EE38" s="171"/>
      <c r="EF38" s="171"/>
      <c r="EG38" s="171"/>
      <c r="EH38" s="171"/>
      <c r="EI38" s="171"/>
      <c r="EJ38" s="171"/>
      <c r="EK38" s="171"/>
      <c r="EL38" s="171"/>
      <c r="EM38" s="171"/>
      <c r="EN38" s="171"/>
      <c r="EO38" s="171"/>
      <c r="EP38" s="171"/>
      <c r="EQ38" s="171"/>
      <c r="ER38" s="171"/>
      <c r="ES38" s="171"/>
      <c r="ET38" s="171"/>
      <c r="EU38" s="171"/>
      <c r="EV38" s="171"/>
      <c r="EW38" s="171"/>
      <c r="EX38" s="171"/>
      <c r="EY38" s="171"/>
      <c r="EZ38" s="171"/>
      <c r="FA38" s="171"/>
      <c r="FB38" s="171"/>
      <c r="FC38" s="171"/>
      <c r="FD38" s="171"/>
      <c r="FE38" s="171"/>
      <c r="FF38" s="171"/>
      <c r="FG38" s="171"/>
      <c r="FH38" s="171"/>
      <c r="FI38" s="171"/>
      <c r="FJ38" s="171"/>
      <c r="FK38" s="171"/>
      <c r="FL38" s="171"/>
      <c r="FM38" s="171"/>
      <c r="FN38" s="171"/>
      <c r="FO38" s="171"/>
      <c r="FP38" s="171"/>
      <c r="FQ38" s="171"/>
      <c r="FR38" s="171"/>
      <c r="FS38" s="171"/>
      <c r="FT38" s="171"/>
      <c r="FU38" s="171"/>
      <c r="FV38" s="171"/>
      <c r="FW38" s="171"/>
      <c r="FX38" s="171"/>
      <c r="FY38" s="171"/>
      <c r="FZ38" s="171"/>
      <c r="GA38" s="171"/>
      <c r="GB38" s="171"/>
      <c r="GC38" s="171"/>
      <c r="GD38" s="171"/>
      <c r="GE38" s="171"/>
      <c r="GF38" s="171"/>
      <c r="GG38" s="171"/>
      <c r="GH38" s="171"/>
      <c r="GI38" s="171"/>
      <c r="GJ38" s="171"/>
      <c r="GK38" s="171"/>
      <c r="GL38" s="171"/>
      <c r="GM38" s="171"/>
      <c r="GN38" s="171"/>
      <c r="GO38" s="171"/>
      <c r="GP38" s="171"/>
      <c r="GQ38" s="171"/>
      <c r="GR38" s="171"/>
      <c r="GS38" s="171"/>
      <c r="GT38" s="171"/>
      <c r="GU38" s="171"/>
      <c r="GV38" s="171"/>
      <c r="GW38" s="171"/>
      <c r="GX38" s="171"/>
      <c r="GY38" s="171"/>
      <c r="GZ38" s="171"/>
      <c r="HA38" s="171"/>
      <c r="HB38" s="171"/>
      <c r="HC38" s="171"/>
      <c r="HD38" s="171"/>
      <c r="HE38" s="171"/>
      <c r="HF38" s="171"/>
      <c r="HG38" s="171"/>
      <c r="HH38" s="171"/>
      <c r="HI38" s="171"/>
      <c r="HJ38" s="171"/>
      <c r="HK38" s="171"/>
      <c r="HL38" s="171"/>
      <c r="HM38" s="171"/>
      <c r="HN38" s="171"/>
      <c r="HO38" s="171"/>
      <c r="HP38" s="171"/>
    </row>
    <row r="39" spans="1:224" s="172" customFormat="1" ht="21.75" customHeight="1">
      <c r="A39" s="59" t="s">
        <v>511</v>
      </c>
      <c r="B39" s="58" t="s">
        <v>245</v>
      </c>
      <c r="C39" s="59" t="s">
        <v>213</v>
      </c>
      <c r="D39" s="387">
        <v>250000</v>
      </c>
      <c r="E39" s="388">
        <v>111960</v>
      </c>
      <c r="F39" s="387"/>
      <c r="G39" s="389"/>
      <c r="H39" s="389">
        <v>180000</v>
      </c>
      <c r="I39" s="390"/>
      <c r="J39" s="389"/>
      <c r="K39" s="391"/>
      <c r="L39" s="70"/>
      <c r="M39" s="70"/>
      <c r="N39" s="70"/>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71"/>
      <c r="CJ39" s="171"/>
      <c r="CK39" s="171"/>
      <c r="CL39" s="171"/>
      <c r="CM39" s="171"/>
      <c r="CN39" s="171"/>
      <c r="CO39" s="171"/>
      <c r="CP39" s="171"/>
      <c r="CQ39" s="171"/>
      <c r="CR39" s="171"/>
      <c r="CS39" s="171"/>
      <c r="CT39" s="171"/>
      <c r="CU39" s="171"/>
      <c r="CV39" s="171"/>
      <c r="CW39" s="171"/>
      <c r="CX39" s="171"/>
      <c r="CY39" s="171"/>
      <c r="CZ39" s="171"/>
      <c r="DA39" s="171"/>
      <c r="DB39" s="171"/>
      <c r="DC39" s="171"/>
      <c r="DD39" s="171"/>
      <c r="DE39" s="171"/>
      <c r="DF39" s="171"/>
      <c r="DG39" s="171"/>
      <c r="DH39" s="171"/>
      <c r="DI39" s="171"/>
      <c r="DJ39" s="171"/>
      <c r="DK39" s="171"/>
      <c r="DL39" s="171"/>
      <c r="DM39" s="171"/>
      <c r="DN39" s="171"/>
      <c r="DO39" s="171"/>
      <c r="DP39" s="171"/>
      <c r="DQ39" s="171"/>
      <c r="DR39" s="171"/>
      <c r="DS39" s="171"/>
      <c r="DT39" s="171"/>
      <c r="DU39" s="171"/>
      <c r="DV39" s="171"/>
      <c r="DW39" s="171"/>
      <c r="DX39" s="171"/>
      <c r="DY39" s="171"/>
      <c r="DZ39" s="171"/>
      <c r="EA39" s="171"/>
      <c r="EB39" s="171"/>
      <c r="EC39" s="171"/>
      <c r="ED39" s="171"/>
      <c r="EE39" s="171"/>
      <c r="EF39" s="171"/>
      <c r="EG39" s="171"/>
      <c r="EH39" s="171"/>
      <c r="EI39" s="171"/>
      <c r="EJ39" s="171"/>
      <c r="EK39" s="171"/>
      <c r="EL39" s="171"/>
      <c r="EM39" s="171"/>
      <c r="EN39" s="171"/>
      <c r="EO39" s="171"/>
      <c r="EP39" s="171"/>
      <c r="EQ39" s="171"/>
      <c r="ER39" s="171"/>
      <c r="ES39" s="171"/>
      <c r="ET39" s="171"/>
      <c r="EU39" s="171"/>
      <c r="EV39" s="171"/>
      <c r="EW39" s="171"/>
      <c r="EX39" s="171"/>
      <c r="EY39" s="171"/>
      <c r="EZ39" s="171"/>
      <c r="FA39" s="171"/>
      <c r="FB39" s="171"/>
      <c r="FC39" s="171"/>
      <c r="FD39" s="171"/>
      <c r="FE39" s="171"/>
      <c r="FF39" s="171"/>
      <c r="FG39" s="171"/>
      <c r="FH39" s="171"/>
      <c r="FI39" s="171"/>
      <c r="FJ39" s="171"/>
      <c r="FK39" s="171"/>
      <c r="FL39" s="171"/>
      <c r="FM39" s="171"/>
      <c r="FN39" s="171"/>
      <c r="FO39" s="171"/>
      <c r="FP39" s="171"/>
      <c r="FQ39" s="171"/>
      <c r="FR39" s="171"/>
      <c r="FS39" s="171"/>
      <c r="FT39" s="171"/>
      <c r="FU39" s="171"/>
      <c r="FV39" s="171"/>
      <c r="FW39" s="171"/>
      <c r="FX39" s="171"/>
      <c r="FY39" s="171"/>
      <c r="FZ39" s="171"/>
      <c r="GA39" s="171"/>
      <c r="GB39" s="171"/>
      <c r="GC39" s="171"/>
      <c r="GD39" s="171"/>
      <c r="GE39" s="171"/>
      <c r="GF39" s="171"/>
      <c r="GG39" s="171"/>
      <c r="GH39" s="171"/>
      <c r="GI39" s="171"/>
      <c r="GJ39" s="171"/>
      <c r="GK39" s="171"/>
      <c r="GL39" s="171"/>
      <c r="GM39" s="171"/>
      <c r="GN39" s="171"/>
      <c r="GO39" s="171"/>
      <c r="GP39" s="171"/>
      <c r="GQ39" s="171"/>
      <c r="GR39" s="171"/>
      <c r="GS39" s="171"/>
      <c r="GT39" s="171"/>
      <c r="GU39" s="171"/>
      <c r="GV39" s="171"/>
      <c r="GW39" s="171"/>
      <c r="GX39" s="171"/>
      <c r="GY39" s="171"/>
      <c r="GZ39" s="171"/>
      <c r="HA39" s="171"/>
      <c r="HB39" s="171"/>
      <c r="HC39" s="171"/>
      <c r="HD39" s="171"/>
      <c r="HE39" s="171"/>
      <c r="HF39" s="171"/>
      <c r="HG39" s="171"/>
      <c r="HH39" s="171"/>
      <c r="HI39" s="171"/>
      <c r="HJ39" s="171"/>
      <c r="HK39" s="171"/>
      <c r="HL39" s="171"/>
      <c r="HM39" s="171"/>
      <c r="HN39" s="171"/>
      <c r="HO39" s="171"/>
      <c r="HP39" s="171"/>
    </row>
    <row r="40" spans="1:14" s="175" customFormat="1" ht="15">
      <c r="A40" s="59" t="s">
        <v>512</v>
      </c>
      <c r="B40" s="58" t="s">
        <v>243</v>
      </c>
      <c r="C40" s="59" t="s">
        <v>234</v>
      </c>
      <c r="D40" s="387">
        <v>270000</v>
      </c>
      <c r="E40" s="388">
        <v>191133</v>
      </c>
      <c r="F40" s="387"/>
      <c r="G40" s="389"/>
      <c r="H40" s="389">
        <v>260000</v>
      </c>
      <c r="I40" s="390"/>
      <c r="J40" s="389"/>
      <c r="K40" s="391"/>
      <c r="L40" s="70"/>
      <c r="M40" s="70"/>
      <c r="N40" s="70"/>
    </row>
    <row r="41" spans="1:14" s="175" customFormat="1" ht="21.75" customHeight="1">
      <c r="A41" s="59" t="s">
        <v>513</v>
      </c>
      <c r="B41" s="58" t="s">
        <v>464</v>
      </c>
      <c r="C41" s="59" t="s">
        <v>234</v>
      </c>
      <c r="D41" s="387">
        <v>450000</v>
      </c>
      <c r="E41" s="388">
        <v>175786</v>
      </c>
      <c r="F41" s="387"/>
      <c r="G41" s="389"/>
      <c r="H41" s="389">
        <v>350000</v>
      </c>
      <c r="I41" s="390"/>
      <c r="J41" s="389"/>
      <c r="K41" s="391"/>
      <c r="L41" s="70"/>
      <c r="M41" s="70"/>
      <c r="N41" s="70"/>
    </row>
    <row r="42" spans="1:14" s="175" customFormat="1" ht="25.5" customHeight="1">
      <c r="A42" s="59" t="s">
        <v>514</v>
      </c>
      <c r="B42" s="58" t="s">
        <v>246</v>
      </c>
      <c r="C42" s="59" t="s">
        <v>234</v>
      </c>
      <c r="D42" s="387">
        <v>160000</v>
      </c>
      <c r="E42" s="388">
        <v>57524</v>
      </c>
      <c r="F42" s="387"/>
      <c r="G42" s="389"/>
      <c r="H42" s="389">
        <v>150000</v>
      </c>
      <c r="I42" s="390"/>
      <c r="J42" s="389"/>
      <c r="K42" s="391"/>
      <c r="L42" s="70"/>
      <c r="M42" s="70"/>
      <c r="N42" s="70"/>
    </row>
    <row r="43" spans="1:14" s="175" customFormat="1" ht="21.75" customHeight="1">
      <c r="A43" s="59" t="s">
        <v>515</v>
      </c>
      <c r="B43" s="58" t="s">
        <v>321</v>
      </c>
      <c r="C43" s="59" t="s">
        <v>234</v>
      </c>
      <c r="D43" s="387">
        <v>250000</v>
      </c>
      <c r="E43" s="388">
        <v>249313</v>
      </c>
      <c r="F43" s="387"/>
      <c r="G43" s="389"/>
      <c r="H43" s="389">
        <v>250000</v>
      </c>
      <c r="I43" s="390"/>
      <c r="J43" s="389"/>
      <c r="K43" s="391"/>
      <c r="L43" s="70"/>
      <c r="M43" s="70"/>
      <c r="N43" s="70"/>
    </row>
    <row r="44" spans="1:14" s="175" customFormat="1" ht="28.5" customHeight="1">
      <c r="A44" s="59" t="s">
        <v>516</v>
      </c>
      <c r="B44" s="58" t="s">
        <v>244</v>
      </c>
      <c r="C44" s="59" t="s">
        <v>234</v>
      </c>
      <c r="D44" s="387">
        <v>80000</v>
      </c>
      <c r="E44" s="388">
        <v>57951</v>
      </c>
      <c r="F44" s="387"/>
      <c r="G44" s="389"/>
      <c r="H44" s="389">
        <v>80000</v>
      </c>
      <c r="I44" s="390"/>
      <c r="J44" s="389"/>
      <c r="K44" s="391"/>
      <c r="L44" s="70"/>
      <c r="M44" s="70"/>
      <c r="N44" s="70"/>
    </row>
    <row r="45" spans="1:14" s="175" customFormat="1" ht="35.25" customHeight="1">
      <c r="A45" s="59" t="s">
        <v>517</v>
      </c>
      <c r="B45" s="58" t="s">
        <v>247</v>
      </c>
      <c r="C45" s="59" t="s">
        <v>234</v>
      </c>
      <c r="D45" s="387">
        <v>120000</v>
      </c>
      <c r="E45" s="388">
        <v>91100</v>
      </c>
      <c r="F45" s="387"/>
      <c r="G45" s="389"/>
      <c r="H45" s="389">
        <v>125000</v>
      </c>
      <c r="I45" s="390"/>
      <c r="J45" s="389"/>
      <c r="K45" s="391"/>
      <c r="L45" s="70"/>
      <c r="M45" s="70"/>
      <c r="N45" s="70"/>
    </row>
    <row r="46" spans="1:14" s="175" customFormat="1" ht="21.75" customHeight="1">
      <c r="A46" s="63" t="s">
        <v>439</v>
      </c>
      <c r="B46" s="74" t="s">
        <v>322</v>
      </c>
      <c r="C46" s="63"/>
      <c r="D46" s="387"/>
      <c r="E46" s="387"/>
      <c r="F46" s="387"/>
      <c r="G46" s="389"/>
      <c r="H46" s="389"/>
      <c r="I46" s="387"/>
      <c r="J46" s="389"/>
      <c r="K46" s="391"/>
      <c r="L46" s="70"/>
      <c r="M46" s="70"/>
      <c r="N46" s="70"/>
    </row>
    <row r="47" spans="1:14" s="175" customFormat="1" ht="21.75" customHeight="1">
      <c r="A47" s="59" t="s">
        <v>518</v>
      </c>
      <c r="B47" s="58" t="s">
        <v>465</v>
      </c>
      <c r="C47" s="59" t="s">
        <v>213</v>
      </c>
      <c r="D47" s="387">
        <v>1000000</v>
      </c>
      <c r="E47" s="388">
        <v>302517</v>
      </c>
      <c r="F47" s="387"/>
      <c r="G47" s="389"/>
      <c r="H47" s="389">
        <v>500000</v>
      </c>
      <c r="I47" s="390"/>
      <c r="J47" s="389"/>
      <c r="K47" s="391"/>
      <c r="L47" s="70"/>
      <c r="M47" s="70"/>
      <c r="N47" s="70"/>
    </row>
    <row r="48" spans="1:14" s="175" customFormat="1" ht="21.75" customHeight="1">
      <c r="A48" s="59" t="s">
        <v>519</v>
      </c>
      <c r="B48" s="58" t="s">
        <v>239</v>
      </c>
      <c r="C48" s="59" t="s">
        <v>234</v>
      </c>
      <c r="D48" s="387">
        <v>35000</v>
      </c>
      <c r="E48" s="388">
        <v>9554</v>
      </c>
      <c r="F48" s="387"/>
      <c r="G48" s="389"/>
      <c r="H48" s="389">
        <v>30000</v>
      </c>
      <c r="I48" s="390"/>
      <c r="J48" s="389"/>
      <c r="K48" s="391"/>
      <c r="L48" s="70"/>
      <c r="M48" s="70"/>
      <c r="N48" s="70"/>
    </row>
    <row r="49" spans="1:14" s="175" customFormat="1" ht="21.75" customHeight="1">
      <c r="A49" s="59" t="s">
        <v>520</v>
      </c>
      <c r="B49" s="58" t="s">
        <v>240</v>
      </c>
      <c r="C49" s="59" t="s">
        <v>241</v>
      </c>
      <c r="D49" s="387">
        <v>1300</v>
      </c>
      <c r="E49" s="388">
        <v>479</v>
      </c>
      <c r="F49" s="387"/>
      <c r="G49" s="389"/>
      <c r="H49" s="389">
        <v>1700</v>
      </c>
      <c r="I49" s="390"/>
      <c r="J49" s="389"/>
      <c r="K49" s="391"/>
      <c r="L49" s="70"/>
      <c r="M49" s="70"/>
      <c r="N49" s="70"/>
    </row>
    <row r="50" spans="1:14" s="175" customFormat="1" ht="21.75" customHeight="1">
      <c r="A50" s="59" t="s">
        <v>521</v>
      </c>
      <c r="B50" s="58" t="s">
        <v>242</v>
      </c>
      <c r="C50" s="59" t="s">
        <v>234</v>
      </c>
      <c r="D50" s="387">
        <v>1200</v>
      </c>
      <c r="E50" s="388">
        <v>439</v>
      </c>
      <c r="F50" s="387"/>
      <c r="G50" s="389"/>
      <c r="H50" s="389">
        <v>1800</v>
      </c>
      <c r="I50" s="390"/>
      <c r="J50" s="389"/>
      <c r="K50" s="391"/>
      <c r="L50" s="70"/>
      <c r="M50" s="70"/>
      <c r="N50" s="70"/>
    </row>
    <row r="51" spans="1:14" s="175" customFormat="1" ht="21.75" customHeight="1">
      <c r="A51" s="59" t="s">
        <v>522</v>
      </c>
      <c r="B51" s="101" t="s">
        <v>466</v>
      </c>
      <c r="C51" s="59" t="s">
        <v>213</v>
      </c>
      <c r="D51" s="387">
        <v>300000</v>
      </c>
      <c r="E51" s="387" t="s">
        <v>189</v>
      </c>
      <c r="F51" s="387"/>
      <c r="G51" s="389"/>
      <c r="H51" s="389" t="s">
        <v>189</v>
      </c>
      <c r="I51" s="387"/>
      <c r="J51" s="389"/>
      <c r="K51" s="391"/>
      <c r="L51" s="70"/>
      <c r="M51" s="70"/>
      <c r="N51" s="70"/>
    </row>
    <row r="52" spans="1:14" s="175" customFormat="1" ht="21.75" customHeight="1">
      <c r="A52" s="59" t="s">
        <v>523</v>
      </c>
      <c r="B52" s="101" t="s">
        <v>467</v>
      </c>
      <c r="C52" s="59" t="s">
        <v>213</v>
      </c>
      <c r="D52" s="387">
        <v>10000</v>
      </c>
      <c r="E52" s="387" t="s">
        <v>189</v>
      </c>
      <c r="F52" s="387"/>
      <c r="G52" s="389"/>
      <c r="H52" s="389" t="s">
        <v>189</v>
      </c>
      <c r="I52" s="387"/>
      <c r="J52" s="389"/>
      <c r="K52" s="391"/>
      <c r="L52" s="70"/>
      <c r="M52" s="70"/>
      <c r="N52" s="70"/>
    </row>
    <row r="53" spans="1:14" s="175" customFormat="1" ht="21.75" customHeight="1">
      <c r="A53" s="59" t="s">
        <v>524</v>
      </c>
      <c r="B53" s="101" t="s">
        <v>468</v>
      </c>
      <c r="C53" s="59" t="s">
        <v>213</v>
      </c>
      <c r="D53" s="387">
        <v>30000</v>
      </c>
      <c r="E53" s="387" t="s">
        <v>189</v>
      </c>
      <c r="F53" s="387"/>
      <c r="G53" s="389"/>
      <c r="H53" s="389" t="s">
        <v>189</v>
      </c>
      <c r="I53" s="387"/>
      <c r="J53" s="389"/>
      <c r="K53" s="391"/>
      <c r="L53" s="70"/>
      <c r="M53" s="70"/>
      <c r="N53" s="70"/>
    </row>
    <row r="54" spans="1:14" s="175" customFormat="1" ht="21.75" customHeight="1">
      <c r="A54" s="59" t="s">
        <v>525</v>
      </c>
      <c r="B54" s="101" t="s">
        <v>469</v>
      </c>
      <c r="C54" s="59" t="s">
        <v>213</v>
      </c>
      <c r="D54" s="387">
        <v>5000</v>
      </c>
      <c r="E54" s="387" t="s">
        <v>189</v>
      </c>
      <c r="F54" s="387"/>
      <c r="G54" s="389"/>
      <c r="H54" s="389" t="s">
        <v>189</v>
      </c>
      <c r="I54" s="387"/>
      <c r="J54" s="389"/>
      <c r="K54" s="391"/>
      <c r="L54" s="70"/>
      <c r="M54" s="70"/>
      <c r="N54" s="70"/>
    </row>
    <row r="55" spans="1:14" s="175" customFormat="1" ht="21.75" customHeight="1">
      <c r="A55" s="59" t="s">
        <v>526</v>
      </c>
      <c r="B55" s="101" t="s">
        <v>470</v>
      </c>
      <c r="C55" s="59" t="s">
        <v>213</v>
      </c>
      <c r="D55" s="387">
        <v>2000</v>
      </c>
      <c r="E55" s="387" t="s">
        <v>189</v>
      </c>
      <c r="F55" s="387"/>
      <c r="G55" s="389"/>
      <c r="H55" s="389" t="s">
        <v>189</v>
      </c>
      <c r="I55" s="387"/>
      <c r="J55" s="389"/>
      <c r="K55" s="391"/>
      <c r="L55" s="70"/>
      <c r="M55" s="70"/>
      <c r="N55" s="70"/>
    </row>
    <row r="56" spans="1:14" s="175" customFormat="1" ht="21.75" customHeight="1">
      <c r="A56" s="59" t="s">
        <v>527</v>
      </c>
      <c r="B56" s="101" t="s">
        <v>471</v>
      </c>
      <c r="C56" s="59" t="s">
        <v>213</v>
      </c>
      <c r="D56" s="387">
        <v>2000</v>
      </c>
      <c r="E56" s="387" t="s">
        <v>189</v>
      </c>
      <c r="F56" s="387"/>
      <c r="G56" s="389"/>
      <c r="H56" s="389" t="s">
        <v>189</v>
      </c>
      <c r="I56" s="387"/>
      <c r="J56" s="389"/>
      <c r="K56" s="391"/>
      <c r="L56" s="70"/>
      <c r="M56" s="70"/>
      <c r="N56" s="70"/>
    </row>
    <row r="57" spans="1:14" s="175" customFormat="1" ht="24" customHeight="1">
      <c r="A57" s="63" t="s">
        <v>439</v>
      </c>
      <c r="B57" s="74" t="s">
        <v>323</v>
      </c>
      <c r="C57" s="63"/>
      <c r="D57" s="387"/>
      <c r="E57" s="387"/>
      <c r="F57" s="387"/>
      <c r="G57" s="389"/>
      <c r="H57" s="72"/>
      <c r="I57" s="387"/>
      <c r="J57" s="72"/>
      <c r="K57" s="391"/>
      <c r="L57" s="70"/>
      <c r="M57" s="70"/>
      <c r="N57" s="70"/>
    </row>
    <row r="58" spans="1:14" s="175" customFormat="1" ht="21" customHeight="1">
      <c r="A58" s="59" t="s">
        <v>528</v>
      </c>
      <c r="B58" s="58" t="s">
        <v>250</v>
      </c>
      <c r="C58" s="59" t="s">
        <v>213</v>
      </c>
      <c r="D58" s="387">
        <v>50000</v>
      </c>
      <c r="E58" s="388">
        <v>17975</v>
      </c>
      <c r="F58" s="387"/>
      <c r="G58" s="389"/>
      <c r="H58" s="389">
        <v>35000</v>
      </c>
      <c r="I58" s="390"/>
      <c r="J58" s="389"/>
      <c r="K58" s="391"/>
      <c r="L58" s="70"/>
      <c r="M58" s="70"/>
      <c r="N58" s="70"/>
    </row>
    <row r="59" spans="1:14" s="175" customFormat="1" ht="15">
      <c r="A59" s="59" t="s">
        <v>529</v>
      </c>
      <c r="B59" s="58" t="s">
        <v>248</v>
      </c>
      <c r="C59" s="59" t="s">
        <v>249</v>
      </c>
      <c r="D59" s="387">
        <v>370000</v>
      </c>
      <c r="E59" s="388">
        <v>203541.7</v>
      </c>
      <c r="F59" s="387"/>
      <c r="G59" s="389"/>
      <c r="H59" s="389">
        <v>300000</v>
      </c>
      <c r="I59" s="390"/>
      <c r="J59" s="389"/>
      <c r="K59" s="391"/>
      <c r="L59" s="70"/>
      <c r="M59" s="70"/>
      <c r="N59" s="70"/>
    </row>
    <row r="60" spans="1:14" s="175" customFormat="1" ht="15">
      <c r="A60" s="63" t="s">
        <v>439</v>
      </c>
      <c r="B60" s="74" t="s">
        <v>324</v>
      </c>
      <c r="C60" s="63"/>
      <c r="D60" s="387"/>
      <c r="E60" s="387"/>
      <c r="F60" s="387"/>
      <c r="G60" s="389"/>
      <c r="H60" s="389"/>
      <c r="I60" s="387"/>
      <c r="J60" s="389"/>
      <c r="K60" s="391"/>
      <c r="L60" s="70"/>
      <c r="M60" s="70"/>
      <c r="N60" s="70"/>
    </row>
    <row r="61" spans="1:14" s="175" customFormat="1" ht="15">
      <c r="A61" s="59" t="s">
        <v>530</v>
      </c>
      <c r="B61" s="58" t="s">
        <v>254</v>
      </c>
      <c r="C61" s="59" t="s">
        <v>255</v>
      </c>
      <c r="D61" s="387">
        <v>70000</v>
      </c>
      <c r="E61" s="387">
        <f>H61/0.89</f>
        <v>37078.651685393255</v>
      </c>
      <c r="F61" s="387"/>
      <c r="G61" s="389"/>
      <c r="H61" s="389">
        <v>33000</v>
      </c>
      <c r="I61" s="387"/>
      <c r="J61" s="389"/>
      <c r="K61" s="391"/>
      <c r="L61" s="70"/>
      <c r="M61" s="70"/>
      <c r="N61" s="70"/>
    </row>
    <row r="62" spans="1:14" s="175" customFormat="1" ht="20.25" customHeight="1">
      <c r="A62" s="59" t="s">
        <v>531</v>
      </c>
      <c r="B62" s="58" t="s">
        <v>256</v>
      </c>
      <c r="C62" s="59" t="s">
        <v>213</v>
      </c>
      <c r="D62" s="387">
        <v>2100</v>
      </c>
      <c r="E62" s="387">
        <v>0</v>
      </c>
      <c r="F62" s="387"/>
      <c r="G62" s="389"/>
      <c r="H62" s="389">
        <v>2100</v>
      </c>
      <c r="I62" s="387"/>
      <c r="J62" s="389"/>
      <c r="K62" s="391"/>
      <c r="L62" s="70"/>
      <c r="M62" s="70"/>
      <c r="N62" s="70"/>
    </row>
    <row r="63" spans="1:14" s="175" customFormat="1" ht="19.5" customHeight="1">
      <c r="A63" s="59" t="s">
        <v>532</v>
      </c>
      <c r="B63" s="58" t="s">
        <v>253</v>
      </c>
      <c r="C63" s="59" t="s">
        <v>234</v>
      </c>
      <c r="D63" s="387">
        <v>5000</v>
      </c>
      <c r="E63" s="387">
        <f>2644/1.133</f>
        <v>2333.6275375110326</v>
      </c>
      <c r="F63" s="387"/>
      <c r="G63" s="389"/>
      <c r="H63" s="389">
        <v>3675</v>
      </c>
      <c r="I63" s="70"/>
      <c r="J63" s="389"/>
      <c r="K63" s="391"/>
      <c r="L63" s="70"/>
      <c r="M63" s="70"/>
      <c r="N63" s="70"/>
    </row>
    <row r="64" spans="1:14" s="175" customFormat="1" ht="19.5" customHeight="1">
      <c r="A64" s="63" t="s">
        <v>439</v>
      </c>
      <c r="B64" s="74" t="s">
        <v>325</v>
      </c>
      <c r="C64" s="63"/>
      <c r="D64" s="387"/>
      <c r="E64" s="387"/>
      <c r="F64" s="387"/>
      <c r="G64" s="389"/>
      <c r="H64" s="389"/>
      <c r="I64" s="387"/>
      <c r="J64" s="389"/>
      <c r="K64" s="391"/>
      <c r="L64" s="70"/>
      <c r="M64" s="70"/>
      <c r="N64" s="70"/>
    </row>
    <row r="65" spans="1:14" s="175" customFormat="1" ht="24.75" customHeight="1">
      <c r="A65" s="59" t="s">
        <v>533</v>
      </c>
      <c r="B65" s="58" t="s">
        <v>257</v>
      </c>
      <c r="C65" s="59" t="s">
        <v>258</v>
      </c>
      <c r="D65" s="387">
        <v>1500</v>
      </c>
      <c r="E65" s="388">
        <v>898.9</v>
      </c>
      <c r="F65" s="387"/>
      <c r="G65" s="389"/>
      <c r="H65" s="389">
        <v>1000</v>
      </c>
      <c r="I65" s="390"/>
      <c r="J65" s="389"/>
      <c r="K65" s="391"/>
      <c r="L65" s="70"/>
      <c r="M65" s="70"/>
      <c r="N65" s="70"/>
    </row>
    <row r="66" spans="1:14" s="175" customFormat="1" ht="15">
      <c r="A66" s="59" t="s">
        <v>534</v>
      </c>
      <c r="B66" s="58" t="s">
        <v>251</v>
      </c>
      <c r="C66" s="59" t="s">
        <v>252</v>
      </c>
      <c r="D66" s="387">
        <v>550</v>
      </c>
      <c r="E66" s="388">
        <v>369</v>
      </c>
      <c r="F66" s="387"/>
      <c r="G66" s="389"/>
      <c r="H66" s="389">
        <v>520</v>
      </c>
      <c r="I66" s="390"/>
      <c r="J66" s="389"/>
      <c r="K66" s="391"/>
      <c r="L66" s="70"/>
      <c r="M66" s="70"/>
      <c r="N66" s="70"/>
    </row>
    <row r="67" spans="1:224" s="172" customFormat="1" ht="27" customHeight="1">
      <c r="A67" s="63" t="s">
        <v>439</v>
      </c>
      <c r="B67" s="74" t="s">
        <v>326</v>
      </c>
      <c r="C67" s="63"/>
      <c r="D67" s="387"/>
      <c r="E67" s="387"/>
      <c r="F67" s="387"/>
      <c r="G67" s="389"/>
      <c r="H67" s="389"/>
      <c r="I67" s="387"/>
      <c r="J67" s="389"/>
      <c r="K67" s="391"/>
      <c r="L67" s="70"/>
      <c r="M67" s="70"/>
      <c r="N67" s="70"/>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171"/>
      <c r="BY67" s="171"/>
      <c r="BZ67" s="171"/>
      <c r="CA67" s="171"/>
      <c r="CB67" s="171"/>
      <c r="CC67" s="171"/>
      <c r="CD67" s="171"/>
      <c r="CE67" s="171"/>
      <c r="CF67" s="171"/>
      <c r="CG67" s="171"/>
      <c r="CH67" s="171"/>
      <c r="CI67" s="171"/>
      <c r="CJ67" s="171"/>
      <c r="CK67" s="171"/>
      <c r="CL67" s="171"/>
      <c r="CM67" s="171"/>
      <c r="CN67" s="171"/>
      <c r="CO67" s="171"/>
      <c r="CP67" s="171"/>
      <c r="CQ67" s="171"/>
      <c r="CR67" s="171"/>
      <c r="CS67" s="171"/>
      <c r="CT67" s="171"/>
      <c r="CU67" s="171"/>
      <c r="CV67" s="171"/>
      <c r="CW67" s="171"/>
      <c r="CX67" s="171"/>
      <c r="CY67" s="171"/>
      <c r="CZ67" s="171"/>
      <c r="DA67" s="171"/>
      <c r="DB67" s="171"/>
      <c r="DC67" s="171"/>
      <c r="DD67" s="171"/>
      <c r="DE67" s="171"/>
      <c r="DF67" s="171"/>
      <c r="DG67" s="171"/>
      <c r="DH67" s="171"/>
      <c r="DI67" s="171"/>
      <c r="DJ67" s="171"/>
      <c r="DK67" s="171"/>
      <c r="DL67" s="171"/>
      <c r="DM67" s="171"/>
      <c r="DN67" s="171"/>
      <c r="DO67" s="171"/>
      <c r="DP67" s="171"/>
      <c r="DQ67" s="171"/>
      <c r="DR67" s="171"/>
      <c r="DS67" s="171"/>
      <c r="DT67" s="171"/>
      <c r="DU67" s="171"/>
      <c r="DV67" s="171"/>
      <c r="DW67" s="171"/>
      <c r="DX67" s="171"/>
      <c r="DY67" s="171"/>
      <c r="DZ67" s="171"/>
      <c r="EA67" s="171"/>
      <c r="EB67" s="171"/>
      <c r="EC67" s="171"/>
      <c r="ED67" s="171"/>
      <c r="EE67" s="171"/>
      <c r="EF67" s="171"/>
      <c r="EG67" s="171"/>
      <c r="EH67" s="171"/>
      <c r="EI67" s="171"/>
      <c r="EJ67" s="171"/>
      <c r="EK67" s="171"/>
      <c r="EL67" s="171"/>
      <c r="EM67" s="171"/>
      <c r="EN67" s="171"/>
      <c r="EO67" s="171"/>
      <c r="EP67" s="171"/>
      <c r="EQ67" s="171"/>
      <c r="ER67" s="171"/>
      <c r="ES67" s="171"/>
      <c r="ET67" s="171"/>
      <c r="EU67" s="171"/>
      <c r="EV67" s="171"/>
      <c r="EW67" s="171"/>
      <c r="EX67" s="171"/>
      <c r="EY67" s="171"/>
      <c r="EZ67" s="171"/>
      <c r="FA67" s="171"/>
      <c r="FB67" s="171"/>
      <c r="FC67" s="171"/>
      <c r="FD67" s="171"/>
      <c r="FE67" s="171"/>
      <c r="FF67" s="171"/>
      <c r="FG67" s="171"/>
      <c r="FH67" s="171"/>
      <c r="FI67" s="171"/>
      <c r="FJ67" s="171"/>
      <c r="FK67" s="171"/>
      <c r="FL67" s="171"/>
      <c r="FM67" s="171"/>
      <c r="FN67" s="171"/>
      <c r="FO67" s="171"/>
      <c r="FP67" s="171"/>
      <c r="FQ67" s="171"/>
      <c r="FR67" s="171"/>
      <c r="FS67" s="171"/>
      <c r="FT67" s="171"/>
      <c r="FU67" s="171"/>
      <c r="FV67" s="171"/>
      <c r="FW67" s="171"/>
      <c r="FX67" s="171"/>
      <c r="FY67" s="171"/>
      <c r="FZ67" s="171"/>
      <c r="GA67" s="171"/>
      <c r="GB67" s="171"/>
      <c r="GC67" s="171"/>
      <c r="GD67" s="171"/>
      <c r="GE67" s="171"/>
      <c r="GF67" s="171"/>
      <c r="GG67" s="171"/>
      <c r="GH67" s="171"/>
      <c r="GI67" s="171"/>
      <c r="GJ67" s="171"/>
      <c r="GK67" s="171"/>
      <c r="GL67" s="171"/>
      <c r="GM67" s="171"/>
      <c r="GN67" s="171"/>
      <c r="GO67" s="171"/>
      <c r="GP67" s="171"/>
      <c r="GQ67" s="171"/>
      <c r="GR67" s="171"/>
      <c r="GS67" s="171"/>
      <c r="GT67" s="171"/>
      <c r="GU67" s="171"/>
      <c r="GV67" s="171"/>
      <c r="GW67" s="171"/>
      <c r="GX67" s="171"/>
      <c r="GY67" s="171"/>
      <c r="GZ67" s="171"/>
      <c r="HA67" s="171"/>
      <c r="HB67" s="171"/>
      <c r="HC67" s="171"/>
      <c r="HD67" s="171"/>
      <c r="HE67" s="171"/>
      <c r="HF67" s="171"/>
      <c r="HG67" s="171"/>
      <c r="HH67" s="171"/>
      <c r="HI67" s="171"/>
      <c r="HJ67" s="171"/>
      <c r="HK67" s="171"/>
      <c r="HL67" s="171"/>
      <c r="HM67" s="171"/>
      <c r="HN67" s="171"/>
      <c r="HO67" s="171"/>
      <c r="HP67" s="171"/>
    </row>
    <row r="68" spans="1:224" s="172" customFormat="1" ht="21.75" customHeight="1">
      <c r="A68" s="59" t="s">
        <v>535</v>
      </c>
      <c r="B68" s="58" t="s">
        <v>261</v>
      </c>
      <c r="C68" s="59" t="s">
        <v>262</v>
      </c>
      <c r="D68" s="387">
        <v>5000</v>
      </c>
      <c r="E68" s="388">
        <v>2964.1</v>
      </c>
      <c r="F68" s="387"/>
      <c r="G68" s="389"/>
      <c r="H68" s="389">
        <v>4410</v>
      </c>
      <c r="I68" s="390"/>
      <c r="J68" s="389"/>
      <c r="K68" s="391"/>
      <c r="L68" s="70"/>
      <c r="M68" s="70"/>
      <c r="N68" s="70"/>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1"/>
      <c r="CC68" s="171"/>
      <c r="CD68" s="171"/>
      <c r="CE68" s="171"/>
      <c r="CF68" s="171"/>
      <c r="CG68" s="171"/>
      <c r="CH68" s="171"/>
      <c r="CI68" s="171"/>
      <c r="CJ68" s="171"/>
      <c r="CK68" s="171"/>
      <c r="CL68" s="171"/>
      <c r="CM68" s="171"/>
      <c r="CN68" s="171"/>
      <c r="CO68" s="171"/>
      <c r="CP68" s="171"/>
      <c r="CQ68" s="171"/>
      <c r="CR68" s="171"/>
      <c r="CS68" s="171"/>
      <c r="CT68" s="171"/>
      <c r="CU68" s="171"/>
      <c r="CV68" s="171"/>
      <c r="CW68" s="171"/>
      <c r="CX68" s="171"/>
      <c r="CY68" s="171"/>
      <c r="CZ68" s="171"/>
      <c r="DA68" s="171"/>
      <c r="DB68" s="171"/>
      <c r="DC68" s="171"/>
      <c r="DD68" s="171"/>
      <c r="DE68" s="171"/>
      <c r="DF68" s="171"/>
      <c r="DG68" s="171"/>
      <c r="DH68" s="171"/>
      <c r="DI68" s="171"/>
      <c r="DJ68" s="171"/>
      <c r="DK68" s="171"/>
      <c r="DL68" s="171"/>
      <c r="DM68" s="171"/>
      <c r="DN68" s="171"/>
      <c r="DO68" s="171"/>
      <c r="DP68" s="171"/>
      <c r="DQ68" s="171"/>
      <c r="DR68" s="171"/>
      <c r="DS68" s="171"/>
      <c r="DT68" s="171"/>
      <c r="DU68" s="171"/>
      <c r="DV68" s="171"/>
      <c r="DW68" s="171"/>
      <c r="DX68" s="171"/>
      <c r="DY68" s="171"/>
      <c r="DZ68" s="171"/>
      <c r="EA68" s="171"/>
      <c r="EB68" s="171"/>
      <c r="EC68" s="171"/>
      <c r="ED68" s="171"/>
      <c r="EE68" s="171"/>
      <c r="EF68" s="171"/>
      <c r="EG68" s="171"/>
      <c r="EH68" s="171"/>
      <c r="EI68" s="171"/>
      <c r="EJ68" s="171"/>
      <c r="EK68" s="171"/>
      <c r="EL68" s="171"/>
      <c r="EM68" s="171"/>
      <c r="EN68" s="171"/>
      <c r="EO68" s="171"/>
      <c r="EP68" s="171"/>
      <c r="EQ68" s="171"/>
      <c r="ER68" s="171"/>
      <c r="ES68" s="171"/>
      <c r="ET68" s="171"/>
      <c r="EU68" s="171"/>
      <c r="EV68" s="171"/>
      <c r="EW68" s="171"/>
      <c r="EX68" s="171"/>
      <c r="EY68" s="171"/>
      <c r="EZ68" s="171"/>
      <c r="FA68" s="171"/>
      <c r="FB68" s="171"/>
      <c r="FC68" s="171"/>
      <c r="FD68" s="171"/>
      <c r="FE68" s="171"/>
      <c r="FF68" s="171"/>
      <c r="FG68" s="171"/>
      <c r="FH68" s="171"/>
      <c r="FI68" s="171"/>
      <c r="FJ68" s="171"/>
      <c r="FK68" s="171"/>
      <c r="FL68" s="171"/>
      <c r="FM68" s="171"/>
      <c r="FN68" s="171"/>
      <c r="FO68" s="171"/>
      <c r="FP68" s="171"/>
      <c r="FQ68" s="171"/>
      <c r="FR68" s="171"/>
      <c r="FS68" s="171"/>
      <c r="FT68" s="171"/>
      <c r="FU68" s="171"/>
      <c r="FV68" s="171"/>
      <c r="FW68" s="171"/>
      <c r="FX68" s="171"/>
      <c r="FY68" s="171"/>
      <c r="FZ68" s="171"/>
      <c r="GA68" s="171"/>
      <c r="GB68" s="171"/>
      <c r="GC68" s="171"/>
      <c r="GD68" s="171"/>
      <c r="GE68" s="171"/>
      <c r="GF68" s="171"/>
      <c r="GG68" s="171"/>
      <c r="GH68" s="171"/>
      <c r="GI68" s="171"/>
      <c r="GJ68" s="171"/>
      <c r="GK68" s="171"/>
      <c r="GL68" s="171"/>
      <c r="GM68" s="171"/>
      <c r="GN68" s="171"/>
      <c r="GO68" s="171"/>
      <c r="GP68" s="171"/>
      <c r="GQ68" s="171"/>
      <c r="GR68" s="171"/>
      <c r="GS68" s="171"/>
      <c r="GT68" s="171"/>
      <c r="GU68" s="171"/>
      <c r="GV68" s="171"/>
      <c r="GW68" s="171"/>
      <c r="GX68" s="171"/>
      <c r="GY68" s="171"/>
      <c r="GZ68" s="171"/>
      <c r="HA68" s="171"/>
      <c r="HB68" s="171"/>
      <c r="HC68" s="171"/>
      <c r="HD68" s="171"/>
      <c r="HE68" s="171"/>
      <c r="HF68" s="171"/>
      <c r="HG68" s="171"/>
      <c r="HH68" s="171"/>
      <c r="HI68" s="171"/>
      <c r="HJ68" s="171"/>
      <c r="HK68" s="171"/>
      <c r="HL68" s="171"/>
      <c r="HM68" s="171"/>
      <c r="HN68" s="171"/>
      <c r="HO68" s="171"/>
      <c r="HP68" s="171"/>
    </row>
    <row r="69" spans="1:224" s="172" customFormat="1" ht="20.25" customHeight="1">
      <c r="A69" s="59" t="s">
        <v>536</v>
      </c>
      <c r="B69" s="58" t="s">
        <v>263</v>
      </c>
      <c r="C69" s="59" t="s">
        <v>234</v>
      </c>
      <c r="D69" s="387">
        <v>4500</v>
      </c>
      <c r="E69" s="388">
        <v>1910</v>
      </c>
      <c r="F69" s="387"/>
      <c r="G69" s="389"/>
      <c r="H69" s="389">
        <v>3150</v>
      </c>
      <c r="I69" s="392"/>
      <c r="J69" s="389"/>
      <c r="K69" s="391"/>
      <c r="L69" s="70"/>
      <c r="M69" s="70"/>
      <c r="N69" s="70"/>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1"/>
      <c r="BY69" s="171"/>
      <c r="BZ69" s="171"/>
      <c r="CA69" s="171"/>
      <c r="CB69" s="171"/>
      <c r="CC69" s="171"/>
      <c r="CD69" s="171"/>
      <c r="CE69" s="171"/>
      <c r="CF69" s="171"/>
      <c r="CG69" s="171"/>
      <c r="CH69" s="171"/>
      <c r="CI69" s="171"/>
      <c r="CJ69" s="171"/>
      <c r="CK69" s="171"/>
      <c r="CL69" s="171"/>
      <c r="CM69" s="171"/>
      <c r="CN69" s="171"/>
      <c r="CO69" s="171"/>
      <c r="CP69" s="171"/>
      <c r="CQ69" s="171"/>
      <c r="CR69" s="171"/>
      <c r="CS69" s="171"/>
      <c r="CT69" s="171"/>
      <c r="CU69" s="171"/>
      <c r="CV69" s="171"/>
      <c r="CW69" s="171"/>
      <c r="CX69" s="171"/>
      <c r="CY69" s="171"/>
      <c r="CZ69" s="171"/>
      <c r="DA69" s="171"/>
      <c r="DB69" s="171"/>
      <c r="DC69" s="171"/>
      <c r="DD69" s="171"/>
      <c r="DE69" s="171"/>
      <c r="DF69" s="171"/>
      <c r="DG69" s="171"/>
      <c r="DH69" s="171"/>
      <c r="DI69" s="171"/>
      <c r="DJ69" s="171"/>
      <c r="DK69" s="171"/>
      <c r="DL69" s="171"/>
      <c r="DM69" s="171"/>
      <c r="DN69" s="171"/>
      <c r="DO69" s="171"/>
      <c r="DP69" s="171"/>
      <c r="DQ69" s="171"/>
      <c r="DR69" s="171"/>
      <c r="DS69" s="171"/>
      <c r="DT69" s="171"/>
      <c r="DU69" s="171"/>
      <c r="DV69" s="171"/>
      <c r="DW69" s="171"/>
      <c r="DX69" s="171"/>
      <c r="DY69" s="171"/>
      <c r="DZ69" s="171"/>
      <c r="EA69" s="171"/>
      <c r="EB69" s="171"/>
      <c r="EC69" s="171"/>
      <c r="ED69" s="171"/>
      <c r="EE69" s="171"/>
      <c r="EF69" s="171"/>
      <c r="EG69" s="171"/>
      <c r="EH69" s="171"/>
      <c r="EI69" s="171"/>
      <c r="EJ69" s="171"/>
      <c r="EK69" s="171"/>
      <c r="EL69" s="171"/>
      <c r="EM69" s="171"/>
      <c r="EN69" s="171"/>
      <c r="EO69" s="171"/>
      <c r="EP69" s="171"/>
      <c r="EQ69" s="171"/>
      <c r="ER69" s="171"/>
      <c r="ES69" s="171"/>
      <c r="ET69" s="171"/>
      <c r="EU69" s="171"/>
      <c r="EV69" s="171"/>
      <c r="EW69" s="171"/>
      <c r="EX69" s="171"/>
      <c r="EY69" s="171"/>
      <c r="EZ69" s="171"/>
      <c r="FA69" s="171"/>
      <c r="FB69" s="171"/>
      <c r="FC69" s="171"/>
      <c r="FD69" s="171"/>
      <c r="FE69" s="171"/>
      <c r="FF69" s="171"/>
      <c r="FG69" s="171"/>
      <c r="FH69" s="171"/>
      <c r="FI69" s="171"/>
      <c r="FJ69" s="171"/>
      <c r="FK69" s="171"/>
      <c r="FL69" s="171"/>
      <c r="FM69" s="171"/>
      <c r="FN69" s="171"/>
      <c r="FO69" s="171"/>
      <c r="FP69" s="171"/>
      <c r="FQ69" s="171"/>
      <c r="FR69" s="171"/>
      <c r="FS69" s="171"/>
      <c r="FT69" s="171"/>
      <c r="FU69" s="171"/>
      <c r="FV69" s="171"/>
      <c r="FW69" s="171"/>
      <c r="FX69" s="171"/>
      <c r="FY69" s="171"/>
      <c r="FZ69" s="171"/>
      <c r="GA69" s="171"/>
      <c r="GB69" s="171"/>
      <c r="GC69" s="171"/>
      <c r="GD69" s="171"/>
      <c r="GE69" s="171"/>
      <c r="GF69" s="171"/>
      <c r="GG69" s="171"/>
      <c r="GH69" s="171"/>
      <c r="GI69" s="171"/>
      <c r="GJ69" s="171"/>
      <c r="GK69" s="171"/>
      <c r="GL69" s="171"/>
      <c r="GM69" s="171"/>
      <c r="GN69" s="171"/>
      <c r="GO69" s="171"/>
      <c r="GP69" s="171"/>
      <c r="GQ69" s="171"/>
      <c r="GR69" s="171"/>
      <c r="GS69" s="171"/>
      <c r="GT69" s="171"/>
      <c r="GU69" s="171"/>
      <c r="GV69" s="171"/>
      <c r="GW69" s="171"/>
      <c r="GX69" s="171"/>
      <c r="GY69" s="171"/>
      <c r="GZ69" s="171"/>
      <c r="HA69" s="171"/>
      <c r="HB69" s="171"/>
      <c r="HC69" s="171"/>
      <c r="HD69" s="171"/>
      <c r="HE69" s="171"/>
      <c r="HF69" s="171"/>
      <c r="HG69" s="171"/>
      <c r="HH69" s="171"/>
      <c r="HI69" s="171"/>
      <c r="HJ69" s="171"/>
      <c r="HK69" s="171"/>
      <c r="HL69" s="171"/>
      <c r="HM69" s="171"/>
      <c r="HN69" s="171"/>
      <c r="HO69" s="171"/>
      <c r="HP69" s="171"/>
    </row>
    <row r="70" spans="1:224" s="172" customFormat="1" ht="26.25" customHeight="1">
      <c r="A70" s="64" t="s">
        <v>537</v>
      </c>
      <c r="B70" s="65" t="s">
        <v>259</v>
      </c>
      <c r="C70" s="64" t="s">
        <v>260</v>
      </c>
      <c r="D70" s="393">
        <v>40000</v>
      </c>
      <c r="E70" s="394">
        <v>16545</v>
      </c>
      <c r="F70" s="393"/>
      <c r="G70" s="395"/>
      <c r="H70" s="395">
        <v>25000</v>
      </c>
      <c r="I70" s="396"/>
      <c r="J70" s="395"/>
      <c r="K70" s="397"/>
      <c r="L70" s="398"/>
      <c r="M70" s="398"/>
      <c r="N70" s="398"/>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1"/>
      <c r="BR70" s="171"/>
      <c r="BS70" s="171"/>
      <c r="BT70" s="171"/>
      <c r="BU70" s="171"/>
      <c r="BV70" s="171"/>
      <c r="BW70" s="171"/>
      <c r="BX70" s="171"/>
      <c r="BY70" s="171"/>
      <c r="BZ70" s="171"/>
      <c r="CA70" s="171"/>
      <c r="CB70" s="171"/>
      <c r="CC70" s="171"/>
      <c r="CD70" s="171"/>
      <c r="CE70" s="171"/>
      <c r="CF70" s="171"/>
      <c r="CG70" s="171"/>
      <c r="CH70" s="171"/>
      <c r="CI70" s="171"/>
      <c r="CJ70" s="171"/>
      <c r="CK70" s="171"/>
      <c r="CL70" s="171"/>
      <c r="CM70" s="171"/>
      <c r="CN70" s="171"/>
      <c r="CO70" s="171"/>
      <c r="CP70" s="171"/>
      <c r="CQ70" s="171"/>
      <c r="CR70" s="171"/>
      <c r="CS70" s="171"/>
      <c r="CT70" s="171"/>
      <c r="CU70" s="171"/>
      <c r="CV70" s="171"/>
      <c r="CW70" s="171"/>
      <c r="CX70" s="171"/>
      <c r="CY70" s="171"/>
      <c r="CZ70" s="171"/>
      <c r="DA70" s="171"/>
      <c r="DB70" s="171"/>
      <c r="DC70" s="171"/>
      <c r="DD70" s="171"/>
      <c r="DE70" s="171"/>
      <c r="DF70" s="171"/>
      <c r="DG70" s="171"/>
      <c r="DH70" s="171"/>
      <c r="DI70" s="171"/>
      <c r="DJ70" s="171"/>
      <c r="DK70" s="171"/>
      <c r="DL70" s="171"/>
      <c r="DM70" s="171"/>
      <c r="DN70" s="171"/>
      <c r="DO70" s="171"/>
      <c r="DP70" s="171"/>
      <c r="DQ70" s="171"/>
      <c r="DR70" s="171"/>
      <c r="DS70" s="171"/>
      <c r="DT70" s="171"/>
      <c r="DU70" s="171"/>
      <c r="DV70" s="171"/>
      <c r="DW70" s="171"/>
      <c r="DX70" s="171"/>
      <c r="DY70" s="171"/>
      <c r="DZ70" s="171"/>
      <c r="EA70" s="171"/>
      <c r="EB70" s="171"/>
      <c r="EC70" s="171"/>
      <c r="ED70" s="171"/>
      <c r="EE70" s="171"/>
      <c r="EF70" s="171"/>
      <c r="EG70" s="171"/>
      <c r="EH70" s="171"/>
      <c r="EI70" s="171"/>
      <c r="EJ70" s="171"/>
      <c r="EK70" s="171"/>
      <c r="EL70" s="171"/>
      <c r="EM70" s="171"/>
      <c r="EN70" s="171"/>
      <c r="EO70" s="171"/>
      <c r="EP70" s="171"/>
      <c r="EQ70" s="171"/>
      <c r="ER70" s="171"/>
      <c r="ES70" s="171"/>
      <c r="ET70" s="171"/>
      <c r="EU70" s="171"/>
      <c r="EV70" s="171"/>
      <c r="EW70" s="171"/>
      <c r="EX70" s="171"/>
      <c r="EY70" s="171"/>
      <c r="EZ70" s="171"/>
      <c r="FA70" s="171"/>
      <c r="FB70" s="171"/>
      <c r="FC70" s="171"/>
      <c r="FD70" s="171"/>
      <c r="FE70" s="171"/>
      <c r="FF70" s="171"/>
      <c r="FG70" s="171"/>
      <c r="FH70" s="171"/>
      <c r="FI70" s="171"/>
      <c r="FJ70" s="171"/>
      <c r="FK70" s="171"/>
      <c r="FL70" s="171"/>
      <c r="FM70" s="171"/>
      <c r="FN70" s="171"/>
      <c r="FO70" s="171"/>
      <c r="FP70" s="171"/>
      <c r="FQ70" s="171"/>
      <c r="FR70" s="171"/>
      <c r="FS70" s="171"/>
      <c r="FT70" s="171"/>
      <c r="FU70" s="171"/>
      <c r="FV70" s="171"/>
      <c r="FW70" s="171"/>
      <c r="FX70" s="171"/>
      <c r="FY70" s="171"/>
      <c r="FZ70" s="171"/>
      <c r="GA70" s="171"/>
      <c r="GB70" s="171"/>
      <c r="GC70" s="171"/>
      <c r="GD70" s="171"/>
      <c r="GE70" s="171"/>
      <c r="GF70" s="171"/>
      <c r="GG70" s="171"/>
      <c r="GH70" s="171"/>
      <c r="GI70" s="171"/>
      <c r="GJ70" s="171"/>
      <c r="GK70" s="171"/>
      <c r="GL70" s="171"/>
      <c r="GM70" s="171"/>
      <c r="GN70" s="171"/>
      <c r="GO70" s="171"/>
      <c r="GP70" s="171"/>
      <c r="GQ70" s="171"/>
      <c r="GR70" s="171"/>
      <c r="GS70" s="171"/>
      <c r="GT70" s="171"/>
      <c r="GU70" s="171"/>
      <c r="GV70" s="171"/>
      <c r="GW70" s="171"/>
      <c r="GX70" s="171"/>
      <c r="GY70" s="171"/>
      <c r="GZ70" s="171"/>
      <c r="HA70" s="171"/>
      <c r="HB70" s="171"/>
      <c r="HC70" s="171"/>
      <c r="HD70" s="171"/>
      <c r="HE70" s="171"/>
      <c r="HF70" s="171"/>
      <c r="HG70" s="171"/>
      <c r="HH70" s="171"/>
      <c r="HI70" s="171"/>
      <c r="HJ70" s="171"/>
      <c r="HK70" s="171"/>
      <c r="HL70" s="171"/>
      <c r="HM70" s="171"/>
      <c r="HN70" s="171"/>
      <c r="HO70" s="171"/>
      <c r="HP70" s="171"/>
    </row>
  </sheetData>
  <sheetProtection/>
  <mergeCells count="14">
    <mergeCell ref="F6:G6"/>
    <mergeCell ref="H6:J6"/>
    <mergeCell ref="K6:M6"/>
    <mergeCell ref="N6:N7"/>
    <mergeCell ref="A1:N1"/>
    <mergeCell ref="A2:N2"/>
    <mergeCell ref="A3:N3"/>
    <mergeCell ref="A5:N5"/>
    <mergeCell ref="A4:N4"/>
    <mergeCell ref="E6:E7"/>
    <mergeCell ref="B6:B7"/>
    <mergeCell ref="C6:C7"/>
    <mergeCell ref="D6:D7"/>
    <mergeCell ref="A6:A7"/>
  </mergeCells>
  <printOptions horizontalCentered="1"/>
  <pageMargins left="0.25" right="0.25" top="0.25" bottom="0.45" header="0.25" footer="0.3"/>
  <pageSetup horizontalDpi="600" verticalDpi="600" orientation="landscape" paperSize="9" scale="95" r:id="rId1"/>
  <headerFooter alignWithMargins="0">
    <oddFooter>&amp;C&amp;10&amp;P</oddFooter>
  </headerFooter>
</worksheet>
</file>

<file path=xl/worksheets/sheet7.xml><?xml version="1.0" encoding="utf-8"?>
<worksheet xmlns="http://schemas.openxmlformats.org/spreadsheetml/2006/main" xmlns:r="http://schemas.openxmlformats.org/officeDocument/2006/relationships">
  <sheetPr>
    <tabColor theme="2"/>
  </sheetPr>
  <dimension ref="A1:U40"/>
  <sheetViews>
    <sheetView zoomScale="70" zoomScaleNormal="70" zoomScalePageLayoutView="0" workbookViewId="0" topLeftCell="A1">
      <pane ySplit="7" topLeftCell="A17" activePane="bottomLeft" state="frozen"/>
      <selection pane="topLeft" activeCell="E71" sqref="E71"/>
      <selection pane="bottomLeft" activeCell="A1" sqref="A1:M1"/>
    </sheetView>
  </sheetViews>
  <sheetFormatPr defaultColWidth="8.83203125" defaultRowHeight="18"/>
  <cols>
    <col min="1" max="1" width="4.91015625" style="159" customWidth="1"/>
    <col min="2" max="2" width="35.83203125" style="159" customWidth="1"/>
    <col min="3" max="3" width="8" style="159" customWidth="1"/>
    <col min="4" max="4" width="8.75" style="159" customWidth="1"/>
    <col min="5" max="5" width="6.66015625" style="159" customWidth="1"/>
    <col min="6" max="6" width="6.83203125" style="137" customWidth="1"/>
    <col min="7" max="7" width="8.75" style="163" customWidth="1"/>
    <col min="8" max="8" width="6.33203125" style="163" customWidth="1"/>
    <col min="9" max="9" width="6.33203125" style="137" customWidth="1"/>
    <col min="10" max="10" width="10.08203125" style="163" bestFit="1" customWidth="1"/>
    <col min="11" max="11" width="7" style="163" customWidth="1"/>
    <col min="12" max="12" width="6.91015625" style="163" customWidth="1"/>
    <col min="13" max="13" width="7.5" style="159" customWidth="1"/>
    <col min="14" max="16384" width="8.83203125" style="159" customWidth="1"/>
  </cols>
  <sheetData>
    <row r="1" spans="1:21" ht="18">
      <c r="A1" s="899" t="s">
        <v>787</v>
      </c>
      <c r="B1" s="899"/>
      <c r="C1" s="899"/>
      <c r="D1" s="899"/>
      <c r="E1" s="899"/>
      <c r="F1" s="899"/>
      <c r="G1" s="899"/>
      <c r="H1" s="899"/>
      <c r="I1" s="899"/>
      <c r="J1" s="899"/>
      <c r="K1" s="899"/>
      <c r="L1" s="899"/>
      <c r="M1" s="899"/>
      <c r="N1" s="615"/>
      <c r="O1" s="615"/>
      <c r="P1" s="615"/>
      <c r="Q1" s="615"/>
      <c r="R1" s="615"/>
      <c r="S1" s="615"/>
      <c r="T1" s="615"/>
      <c r="U1" s="615"/>
    </row>
    <row r="2" spans="1:13" ht="18">
      <c r="A2" s="899" t="s">
        <v>452</v>
      </c>
      <c r="B2" s="899"/>
      <c r="C2" s="899"/>
      <c r="D2" s="899"/>
      <c r="E2" s="899"/>
      <c r="F2" s="899"/>
      <c r="G2" s="899"/>
      <c r="H2" s="899"/>
      <c r="I2" s="899"/>
      <c r="J2" s="899"/>
      <c r="K2" s="899"/>
      <c r="L2" s="899"/>
      <c r="M2" s="899"/>
    </row>
    <row r="3" spans="1:13" s="160" customFormat="1" ht="18">
      <c r="A3" s="900" t="s">
        <v>264</v>
      </c>
      <c r="B3" s="900"/>
      <c r="C3" s="900"/>
      <c r="D3" s="900"/>
      <c r="E3" s="900"/>
      <c r="F3" s="900"/>
      <c r="G3" s="900"/>
      <c r="H3" s="900"/>
      <c r="I3" s="900"/>
      <c r="J3" s="900"/>
      <c r="K3" s="900"/>
      <c r="L3" s="900"/>
      <c r="M3" s="900"/>
    </row>
    <row r="4" spans="1:14" ht="15">
      <c r="A4" s="902" t="s">
        <v>661</v>
      </c>
      <c r="B4" s="902"/>
      <c r="C4" s="902"/>
      <c r="D4" s="902"/>
      <c r="E4" s="902"/>
      <c r="F4" s="902"/>
      <c r="G4" s="902"/>
      <c r="H4" s="902"/>
      <c r="I4" s="902"/>
      <c r="J4" s="902"/>
      <c r="K4" s="902"/>
      <c r="L4" s="902"/>
      <c r="M4" s="902"/>
      <c r="N4" s="161"/>
    </row>
    <row r="5" spans="1:12" ht="10.5" customHeight="1">
      <c r="A5" s="37"/>
      <c r="B5" s="162"/>
      <c r="C5" s="37"/>
      <c r="D5" s="37"/>
      <c r="E5" s="37"/>
      <c r="F5" s="136"/>
      <c r="G5" s="37"/>
      <c r="H5" s="37"/>
      <c r="I5" s="136"/>
      <c r="J5" s="37"/>
      <c r="K5" s="37"/>
      <c r="L5" s="37"/>
    </row>
    <row r="6" spans="1:13" s="163" customFormat="1" ht="17.25" customHeight="1">
      <c r="A6" s="901" t="s">
        <v>178</v>
      </c>
      <c r="B6" s="901" t="s">
        <v>220</v>
      </c>
      <c r="C6" s="901" t="s">
        <v>221</v>
      </c>
      <c r="D6" s="901" t="s">
        <v>453</v>
      </c>
      <c r="E6" s="883" t="s">
        <v>375</v>
      </c>
      <c r="F6" s="883"/>
      <c r="G6" s="890" t="s">
        <v>695</v>
      </c>
      <c r="H6" s="890"/>
      <c r="I6" s="890"/>
      <c r="J6" s="891" t="s">
        <v>187</v>
      </c>
      <c r="K6" s="891"/>
      <c r="L6" s="891"/>
      <c r="M6" s="884" t="s">
        <v>319</v>
      </c>
    </row>
    <row r="7" spans="1:13" s="137" customFormat="1" ht="78" customHeight="1">
      <c r="A7" s="901"/>
      <c r="B7" s="901"/>
      <c r="C7" s="901"/>
      <c r="D7" s="901"/>
      <c r="E7" s="766" t="s">
        <v>701</v>
      </c>
      <c r="F7" s="766" t="s">
        <v>694</v>
      </c>
      <c r="G7" s="767" t="s">
        <v>696</v>
      </c>
      <c r="H7" s="768" t="s">
        <v>697</v>
      </c>
      <c r="I7" s="768" t="s">
        <v>310</v>
      </c>
      <c r="J7" s="764" t="s">
        <v>698</v>
      </c>
      <c r="K7" s="764" t="s">
        <v>699</v>
      </c>
      <c r="L7" s="764" t="s">
        <v>700</v>
      </c>
      <c r="M7" s="885"/>
    </row>
    <row r="8" spans="1:13" s="118" customFormat="1" ht="24" customHeight="1">
      <c r="A8" s="299" t="s">
        <v>208</v>
      </c>
      <c r="B8" s="300" t="s">
        <v>474</v>
      </c>
      <c r="C8" s="287"/>
      <c r="D8" s="301"/>
      <c r="E8" s="301"/>
      <c r="F8" s="301"/>
      <c r="G8" s="301"/>
      <c r="H8" s="301"/>
      <c r="I8" s="301"/>
      <c r="J8" s="301"/>
      <c r="K8" s="301"/>
      <c r="L8" s="301"/>
      <c r="M8" s="301"/>
    </row>
    <row r="9" spans="1:13" s="118" customFormat="1" ht="24.75" customHeight="1">
      <c r="A9" s="63">
        <v>1</v>
      </c>
      <c r="B9" s="58" t="s">
        <v>475</v>
      </c>
      <c r="C9" s="59" t="s">
        <v>183</v>
      </c>
      <c r="D9" s="70">
        <v>52500</v>
      </c>
      <c r="E9" s="70"/>
      <c r="F9" s="72"/>
      <c r="G9" s="258">
        <v>30700</v>
      </c>
      <c r="H9" s="133"/>
      <c r="I9" s="258"/>
      <c r="J9" s="71"/>
      <c r="K9" s="71"/>
      <c r="L9" s="71"/>
      <c r="M9" s="71"/>
    </row>
    <row r="10" spans="1:13" s="118" customFormat="1" ht="45" customHeight="1">
      <c r="A10" s="302"/>
      <c r="B10" s="62" t="s">
        <v>476</v>
      </c>
      <c r="C10" s="303" t="s">
        <v>181</v>
      </c>
      <c r="D10" s="70">
        <v>22.68319367862619</v>
      </c>
      <c r="E10" s="70"/>
      <c r="F10" s="72"/>
      <c r="G10" s="258"/>
      <c r="H10" s="133"/>
      <c r="I10" s="258"/>
      <c r="J10" s="71"/>
      <c r="K10" s="71"/>
      <c r="L10" s="71"/>
      <c r="M10" s="71"/>
    </row>
    <row r="11" spans="1:13" s="118" customFormat="1" ht="21.75" customHeight="1">
      <c r="A11" s="304" t="s">
        <v>210</v>
      </c>
      <c r="B11" s="73" t="s">
        <v>477</v>
      </c>
      <c r="C11" s="304"/>
      <c r="D11" s="71"/>
      <c r="E11" s="70"/>
      <c r="F11" s="72"/>
      <c r="G11" s="258"/>
      <c r="H11" s="133"/>
      <c r="I11" s="258"/>
      <c r="J11" s="71"/>
      <c r="K11" s="71"/>
      <c r="L11" s="71"/>
      <c r="M11" s="71"/>
    </row>
    <row r="12" spans="1:13" s="164" customFormat="1" ht="21.75" customHeight="1">
      <c r="A12" s="305">
        <v>1</v>
      </c>
      <c r="B12" s="306" t="s">
        <v>478</v>
      </c>
      <c r="C12" s="61" t="s">
        <v>304</v>
      </c>
      <c r="D12" s="387">
        <v>10000</v>
      </c>
      <c r="E12" s="70"/>
      <c r="F12" s="72"/>
      <c r="G12" s="258">
        <v>4400</v>
      </c>
      <c r="H12" s="133"/>
      <c r="I12" s="258"/>
      <c r="J12" s="71"/>
      <c r="K12" s="71"/>
      <c r="L12" s="71"/>
      <c r="M12" s="71"/>
    </row>
    <row r="13" spans="1:13" s="118" customFormat="1" ht="21.75" customHeight="1">
      <c r="A13" s="307"/>
      <c r="B13" s="308" t="s">
        <v>479</v>
      </c>
      <c r="C13" s="307" t="s">
        <v>181</v>
      </c>
      <c r="D13" s="71">
        <v>22.906613881465525</v>
      </c>
      <c r="E13" s="132"/>
      <c r="F13" s="626"/>
      <c r="G13" s="705"/>
      <c r="H13" s="704"/>
      <c r="I13" s="705"/>
      <c r="J13" s="157"/>
      <c r="K13" s="157"/>
      <c r="L13" s="157"/>
      <c r="M13" s="157"/>
    </row>
    <row r="14" spans="1:13" s="118" customFormat="1" ht="22.5" customHeight="1">
      <c r="A14" s="305">
        <v>2</v>
      </c>
      <c r="B14" s="306" t="s">
        <v>480</v>
      </c>
      <c r="C14" s="61" t="s">
        <v>304</v>
      </c>
      <c r="D14" s="70">
        <v>3500</v>
      </c>
      <c r="E14" s="70"/>
      <c r="F14" s="72"/>
      <c r="G14" s="258">
        <v>1630</v>
      </c>
      <c r="H14" s="133"/>
      <c r="I14" s="258"/>
      <c r="J14" s="71"/>
      <c r="K14" s="71"/>
      <c r="L14" s="71"/>
      <c r="M14" s="71"/>
    </row>
    <row r="15" spans="1:13" s="118" customFormat="1" ht="20.25" customHeight="1">
      <c r="A15" s="309"/>
      <c r="B15" s="308" t="s">
        <v>479</v>
      </c>
      <c r="C15" s="307" t="s">
        <v>181</v>
      </c>
      <c r="D15" s="71">
        <v>23.261242499762027</v>
      </c>
      <c r="E15" s="70"/>
      <c r="F15" s="72"/>
      <c r="G15" s="258"/>
      <c r="H15" s="133"/>
      <c r="I15" s="258"/>
      <c r="J15" s="71"/>
      <c r="K15" s="71"/>
      <c r="L15" s="71"/>
      <c r="M15" s="71"/>
    </row>
    <row r="16" spans="1:13" s="118" customFormat="1" ht="21.75" customHeight="1">
      <c r="A16" s="305">
        <v>3</v>
      </c>
      <c r="B16" s="306" t="s">
        <v>481</v>
      </c>
      <c r="C16" s="61" t="s">
        <v>304</v>
      </c>
      <c r="D16" s="387">
        <v>1500</v>
      </c>
      <c r="E16" s="70"/>
      <c r="F16" s="72"/>
      <c r="G16" s="258">
        <v>770</v>
      </c>
      <c r="H16" s="133"/>
      <c r="I16" s="258"/>
      <c r="J16" s="71"/>
      <c r="K16" s="71"/>
      <c r="L16" s="71"/>
      <c r="M16" s="71"/>
    </row>
    <row r="17" spans="1:13" s="118" customFormat="1" ht="21.75" customHeight="1">
      <c r="A17" s="309"/>
      <c r="B17" s="308" t="s">
        <v>479</v>
      </c>
      <c r="C17" s="307" t="s">
        <v>181</v>
      </c>
      <c r="D17" s="71">
        <v>21.688918635050968</v>
      </c>
      <c r="E17" s="70"/>
      <c r="F17" s="72"/>
      <c r="G17" s="258"/>
      <c r="H17" s="133"/>
      <c r="I17" s="258"/>
      <c r="J17" s="71"/>
      <c r="K17" s="71"/>
      <c r="L17" s="71"/>
      <c r="M17" s="71"/>
    </row>
    <row r="18" spans="1:13" s="118" customFormat="1" ht="38.25" customHeight="1">
      <c r="A18" s="305">
        <v>4</v>
      </c>
      <c r="B18" s="306" t="s">
        <v>482</v>
      </c>
      <c r="C18" s="61" t="s">
        <v>304</v>
      </c>
      <c r="D18" s="387">
        <v>4000</v>
      </c>
      <c r="E18" s="70"/>
      <c r="F18" s="72"/>
      <c r="G18" s="258">
        <v>2000</v>
      </c>
      <c r="H18" s="133"/>
      <c r="I18" s="258"/>
      <c r="J18" s="71"/>
      <c r="K18" s="71"/>
      <c r="L18" s="71"/>
      <c r="M18" s="71"/>
    </row>
    <row r="19" spans="1:13" s="118" customFormat="1" ht="21.75" customHeight="1">
      <c r="A19" s="309"/>
      <c r="B19" s="308" t="s">
        <v>479</v>
      </c>
      <c r="C19" s="307" t="s">
        <v>181</v>
      </c>
      <c r="D19" s="71">
        <v>30.4130660236769</v>
      </c>
      <c r="E19" s="70"/>
      <c r="F19" s="72"/>
      <c r="G19" s="149"/>
      <c r="H19" s="70"/>
      <c r="I19" s="149"/>
      <c r="J19" s="71"/>
      <c r="K19" s="71"/>
      <c r="L19" s="71"/>
      <c r="M19" s="71"/>
    </row>
    <row r="20" spans="1:13" s="118" customFormat="1" ht="20.25" customHeight="1">
      <c r="A20" s="305">
        <v>5</v>
      </c>
      <c r="B20" s="306" t="s">
        <v>483</v>
      </c>
      <c r="C20" s="61"/>
      <c r="D20" s="66"/>
      <c r="E20" s="70"/>
      <c r="F20" s="72"/>
      <c r="G20" s="72"/>
      <c r="H20" s="70"/>
      <c r="I20" s="72"/>
      <c r="J20" s="71"/>
      <c r="K20" s="71"/>
      <c r="L20" s="71"/>
      <c r="M20" s="71"/>
    </row>
    <row r="21" spans="1:14" s="135" customFormat="1" ht="21.75" customHeight="1">
      <c r="A21" s="305" t="s">
        <v>189</v>
      </c>
      <c r="B21" s="306" t="s">
        <v>265</v>
      </c>
      <c r="C21" s="61" t="s">
        <v>190</v>
      </c>
      <c r="D21" s="71">
        <v>208</v>
      </c>
      <c r="E21" s="70"/>
      <c r="F21" s="72"/>
      <c r="G21" s="149">
        <v>0</v>
      </c>
      <c r="H21" s="70"/>
      <c r="I21" s="149"/>
      <c r="J21" s="71"/>
      <c r="K21" s="71"/>
      <c r="L21" s="71"/>
      <c r="M21" s="71"/>
      <c r="N21" s="903"/>
    </row>
    <row r="22" spans="1:14" s="135" customFormat="1" ht="21.75" customHeight="1">
      <c r="A22" s="305" t="s">
        <v>189</v>
      </c>
      <c r="B22" s="306" t="s">
        <v>266</v>
      </c>
      <c r="C22" s="61" t="s">
        <v>190</v>
      </c>
      <c r="D22" s="71">
        <v>1854</v>
      </c>
      <c r="E22" s="70"/>
      <c r="F22" s="72"/>
      <c r="G22" s="149">
        <v>900</v>
      </c>
      <c r="H22" s="70"/>
      <c r="I22" s="149"/>
      <c r="J22" s="71"/>
      <c r="K22" s="71"/>
      <c r="L22" s="71"/>
      <c r="M22" s="71"/>
      <c r="N22" s="903"/>
    </row>
    <row r="23" spans="1:14" s="135" customFormat="1" ht="21.75" customHeight="1">
      <c r="A23" s="305" t="s">
        <v>189</v>
      </c>
      <c r="B23" s="306" t="s">
        <v>267</v>
      </c>
      <c r="C23" s="61" t="s">
        <v>190</v>
      </c>
      <c r="D23" s="71">
        <v>20.9</v>
      </c>
      <c r="E23" s="70"/>
      <c r="F23" s="72"/>
      <c r="G23" s="149">
        <v>4</v>
      </c>
      <c r="H23" s="70"/>
      <c r="I23" s="149"/>
      <c r="J23" s="71"/>
      <c r="K23" s="71"/>
      <c r="L23" s="71"/>
      <c r="M23" s="71"/>
      <c r="N23" s="903"/>
    </row>
    <row r="24" spans="1:14" s="135" customFormat="1" ht="21.75" customHeight="1">
      <c r="A24" s="305" t="s">
        <v>189</v>
      </c>
      <c r="B24" s="306" t="s">
        <v>268</v>
      </c>
      <c r="C24" s="61" t="s">
        <v>190</v>
      </c>
      <c r="D24" s="71">
        <v>18.9</v>
      </c>
      <c r="E24" s="70"/>
      <c r="F24" s="72"/>
      <c r="G24" s="149">
        <v>0</v>
      </c>
      <c r="H24" s="70"/>
      <c r="I24" s="149"/>
      <c r="J24" s="71"/>
      <c r="K24" s="71"/>
      <c r="L24" s="71"/>
      <c r="M24" s="71"/>
      <c r="N24" s="903"/>
    </row>
    <row r="25" spans="1:14" s="135" customFormat="1" ht="21.75" customHeight="1">
      <c r="A25" s="305" t="s">
        <v>189</v>
      </c>
      <c r="B25" s="306" t="s">
        <v>247</v>
      </c>
      <c r="C25" s="61" t="s">
        <v>190</v>
      </c>
      <c r="D25" s="71">
        <v>82.4</v>
      </c>
      <c r="E25" s="70"/>
      <c r="F25" s="72"/>
      <c r="G25" s="149">
        <v>300</v>
      </c>
      <c r="H25" s="70"/>
      <c r="I25" s="149"/>
      <c r="J25" s="71"/>
      <c r="K25" s="71"/>
      <c r="L25" s="71"/>
      <c r="M25" s="71"/>
      <c r="N25" s="903"/>
    </row>
    <row r="26" spans="1:14" s="135" customFormat="1" ht="21.75" customHeight="1">
      <c r="A26" s="305">
        <v>6</v>
      </c>
      <c r="B26" s="306" t="s">
        <v>484</v>
      </c>
      <c r="C26" s="61"/>
      <c r="D26" s="71"/>
      <c r="E26" s="70"/>
      <c r="F26" s="72"/>
      <c r="G26" s="149"/>
      <c r="H26" s="70"/>
      <c r="I26" s="149"/>
      <c r="J26" s="71"/>
      <c r="K26" s="71"/>
      <c r="L26" s="71"/>
      <c r="M26" s="71"/>
      <c r="N26" s="903"/>
    </row>
    <row r="27" spans="1:14" s="135" customFormat="1" ht="21.75" customHeight="1">
      <c r="A27" s="305" t="s">
        <v>189</v>
      </c>
      <c r="B27" s="306" t="s">
        <v>269</v>
      </c>
      <c r="C27" s="61" t="s">
        <v>190</v>
      </c>
      <c r="D27" s="71">
        <v>150</v>
      </c>
      <c r="E27" s="70"/>
      <c r="F27" s="72"/>
      <c r="G27" s="149">
        <v>150</v>
      </c>
      <c r="H27" s="70"/>
      <c r="I27" s="149"/>
      <c r="J27" s="71"/>
      <c r="K27" s="71"/>
      <c r="L27" s="71"/>
      <c r="M27" s="71"/>
      <c r="N27" s="903"/>
    </row>
    <row r="28" spans="1:14" s="135" customFormat="1" ht="21.75" customHeight="1">
      <c r="A28" s="305" t="s">
        <v>189</v>
      </c>
      <c r="B28" s="306" t="s">
        <v>270</v>
      </c>
      <c r="C28" s="61" t="s">
        <v>190</v>
      </c>
      <c r="D28" s="71">
        <v>375</v>
      </c>
      <c r="E28" s="70"/>
      <c r="F28" s="72"/>
      <c r="G28" s="149">
        <v>210</v>
      </c>
      <c r="H28" s="70"/>
      <c r="I28" s="149"/>
      <c r="J28" s="71"/>
      <c r="K28" s="71"/>
      <c r="L28" s="71"/>
      <c r="M28" s="71"/>
      <c r="N28" s="903"/>
    </row>
    <row r="29" spans="1:14" s="135" customFormat="1" ht="21.75" customHeight="1">
      <c r="A29" s="305" t="s">
        <v>189</v>
      </c>
      <c r="B29" s="306" t="s">
        <v>271</v>
      </c>
      <c r="C29" s="61" t="s">
        <v>190</v>
      </c>
      <c r="D29" s="71">
        <v>93.8</v>
      </c>
      <c r="E29" s="70"/>
      <c r="F29" s="72"/>
      <c r="G29" s="149">
        <v>45</v>
      </c>
      <c r="H29" s="70"/>
      <c r="I29" s="149"/>
      <c r="J29" s="71"/>
      <c r="K29" s="71"/>
      <c r="L29" s="71"/>
      <c r="M29" s="71"/>
      <c r="N29" s="903"/>
    </row>
    <row r="30" spans="1:14" s="135" customFormat="1" ht="21.75" customHeight="1">
      <c r="A30" s="305" t="s">
        <v>189</v>
      </c>
      <c r="B30" s="306" t="s">
        <v>272</v>
      </c>
      <c r="C30" s="61" t="s">
        <v>190</v>
      </c>
      <c r="D30" s="71">
        <v>9.5</v>
      </c>
      <c r="E30" s="70"/>
      <c r="F30" s="72"/>
      <c r="G30" s="149">
        <v>6.5</v>
      </c>
      <c r="H30" s="70"/>
      <c r="I30" s="149"/>
      <c r="J30" s="71"/>
      <c r="K30" s="71"/>
      <c r="L30" s="71"/>
      <c r="M30" s="71"/>
      <c r="N30" s="903"/>
    </row>
    <row r="31" spans="1:14" s="135" customFormat="1" ht="21.75" customHeight="1">
      <c r="A31" s="305" t="s">
        <v>189</v>
      </c>
      <c r="B31" s="306" t="s">
        <v>273</v>
      </c>
      <c r="C31" s="61" t="s">
        <v>190</v>
      </c>
      <c r="D31" s="71">
        <v>93.8</v>
      </c>
      <c r="E31" s="70"/>
      <c r="F31" s="72"/>
      <c r="G31" s="149">
        <v>43</v>
      </c>
      <c r="H31" s="70"/>
      <c r="I31" s="149"/>
      <c r="J31" s="71"/>
      <c r="K31" s="71"/>
      <c r="L31" s="71"/>
      <c r="M31" s="71"/>
      <c r="N31" s="903"/>
    </row>
    <row r="32" spans="1:13" s="118" customFormat="1" ht="21.75" customHeight="1">
      <c r="A32" s="305" t="s">
        <v>189</v>
      </c>
      <c r="B32" s="306" t="s">
        <v>274</v>
      </c>
      <c r="C32" s="61" t="s">
        <v>190</v>
      </c>
      <c r="D32" s="71">
        <v>337.50000000000006</v>
      </c>
      <c r="E32" s="70"/>
      <c r="F32" s="72"/>
      <c r="G32" s="149">
        <v>90</v>
      </c>
      <c r="H32" s="70"/>
      <c r="I32" s="149"/>
      <c r="J32" s="71"/>
      <c r="K32" s="71"/>
      <c r="L32" s="71"/>
      <c r="M32" s="71"/>
    </row>
    <row r="33" spans="1:14" s="118" customFormat="1" ht="21.75" customHeight="1">
      <c r="A33" s="305" t="s">
        <v>189</v>
      </c>
      <c r="B33" s="306" t="s">
        <v>275</v>
      </c>
      <c r="C33" s="61" t="s">
        <v>190</v>
      </c>
      <c r="D33" s="71">
        <v>150</v>
      </c>
      <c r="E33" s="70"/>
      <c r="F33" s="72"/>
      <c r="G33" s="149">
        <v>10</v>
      </c>
      <c r="H33" s="70"/>
      <c r="I33" s="149"/>
      <c r="J33" s="71"/>
      <c r="K33" s="71"/>
      <c r="L33" s="71"/>
      <c r="M33" s="71"/>
      <c r="N33" s="150"/>
    </row>
    <row r="34" spans="1:13" s="177" customFormat="1" ht="15">
      <c r="A34" s="310" t="s">
        <v>211</v>
      </c>
      <c r="B34" s="115" t="s">
        <v>485</v>
      </c>
      <c r="C34" s="116"/>
      <c r="D34" s="399"/>
      <c r="E34" s="400"/>
      <c r="F34" s="401"/>
      <c r="G34" s="258"/>
      <c r="H34" s="133"/>
      <c r="I34" s="258"/>
      <c r="J34" s="133"/>
      <c r="K34" s="402"/>
      <c r="L34" s="403"/>
      <c r="M34" s="403"/>
    </row>
    <row r="35" spans="1:13" s="135" customFormat="1" ht="30.75">
      <c r="A35" s="122">
        <v>1</v>
      </c>
      <c r="B35" s="86" t="s">
        <v>626</v>
      </c>
      <c r="C35" s="116" t="s">
        <v>386</v>
      </c>
      <c r="D35" s="701">
        <v>10000</v>
      </c>
      <c r="E35" s="133"/>
      <c r="F35" s="258"/>
      <c r="G35" s="258">
        <v>4000</v>
      </c>
      <c r="H35" s="133"/>
      <c r="I35" s="258"/>
      <c r="J35" s="134"/>
      <c r="K35" s="702"/>
      <c r="L35" s="71"/>
      <c r="M35" s="71"/>
    </row>
    <row r="36" spans="1:13" s="135" customFormat="1" ht="30.75">
      <c r="A36" s="122"/>
      <c r="B36" s="86" t="s">
        <v>486</v>
      </c>
      <c r="C36" s="116" t="s">
        <v>386</v>
      </c>
      <c r="D36" s="701"/>
      <c r="E36" s="133"/>
      <c r="F36" s="258"/>
      <c r="G36" s="258">
        <v>2500</v>
      </c>
      <c r="H36" s="133"/>
      <c r="I36" s="258"/>
      <c r="J36" s="134"/>
      <c r="K36" s="702"/>
      <c r="L36" s="71"/>
      <c r="M36" s="71"/>
    </row>
    <row r="37" spans="1:13" s="135" customFormat="1" ht="22.5" customHeight="1">
      <c r="A37" s="123">
        <v>2</v>
      </c>
      <c r="B37" s="86" t="s">
        <v>627</v>
      </c>
      <c r="C37" s="116" t="s">
        <v>183</v>
      </c>
      <c r="D37" s="701">
        <v>44500</v>
      </c>
      <c r="E37" s="133"/>
      <c r="F37" s="258"/>
      <c r="G37" s="258">
        <v>15130</v>
      </c>
      <c r="H37" s="133"/>
      <c r="I37" s="258"/>
      <c r="J37" s="134"/>
      <c r="K37" s="702"/>
      <c r="L37" s="71"/>
      <c r="M37" s="71"/>
    </row>
    <row r="38" spans="1:13" s="135" customFormat="1" ht="23.25" customHeight="1">
      <c r="A38" s="703"/>
      <c r="B38" s="703" t="s">
        <v>486</v>
      </c>
      <c r="C38" s="703"/>
      <c r="D38" s="351"/>
      <c r="E38" s="701"/>
      <c r="F38" s="258"/>
      <c r="G38" s="258">
        <v>7125</v>
      </c>
      <c r="H38" s="133"/>
      <c r="I38" s="258"/>
      <c r="J38" s="134"/>
      <c r="K38" s="702"/>
      <c r="L38" s="71"/>
      <c r="M38" s="71"/>
    </row>
    <row r="39" spans="1:13" s="118" customFormat="1" ht="19.5" customHeight="1">
      <c r="A39" s="311">
        <v>3</v>
      </c>
      <c r="B39" s="312" t="s">
        <v>542</v>
      </c>
      <c r="C39" s="66" t="s">
        <v>543</v>
      </c>
      <c r="D39" s="66">
        <v>150</v>
      </c>
      <c r="E39" s="134"/>
      <c r="F39" s="269"/>
      <c r="G39" s="72">
        <v>130</v>
      </c>
      <c r="H39" s="134"/>
      <c r="I39" s="72"/>
      <c r="J39" s="71"/>
      <c r="K39" s="71"/>
      <c r="L39" s="71"/>
      <c r="M39" s="71"/>
    </row>
    <row r="40" spans="1:13" s="118" customFormat="1" ht="30.75">
      <c r="A40" s="313">
        <v>4</v>
      </c>
      <c r="B40" s="314" t="s">
        <v>544</v>
      </c>
      <c r="C40" s="315" t="s">
        <v>545</v>
      </c>
      <c r="D40" s="393">
        <v>1560</v>
      </c>
      <c r="E40" s="398"/>
      <c r="F40" s="404"/>
      <c r="G40" s="404">
        <v>1365</v>
      </c>
      <c r="H40" s="398"/>
      <c r="I40" s="404"/>
      <c r="J40" s="165"/>
      <c r="K40" s="165"/>
      <c r="L40" s="165"/>
      <c r="M40" s="165"/>
    </row>
  </sheetData>
  <sheetProtection/>
  <mergeCells count="13">
    <mergeCell ref="N21:N31"/>
    <mergeCell ref="A6:A7"/>
    <mergeCell ref="E6:F6"/>
    <mergeCell ref="G6:I6"/>
    <mergeCell ref="J6:L6"/>
    <mergeCell ref="M6:M7"/>
    <mergeCell ref="A1:M1"/>
    <mergeCell ref="A2:M2"/>
    <mergeCell ref="A3:M3"/>
    <mergeCell ref="B6:B7"/>
    <mergeCell ref="C6:C7"/>
    <mergeCell ref="D6:D7"/>
    <mergeCell ref="A4:M4"/>
  </mergeCells>
  <printOptions horizontalCentered="1"/>
  <pageMargins left="0.2" right="0.2" top="0.46" bottom="0.5" header="0.69" footer="0.25"/>
  <pageSetup horizontalDpi="600" verticalDpi="600" orientation="landscape" paperSize="9" scale="85" r:id="rId1"/>
  <headerFooter alignWithMargins="0">
    <oddFooter>&amp;C&amp;10&amp;P</oddFooter>
  </headerFooter>
</worksheet>
</file>

<file path=xl/worksheets/sheet8.xml><?xml version="1.0" encoding="utf-8"?>
<worksheet xmlns="http://schemas.openxmlformats.org/spreadsheetml/2006/main" xmlns:r="http://schemas.openxmlformats.org/officeDocument/2006/relationships">
  <sheetPr>
    <tabColor theme="2"/>
  </sheetPr>
  <dimension ref="A1:V43"/>
  <sheetViews>
    <sheetView zoomScale="70" zoomScaleNormal="70" zoomScalePageLayoutView="0" workbookViewId="0" topLeftCell="A1">
      <pane ySplit="8" topLeftCell="A9" activePane="bottomLeft" state="frozen"/>
      <selection pane="topLeft" activeCell="E71" sqref="E71"/>
      <selection pane="bottomLeft" activeCell="H26" sqref="H26"/>
    </sheetView>
  </sheetViews>
  <sheetFormatPr defaultColWidth="7.16015625" defaultRowHeight="18"/>
  <cols>
    <col min="1" max="1" width="3.83203125" style="316" customWidth="1"/>
    <col min="2" max="2" width="26" style="316" customWidth="1"/>
    <col min="3" max="3" width="4.83203125" style="316" bestFit="1" customWidth="1"/>
    <col min="4" max="4" width="5.83203125" style="357" customWidth="1"/>
    <col min="5" max="5" width="6.16015625" style="323" hidden="1" customWidth="1"/>
    <col min="6" max="6" width="5.75" style="323" customWidth="1"/>
    <col min="7" max="7" width="5.5" style="357" customWidth="1"/>
    <col min="8" max="8" width="6" style="323" customWidth="1"/>
    <col min="9" max="9" width="4.75" style="323" customWidth="1"/>
    <col min="10" max="10" width="5.08203125" style="323" customWidth="1"/>
    <col min="11" max="11" width="4.75" style="323" customWidth="1"/>
    <col min="12" max="12" width="4.08203125" style="323" customWidth="1"/>
    <col min="13" max="13" width="4.75" style="323" customWidth="1"/>
    <col min="14" max="14" width="6.25" style="323" customWidth="1"/>
    <col min="15" max="15" width="3.66015625" style="323" customWidth="1"/>
    <col min="16" max="16" width="4.66015625" style="323" customWidth="1"/>
    <col min="17" max="17" width="6" style="323" hidden="1" customWidth="1"/>
    <col min="18" max="18" width="7" style="323" customWidth="1"/>
    <col min="19" max="19" width="6.66015625" style="323" customWidth="1"/>
    <col min="20" max="20" width="7.41015625" style="316" customWidth="1"/>
    <col min="21" max="16384" width="7.16015625" style="316" customWidth="1"/>
  </cols>
  <sheetData>
    <row r="1" spans="1:22" ht="15.75" customHeight="1">
      <c r="A1" s="920" t="s">
        <v>788</v>
      </c>
      <c r="B1" s="920"/>
      <c r="C1" s="920"/>
      <c r="D1" s="920"/>
      <c r="E1" s="920"/>
      <c r="F1" s="920"/>
      <c r="G1" s="920"/>
      <c r="H1" s="920"/>
      <c r="I1" s="920"/>
      <c r="J1" s="920"/>
      <c r="K1" s="920"/>
      <c r="L1" s="920"/>
      <c r="M1" s="920"/>
      <c r="N1" s="920"/>
      <c r="O1" s="920"/>
      <c r="P1" s="920"/>
      <c r="Q1" s="920"/>
      <c r="R1" s="920"/>
      <c r="S1" s="920"/>
      <c r="T1" s="920"/>
      <c r="U1" s="614"/>
      <c r="V1" s="614"/>
    </row>
    <row r="2" spans="1:20" s="317" customFormat="1" ht="18.75" customHeight="1">
      <c r="A2" s="921" t="s">
        <v>452</v>
      </c>
      <c r="B2" s="921"/>
      <c r="C2" s="921"/>
      <c r="D2" s="921"/>
      <c r="E2" s="921"/>
      <c r="F2" s="921"/>
      <c r="G2" s="921"/>
      <c r="H2" s="921"/>
      <c r="I2" s="921"/>
      <c r="J2" s="921"/>
      <c r="K2" s="921"/>
      <c r="L2" s="921"/>
      <c r="M2" s="921"/>
      <c r="N2" s="921"/>
      <c r="O2" s="921"/>
      <c r="P2" s="921"/>
      <c r="Q2" s="921"/>
      <c r="R2" s="921"/>
      <c r="S2" s="921"/>
      <c r="T2" s="921"/>
    </row>
    <row r="3" spans="1:20" s="318" customFormat="1" ht="18">
      <c r="A3" s="922" t="s">
        <v>278</v>
      </c>
      <c r="B3" s="922"/>
      <c r="C3" s="922"/>
      <c r="D3" s="922"/>
      <c r="E3" s="922"/>
      <c r="F3" s="922"/>
      <c r="G3" s="922"/>
      <c r="H3" s="922"/>
      <c r="I3" s="922"/>
      <c r="J3" s="922"/>
      <c r="K3" s="922"/>
      <c r="L3" s="922"/>
      <c r="M3" s="922"/>
      <c r="N3" s="922"/>
      <c r="O3" s="922"/>
      <c r="P3" s="922"/>
      <c r="Q3" s="922"/>
      <c r="R3" s="922"/>
      <c r="S3" s="922"/>
      <c r="T3" s="922"/>
    </row>
    <row r="4" spans="1:20" s="319" customFormat="1" ht="16.5" customHeight="1">
      <c r="A4" s="909" t="s">
        <v>661</v>
      </c>
      <c r="B4" s="909"/>
      <c r="C4" s="909"/>
      <c r="D4" s="909"/>
      <c r="E4" s="909"/>
      <c r="F4" s="909"/>
      <c r="G4" s="909"/>
      <c r="H4" s="909"/>
      <c r="I4" s="909"/>
      <c r="J4" s="909"/>
      <c r="K4" s="909"/>
      <c r="L4" s="909"/>
      <c r="M4" s="909"/>
      <c r="N4" s="909"/>
      <c r="O4" s="909"/>
      <c r="P4" s="909"/>
      <c r="Q4" s="909"/>
      <c r="R4" s="909"/>
      <c r="S4" s="909"/>
      <c r="T4" s="909"/>
    </row>
    <row r="5" spans="1:14" ht="8.25" customHeight="1">
      <c r="A5" s="320"/>
      <c r="B5" s="320"/>
      <c r="C5" s="320"/>
      <c r="D5" s="321"/>
      <c r="E5" s="322"/>
      <c r="F5" s="322"/>
      <c r="G5" s="321"/>
      <c r="H5" s="322"/>
      <c r="I5" s="322"/>
      <c r="J5" s="322"/>
      <c r="K5" s="322"/>
      <c r="L5" s="322"/>
      <c r="M5" s="322"/>
      <c r="N5" s="322"/>
    </row>
    <row r="6" spans="1:20" s="324" customFormat="1" ht="15.75" customHeight="1">
      <c r="A6" s="904" t="s">
        <v>279</v>
      </c>
      <c r="B6" s="904" t="s">
        <v>179</v>
      </c>
      <c r="C6" s="904" t="s">
        <v>280</v>
      </c>
      <c r="D6" s="910" t="s">
        <v>375</v>
      </c>
      <c r="E6" s="910"/>
      <c r="F6" s="910"/>
      <c r="G6" s="912" t="s">
        <v>376</v>
      </c>
      <c r="H6" s="913"/>
      <c r="I6" s="913"/>
      <c r="J6" s="913"/>
      <c r="K6" s="913"/>
      <c r="L6" s="913"/>
      <c r="M6" s="913"/>
      <c r="N6" s="913"/>
      <c r="O6" s="913"/>
      <c r="P6" s="914"/>
      <c r="Q6" s="917" t="s">
        <v>187</v>
      </c>
      <c r="R6" s="918"/>
      <c r="S6" s="918"/>
      <c r="T6" s="919"/>
    </row>
    <row r="7" spans="1:20" s="324" customFormat="1" ht="15.75" customHeight="1">
      <c r="A7" s="905"/>
      <c r="B7" s="905"/>
      <c r="C7" s="905"/>
      <c r="D7" s="907" t="s">
        <v>782</v>
      </c>
      <c r="E7" s="911" t="s">
        <v>318</v>
      </c>
      <c r="F7" s="911" t="s">
        <v>783</v>
      </c>
      <c r="G7" s="910" t="s">
        <v>43</v>
      </c>
      <c r="H7" s="923" t="s">
        <v>197</v>
      </c>
      <c r="I7" s="924"/>
      <c r="J7" s="924"/>
      <c r="K7" s="924"/>
      <c r="L7" s="924"/>
      <c r="M7" s="924"/>
      <c r="N7" s="924"/>
      <c r="O7" s="924"/>
      <c r="P7" s="925"/>
      <c r="Q7" s="907" t="s">
        <v>472</v>
      </c>
      <c r="R7" s="865" t="s">
        <v>473</v>
      </c>
      <c r="S7" s="865" t="s">
        <v>377</v>
      </c>
      <c r="T7" s="865" t="s">
        <v>378</v>
      </c>
    </row>
    <row r="8" spans="1:20" s="324" customFormat="1" ht="60" customHeight="1">
      <c r="A8" s="906"/>
      <c r="B8" s="906"/>
      <c r="C8" s="906"/>
      <c r="D8" s="908"/>
      <c r="E8" s="908"/>
      <c r="F8" s="908"/>
      <c r="G8" s="910"/>
      <c r="H8" s="226" t="s">
        <v>198</v>
      </c>
      <c r="I8" s="226" t="s">
        <v>199</v>
      </c>
      <c r="J8" s="226" t="s">
        <v>200</v>
      </c>
      <c r="K8" s="226" t="s">
        <v>201</v>
      </c>
      <c r="L8" s="226" t="s">
        <v>202</v>
      </c>
      <c r="M8" s="226" t="s">
        <v>203</v>
      </c>
      <c r="N8" s="226" t="s">
        <v>204</v>
      </c>
      <c r="O8" s="226" t="s">
        <v>205</v>
      </c>
      <c r="P8" s="226" t="s">
        <v>206</v>
      </c>
      <c r="Q8" s="908"/>
      <c r="R8" s="866"/>
      <c r="S8" s="866"/>
      <c r="T8" s="866"/>
    </row>
    <row r="9" spans="1:20" s="328" customFormat="1" ht="20.25" customHeight="1">
      <c r="A9" s="325" t="s">
        <v>208</v>
      </c>
      <c r="B9" s="326" t="s">
        <v>664</v>
      </c>
      <c r="C9" s="327"/>
      <c r="D9" s="406"/>
      <c r="E9" s="405"/>
      <c r="F9" s="405"/>
      <c r="G9" s="407"/>
      <c r="H9" s="405"/>
      <c r="I9" s="405"/>
      <c r="J9" s="405"/>
      <c r="K9" s="405"/>
      <c r="L9" s="405"/>
      <c r="M9" s="405"/>
      <c r="N9" s="405"/>
      <c r="O9" s="405"/>
      <c r="P9" s="405"/>
      <c r="Q9" s="405"/>
      <c r="R9" s="405"/>
      <c r="S9" s="405"/>
      <c r="T9" s="408"/>
    </row>
    <row r="10" spans="1:20" s="328" customFormat="1" ht="22.5" customHeight="1">
      <c r="A10" s="329">
        <v>1</v>
      </c>
      <c r="B10" s="330" t="s">
        <v>599</v>
      </c>
      <c r="C10" s="331"/>
      <c r="D10" s="332"/>
      <c r="E10" s="333"/>
      <c r="F10" s="409"/>
      <c r="G10" s="410"/>
      <c r="H10" s="411"/>
      <c r="I10" s="411"/>
      <c r="J10" s="411"/>
      <c r="K10" s="411"/>
      <c r="L10" s="411"/>
      <c r="M10" s="411"/>
      <c r="N10" s="411"/>
      <c r="O10" s="411"/>
      <c r="P10" s="411"/>
      <c r="Q10" s="411"/>
      <c r="R10" s="411"/>
      <c r="S10" s="411"/>
      <c r="T10" s="412"/>
    </row>
    <row r="11" spans="1:20" s="328" customFormat="1" ht="24.75" customHeight="1">
      <c r="A11" s="329" t="s">
        <v>296</v>
      </c>
      <c r="B11" s="330" t="s">
        <v>284</v>
      </c>
      <c r="C11" s="331"/>
      <c r="D11" s="414"/>
      <c r="E11" s="413"/>
      <c r="F11" s="413"/>
      <c r="G11" s="414"/>
      <c r="H11" s="413"/>
      <c r="I11" s="413"/>
      <c r="J11" s="413"/>
      <c r="K11" s="413"/>
      <c r="L11" s="413"/>
      <c r="M11" s="413"/>
      <c r="N11" s="413"/>
      <c r="O11" s="413"/>
      <c r="P11" s="413"/>
      <c r="Q11" s="413"/>
      <c r="R11" s="413"/>
      <c r="S11" s="413"/>
      <c r="T11" s="413"/>
    </row>
    <row r="12" spans="1:20" s="328" customFormat="1" ht="18.75" customHeight="1">
      <c r="A12" s="334" t="s">
        <v>189</v>
      </c>
      <c r="B12" s="335" t="s">
        <v>285</v>
      </c>
      <c r="C12" s="331" t="s">
        <v>283</v>
      </c>
      <c r="D12" s="415"/>
      <c r="E12" s="420"/>
      <c r="F12" s="420"/>
      <c r="G12" s="415">
        <v>1250</v>
      </c>
      <c r="H12" s="416"/>
      <c r="I12" s="416"/>
      <c r="J12" s="416"/>
      <c r="K12" s="416"/>
      <c r="L12" s="416"/>
      <c r="M12" s="416"/>
      <c r="N12" s="416"/>
      <c r="O12" s="416"/>
      <c r="P12" s="416"/>
      <c r="Q12" s="416"/>
      <c r="R12" s="416"/>
      <c r="S12" s="416"/>
      <c r="T12" s="416"/>
    </row>
    <row r="13" spans="1:20" s="328" customFormat="1" ht="18.75" customHeight="1">
      <c r="A13" s="334" t="s">
        <v>189</v>
      </c>
      <c r="B13" s="335" t="s">
        <v>327</v>
      </c>
      <c r="C13" s="331" t="s">
        <v>283</v>
      </c>
      <c r="D13" s="415"/>
      <c r="E13" s="420"/>
      <c r="F13" s="420"/>
      <c r="G13" s="415">
        <v>3000</v>
      </c>
      <c r="H13" s="416"/>
      <c r="I13" s="416"/>
      <c r="J13" s="416"/>
      <c r="K13" s="416"/>
      <c r="L13" s="416"/>
      <c r="M13" s="416"/>
      <c r="N13" s="416"/>
      <c r="O13" s="416"/>
      <c r="P13" s="416"/>
      <c r="Q13" s="416"/>
      <c r="R13" s="416"/>
      <c r="S13" s="416"/>
      <c r="T13" s="416"/>
    </row>
    <row r="14" spans="1:20" s="328" customFormat="1" ht="25.5" customHeight="1">
      <c r="A14" s="329" t="s">
        <v>298</v>
      </c>
      <c r="B14" s="330" t="s">
        <v>286</v>
      </c>
      <c r="C14" s="331"/>
      <c r="D14" s="415"/>
      <c r="E14" s="420"/>
      <c r="F14" s="420"/>
      <c r="G14" s="418"/>
      <c r="H14" s="417"/>
      <c r="I14" s="417"/>
      <c r="J14" s="417"/>
      <c r="K14" s="417"/>
      <c r="L14" s="417"/>
      <c r="M14" s="417"/>
      <c r="N14" s="417"/>
      <c r="O14" s="417"/>
      <c r="P14" s="417"/>
      <c r="Q14" s="416"/>
      <c r="R14" s="416"/>
      <c r="S14" s="416"/>
      <c r="T14" s="416"/>
    </row>
    <row r="15" spans="1:20" s="328" customFormat="1" ht="23.25" customHeight="1">
      <c r="A15" s="334" t="s">
        <v>189</v>
      </c>
      <c r="B15" s="335" t="s">
        <v>285</v>
      </c>
      <c r="C15" s="331" t="s">
        <v>283</v>
      </c>
      <c r="D15" s="415"/>
      <c r="E15" s="420"/>
      <c r="F15" s="420"/>
      <c r="G15" s="421">
        <v>100</v>
      </c>
      <c r="H15" s="422"/>
      <c r="I15" s="420"/>
      <c r="J15" s="420"/>
      <c r="K15" s="422"/>
      <c r="L15" s="422"/>
      <c r="M15" s="422"/>
      <c r="N15" s="422"/>
      <c r="O15" s="423"/>
      <c r="P15" s="423"/>
      <c r="Q15" s="416"/>
      <c r="R15" s="416"/>
      <c r="S15" s="416"/>
      <c r="T15" s="416"/>
    </row>
    <row r="16" spans="1:20" s="328" customFormat="1" ht="21.75" customHeight="1">
      <c r="A16" s="334" t="s">
        <v>189</v>
      </c>
      <c r="B16" s="335" t="s">
        <v>327</v>
      </c>
      <c r="C16" s="331" t="s">
        <v>283</v>
      </c>
      <c r="D16" s="415"/>
      <c r="E16" s="420"/>
      <c r="F16" s="420"/>
      <c r="G16" s="421">
        <v>1524</v>
      </c>
      <c r="H16" s="420"/>
      <c r="I16" s="420"/>
      <c r="J16" s="420"/>
      <c r="K16" s="422"/>
      <c r="L16" s="420"/>
      <c r="M16" s="420"/>
      <c r="N16" s="420"/>
      <c r="O16" s="422"/>
      <c r="P16" s="422"/>
      <c r="Q16" s="416"/>
      <c r="R16" s="416"/>
      <c r="S16" s="416"/>
      <c r="T16" s="416"/>
    </row>
    <row r="17" spans="1:20" s="328" customFormat="1" ht="54.75" customHeight="1">
      <c r="A17" s="329" t="s">
        <v>210</v>
      </c>
      <c r="B17" s="336" t="s">
        <v>665</v>
      </c>
      <c r="C17" s="337"/>
      <c r="D17" s="332"/>
      <c r="E17" s="419"/>
      <c r="F17" s="420"/>
      <c r="G17" s="421"/>
      <c r="H17" s="420"/>
      <c r="I17" s="420"/>
      <c r="J17" s="420"/>
      <c r="K17" s="422"/>
      <c r="L17" s="420"/>
      <c r="M17" s="420"/>
      <c r="N17" s="420"/>
      <c r="O17" s="422"/>
      <c r="P17" s="422"/>
      <c r="Q17" s="416"/>
      <c r="R17" s="416"/>
      <c r="S17" s="416"/>
      <c r="T17" s="416"/>
    </row>
    <row r="18" spans="1:20" s="328" customFormat="1" ht="75" customHeight="1">
      <c r="A18" s="338">
        <v>1</v>
      </c>
      <c r="B18" s="339" t="s">
        <v>328</v>
      </c>
      <c r="C18" s="340" t="s">
        <v>276</v>
      </c>
      <c r="D18" s="424"/>
      <c r="E18" s="419"/>
      <c r="F18" s="420"/>
      <c r="G18" s="421"/>
      <c r="H18" s="420"/>
      <c r="I18" s="420"/>
      <c r="J18" s="420"/>
      <c r="K18" s="422"/>
      <c r="L18" s="420"/>
      <c r="M18" s="420"/>
      <c r="N18" s="420"/>
      <c r="O18" s="422"/>
      <c r="P18" s="422"/>
      <c r="Q18" s="416"/>
      <c r="R18" s="416"/>
      <c r="S18" s="416"/>
      <c r="T18" s="416"/>
    </row>
    <row r="19" spans="1:20" s="328" customFormat="1" ht="21.75" customHeight="1">
      <c r="A19" s="341" t="s">
        <v>281</v>
      </c>
      <c r="B19" s="342" t="s">
        <v>285</v>
      </c>
      <c r="C19" s="341" t="s">
        <v>276</v>
      </c>
      <c r="D19" s="332"/>
      <c r="E19" s="349"/>
      <c r="F19" s="349"/>
      <c r="G19" s="289"/>
      <c r="H19" s="349"/>
      <c r="I19" s="349"/>
      <c r="J19" s="349"/>
      <c r="K19" s="349"/>
      <c r="L19" s="349"/>
      <c r="M19" s="349"/>
      <c r="N19" s="349"/>
      <c r="O19" s="349"/>
      <c r="P19" s="349"/>
      <c r="Q19" s="416"/>
      <c r="R19" s="416"/>
      <c r="S19" s="416"/>
      <c r="T19" s="416"/>
    </row>
    <row r="20" spans="1:20" s="328" customFormat="1" ht="24" customHeight="1">
      <c r="A20" s="338"/>
      <c r="B20" s="343" t="s">
        <v>305</v>
      </c>
      <c r="C20" s="340" t="s">
        <v>276</v>
      </c>
      <c r="D20" s="332"/>
      <c r="E20" s="420"/>
      <c r="F20" s="420"/>
      <c r="G20" s="421">
        <v>1395</v>
      </c>
      <c r="H20" s="425"/>
      <c r="I20" s="425"/>
      <c r="J20" s="425"/>
      <c r="K20" s="425"/>
      <c r="L20" s="425"/>
      <c r="M20" s="425"/>
      <c r="N20" s="425"/>
      <c r="O20" s="425"/>
      <c r="P20" s="425"/>
      <c r="Q20" s="416"/>
      <c r="R20" s="416"/>
      <c r="S20" s="416"/>
      <c r="T20" s="416"/>
    </row>
    <row r="21" spans="1:20" s="328" customFormat="1" ht="21.75" customHeight="1">
      <c r="A21" s="338"/>
      <c r="B21" s="343" t="s">
        <v>306</v>
      </c>
      <c r="C21" s="340" t="s">
        <v>276</v>
      </c>
      <c r="D21" s="332"/>
      <c r="E21" s="419"/>
      <c r="F21" s="420"/>
      <c r="G21" s="421">
        <v>6</v>
      </c>
      <c r="H21" s="420"/>
      <c r="I21" s="420"/>
      <c r="J21" s="420"/>
      <c r="K21" s="422"/>
      <c r="L21" s="420"/>
      <c r="M21" s="420"/>
      <c r="N21" s="420"/>
      <c r="O21" s="422"/>
      <c r="P21" s="422"/>
      <c r="Q21" s="416"/>
      <c r="R21" s="416"/>
      <c r="S21" s="416"/>
      <c r="T21" s="416"/>
    </row>
    <row r="22" spans="1:20" s="328" customFormat="1" ht="25.5" customHeight="1">
      <c r="A22" s="341" t="s">
        <v>282</v>
      </c>
      <c r="B22" s="342" t="s">
        <v>307</v>
      </c>
      <c r="C22" s="338"/>
      <c r="D22" s="332"/>
      <c r="E22" s="419"/>
      <c r="F22" s="420"/>
      <c r="G22" s="421"/>
      <c r="H22" s="420"/>
      <c r="I22" s="420"/>
      <c r="J22" s="420"/>
      <c r="K22" s="422"/>
      <c r="L22" s="420"/>
      <c r="M22" s="420"/>
      <c r="N22" s="420"/>
      <c r="O22" s="422"/>
      <c r="P22" s="422"/>
      <c r="Q22" s="416"/>
      <c r="R22" s="416"/>
      <c r="S22" s="416"/>
      <c r="T22" s="416"/>
    </row>
    <row r="23" spans="1:20" s="328" customFormat="1" ht="30.75">
      <c r="A23" s="340" t="s">
        <v>189</v>
      </c>
      <c r="B23" s="344" t="s">
        <v>329</v>
      </c>
      <c r="C23" s="340" t="s">
        <v>276</v>
      </c>
      <c r="D23" s="332"/>
      <c r="E23" s="426"/>
      <c r="F23" s="425"/>
      <c r="G23" s="421"/>
      <c r="H23" s="420"/>
      <c r="I23" s="420"/>
      <c r="J23" s="420"/>
      <c r="K23" s="422"/>
      <c r="L23" s="420"/>
      <c r="M23" s="420"/>
      <c r="N23" s="420"/>
      <c r="O23" s="422"/>
      <c r="P23" s="422"/>
      <c r="Q23" s="416"/>
      <c r="R23" s="416"/>
      <c r="S23" s="416"/>
      <c r="T23" s="416"/>
    </row>
    <row r="24" spans="1:20" s="328" customFormat="1" ht="25.5" customHeight="1">
      <c r="A24" s="345" t="s">
        <v>217</v>
      </c>
      <c r="B24" s="343" t="s">
        <v>330</v>
      </c>
      <c r="C24" s="340" t="s">
        <v>276</v>
      </c>
      <c r="D24" s="332"/>
      <c r="E24" s="420"/>
      <c r="F24" s="420"/>
      <c r="G24" s="421">
        <v>1650</v>
      </c>
      <c r="H24" s="420"/>
      <c r="I24" s="420"/>
      <c r="J24" s="420"/>
      <c r="K24" s="422"/>
      <c r="L24" s="420"/>
      <c r="M24" s="420"/>
      <c r="N24" s="420"/>
      <c r="O24" s="422"/>
      <c r="P24" s="422"/>
      <c r="Q24" s="416"/>
      <c r="R24" s="416"/>
      <c r="S24" s="416"/>
      <c r="T24" s="416"/>
    </row>
    <row r="25" spans="1:20" s="328" customFormat="1" ht="25.5" customHeight="1">
      <c r="A25" s="345" t="s">
        <v>217</v>
      </c>
      <c r="B25" s="343" t="s">
        <v>331</v>
      </c>
      <c r="C25" s="340" t="s">
        <v>276</v>
      </c>
      <c r="D25" s="427"/>
      <c r="E25" s="420"/>
      <c r="F25" s="420"/>
      <c r="G25" s="421">
        <v>1000</v>
      </c>
      <c r="H25" s="420"/>
      <c r="I25" s="420"/>
      <c r="J25" s="420"/>
      <c r="K25" s="422"/>
      <c r="L25" s="420"/>
      <c r="M25" s="420"/>
      <c r="N25" s="420"/>
      <c r="O25" s="422"/>
      <c r="P25" s="422"/>
      <c r="Q25" s="416"/>
      <c r="R25" s="416"/>
      <c r="S25" s="416"/>
      <c r="T25" s="416"/>
    </row>
    <row r="26" spans="1:20" s="328" customFormat="1" ht="111.75" customHeight="1">
      <c r="A26" s="338">
        <v>2</v>
      </c>
      <c r="B26" s="339" t="s">
        <v>332</v>
      </c>
      <c r="C26" s="340" t="s">
        <v>276</v>
      </c>
      <c r="D26" s="424"/>
      <c r="E26" s="419"/>
      <c r="F26" s="420"/>
      <c r="G26" s="421"/>
      <c r="H26" s="420"/>
      <c r="I26" s="420"/>
      <c r="J26" s="420"/>
      <c r="K26" s="422"/>
      <c r="L26" s="420"/>
      <c r="M26" s="420"/>
      <c r="N26" s="420"/>
      <c r="O26" s="422"/>
      <c r="P26" s="422"/>
      <c r="Q26" s="416"/>
      <c r="R26" s="416"/>
      <c r="S26" s="416"/>
      <c r="T26" s="416"/>
    </row>
    <row r="27" spans="1:20" s="328" customFormat="1" ht="25.5" customHeight="1">
      <c r="A27" s="341" t="s">
        <v>281</v>
      </c>
      <c r="B27" s="342" t="s">
        <v>285</v>
      </c>
      <c r="C27" s="341" t="s">
        <v>276</v>
      </c>
      <c r="D27" s="332"/>
      <c r="E27" s="426"/>
      <c r="F27" s="420"/>
      <c r="G27" s="421"/>
      <c r="H27" s="420"/>
      <c r="I27" s="420"/>
      <c r="J27" s="420"/>
      <c r="K27" s="420"/>
      <c r="L27" s="420"/>
      <c r="M27" s="420"/>
      <c r="N27" s="420"/>
      <c r="O27" s="420"/>
      <c r="P27" s="420"/>
      <c r="Q27" s="416"/>
      <c r="R27" s="416"/>
      <c r="S27" s="416"/>
      <c r="T27" s="416"/>
    </row>
    <row r="28" spans="1:20" s="328" customFormat="1" ht="21.75" customHeight="1">
      <c r="A28" s="340" t="s">
        <v>189</v>
      </c>
      <c r="B28" s="344" t="s">
        <v>333</v>
      </c>
      <c r="C28" s="340" t="s">
        <v>276</v>
      </c>
      <c r="D28" s="332"/>
      <c r="E28" s="420"/>
      <c r="F28" s="420"/>
      <c r="G28" s="421">
        <v>600</v>
      </c>
      <c r="H28" s="420"/>
      <c r="I28" s="420"/>
      <c r="J28" s="420"/>
      <c r="K28" s="422"/>
      <c r="L28" s="420"/>
      <c r="M28" s="420"/>
      <c r="N28" s="420"/>
      <c r="O28" s="422"/>
      <c r="P28" s="422"/>
      <c r="Q28" s="416"/>
      <c r="R28" s="416"/>
      <c r="S28" s="416"/>
      <c r="T28" s="416"/>
    </row>
    <row r="29" spans="1:20" s="328" customFormat="1" ht="34.5" customHeight="1">
      <c r="A29" s="340" t="s">
        <v>189</v>
      </c>
      <c r="B29" s="344" t="s">
        <v>334</v>
      </c>
      <c r="C29" s="340" t="s">
        <v>276</v>
      </c>
      <c r="D29" s="332"/>
      <c r="E29" s="420"/>
      <c r="F29" s="420"/>
      <c r="G29" s="421">
        <v>700</v>
      </c>
      <c r="H29" s="420"/>
      <c r="I29" s="420"/>
      <c r="J29" s="420"/>
      <c r="K29" s="422"/>
      <c r="L29" s="420"/>
      <c r="M29" s="420"/>
      <c r="N29" s="420"/>
      <c r="O29" s="422"/>
      <c r="P29" s="422"/>
      <c r="Q29" s="416"/>
      <c r="R29" s="416"/>
      <c r="S29" s="416"/>
      <c r="T29" s="416"/>
    </row>
    <row r="30" spans="1:20" s="328" customFormat="1" ht="24.75" customHeight="1">
      <c r="A30" s="341" t="s">
        <v>282</v>
      </c>
      <c r="B30" s="342" t="s">
        <v>307</v>
      </c>
      <c r="C30" s="338" t="s">
        <v>276</v>
      </c>
      <c r="D30" s="332"/>
      <c r="E30" s="419"/>
      <c r="F30" s="420"/>
      <c r="G30" s="421"/>
      <c r="H30" s="420"/>
      <c r="I30" s="420"/>
      <c r="J30" s="420"/>
      <c r="K30" s="420"/>
      <c r="L30" s="420"/>
      <c r="M30" s="420"/>
      <c r="N30" s="420"/>
      <c r="O30" s="420"/>
      <c r="P30" s="420"/>
      <c r="Q30" s="416"/>
      <c r="R30" s="416"/>
      <c r="S30" s="416"/>
      <c r="T30" s="416"/>
    </row>
    <row r="31" spans="1:20" s="328" customFormat="1" ht="24.75" customHeight="1">
      <c r="A31" s="345" t="s">
        <v>189</v>
      </c>
      <c r="B31" s="343" t="s">
        <v>335</v>
      </c>
      <c r="C31" s="340" t="s">
        <v>276</v>
      </c>
      <c r="D31" s="332"/>
      <c r="E31" s="420"/>
      <c r="F31" s="420"/>
      <c r="G31" s="421">
        <v>5300</v>
      </c>
      <c r="H31" s="420"/>
      <c r="I31" s="420"/>
      <c r="J31" s="420"/>
      <c r="K31" s="420"/>
      <c r="L31" s="420"/>
      <c r="M31" s="420"/>
      <c r="N31" s="420"/>
      <c r="O31" s="420"/>
      <c r="P31" s="420"/>
      <c r="Q31" s="416"/>
      <c r="R31" s="416"/>
      <c r="S31" s="416"/>
      <c r="T31" s="416"/>
    </row>
    <row r="32" spans="1:20" s="328" customFormat="1" ht="34.5" customHeight="1">
      <c r="A32" s="346" t="s">
        <v>189</v>
      </c>
      <c r="B32" s="347" t="s">
        <v>334</v>
      </c>
      <c r="C32" s="348" t="s">
        <v>276</v>
      </c>
      <c r="D32" s="332"/>
      <c r="E32" s="420"/>
      <c r="F32" s="420"/>
      <c r="G32" s="421">
        <v>15200</v>
      </c>
      <c r="H32" s="428"/>
      <c r="I32" s="428"/>
      <c r="J32" s="428"/>
      <c r="K32" s="428"/>
      <c r="L32" s="428"/>
      <c r="M32" s="428"/>
      <c r="N32" s="428"/>
      <c r="O32" s="428"/>
      <c r="P32" s="428"/>
      <c r="Q32" s="416"/>
      <c r="R32" s="416"/>
      <c r="S32" s="416"/>
      <c r="T32" s="416"/>
    </row>
    <row r="33" spans="1:20" s="328" customFormat="1" ht="30.75">
      <c r="A33" s="289" t="s">
        <v>211</v>
      </c>
      <c r="B33" s="255" t="s">
        <v>666</v>
      </c>
      <c r="C33" s="256"/>
      <c r="D33" s="256"/>
      <c r="E33" s="412"/>
      <c r="F33" s="412"/>
      <c r="G33" s="256"/>
      <c r="H33" s="412"/>
      <c r="I33" s="412"/>
      <c r="J33" s="412"/>
      <c r="K33" s="412"/>
      <c r="L33" s="412"/>
      <c r="M33" s="412"/>
      <c r="N33" s="412"/>
      <c r="O33" s="412"/>
      <c r="P33" s="412"/>
      <c r="Q33" s="416"/>
      <c r="R33" s="416"/>
      <c r="S33" s="416"/>
      <c r="T33" s="416"/>
    </row>
    <row r="34" spans="1:20" s="328" customFormat="1" ht="28.5" customHeight="1">
      <c r="A34" s="349">
        <v>1</v>
      </c>
      <c r="B34" s="350" t="s">
        <v>605</v>
      </c>
      <c r="C34" s="351" t="s">
        <v>32</v>
      </c>
      <c r="D34" s="332"/>
      <c r="E34" s="420"/>
      <c r="F34" s="420"/>
      <c r="G34" s="421">
        <v>542</v>
      </c>
      <c r="H34" s="429"/>
      <c r="I34" s="429"/>
      <c r="J34" s="429"/>
      <c r="K34" s="429"/>
      <c r="L34" s="429"/>
      <c r="M34" s="429"/>
      <c r="N34" s="429"/>
      <c r="O34" s="429"/>
      <c r="P34" s="429"/>
      <c r="Q34" s="416"/>
      <c r="R34" s="416"/>
      <c r="S34" s="416"/>
      <c r="T34" s="416"/>
    </row>
    <row r="35" spans="1:20" s="328" customFormat="1" ht="35.25" customHeight="1">
      <c r="A35" s="349">
        <v>2</v>
      </c>
      <c r="B35" s="350" t="s">
        <v>606</v>
      </c>
      <c r="C35" s="351" t="s">
        <v>32</v>
      </c>
      <c r="D35" s="332"/>
      <c r="E35" s="420"/>
      <c r="F35" s="420"/>
      <c r="G35" s="421">
        <v>28</v>
      </c>
      <c r="H35" s="429"/>
      <c r="I35" s="429"/>
      <c r="J35" s="429"/>
      <c r="K35" s="429"/>
      <c r="L35" s="429"/>
      <c r="M35" s="429"/>
      <c r="N35" s="429"/>
      <c r="O35" s="429"/>
      <c r="P35" s="429"/>
      <c r="Q35" s="416"/>
      <c r="R35" s="416"/>
      <c r="S35" s="416"/>
      <c r="T35" s="416"/>
    </row>
    <row r="36" spans="1:22" s="352" customFormat="1" ht="53.25" customHeight="1">
      <c r="A36" s="349">
        <v>3</v>
      </c>
      <c r="B36" s="350" t="s">
        <v>607</v>
      </c>
      <c r="C36" s="351" t="s">
        <v>32</v>
      </c>
      <c r="D36" s="332"/>
      <c r="E36" s="420"/>
      <c r="F36" s="420"/>
      <c r="G36" s="421">
        <v>0</v>
      </c>
      <c r="H36" s="429"/>
      <c r="I36" s="429"/>
      <c r="J36" s="429"/>
      <c r="K36" s="429"/>
      <c r="L36" s="429"/>
      <c r="M36" s="429"/>
      <c r="N36" s="429"/>
      <c r="O36" s="429"/>
      <c r="P36" s="429"/>
      <c r="Q36" s="416"/>
      <c r="R36" s="416"/>
      <c r="S36" s="416"/>
      <c r="T36" s="416"/>
      <c r="U36" s="915"/>
      <c r="V36" s="916"/>
    </row>
    <row r="37" spans="1:22" s="328" customFormat="1" ht="30.75">
      <c r="A37" s="349">
        <v>4</v>
      </c>
      <c r="B37" s="350" t="s">
        <v>608</v>
      </c>
      <c r="C37" s="351" t="s">
        <v>32</v>
      </c>
      <c r="D37" s="332"/>
      <c r="E37" s="420"/>
      <c r="F37" s="420"/>
      <c r="G37" s="421">
        <v>252</v>
      </c>
      <c r="H37" s="429"/>
      <c r="I37" s="429"/>
      <c r="J37" s="429"/>
      <c r="K37" s="429"/>
      <c r="L37" s="429"/>
      <c r="M37" s="429"/>
      <c r="N37" s="429"/>
      <c r="O37" s="429"/>
      <c r="P37" s="429"/>
      <c r="Q37" s="416"/>
      <c r="R37" s="416"/>
      <c r="S37" s="416"/>
      <c r="T37" s="416"/>
      <c r="U37" s="915"/>
      <c r="V37" s="916"/>
    </row>
    <row r="38" spans="1:22" s="328" customFormat="1" ht="15">
      <c r="A38" s="349">
        <v>5</v>
      </c>
      <c r="B38" s="350" t="s">
        <v>609</v>
      </c>
      <c r="C38" s="351" t="s">
        <v>32</v>
      </c>
      <c r="D38" s="332"/>
      <c r="E38" s="420"/>
      <c r="F38" s="420"/>
      <c r="G38" s="421">
        <v>60</v>
      </c>
      <c r="H38" s="429"/>
      <c r="I38" s="429"/>
      <c r="J38" s="429"/>
      <c r="K38" s="429"/>
      <c r="L38" s="429"/>
      <c r="M38" s="429"/>
      <c r="N38" s="429"/>
      <c r="O38" s="429"/>
      <c r="P38" s="429"/>
      <c r="Q38" s="416"/>
      <c r="R38" s="416"/>
      <c r="S38" s="416"/>
      <c r="T38" s="416"/>
      <c r="U38" s="915"/>
      <c r="V38" s="916"/>
    </row>
    <row r="39" spans="1:22" s="328" customFormat="1" ht="15">
      <c r="A39" s="353">
        <v>6</v>
      </c>
      <c r="B39" s="354" t="s">
        <v>600</v>
      </c>
      <c r="C39" s="351" t="s">
        <v>32</v>
      </c>
      <c r="D39" s="332"/>
      <c r="E39" s="420"/>
      <c r="F39" s="420"/>
      <c r="G39" s="421">
        <v>20</v>
      </c>
      <c r="H39" s="430"/>
      <c r="I39" s="430"/>
      <c r="J39" s="430"/>
      <c r="K39" s="430"/>
      <c r="L39" s="430"/>
      <c r="M39" s="430"/>
      <c r="N39" s="430"/>
      <c r="O39" s="430"/>
      <c r="P39" s="430"/>
      <c r="Q39" s="416"/>
      <c r="R39" s="416"/>
      <c r="S39" s="416"/>
      <c r="T39" s="416"/>
      <c r="U39" s="915"/>
      <c r="V39" s="916"/>
    </row>
    <row r="40" spans="1:22" s="328" customFormat="1" ht="15">
      <c r="A40" s="353">
        <v>7</v>
      </c>
      <c r="B40" s="354" t="s">
        <v>610</v>
      </c>
      <c r="C40" s="351" t="s">
        <v>32</v>
      </c>
      <c r="D40" s="332"/>
      <c r="E40" s="420"/>
      <c r="F40" s="420"/>
      <c r="G40" s="421">
        <v>36</v>
      </c>
      <c r="H40" s="430"/>
      <c r="I40" s="430"/>
      <c r="J40" s="430"/>
      <c r="K40" s="430"/>
      <c r="L40" s="430"/>
      <c r="M40" s="430"/>
      <c r="N40" s="430"/>
      <c r="O40" s="430"/>
      <c r="P40" s="430"/>
      <c r="Q40" s="416"/>
      <c r="R40" s="416"/>
      <c r="S40" s="416"/>
      <c r="T40" s="416"/>
      <c r="U40" s="915"/>
      <c r="V40" s="916"/>
    </row>
    <row r="41" spans="1:20" s="324" customFormat="1" ht="15">
      <c r="A41" s="355"/>
      <c r="B41" s="355"/>
      <c r="C41" s="355"/>
      <c r="D41" s="356"/>
      <c r="E41" s="355"/>
      <c r="F41" s="355"/>
      <c r="G41" s="356"/>
      <c r="H41" s="355"/>
      <c r="I41" s="355"/>
      <c r="J41" s="355"/>
      <c r="K41" s="355"/>
      <c r="L41" s="355"/>
      <c r="M41" s="355"/>
      <c r="N41" s="355"/>
      <c r="O41" s="355"/>
      <c r="P41" s="355"/>
      <c r="Q41" s="355"/>
      <c r="R41" s="355"/>
      <c r="S41" s="355"/>
      <c r="T41" s="355"/>
    </row>
    <row r="43" ht="15">
      <c r="B43" s="324" t="s">
        <v>663</v>
      </c>
    </row>
  </sheetData>
  <sheetProtection/>
  <mergeCells count="20">
    <mergeCell ref="U36:V40"/>
    <mergeCell ref="D6:F6"/>
    <mergeCell ref="S7:S8"/>
    <mergeCell ref="Q6:T6"/>
    <mergeCell ref="A1:T1"/>
    <mergeCell ref="A2:T2"/>
    <mergeCell ref="A3:T3"/>
    <mergeCell ref="H7:P7"/>
    <mergeCell ref="A6:A8"/>
    <mergeCell ref="E7:E8"/>
    <mergeCell ref="B6:B8"/>
    <mergeCell ref="D7:D8"/>
    <mergeCell ref="A4:T4"/>
    <mergeCell ref="G7:G8"/>
    <mergeCell ref="T7:T8"/>
    <mergeCell ref="C6:C8"/>
    <mergeCell ref="Q7:Q8"/>
    <mergeCell ref="F7:F8"/>
    <mergeCell ref="G6:P6"/>
    <mergeCell ref="R7:R8"/>
  </mergeCells>
  <printOptions horizontalCentered="1"/>
  <pageMargins left="0.2" right="0.2" top="0.4" bottom="0.5" header="0.6" footer="0.25"/>
  <pageSetup horizontalDpi="600" verticalDpi="600" orientation="landscape" paperSize="9" scale="80" r:id="rId1"/>
  <headerFooter alignWithMargins="0">
    <oddFooter>&amp;C&amp;10&amp;P</oddFooter>
  </headerFooter>
</worksheet>
</file>

<file path=xl/worksheets/sheet9.xml><?xml version="1.0" encoding="utf-8"?>
<worksheet xmlns="http://schemas.openxmlformats.org/spreadsheetml/2006/main" xmlns:r="http://schemas.openxmlformats.org/officeDocument/2006/relationships">
  <dimension ref="A1:T78"/>
  <sheetViews>
    <sheetView zoomScale="70" zoomScaleNormal="70" zoomScalePageLayoutView="0" workbookViewId="0" topLeftCell="A1">
      <pane ySplit="7" topLeftCell="A47" activePane="bottomLeft" state="frozen"/>
      <selection pane="topLeft" activeCell="E71" sqref="E71"/>
      <selection pane="bottomLeft" activeCell="A1" sqref="A1:M1"/>
    </sheetView>
  </sheetViews>
  <sheetFormatPr defaultColWidth="8.83203125" defaultRowHeight="18"/>
  <cols>
    <col min="1" max="1" width="4.91015625" style="77" customWidth="1"/>
    <col min="2" max="2" width="30.83203125" style="152" customWidth="1"/>
    <col min="3" max="3" width="9" style="89" bestFit="1" customWidth="1"/>
    <col min="4" max="4" width="10.25" style="89" customWidth="1"/>
    <col min="5" max="5" width="6.83203125" style="89" customWidth="1"/>
    <col min="6" max="6" width="6.08203125" style="253" customWidth="1"/>
    <col min="7" max="7" width="10.91015625" style="89" bestFit="1" customWidth="1"/>
    <col min="8" max="8" width="6.33203125" style="89" customWidth="1"/>
    <col min="9" max="9" width="6.33203125" style="151" customWidth="1"/>
    <col min="10" max="10" width="7" style="89" bestFit="1" customWidth="1"/>
    <col min="11" max="11" width="7.5" style="77" customWidth="1"/>
    <col min="12" max="12" width="7" style="77" customWidth="1"/>
    <col min="13" max="13" width="8.08203125" style="77" customWidth="1"/>
    <col min="14" max="16384" width="8.83203125" style="77" customWidth="1"/>
  </cols>
  <sheetData>
    <row r="1" spans="1:20" ht="18" customHeight="1">
      <c r="A1" s="926" t="s">
        <v>789</v>
      </c>
      <c r="B1" s="926"/>
      <c r="C1" s="926"/>
      <c r="D1" s="926"/>
      <c r="E1" s="926"/>
      <c r="F1" s="926"/>
      <c r="G1" s="926"/>
      <c r="H1" s="926"/>
      <c r="I1" s="926"/>
      <c r="J1" s="926"/>
      <c r="K1" s="926"/>
      <c r="L1" s="926"/>
      <c r="M1" s="926"/>
      <c r="N1" s="613"/>
      <c r="O1" s="613"/>
      <c r="P1" s="613"/>
      <c r="Q1" s="613"/>
      <c r="R1" s="613"/>
      <c r="S1" s="613"/>
      <c r="T1" s="613"/>
    </row>
    <row r="2" spans="1:13" ht="15" customHeight="1">
      <c r="A2" s="927" t="s">
        <v>452</v>
      </c>
      <c r="B2" s="927"/>
      <c r="C2" s="927"/>
      <c r="D2" s="927"/>
      <c r="E2" s="927"/>
      <c r="F2" s="927"/>
      <c r="G2" s="927"/>
      <c r="H2" s="927"/>
      <c r="I2" s="927"/>
      <c r="J2" s="927"/>
      <c r="K2" s="927"/>
      <c r="L2" s="927"/>
      <c r="M2" s="927"/>
    </row>
    <row r="3" spans="1:13" s="78" customFormat="1" ht="18.75">
      <c r="A3" s="888" t="s">
        <v>288</v>
      </c>
      <c r="B3" s="888"/>
      <c r="C3" s="888"/>
      <c r="D3" s="888"/>
      <c r="E3" s="888"/>
      <c r="F3" s="888"/>
      <c r="G3" s="888"/>
      <c r="H3" s="888"/>
      <c r="I3" s="888"/>
      <c r="J3" s="888"/>
      <c r="K3" s="888"/>
      <c r="L3" s="888"/>
      <c r="M3" s="888"/>
    </row>
    <row r="4" spans="1:17" s="80" customFormat="1" ht="15.75">
      <c r="A4" s="862" t="s">
        <v>661</v>
      </c>
      <c r="B4" s="862"/>
      <c r="C4" s="862"/>
      <c r="D4" s="862"/>
      <c r="E4" s="862"/>
      <c r="F4" s="862"/>
      <c r="G4" s="862"/>
      <c r="H4" s="862"/>
      <c r="I4" s="862"/>
      <c r="J4" s="862"/>
      <c r="K4" s="862"/>
      <c r="L4" s="862"/>
      <c r="M4" s="862"/>
      <c r="N4" s="79"/>
      <c r="O4" s="79"/>
      <c r="P4" s="79"/>
      <c r="Q4" s="79"/>
    </row>
    <row r="5" spans="1:10" ht="15.75">
      <c r="A5" s="81"/>
      <c r="B5" s="81"/>
      <c r="C5" s="81"/>
      <c r="D5" s="81"/>
      <c r="E5" s="81"/>
      <c r="F5" s="252"/>
      <c r="G5" s="81"/>
      <c r="H5" s="81"/>
      <c r="I5" s="254"/>
      <c r="J5" s="82"/>
    </row>
    <row r="6" spans="1:13" s="83" customFormat="1" ht="19.5" customHeight="1">
      <c r="A6" s="870" t="s">
        <v>178</v>
      </c>
      <c r="B6" s="870" t="s">
        <v>220</v>
      </c>
      <c r="C6" s="870" t="s">
        <v>221</v>
      </c>
      <c r="D6" s="882" t="s">
        <v>453</v>
      </c>
      <c r="E6" s="883" t="s">
        <v>375</v>
      </c>
      <c r="F6" s="883"/>
      <c r="G6" s="890" t="s">
        <v>695</v>
      </c>
      <c r="H6" s="890"/>
      <c r="I6" s="890"/>
      <c r="J6" s="891" t="s">
        <v>187</v>
      </c>
      <c r="K6" s="891"/>
      <c r="L6" s="891"/>
      <c r="M6" s="884" t="s">
        <v>319</v>
      </c>
    </row>
    <row r="7" spans="1:13" s="83" customFormat="1" ht="74.25" customHeight="1">
      <c r="A7" s="870"/>
      <c r="B7" s="870"/>
      <c r="C7" s="870"/>
      <c r="D7" s="882"/>
      <c r="E7" s="766" t="s">
        <v>701</v>
      </c>
      <c r="F7" s="766" t="s">
        <v>694</v>
      </c>
      <c r="G7" s="767" t="s">
        <v>696</v>
      </c>
      <c r="H7" s="768" t="s">
        <v>697</v>
      </c>
      <c r="I7" s="768" t="s">
        <v>310</v>
      </c>
      <c r="J7" s="764" t="s">
        <v>698</v>
      </c>
      <c r="K7" s="764" t="s">
        <v>699</v>
      </c>
      <c r="L7" s="764" t="s">
        <v>700</v>
      </c>
      <c r="M7" s="885"/>
    </row>
    <row r="8" spans="1:13" ht="24.75" customHeight="1">
      <c r="A8" s="431" t="s">
        <v>207</v>
      </c>
      <c r="B8" s="432" t="s">
        <v>289</v>
      </c>
      <c r="C8" s="433"/>
      <c r="D8" s="433"/>
      <c r="E8" s="443"/>
      <c r="F8" s="444"/>
      <c r="G8" s="444"/>
      <c r="H8" s="443"/>
      <c r="I8" s="444"/>
      <c r="J8" s="443"/>
      <c r="K8" s="443"/>
      <c r="L8" s="443"/>
      <c r="M8" s="443"/>
    </row>
    <row r="9" spans="1:13" ht="21" customHeight="1">
      <c r="A9" s="434" t="s">
        <v>208</v>
      </c>
      <c r="B9" s="435" t="s">
        <v>185</v>
      </c>
      <c r="C9" s="249"/>
      <c r="D9" s="249"/>
      <c r="E9" s="445"/>
      <c r="F9" s="446"/>
      <c r="G9" s="446"/>
      <c r="H9" s="445"/>
      <c r="I9" s="446"/>
      <c r="J9" s="445"/>
      <c r="K9" s="445"/>
      <c r="L9" s="445"/>
      <c r="M9" s="445"/>
    </row>
    <row r="10" spans="1:13" ht="24.75" customHeight="1">
      <c r="A10" s="436">
        <v>1</v>
      </c>
      <c r="B10" s="437" t="s">
        <v>290</v>
      </c>
      <c r="C10" s="436" t="s">
        <v>291</v>
      </c>
      <c r="D10" s="436">
        <v>15</v>
      </c>
      <c r="E10" s="445"/>
      <c r="F10" s="446"/>
      <c r="G10" s="446">
        <v>13.5</v>
      </c>
      <c r="H10" s="249"/>
      <c r="I10" s="446"/>
      <c r="J10" s="447"/>
      <c r="K10" s="447"/>
      <c r="L10" s="447"/>
      <c r="M10" s="447"/>
    </row>
    <row r="11" spans="1:13" ht="24" customHeight="1">
      <c r="A11" s="436">
        <v>2</v>
      </c>
      <c r="B11" s="437" t="s">
        <v>492</v>
      </c>
      <c r="C11" s="436" t="s">
        <v>493</v>
      </c>
      <c r="D11" s="436">
        <v>3.5</v>
      </c>
      <c r="E11" s="445"/>
      <c r="F11" s="446"/>
      <c r="G11" s="446">
        <v>3</v>
      </c>
      <c r="H11" s="249"/>
      <c r="I11" s="446"/>
      <c r="J11" s="447"/>
      <c r="K11" s="447"/>
      <c r="L11" s="447"/>
      <c r="M11" s="447"/>
    </row>
    <row r="12" spans="1:13" ht="24" customHeight="1">
      <c r="A12" s="436">
        <v>3</v>
      </c>
      <c r="B12" s="437" t="s">
        <v>292</v>
      </c>
      <c r="C12" s="436" t="s">
        <v>293</v>
      </c>
      <c r="D12" s="436">
        <v>46.5</v>
      </c>
      <c r="E12" s="445"/>
      <c r="F12" s="446"/>
      <c r="G12" s="446">
        <v>44.4</v>
      </c>
      <c r="H12" s="445"/>
      <c r="I12" s="446"/>
      <c r="J12" s="447"/>
      <c r="K12" s="447"/>
      <c r="L12" s="447"/>
      <c r="M12" s="447"/>
    </row>
    <row r="13" spans="1:13" ht="29.25" customHeight="1">
      <c r="A13" s="436">
        <v>4</v>
      </c>
      <c r="B13" s="437" t="s">
        <v>294</v>
      </c>
      <c r="C13" s="436" t="s">
        <v>181</v>
      </c>
      <c r="D13" s="436">
        <v>100</v>
      </c>
      <c r="E13" s="445"/>
      <c r="F13" s="446"/>
      <c r="G13" s="446">
        <v>100</v>
      </c>
      <c r="H13" s="249"/>
      <c r="I13" s="446"/>
      <c r="J13" s="447"/>
      <c r="K13" s="447"/>
      <c r="L13" s="447"/>
      <c r="M13" s="447"/>
    </row>
    <row r="14" spans="1:13" ht="41.25" customHeight="1">
      <c r="A14" s="876">
        <v>5</v>
      </c>
      <c r="B14" s="84" t="s">
        <v>495</v>
      </c>
      <c r="C14" s="85" t="s">
        <v>181</v>
      </c>
      <c r="D14" s="436" t="s">
        <v>424</v>
      </c>
      <c r="E14" s="448"/>
      <c r="F14" s="446"/>
      <c r="G14" s="446">
        <v>31.5</v>
      </c>
      <c r="H14" s="249"/>
      <c r="I14" s="446"/>
      <c r="J14" s="447"/>
      <c r="K14" s="447"/>
      <c r="L14" s="447"/>
      <c r="M14" s="447"/>
    </row>
    <row r="15" spans="1:13" ht="40.5" customHeight="1">
      <c r="A15" s="876"/>
      <c r="B15" s="84" t="s">
        <v>496</v>
      </c>
      <c r="C15" s="85" t="s">
        <v>181</v>
      </c>
      <c r="D15" s="436" t="s">
        <v>425</v>
      </c>
      <c r="E15" s="448"/>
      <c r="F15" s="446"/>
      <c r="G15" s="446">
        <v>15.9</v>
      </c>
      <c r="H15" s="249"/>
      <c r="I15" s="446"/>
      <c r="J15" s="447"/>
      <c r="K15" s="447"/>
      <c r="L15" s="447"/>
      <c r="M15" s="447"/>
    </row>
    <row r="16" spans="1:13" ht="22.5" customHeight="1">
      <c r="A16" s="288">
        <v>6</v>
      </c>
      <c r="B16" s="86" t="s">
        <v>491</v>
      </c>
      <c r="C16" s="87" t="s">
        <v>181</v>
      </c>
      <c r="D16" s="436" t="s">
        <v>193</v>
      </c>
      <c r="E16" s="448"/>
      <c r="F16" s="446"/>
      <c r="G16" s="446">
        <v>85</v>
      </c>
      <c r="H16" s="249"/>
      <c r="I16" s="446"/>
      <c r="J16" s="447"/>
      <c r="K16" s="447"/>
      <c r="L16" s="447"/>
      <c r="M16" s="447"/>
    </row>
    <row r="17" spans="1:13" ht="31.5">
      <c r="A17" s="288">
        <v>7</v>
      </c>
      <c r="B17" s="86" t="s">
        <v>500</v>
      </c>
      <c r="C17" s="87" t="s">
        <v>181</v>
      </c>
      <c r="D17" s="436">
        <v>90</v>
      </c>
      <c r="E17" s="448"/>
      <c r="F17" s="446"/>
      <c r="G17" s="446">
        <v>70</v>
      </c>
      <c r="H17" s="249"/>
      <c r="I17" s="446"/>
      <c r="J17" s="447"/>
      <c r="K17" s="447"/>
      <c r="L17" s="447"/>
      <c r="M17" s="447"/>
    </row>
    <row r="18" spans="1:13" s="251" customFormat="1" ht="21.75" customHeight="1">
      <c r="A18" s="288">
        <v>8</v>
      </c>
      <c r="B18" s="125" t="s">
        <v>628</v>
      </c>
      <c r="C18" s="116" t="s">
        <v>181</v>
      </c>
      <c r="D18" s="436" t="s">
        <v>490</v>
      </c>
      <c r="E18" s="449"/>
      <c r="F18" s="446"/>
      <c r="G18" s="446">
        <v>88</v>
      </c>
      <c r="H18" s="249"/>
      <c r="I18" s="446"/>
      <c r="J18" s="450"/>
      <c r="K18" s="450"/>
      <c r="L18" s="450"/>
      <c r="M18" s="450"/>
    </row>
    <row r="19" spans="1:13" ht="32.25" customHeight="1">
      <c r="A19" s="434" t="s">
        <v>210</v>
      </c>
      <c r="B19" s="435" t="s">
        <v>295</v>
      </c>
      <c r="C19" s="434"/>
      <c r="D19" s="436"/>
      <c r="E19" s="451"/>
      <c r="F19" s="452"/>
      <c r="G19" s="452">
        <f>+G20+G21</f>
        <v>3325</v>
      </c>
      <c r="H19" s="451"/>
      <c r="I19" s="452"/>
      <c r="J19" s="447"/>
      <c r="K19" s="447"/>
      <c r="L19" s="447"/>
      <c r="M19" s="447"/>
    </row>
    <row r="20" spans="1:13" ht="20.25" customHeight="1">
      <c r="A20" s="434">
        <v>1</v>
      </c>
      <c r="B20" s="435" t="s">
        <v>603</v>
      </c>
      <c r="C20" s="434"/>
      <c r="D20" s="436"/>
      <c r="E20" s="451"/>
      <c r="F20" s="452"/>
      <c r="G20" s="446">
        <v>1450</v>
      </c>
      <c r="H20" s="451"/>
      <c r="I20" s="446"/>
      <c r="J20" s="447"/>
      <c r="K20" s="447"/>
      <c r="L20" s="447"/>
      <c r="M20" s="447"/>
    </row>
    <row r="21" spans="1:13" ht="19.5" customHeight="1">
      <c r="A21" s="434">
        <v>2</v>
      </c>
      <c r="B21" s="435" t="s">
        <v>604</v>
      </c>
      <c r="C21" s="434"/>
      <c r="D21" s="436"/>
      <c r="E21" s="451"/>
      <c r="F21" s="452"/>
      <c r="G21" s="446">
        <v>1875</v>
      </c>
      <c r="H21" s="451"/>
      <c r="I21" s="446"/>
      <c r="J21" s="447"/>
      <c r="K21" s="447"/>
      <c r="L21" s="447"/>
      <c r="M21" s="447"/>
    </row>
    <row r="22" spans="1:13" s="83" customFormat="1" ht="20.25" customHeight="1">
      <c r="A22" s="434" t="s">
        <v>215</v>
      </c>
      <c r="B22" s="435" t="s">
        <v>358</v>
      </c>
      <c r="C22" s="434"/>
      <c r="D22" s="436"/>
      <c r="E22" s="453"/>
      <c r="F22" s="434"/>
      <c r="G22" s="434"/>
      <c r="H22" s="453"/>
      <c r="I22" s="434"/>
      <c r="J22" s="447"/>
      <c r="K22" s="447"/>
      <c r="L22" s="447"/>
      <c r="M22" s="447"/>
    </row>
    <row r="23" spans="1:13" s="83" customFormat="1" ht="36.75" customHeight="1">
      <c r="A23" s="434" t="s">
        <v>208</v>
      </c>
      <c r="B23" s="438" t="s">
        <v>2</v>
      </c>
      <c r="C23" s="434"/>
      <c r="D23" s="436"/>
      <c r="E23" s="453"/>
      <c r="F23" s="434"/>
      <c r="G23" s="434"/>
      <c r="H23" s="453"/>
      <c r="I23" s="434"/>
      <c r="J23" s="447"/>
      <c r="K23" s="447"/>
      <c r="L23" s="447"/>
      <c r="M23" s="447"/>
    </row>
    <row r="24" spans="1:13" ht="24.75" customHeight="1">
      <c r="A24" s="434">
        <v>1</v>
      </c>
      <c r="B24" s="435" t="s">
        <v>342</v>
      </c>
      <c r="C24" s="434"/>
      <c r="D24" s="436"/>
      <c r="E24" s="453"/>
      <c r="F24" s="434"/>
      <c r="G24" s="434"/>
      <c r="H24" s="453"/>
      <c r="I24" s="434"/>
      <c r="J24" s="447"/>
      <c r="K24" s="447"/>
      <c r="L24" s="447"/>
      <c r="M24" s="447"/>
    </row>
    <row r="25" spans="1:13" ht="20.25" customHeight="1">
      <c r="A25" s="439" t="s">
        <v>209</v>
      </c>
      <c r="B25" s="437" t="s">
        <v>336</v>
      </c>
      <c r="C25" s="436" t="s">
        <v>194</v>
      </c>
      <c r="D25" s="436"/>
      <c r="E25" s="454"/>
      <c r="F25" s="452"/>
      <c r="G25" s="455">
        <v>2000</v>
      </c>
      <c r="H25" s="454"/>
      <c r="I25" s="455"/>
      <c r="J25" s="447"/>
      <c r="K25" s="447"/>
      <c r="L25" s="447"/>
      <c r="M25" s="447"/>
    </row>
    <row r="26" spans="1:13" ht="19.5" customHeight="1">
      <c r="A26" s="439" t="s">
        <v>189</v>
      </c>
      <c r="B26" s="437" t="s">
        <v>3</v>
      </c>
      <c r="C26" s="436" t="s">
        <v>4</v>
      </c>
      <c r="D26" s="436"/>
      <c r="E26" s="445"/>
      <c r="F26" s="456"/>
      <c r="G26" s="446" t="s">
        <v>601</v>
      </c>
      <c r="H26" s="445"/>
      <c r="I26" s="446"/>
      <c r="J26" s="447"/>
      <c r="K26" s="447"/>
      <c r="L26" s="447"/>
      <c r="M26" s="447"/>
    </row>
    <row r="27" spans="1:13" ht="21" customHeight="1">
      <c r="A27" s="434">
        <v>2</v>
      </c>
      <c r="B27" s="435" t="s">
        <v>5</v>
      </c>
      <c r="C27" s="434"/>
      <c r="D27" s="436"/>
      <c r="E27" s="453"/>
      <c r="F27" s="434"/>
      <c r="G27" s="434"/>
      <c r="H27" s="453"/>
      <c r="I27" s="434"/>
      <c r="J27" s="447"/>
      <c r="K27" s="447"/>
      <c r="L27" s="447"/>
      <c r="M27" s="447"/>
    </row>
    <row r="28" spans="1:13" s="83" customFormat="1" ht="21" customHeight="1">
      <c r="A28" s="434" t="s">
        <v>189</v>
      </c>
      <c r="B28" s="437" t="s">
        <v>6</v>
      </c>
      <c r="C28" s="116" t="s">
        <v>7</v>
      </c>
      <c r="D28" s="116"/>
      <c r="E28" s="445"/>
      <c r="F28" s="446"/>
      <c r="G28" s="446">
        <v>264</v>
      </c>
      <c r="H28" s="445"/>
      <c r="I28" s="446"/>
      <c r="J28" s="447"/>
      <c r="K28" s="447"/>
      <c r="L28" s="447"/>
      <c r="M28" s="447"/>
    </row>
    <row r="29" spans="1:13" ht="25.5" customHeight="1">
      <c r="A29" s="434" t="s">
        <v>189</v>
      </c>
      <c r="B29" s="437" t="s">
        <v>142</v>
      </c>
      <c r="C29" s="116" t="s">
        <v>181</v>
      </c>
      <c r="D29" s="116"/>
      <c r="E29" s="445"/>
      <c r="F29" s="446"/>
      <c r="G29" s="446" t="s">
        <v>193</v>
      </c>
      <c r="H29" s="445"/>
      <c r="I29" s="446"/>
      <c r="J29" s="447"/>
      <c r="K29" s="447"/>
      <c r="L29" s="447"/>
      <c r="M29" s="447"/>
    </row>
    <row r="30" spans="1:13" ht="24" customHeight="1">
      <c r="A30" s="434">
        <v>3</v>
      </c>
      <c r="B30" s="435" t="s">
        <v>8</v>
      </c>
      <c r="C30" s="434"/>
      <c r="D30" s="436"/>
      <c r="E30" s="445"/>
      <c r="F30" s="434"/>
      <c r="G30" s="446"/>
      <c r="H30" s="445"/>
      <c r="I30" s="446"/>
      <c r="J30" s="447"/>
      <c r="K30" s="447"/>
      <c r="L30" s="447"/>
      <c r="M30" s="447"/>
    </row>
    <row r="31" spans="1:13" ht="27.75" customHeight="1">
      <c r="A31" s="436" t="s">
        <v>189</v>
      </c>
      <c r="B31" s="437" t="s">
        <v>143</v>
      </c>
      <c r="C31" s="436" t="s">
        <v>144</v>
      </c>
      <c r="D31" s="436"/>
      <c r="E31" s="453"/>
      <c r="F31" s="457"/>
      <c r="G31" s="434" t="s">
        <v>602</v>
      </c>
      <c r="H31" s="453"/>
      <c r="I31" s="434"/>
      <c r="J31" s="447"/>
      <c r="K31" s="447"/>
      <c r="L31" s="447"/>
      <c r="M31" s="447"/>
    </row>
    <row r="32" spans="1:13" ht="15.75">
      <c r="A32" s="434">
        <v>4</v>
      </c>
      <c r="B32" s="440" t="s">
        <v>10</v>
      </c>
      <c r="C32" s="116"/>
      <c r="D32" s="116"/>
      <c r="E32" s="88"/>
      <c r="F32" s="380"/>
      <c r="G32" s="380"/>
      <c r="H32" s="88"/>
      <c r="I32" s="380"/>
      <c r="J32" s="447"/>
      <c r="K32" s="447"/>
      <c r="L32" s="447"/>
      <c r="M32" s="447"/>
    </row>
    <row r="33" spans="1:13" ht="41.25" customHeight="1">
      <c r="A33" s="441" t="s">
        <v>189</v>
      </c>
      <c r="B33" s="125" t="s">
        <v>11</v>
      </c>
      <c r="C33" s="116" t="s">
        <v>181</v>
      </c>
      <c r="D33" s="116"/>
      <c r="E33" s="88"/>
      <c r="F33" s="458"/>
      <c r="G33" s="380">
        <v>50</v>
      </c>
      <c r="H33" s="88"/>
      <c r="I33" s="380"/>
      <c r="J33" s="447"/>
      <c r="K33" s="447"/>
      <c r="L33" s="447"/>
      <c r="M33" s="447"/>
    </row>
    <row r="34" spans="1:13" ht="19.5" customHeight="1">
      <c r="A34" s="434">
        <v>5</v>
      </c>
      <c r="B34" s="435" t="s">
        <v>12</v>
      </c>
      <c r="C34" s="434"/>
      <c r="D34" s="436"/>
      <c r="E34" s="445"/>
      <c r="F34" s="456"/>
      <c r="G34" s="446"/>
      <c r="H34" s="445"/>
      <c r="I34" s="446"/>
      <c r="J34" s="447"/>
      <c r="K34" s="447"/>
      <c r="L34" s="447"/>
      <c r="M34" s="447"/>
    </row>
    <row r="35" spans="1:13" s="83" customFormat="1" ht="41.25" customHeight="1">
      <c r="A35" s="434" t="s">
        <v>189</v>
      </c>
      <c r="B35" s="125" t="s">
        <v>629</v>
      </c>
      <c r="C35" s="116" t="s">
        <v>181</v>
      </c>
      <c r="D35" s="116"/>
      <c r="E35" s="459"/>
      <c r="F35" s="458"/>
      <c r="G35" s="371">
        <v>45</v>
      </c>
      <c r="H35" s="372"/>
      <c r="I35" s="371"/>
      <c r="J35" s="447"/>
      <c r="K35" s="447"/>
      <c r="L35" s="447"/>
      <c r="M35" s="447"/>
    </row>
    <row r="36" spans="1:13" ht="39.75" customHeight="1">
      <c r="A36" s="434">
        <v>6</v>
      </c>
      <c r="B36" s="435" t="s">
        <v>13</v>
      </c>
      <c r="C36" s="434"/>
      <c r="D36" s="436"/>
      <c r="E36" s="454"/>
      <c r="F36" s="434"/>
      <c r="G36" s="455"/>
      <c r="H36" s="454"/>
      <c r="I36" s="455"/>
      <c r="J36" s="447"/>
      <c r="K36" s="447"/>
      <c r="L36" s="447"/>
      <c r="M36" s="447"/>
    </row>
    <row r="37" spans="1:13" ht="25.5" customHeight="1">
      <c r="A37" s="441" t="s">
        <v>189</v>
      </c>
      <c r="B37" s="248" t="s">
        <v>308</v>
      </c>
      <c r="C37" s="116" t="s">
        <v>9</v>
      </c>
      <c r="D37" s="116"/>
      <c r="E37" s="453"/>
      <c r="F37" s="446"/>
      <c r="G37" s="434">
        <v>152</v>
      </c>
      <c r="H37" s="453"/>
      <c r="I37" s="434"/>
      <c r="J37" s="447"/>
      <c r="K37" s="447"/>
      <c r="L37" s="447"/>
      <c r="M37" s="447"/>
    </row>
    <row r="38" spans="1:13" ht="26.25" customHeight="1">
      <c r="A38" s="441" t="s">
        <v>189</v>
      </c>
      <c r="B38" s="248" t="s">
        <v>630</v>
      </c>
      <c r="C38" s="116" t="s">
        <v>181</v>
      </c>
      <c r="D38" s="116"/>
      <c r="E38" s="445"/>
      <c r="F38" s="455"/>
      <c r="G38" s="460">
        <v>100</v>
      </c>
      <c r="H38" s="448"/>
      <c r="I38" s="460"/>
      <c r="J38" s="461"/>
      <c r="K38" s="461"/>
      <c r="L38" s="461"/>
      <c r="M38" s="447"/>
    </row>
    <row r="39" spans="1:13" ht="25.5" customHeight="1">
      <c r="A39" s="441" t="s">
        <v>189</v>
      </c>
      <c r="B39" s="248" t="s">
        <v>631</v>
      </c>
      <c r="C39" s="116" t="s">
        <v>181</v>
      </c>
      <c r="D39" s="116"/>
      <c r="E39" s="445"/>
      <c r="F39" s="462"/>
      <c r="G39" s="460">
        <v>85</v>
      </c>
      <c r="H39" s="445"/>
      <c r="I39" s="460"/>
      <c r="J39" s="461"/>
      <c r="K39" s="461"/>
      <c r="L39" s="461"/>
      <c r="M39" s="447"/>
    </row>
    <row r="40" spans="1:13" s="83" customFormat="1" ht="42" customHeight="1">
      <c r="A40" s="434">
        <v>7</v>
      </c>
      <c r="B40" s="435" t="s">
        <v>14</v>
      </c>
      <c r="C40" s="434"/>
      <c r="D40" s="436"/>
      <c r="E40" s="445"/>
      <c r="F40" s="434"/>
      <c r="G40" s="446"/>
      <c r="H40" s="445"/>
      <c r="I40" s="446"/>
      <c r="J40" s="447"/>
      <c r="K40" s="447"/>
      <c r="L40" s="447"/>
      <c r="M40" s="447"/>
    </row>
    <row r="41" spans="1:13" s="76" customFormat="1" ht="39.75" customHeight="1">
      <c r="A41" s="434" t="s">
        <v>189</v>
      </c>
      <c r="B41" s="125" t="s">
        <v>632</v>
      </c>
      <c r="C41" s="436" t="s">
        <v>181</v>
      </c>
      <c r="D41" s="436"/>
      <c r="E41" s="249"/>
      <c r="F41" s="446"/>
      <c r="G41" s="455">
        <v>80</v>
      </c>
      <c r="H41" s="463"/>
      <c r="I41" s="455"/>
      <c r="J41" s="450"/>
      <c r="K41" s="450"/>
      <c r="L41" s="450"/>
      <c r="M41" s="450"/>
    </row>
    <row r="42" spans="1:13" s="83" customFormat="1" ht="22.5" customHeight="1">
      <c r="A42" s="434" t="s">
        <v>210</v>
      </c>
      <c r="B42" s="115" t="s">
        <v>145</v>
      </c>
      <c r="C42" s="114"/>
      <c r="D42" s="116"/>
      <c r="E42" s="453"/>
      <c r="F42" s="446"/>
      <c r="G42" s="434"/>
      <c r="H42" s="453"/>
      <c r="I42" s="434"/>
      <c r="J42" s="447"/>
      <c r="K42" s="447"/>
      <c r="L42" s="447"/>
      <c r="M42" s="447"/>
    </row>
    <row r="43" spans="1:13" s="83" customFormat="1" ht="36.75" customHeight="1">
      <c r="A43" s="436">
        <v>1</v>
      </c>
      <c r="B43" s="125" t="s">
        <v>15</v>
      </c>
      <c r="C43" s="116" t="s">
        <v>181</v>
      </c>
      <c r="D43" s="116"/>
      <c r="E43" s="459"/>
      <c r="F43" s="464"/>
      <c r="G43" s="466">
        <v>100</v>
      </c>
      <c r="H43" s="465"/>
      <c r="I43" s="466"/>
      <c r="J43" s="447"/>
      <c r="K43" s="447"/>
      <c r="L43" s="447"/>
      <c r="M43" s="447"/>
    </row>
    <row r="44" spans="1:13" s="83" customFormat="1" ht="21" customHeight="1">
      <c r="A44" s="434" t="s">
        <v>211</v>
      </c>
      <c r="B44" s="435" t="s">
        <v>16</v>
      </c>
      <c r="C44" s="434"/>
      <c r="D44" s="436"/>
      <c r="E44" s="445"/>
      <c r="F44" s="434"/>
      <c r="G44" s="446"/>
      <c r="H44" s="445"/>
      <c r="I44" s="446"/>
      <c r="J44" s="447"/>
      <c r="K44" s="447"/>
      <c r="L44" s="447"/>
      <c r="M44" s="447"/>
    </row>
    <row r="45" spans="1:13" s="83" customFormat="1" ht="41.25" customHeight="1">
      <c r="A45" s="441">
        <v>1</v>
      </c>
      <c r="B45" s="125" t="s">
        <v>497</v>
      </c>
      <c r="C45" s="116" t="s">
        <v>181</v>
      </c>
      <c r="D45" s="116" t="s">
        <v>17</v>
      </c>
      <c r="E45" s="445"/>
      <c r="F45" s="467"/>
      <c r="G45" s="446" t="s">
        <v>633</v>
      </c>
      <c r="H45" s="445"/>
      <c r="I45" s="446"/>
      <c r="J45" s="447"/>
      <c r="K45" s="447"/>
      <c r="L45" s="447"/>
      <c r="M45" s="447"/>
    </row>
    <row r="46" spans="1:13" s="83" customFormat="1" ht="22.5" customHeight="1">
      <c r="A46" s="441">
        <v>2</v>
      </c>
      <c r="B46" s="125" t="s">
        <v>19</v>
      </c>
      <c r="C46" s="116" t="s">
        <v>181</v>
      </c>
      <c r="D46" s="116"/>
      <c r="E46" s="445"/>
      <c r="F46" s="467"/>
      <c r="G46" s="446" t="s">
        <v>633</v>
      </c>
      <c r="H46" s="445"/>
      <c r="I46" s="446"/>
      <c r="J46" s="447"/>
      <c r="K46" s="447"/>
      <c r="L46" s="447"/>
      <c r="M46" s="447"/>
    </row>
    <row r="47" spans="1:13" s="83" customFormat="1" ht="42.75" customHeight="1">
      <c r="A47" s="436">
        <v>3</v>
      </c>
      <c r="B47" s="125" t="s">
        <v>20</v>
      </c>
      <c r="C47" s="116" t="s">
        <v>181</v>
      </c>
      <c r="D47" s="116"/>
      <c r="E47" s="468"/>
      <c r="F47" s="467"/>
      <c r="G47" s="464" t="s">
        <v>634</v>
      </c>
      <c r="H47" s="468"/>
      <c r="I47" s="464"/>
      <c r="J47" s="447"/>
      <c r="K47" s="447"/>
      <c r="L47" s="447"/>
      <c r="M47" s="447"/>
    </row>
    <row r="48" spans="1:13" ht="25.5" customHeight="1">
      <c r="A48" s="434" t="s">
        <v>214</v>
      </c>
      <c r="B48" s="115" t="s">
        <v>21</v>
      </c>
      <c r="C48" s="114"/>
      <c r="D48" s="116"/>
      <c r="E48" s="453"/>
      <c r="F48" s="371"/>
      <c r="G48" s="434"/>
      <c r="H48" s="453"/>
      <c r="I48" s="434"/>
      <c r="J48" s="447"/>
      <c r="K48" s="447"/>
      <c r="L48" s="447"/>
      <c r="M48" s="447"/>
    </row>
    <row r="49" spans="1:13" ht="28.5" customHeight="1">
      <c r="A49" s="436">
        <v>1</v>
      </c>
      <c r="B49" s="125" t="s">
        <v>337</v>
      </c>
      <c r="C49" s="116" t="s">
        <v>22</v>
      </c>
      <c r="D49" s="133">
        <v>812063</v>
      </c>
      <c r="E49" s="249"/>
      <c r="F49" s="455"/>
      <c r="G49" s="446">
        <v>771387</v>
      </c>
      <c r="H49" s="463"/>
      <c r="I49" s="446"/>
      <c r="J49" s="447"/>
      <c r="K49" s="447"/>
      <c r="L49" s="447"/>
      <c r="M49" s="447"/>
    </row>
    <row r="50" spans="1:13" s="83" customFormat="1" ht="25.5" customHeight="1">
      <c r="A50" s="436">
        <v>2</v>
      </c>
      <c r="B50" s="125" t="s">
        <v>338</v>
      </c>
      <c r="C50" s="116" t="s">
        <v>181</v>
      </c>
      <c r="D50" s="116" t="s">
        <v>426</v>
      </c>
      <c r="E50" s="249"/>
      <c r="F50" s="469"/>
      <c r="G50" s="446">
        <v>1.2</v>
      </c>
      <c r="H50" s="470"/>
      <c r="I50" s="446"/>
      <c r="J50" s="447"/>
      <c r="K50" s="447"/>
      <c r="L50" s="447"/>
      <c r="M50" s="447"/>
    </row>
    <row r="51" spans="1:13" s="83" customFormat="1" ht="21.75" customHeight="1">
      <c r="A51" s="436">
        <v>3</v>
      </c>
      <c r="B51" s="125" t="s">
        <v>501</v>
      </c>
      <c r="C51" s="116" t="s">
        <v>502</v>
      </c>
      <c r="D51" s="471">
        <v>74</v>
      </c>
      <c r="E51" s="249"/>
      <c r="F51" s="469"/>
      <c r="G51" s="446">
        <v>72</v>
      </c>
      <c r="H51" s="470"/>
      <c r="I51" s="446"/>
      <c r="J51" s="447"/>
      <c r="K51" s="447"/>
      <c r="L51" s="447"/>
      <c r="M51" s="447"/>
    </row>
    <row r="52" spans="1:13" ht="46.5">
      <c r="A52" s="436">
        <v>4</v>
      </c>
      <c r="B52" s="125" t="s">
        <v>487</v>
      </c>
      <c r="C52" s="116" t="s">
        <v>488</v>
      </c>
      <c r="D52" s="116" t="s">
        <v>489</v>
      </c>
      <c r="E52" s="370"/>
      <c r="F52" s="472"/>
      <c r="G52" s="371">
        <v>112</v>
      </c>
      <c r="H52" s="473"/>
      <c r="I52" s="371"/>
      <c r="J52" s="447"/>
      <c r="K52" s="447"/>
      <c r="L52" s="447"/>
      <c r="M52" s="447"/>
    </row>
    <row r="53" spans="1:13" ht="24.75" customHeight="1">
      <c r="A53" s="436">
        <v>5</v>
      </c>
      <c r="B53" s="125" t="s">
        <v>23</v>
      </c>
      <c r="C53" s="116" t="s">
        <v>192</v>
      </c>
      <c r="D53" s="116">
        <v>0.4</v>
      </c>
      <c r="E53" s="249"/>
      <c r="F53" s="474"/>
      <c r="G53" s="446">
        <v>0.3</v>
      </c>
      <c r="H53" s="475"/>
      <c r="I53" s="446"/>
      <c r="J53" s="447"/>
      <c r="K53" s="447"/>
      <c r="L53" s="447"/>
      <c r="M53" s="447"/>
    </row>
    <row r="54" spans="1:13" ht="24.75" customHeight="1">
      <c r="A54" s="436">
        <v>6</v>
      </c>
      <c r="B54" s="125" t="s">
        <v>498</v>
      </c>
      <c r="C54" s="116" t="s">
        <v>181</v>
      </c>
      <c r="D54" s="116">
        <v>40</v>
      </c>
      <c r="E54" s="374"/>
      <c r="F54" s="472"/>
      <c r="G54" s="371">
        <v>31</v>
      </c>
      <c r="H54" s="374"/>
      <c r="I54" s="371"/>
      <c r="J54" s="447"/>
      <c r="K54" s="447"/>
      <c r="L54" s="447"/>
      <c r="M54" s="447"/>
    </row>
    <row r="55" spans="1:13" ht="24.75" customHeight="1">
      <c r="A55" s="436">
        <v>7</v>
      </c>
      <c r="B55" s="125" t="s">
        <v>499</v>
      </c>
      <c r="C55" s="116" t="s">
        <v>181</v>
      </c>
      <c r="D55" s="116">
        <v>60</v>
      </c>
      <c r="E55" s="249"/>
      <c r="F55" s="472"/>
      <c r="G55" s="446">
        <v>54</v>
      </c>
      <c r="H55" s="249"/>
      <c r="I55" s="446"/>
      <c r="J55" s="447"/>
      <c r="K55" s="447"/>
      <c r="L55" s="447"/>
      <c r="M55" s="447"/>
    </row>
    <row r="56" spans="1:13" ht="30.75">
      <c r="A56" s="436">
        <v>8</v>
      </c>
      <c r="B56" s="125" t="s">
        <v>24</v>
      </c>
      <c r="C56" s="116" t="s">
        <v>194</v>
      </c>
      <c r="D56" s="116"/>
      <c r="E56" s="463"/>
      <c r="F56" s="452"/>
      <c r="G56" s="455">
        <v>41000</v>
      </c>
      <c r="H56" s="463"/>
      <c r="I56" s="455"/>
      <c r="J56" s="447"/>
      <c r="K56" s="447"/>
      <c r="L56" s="447"/>
      <c r="M56" s="447"/>
    </row>
    <row r="57" spans="1:13" ht="38.25" customHeight="1">
      <c r="A57" s="436">
        <v>9</v>
      </c>
      <c r="B57" s="125" t="s">
        <v>494</v>
      </c>
      <c r="C57" s="116" t="s">
        <v>181</v>
      </c>
      <c r="D57" s="116">
        <v>70</v>
      </c>
      <c r="E57" s="249"/>
      <c r="F57" s="452"/>
      <c r="G57" s="446">
        <v>52</v>
      </c>
      <c r="H57" s="249"/>
      <c r="I57" s="446"/>
      <c r="J57" s="447"/>
      <c r="K57" s="447"/>
      <c r="L57" s="447"/>
      <c r="M57" s="447"/>
    </row>
    <row r="58" spans="1:13" ht="36.75" customHeight="1">
      <c r="A58" s="434" t="s">
        <v>277</v>
      </c>
      <c r="B58" s="115" t="s">
        <v>25</v>
      </c>
      <c r="C58" s="114"/>
      <c r="D58" s="116"/>
      <c r="E58" s="445"/>
      <c r="F58" s="452"/>
      <c r="G58" s="446"/>
      <c r="H58" s="445"/>
      <c r="I58" s="446"/>
      <c r="J58" s="447"/>
      <c r="K58" s="447"/>
      <c r="L58" s="447"/>
      <c r="M58" s="447"/>
    </row>
    <row r="59" spans="1:13" ht="38.25" customHeight="1">
      <c r="A59" s="436">
        <v>1</v>
      </c>
      <c r="B59" s="125" t="s">
        <v>26</v>
      </c>
      <c r="C59" s="116" t="s">
        <v>181</v>
      </c>
      <c r="D59" s="116"/>
      <c r="E59" s="445"/>
      <c r="F59" s="456"/>
      <c r="G59" s="446">
        <v>75.7</v>
      </c>
      <c r="H59" s="445"/>
      <c r="I59" s="446"/>
      <c r="J59" s="447"/>
      <c r="K59" s="447"/>
      <c r="L59" s="447"/>
      <c r="M59" s="447"/>
    </row>
    <row r="60" spans="1:13" ht="36" customHeight="1">
      <c r="A60" s="436">
        <v>2</v>
      </c>
      <c r="B60" s="125" t="s">
        <v>27</v>
      </c>
      <c r="C60" s="116" t="s">
        <v>181</v>
      </c>
      <c r="D60" s="116"/>
      <c r="E60" s="459"/>
      <c r="F60" s="456"/>
      <c r="G60" s="371">
        <v>87</v>
      </c>
      <c r="H60" s="459"/>
      <c r="I60" s="371"/>
      <c r="J60" s="447"/>
      <c r="K60" s="447"/>
      <c r="L60" s="447"/>
      <c r="M60" s="447"/>
    </row>
    <row r="61" spans="1:13" ht="41.25" customHeight="1">
      <c r="A61" s="436">
        <v>3</v>
      </c>
      <c r="B61" s="125" t="s">
        <v>28</v>
      </c>
      <c r="C61" s="116" t="s">
        <v>181</v>
      </c>
      <c r="D61" s="116"/>
      <c r="E61" s="459"/>
      <c r="F61" s="456"/>
      <c r="G61" s="371">
        <v>65.9</v>
      </c>
      <c r="H61" s="459"/>
      <c r="I61" s="371"/>
      <c r="J61" s="447"/>
      <c r="K61" s="447"/>
      <c r="L61" s="447"/>
      <c r="M61" s="447"/>
    </row>
    <row r="62" spans="1:13" ht="30.75" customHeight="1">
      <c r="A62" s="434" t="s">
        <v>29</v>
      </c>
      <c r="B62" s="115" t="s">
        <v>359</v>
      </c>
      <c r="C62" s="114"/>
      <c r="D62" s="116"/>
      <c r="E62" s="445"/>
      <c r="F62" s="371"/>
      <c r="G62" s="446"/>
      <c r="H62" s="445"/>
      <c r="I62" s="446"/>
      <c r="J62" s="447"/>
      <c r="K62" s="447"/>
      <c r="L62" s="447"/>
      <c r="M62" s="447"/>
    </row>
    <row r="63" spans="1:13" s="83" customFormat="1" ht="56.25" customHeight="1">
      <c r="A63" s="436">
        <v>1</v>
      </c>
      <c r="B63" s="125" t="s">
        <v>146</v>
      </c>
      <c r="C63" s="116" t="s">
        <v>181</v>
      </c>
      <c r="D63" s="116"/>
      <c r="E63" s="445"/>
      <c r="F63" s="456"/>
      <c r="G63" s="446">
        <v>84</v>
      </c>
      <c r="H63" s="445"/>
      <c r="I63" s="446"/>
      <c r="J63" s="447"/>
      <c r="K63" s="447"/>
      <c r="L63" s="447"/>
      <c r="M63" s="447"/>
    </row>
    <row r="64" spans="1:13" ht="57" customHeight="1">
      <c r="A64" s="436">
        <v>2</v>
      </c>
      <c r="B64" s="125" t="s">
        <v>147</v>
      </c>
      <c r="C64" s="116" t="s">
        <v>181</v>
      </c>
      <c r="D64" s="116"/>
      <c r="E64" s="445"/>
      <c r="F64" s="456"/>
      <c r="G64" s="446">
        <v>85</v>
      </c>
      <c r="H64" s="445"/>
      <c r="I64" s="446"/>
      <c r="J64" s="447"/>
      <c r="K64" s="447"/>
      <c r="L64" s="447"/>
      <c r="M64" s="447"/>
    </row>
    <row r="65" spans="1:13" ht="45" customHeight="1">
      <c r="A65" s="436">
        <v>3</v>
      </c>
      <c r="B65" s="125" t="s">
        <v>339</v>
      </c>
      <c r="C65" s="116" t="s">
        <v>340</v>
      </c>
      <c r="D65" s="116" t="s">
        <v>341</v>
      </c>
      <c r="E65" s="459"/>
      <c r="F65" s="456"/>
      <c r="G65" s="371" t="s">
        <v>635</v>
      </c>
      <c r="H65" s="459"/>
      <c r="I65" s="371"/>
      <c r="J65" s="447"/>
      <c r="K65" s="445"/>
      <c r="L65" s="447"/>
      <c r="M65" s="447"/>
    </row>
    <row r="66" spans="1:13" ht="25.5" customHeight="1">
      <c r="A66" s="434" t="s">
        <v>30</v>
      </c>
      <c r="B66" s="115" t="s">
        <v>360</v>
      </c>
      <c r="C66" s="114"/>
      <c r="D66" s="116"/>
      <c r="E66" s="445"/>
      <c r="F66" s="371"/>
      <c r="G66" s="446"/>
      <c r="H66" s="445"/>
      <c r="I66" s="446"/>
      <c r="J66" s="447"/>
      <c r="K66" s="445"/>
      <c r="L66" s="447"/>
      <c r="M66" s="447"/>
    </row>
    <row r="67" spans="1:13" s="83" customFormat="1" ht="29.25" customHeight="1">
      <c r="A67" s="436">
        <v>1</v>
      </c>
      <c r="B67" s="442" t="s">
        <v>31</v>
      </c>
      <c r="C67" s="249" t="s">
        <v>32</v>
      </c>
      <c r="D67" s="249"/>
      <c r="E67" s="445"/>
      <c r="F67" s="452"/>
      <c r="G67" s="446">
        <v>200</v>
      </c>
      <c r="H67" s="445"/>
      <c r="I67" s="446"/>
      <c r="J67" s="447"/>
      <c r="K67" s="447"/>
      <c r="L67" s="447"/>
      <c r="M67" s="447"/>
    </row>
    <row r="68" spans="1:13" ht="26.25" customHeight="1">
      <c r="A68" s="436">
        <v>2</v>
      </c>
      <c r="B68" s="442" t="s">
        <v>33</v>
      </c>
      <c r="C68" s="249" t="s">
        <v>32</v>
      </c>
      <c r="D68" s="249"/>
      <c r="E68" s="459"/>
      <c r="F68" s="452"/>
      <c r="G68" s="371">
        <v>2700</v>
      </c>
      <c r="H68" s="459"/>
      <c r="I68" s="371"/>
      <c r="J68" s="447"/>
      <c r="K68" s="447"/>
      <c r="L68" s="447"/>
      <c r="M68" s="447"/>
    </row>
    <row r="69" spans="1:13" ht="45" customHeight="1">
      <c r="A69" s="436">
        <v>3</v>
      </c>
      <c r="B69" s="442" t="s">
        <v>34</v>
      </c>
      <c r="C69" s="249" t="s">
        <v>181</v>
      </c>
      <c r="D69" s="249"/>
      <c r="E69" s="477"/>
      <c r="F69" s="452"/>
      <c r="G69" s="478">
        <v>70</v>
      </c>
      <c r="H69" s="477"/>
      <c r="I69" s="478"/>
      <c r="J69" s="447"/>
      <c r="K69" s="447"/>
      <c r="L69" s="447"/>
      <c r="M69" s="447"/>
    </row>
    <row r="70" spans="1:13" ht="36" customHeight="1">
      <c r="A70" s="436">
        <v>4</v>
      </c>
      <c r="B70" s="442" t="s">
        <v>35</v>
      </c>
      <c r="C70" s="249" t="s">
        <v>181</v>
      </c>
      <c r="D70" s="249"/>
      <c r="E70" s="477"/>
      <c r="F70" s="452"/>
      <c r="G70" s="478">
        <v>80</v>
      </c>
      <c r="H70" s="477"/>
      <c r="I70" s="478"/>
      <c r="J70" s="447"/>
      <c r="K70" s="447"/>
      <c r="L70" s="447"/>
      <c r="M70" s="447"/>
    </row>
    <row r="71" spans="1:13" ht="21.75" customHeight="1">
      <c r="A71" s="436">
        <v>5</v>
      </c>
      <c r="B71" s="442" t="s">
        <v>36</v>
      </c>
      <c r="C71" s="249" t="s">
        <v>194</v>
      </c>
      <c r="D71" s="249"/>
      <c r="E71" s="477"/>
      <c r="F71" s="452"/>
      <c r="G71" s="478">
        <v>1400</v>
      </c>
      <c r="H71" s="477"/>
      <c r="I71" s="478"/>
      <c r="J71" s="447"/>
      <c r="K71" s="447"/>
      <c r="L71" s="447"/>
      <c r="M71" s="447"/>
    </row>
    <row r="72" spans="1:13" ht="24.75" customHeight="1">
      <c r="A72" s="436">
        <v>6</v>
      </c>
      <c r="B72" s="442" t="s">
        <v>37</v>
      </c>
      <c r="C72" s="249" t="s">
        <v>7</v>
      </c>
      <c r="D72" s="249"/>
      <c r="E72" s="477"/>
      <c r="F72" s="452"/>
      <c r="G72" s="478">
        <v>1130</v>
      </c>
      <c r="H72" s="477"/>
      <c r="I72" s="478"/>
      <c r="J72" s="447"/>
      <c r="K72" s="447"/>
      <c r="L72" s="447"/>
      <c r="M72" s="447"/>
    </row>
    <row r="73" spans="1:13" ht="25.5" customHeight="1">
      <c r="A73" s="436">
        <v>7</v>
      </c>
      <c r="B73" s="442" t="s">
        <v>38</v>
      </c>
      <c r="C73" s="249" t="s">
        <v>7</v>
      </c>
      <c r="D73" s="249"/>
      <c r="E73" s="477"/>
      <c r="F73" s="452"/>
      <c r="G73" s="380">
        <v>29</v>
      </c>
      <c r="H73" s="88"/>
      <c r="I73" s="380"/>
      <c r="J73" s="447"/>
      <c r="K73" s="447"/>
      <c r="L73" s="447"/>
      <c r="M73" s="447"/>
    </row>
    <row r="74" spans="1:13" ht="22.5" customHeight="1">
      <c r="A74" s="436">
        <v>8</v>
      </c>
      <c r="B74" s="442" t="s">
        <v>39</v>
      </c>
      <c r="C74" s="249" t="s">
        <v>181</v>
      </c>
      <c r="D74" s="249"/>
      <c r="E74" s="477"/>
      <c r="F74" s="452"/>
      <c r="G74" s="478">
        <v>75</v>
      </c>
      <c r="H74" s="477"/>
      <c r="I74" s="478"/>
      <c r="J74" s="447"/>
      <c r="K74" s="447"/>
      <c r="L74" s="447"/>
      <c r="M74" s="447"/>
    </row>
    <row r="75" spans="1:13" ht="24.75" customHeight="1">
      <c r="A75" s="436">
        <v>9</v>
      </c>
      <c r="B75" s="442" t="s">
        <v>40</v>
      </c>
      <c r="C75" s="249" t="s">
        <v>181</v>
      </c>
      <c r="D75" s="249"/>
      <c r="E75" s="477"/>
      <c r="F75" s="452"/>
      <c r="G75" s="478">
        <v>75</v>
      </c>
      <c r="H75" s="477"/>
      <c r="I75" s="478"/>
      <c r="J75" s="447"/>
      <c r="K75" s="447"/>
      <c r="L75" s="447"/>
      <c r="M75" s="447"/>
    </row>
    <row r="76" spans="1:13" ht="38.25" customHeight="1">
      <c r="A76" s="436">
        <v>10</v>
      </c>
      <c r="B76" s="442" t="s">
        <v>41</v>
      </c>
      <c r="C76" s="249" t="s">
        <v>181</v>
      </c>
      <c r="D76" s="249"/>
      <c r="E76" s="477"/>
      <c r="F76" s="452"/>
      <c r="G76" s="478">
        <v>90</v>
      </c>
      <c r="H76" s="477"/>
      <c r="I76" s="478"/>
      <c r="J76" s="447"/>
      <c r="K76" s="447"/>
      <c r="L76" s="447"/>
      <c r="M76" s="447"/>
    </row>
    <row r="77" spans="1:13" ht="41.25" customHeight="1">
      <c r="A77" s="249">
        <v>11</v>
      </c>
      <c r="B77" s="442" t="s">
        <v>42</v>
      </c>
      <c r="C77" s="249" t="s">
        <v>181</v>
      </c>
      <c r="D77" s="249"/>
      <c r="E77" s="249"/>
      <c r="F77" s="446"/>
      <c r="G77" s="446">
        <v>90</v>
      </c>
      <c r="H77" s="249"/>
      <c r="I77" s="446"/>
      <c r="J77" s="447"/>
      <c r="K77" s="447"/>
      <c r="L77" s="447"/>
      <c r="M77" s="447"/>
    </row>
    <row r="78" spans="1:13" ht="40.5" customHeight="1">
      <c r="A78" s="113">
        <v>12</v>
      </c>
      <c r="B78" s="250" t="s">
        <v>596</v>
      </c>
      <c r="C78" s="113"/>
      <c r="D78" s="113"/>
      <c r="E78" s="113"/>
      <c r="F78" s="479"/>
      <c r="G78" s="480">
        <v>83</v>
      </c>
      <c r="H78" s="113"/>
      <c r="I78" s="480"/>
      <c r="J78" s="481"/>
      <c r="K78" s="113"/>
      <c r="L78" s="113"/>
      <c r="M78" s="113"/>
    </row>
  </sheetData>
  <sheetProtection/>
  <mergeCells count="13">
    <mergeCell ref="A14:A15"/>
    <mergeCell ref="A6:A7"/>
    <mergeCell ref="B6:B7"/>
    <mergeCell ref="C6:C7"/>
    <mergeCell ref="D6:D7"/>
    <mergeCell ref="E6:F6"/>
    <mergeCell ref="G6:I6"/>
    <mergeCell ref="J6:L6"/>
    <mergeCell ref="M6:M7"/>
    <mergeCell ref="A1:M1"/>
    <mergeCell ref="A2:M2"/>
    <mergeCell ref="A3:M3"/>
    <mergeCell ref="A4:M4"/>
  </mergeCells>
  <printOptions horizontalCentered="1"/>
  <pageMargins left="0.25" right="0.25" top="0.38" bottom="0.32" header="0.511111111111111" footer="0.25"/>
  <pageSetup horizontalDpi="600" verticalDpi="600" orientation="landscape" paperSize="9" scale="80" r:id="rId3"/>
  <headerFooter alignWithMargins="0">
    <oddFooter>&amp;C&amp;10&amp;P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WORLDVIEW</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Ulysses R. Gotera</dc:creator>
  <cp:keywords/>
  <dc:description/>
  <cp:lastModifiedBy>Hà Trần Phan Vân</cp:lastModifiedBy>
  <cp:lastPrinted>2022-05-13T03:29:25Z</cp:lastPrinted>
  <dcterms:created xsi:type="dcterms:W3CDTF">2003-11-18T07:54:38Z</dcterms:created>
  <dcterms:modified xsi:type="dcterms:W3CDTF">2022-05-13T03:55:03Z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1033-8.1.0.3030</vt:lpwstr>
  </property>
</Properties>
</file>