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L13" i="1" l="1"/>
  <c r="L14" i="1"/>
  <c r="J32" i="1"/>
  <c r="J27" i="1"/>
  <c r="I27" i="1"/>
  <c r="J20" i="1"/>
  <c r="J19" i="1"/>
  <c r="J18" i="1"/>
  <c r="J17" i="1"/>
  <c r="J16" i="1"/>
  <c r="J15" i="1"/>
  <c r="I20" i="1"/>
  <c r="I19" i="1"/>
  <c r="I18" i="1"/>
  <c r="I17" i="1"/>
  <c r="I16" i="1"/>
  <c r="I15" i="1"/>
  <c r="H20" i="1"/>
  <c r="H19" i="1"/>
  <c r="H18" i="1"/>
  <c r="H17" i="1"/>
  <c r="H16" i="1"/>
  <c r="H15" i="1"/>
  <c r="G20" i="1"/>
  <c r="G19" i="1"/>
  <c r="G18" i="1"/>
  <c r="G15" i="1"/>
  <c r="F15" i="1"/>
  <c r="G16" i="1"/>
  <c r="G17" i="1"/>
  <c r="F20" i="1"/>
  <c r="F19" i="1"/>
  <c r="F18" i="1"/>
  <c r="F17" i="1"/>
  <c r="F16" i="1"/>
  <c r="E20" i="1"/>
  <c r="E19" i="1"/>
  <c r="E18" i="1"/>
  <c r="E17" i="1"/>
  <c r="E16" i="1"/>
  <c r="E15" i="1"/>
  <c r="D20" i="1"/>
  <c r="D19" i="1"/>
  <c r="D18" i="1"/>
  <c r="D17" i="1"/>
  <c r="D16" i="1"/>
  <c r="D15" i="1"/>
  <c r="M10" i="1"/>
  <c r="E9" i="1" l="1"/>
  <c r="F9" i="1"/>
  <c r="G9" i="1"/>
  <c r="H9" i="1"/>
  <c r="H6" i="1" l="1"/>
  <c r="I32" i="1" l="1"/>
  <c r="I6" i="1"/>
  <c r="E23" i="1" l="1"/>
  <c r="F23" i="1"/>
  <c r="G23" i="1"/>
  <c r="D23" i="1"/>
  <c r="D4" i="1"/>
  <c r="D9" i="1"/>
</calcChain>
</file>

<file path=xl/sharedStrings.xml><?xml version="1.0" encoding="utf-8"?>
<sst xmlns="http://schemas.openxmlformats.org/spreadsheetml/2006/main" count="117" uniqueCount="76">
  <si>
    <t>Chỉ tiêu</t>
  </si>
  <si>
    <t>Đơn vị</t>
  </si>
  <si>
    <t>2017(*)</t>
  </si>
  <si>
    <t>1. Lượng khách du lịch</t>
  </si>
  <si>
    <t>Lượt khách</t>
  </si>
  <si>
    <t xml:space="preserve">- Khách quốc tế </t>
  </si>
  <si>
    <t>Lượt người</t>
  </si>
  <si>
    <t>- Khách nội địa</t>
  </si>
  <si>
    <t>Ngày khách</t>
  </si>
  <si>
    <t>- Quốc tế</t>
  </si>
  <si>
    <t>‘</t>
  </si>
  <si>
    <t>- Nội địa</t>
  </si>
  <si>
    <t>3. Mức chi tiêu bình quân/ngày/khách</t>
  </si>
  <si>
    <t>Triệu đồng</t>
  </si>
  <si>
    <t>4. Tổng thu nhập từ khách du lịch</t>
  </si>
  <si>
    <t>Tỷ đồng</t>
  </si>
  <si>
    <t>Trong đó:</t>
  </si>
  <si>
    <t>Lưu trú</t>
  </si>
  <si>
    <t>Ăn uống</t>
  </si>
  <si>
    <t>Vui chơi giải trí</t>
  </si>
  <si>
    <t>Mua sắm</t>
  </si>
  <si>
    <t>Đi lại</t>
  </si>
  <si>
    <t xml:space="preserve">Khác </t>
  </si>
  <si>
    <t>5. DN lữ hành</t>
  </si>
  <si>
    <t>DN</t>
  </si>
  <si>
    <t>Trong đó DNLH quốc tế</t>
  </si>
  <si>
    <t>6. Lao động ngành DL</t>
  </si>
  <si>
    <t>Người</t>
  </si>
  <si>
    <t>7. Cơ sở lưu trú</t>
  </si>
  <si>
    <t>7.1. Số cơ sở</t>
  </si>
  <si>
    <t>Cơ sở</t>
  </si>
  <si>
    <t>7.2. Số lượng buồng</t>
  </si>
  <si>
    <t>Buồng</t>
  </si>
  <si>
    <t xml:space="preserve">Trong đó: </t>
  </si>
  <si>
    <t>+ Số CS được xếp sao</t>
  </si>
  <si>
    <t>+ Số lượng buồng</t>
  </si>
  <si>
    <t>* 4-5 sao</t>
  </si>
  <si>
    <t>Số buồng</t>
  </si>
  <si>
    <t>* 2-3 sao</t>
  </si>
  <si>
    <t>* 0-1 sao</t>
  </si>
  <si>
    <t>* Loại khác (nhà nghỉ, làng du lịch... nếu có)</t>
  </si>
  <si>
    <t>Số buồng/giường</t>
  </si>
  <si>
    <t>7.3. Công suất sử dụng phòng (tính TB cả năm)</t>
  </si>
  <si>
    <t>%</t>
  </si>
  <si>
    <t>8. Đầu tư du lịch</t>
  </si>
  <si>
    <t>8.1 Đầu tư trong nước</t>
  </si>
  <si>
    <t>- Số dự án</t>
  </si>
  <si>
    <t>Dự án</t>
  </si>
  <si>
    <t>- Tổng vốn đầu tư</t>
  </si>
  <si>
    <t>8.2 Đầu tư nước ngoài</t>
  </si>
  <si>
    <t>9. Tổng chi phí dành cho xúc tiến, quảng bá</t>
  </si>
  <si>
    <t>Trong đó vốn ngân sách dành cho xúc tiến, quảng bá</t>
  </si>
  <si>
    <t>10. Công tác quy hoạch</t>
  </si>
  <si>
    <t>Quy hoạch tổng thể toàn tỉnh</t>
  </si>
  <si>
    <t>Quy hoạch các khu du lịch (nếu có)</t>
  </si>
  <si>
    <t>(*): 6 tháng đầu năm 2017</t>
  </si>
  <si>
    <r>
      <t>Mẫu1:</t>
    </r>
    <r>
      <rPr>
        <b/>
        <sz val="12"/>
        <color theme="1"/>
        <rFont val="Times New Roman"/>
        <family val="1"/>
      </rPr>
      <t xml:space="preserve"> THÔNG TIN, SỐ LIỆU 
HIỆN TRẠNG PHÁT TRIỂN DU LỊCH TẠI ĐỊA PHƯƠNG</t>
    </r>
  </si>
  <si>
    <t>0,65</t>
  </si>
  <si>
    <t>1507,2</t>
  </si>
  <si>
    <t>213,4</t>
  </si>
  <si>
    <t>2548,9</t>
  </si>
  <si>
    <t>0,26</t>
  </si>
  <si>
    <t>0,34</t>
  </si>
  <si>
    <t>0,5</t>
  </si>
  <si>
    <t>8.3.  Đầu tư hạ tầng DL</t>
  </si>
  <si>
    <t>Nghìn đồng</t>
  </si>
  <si>
    <t>Thuê phòng</t>
  </si>
  <si>
    <t>Mua hàng hóa</t>
  </si>
  <si>
    <t>Vui chơi, giải trí</t>
  </si>
  <si>
    <t>Khác</t>
  </si>
  <si>
    <t>Tổng</t>
  </si>
  <si>
    <t>2. Ngày lưu trú bình quân</t>
  </si>
  <si>
    <t>Đào tạo khác</t>
  </si>
  <si>
    <t>Chưa qua đào tạo</t>
  </si>
  <si>
    <t>Trung cấp</t>
  </si>
  <si>
    <t>Cao đẳng, Đại học và trên ĐH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</si>
</sst>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6" fillId="0" borderId="0" xfId="0" applyFont="1" applyAlignment="1">
      <alignment horizontal="right"/>
    </xf>
    <xf numFmtId="0" fontId="5" fillId="0" borderId="5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3" fontId="12" fillId="0" borderId="4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164" fontId="12" fillId="0" borderId="1" xfId="1" applyNumberFormat="1" applyFont="1" applyBorder="1" applyAlignment="1"/>
    <xf numFmtId="164" fontId="12" fillId="0" borderId="1" xfId="1" applyNumberFormat="1" applyFont="1" applyBorder="1" applyAlignment="1">
      <alignment vertical="center" wrapText="1"/>
    </xf>
    <xf numFmtId="164" fontId="12" fillId="0" borderId="13" xfId="1" applyNumberFormat="1" applyFont="1" applyBorder="1" applyAlignment="1">
      <alignment vertical="center" wrapText="1"/>
    </xf>
    <xf numFmtId="164" fontId="12" fillId="0" borderId="14" xfId="1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9"/>
  <sheetViews>
    <sheetView tabSelected="1" workbookViewId="0">
      <selection activeCell="L6" sqref="L6"/>
    </sheetView>
  </sheetViews>
  <sheetFormatPr defaultRowHeight="15" x14ac:dyDescent="0.25"/>
  <cols>
    <col min="1" max="1" width="2.140625" customWidth="1"/>
    <col min="2" max="2" width="25.28515625" customWidth="1"/>
    <col min="3" max="3" width="11.5703125" customWidth="1"/>
    <col min="4" max="4" width="11.7109375" style="16" customWidth="1"/>
    <col min="5" max="5" width="11.5703125" style="16" customWidth="1"/>
    <col min="6" max="6" width="14.140625" style="16" customWidth="1"/>
    <col min="7" max="7" width="11.5703125" style="16" customWidth="1"/>
    <col min="8" max="9" width="11.85546875" style="16" customWidth="1"/>
    <col min="10" max="10" width="11.42578125" style="16" customWidth="1"/>
    <col min="12" max="12" width="17.7109375" customWidth="1"/>
    <col min="13" max="13" width="18.42578125" customWidth="1"/>
  </cols>
  <sheetData>
    <row r="2" spans="2:13" ht="39.75" customHeight="1" x14ac:dyDescent="0.25">
      <c r="B2" s="51" t="s">
        <v>56</v>
      </c>
      <c r="C2" s="52"/>
      <c r="D2" s="52"/>
      <c r="E2" s="52"/>
      <c r="F2" s="52"/>
      <c r="G2" s="52"/>
      <c r="H2" s="52"/>
      <c r="I2" s="52"/>
      <c r="J2" s="52"/>
    </row>
    <row r="3" spans="2:13" ht="21.75" customHeight="1" x14ac:dyDescent="0.25">
      <c r="B3" s="2" t="s">
        <v>0</v>
      </c>
      <c r="C3" s="3" t="s">
        <v>1</v>
      </c>
      <c r="D3" s="17">
        <v>2011</v>
      </c>
      <c r="E3" s="17">
        <v>2012</v>
      </c>
      <c r="F3" s="17">
        <v>2013</v>
      </c>
      <c r="G3" s="17">
        <v>2014</v>
      </c>
      <c r="H3" s="17">
        <v>2015</v>
      </c>
      <c r="I3" s="18">
        <v>2016</v>
      </c>
      <c r="J3" s="18" t="s">
        <v>2</v>
      </c>
    </row>
    <row r="4" spans="2:13" ht="33.75" customHeight="1" x14ac:dyDescent="0.25">
      <c r="B4" s="4" t="s">
        <v>3</v>
      </c>
      <c r="C4" s="8" t="s">
        <v>4</v>
      </c>
      <c r="D4" s="19">
        <f>SUM(D5:D6)</f>
        <v>968970</v>
      </c>
      <c r="E4" s="19">
        <v>948610</v>
      </c>
      <c r="F4" s="19">
        <v>1260890</v>
      </c>
      <c r="G4" s="19">
        <v>1470000</v>
      </c>
      <c r="H4" s="19">
        <v>2000000</v>
      </c>
      <c r="I4" s="19">
        <v>2769821</v>
      </c>
      <c r="J4" s="19">
        <v>2337269</v>
      </c>
      <c r="L4" t="s">
        <v>66</v>
      </c>
      <c r="M4" s="14">
        <v>38</v>
      </c>
    </row>
    <row r="5" spans="2:13" ht="24.75" customHeight="1" x14ac:dyDescent="0.25">
      <c r="B5" s="5" t="s">
        <v>5</v>
      </c>
      <c r="C5" s="9" t="s">
        <v>6</v>
      </c>
      <c r="D5" s="20">
        <v>439620</v>
      </c>
      <c r="E5" s="20">
        <v>375530</v>
      </c>
      <c r="F5" s="20">
        <v>552700</v>
      </c>
      <c r="G5" s="20">
        <v>545239</v>
      </c>
      <c r="H5" s="20">
        <v>600000</v>
      </c>
      <c r="I5" s="48">
        <v>750778</v>
      </c>
      <c r="J5" s="47">
        <v>416955</v>
      </c>
      <c r="L5" t="s">
        <v>18</v>
      </c>
      <c r="M5">
        <v>22</v>
      </c>
    </row>
    <row r="6" spans="2:13" ht="24.75" customHeight="1" x14ac:dyDescent="0.25">
      <c r="B6" s="5" t="s">
        <v>7</v>
      </c>
      <c r="C6" s="9" t="s">
        <v>6</v>
      </c>
      <c r="D6" s="20">
        <v>529350</v>
      </c>
      <c r="E6" s="20">
        <v>573080</v>
      </c>
      <c r="F6" s="20">
        <v>708190</v>
      </c>
      <c r="G6" s="20">
        <v>924761</v>
      </c>
      <c r="H6" s="20">
        <f>H4-H5</f>
        <v>1400000</v>
      </c>
      <c r="I6" s="21">
        <f>I4-I5</f>
        <v>2019043</v>
      </c>
      <c r="J6" s="47">
        <v>1920314</v>
      </c>
      <c r="L6" t="s">
        <v>68</v>
      </c>
      <c r="M6">
        <v>16</v>
      </c>
    </row>
    <row r="7" spans="2:13" ht="24.75" customHeight="1" x14ac:dyDescent="0.25">
      <c r="B7" s="4" t="s">
        <v>71</v>
      </c>
      <c r="C7" s="9" t="s">
        <v>8</v>
      </c>
      <c r="D7" s="22">
        <v>3</v>
      </c>
      <c r="E7" s="22">
        <v>3.25</v>
      </c>
      <c r="F7" s="22">
        <v>3.3</v>
      </c>
      <c r="G7" s="22">
        <v>3.25</v>
      </c>
      <c r="H7" s="22">
        <v>2.9</v>
      </c>
      <c r="I7" s="22">
        <v>2.9</v>
      </c>
      <c r="J7" s="22">
        <v>2.5</v>
      </c>
      <c r="L7" t="s">
        <v>67</v>
      </c>
      <c r="M7">
        <v>11</v>
      </c>
    </row>
    <row r="8" spans="2:13" ht="23.25" customHeight="1" x14ac:dyDescent="0.25">
      <c r="B8" s="5" t="s">
        <v>9</v>
      </c>
      <c r="C8" s="9" t="s">
        <v>10</v>
      </c>
      <c r="D8" s="23">
        <v>2.4</v>
      </c>
      <c r="E8" s="23">
        <v>2.4</v>
      </c>
      <c r="F8" s="23">
        <v>2.4</v>
      </c>
      <c r="G8" s="23">
        <v>2.4</v>
      </c>
      <c r="H8" s="23">
        <v>2.4</v>
      </c>
      <c r="I8" s="23">
        <v>2.8</v>
      </c>
      <c r="J8" s="23">
        <v>2.7</v>
      </c>
      <c r="L8" t="s">
        <v>21</v>
      </c>
      <c r="M8">
        <v>8</v>
      </c>
    </row>
    <row r="9" spans="2:13" ht="23.25" customHeight="1" x14ac:dyDescent="0.25">
      <c r="B9" s="5" t="s">
        <v>11</v>
      </c>
      <c r="C9" s="9" t="s">
        <v>10</v>
      </c>
      <c r="D9" s="23">
        <f>D7*2-D8</f>
        <v>3.6</v>
      </c>
      <c r="E9" s="23">
        <f t="shared" ref="E9:H9" si="0">E7*2-E8</f>
        <v>4.0999999999999996</v>
      </c>
      <c r="F9" s="23">
        <f t="shared" si="0"/>
        <v>4.1999999999999993</v>
      </c>
      <c r="G9" s="23">
        <f t="shared" si="0"/>
        <v>4.0999999999999996</v>
      </c>
      <c r="H9" s="23">
        <f t="shared" si="0"/>
        <v>3.4</v>
      </c>
      <c r="I9" s="23">
        <v>3</v>
      </c>
      <c r="J9" s="23">
        <v>2.4</v>
      </c>
      <c r="L9" t="s">
        <v>69</v>
      </c>
      <c r="M9">
        <v>5</v>
      </c>
    </row>
    <row r="10" spans="2:13" ht="30.75" customHeight="1" x14ac:dyDescent="0.25">
      <c r="B10" s="4" t="s">
        <v>12</v>
      </c>
      <c r="C10" s="9" t="s">
        <v>65</v>
      </c>
      <c r="D10" s="22">
        <v>475</v>
      </c>
      <c r="E10" s="22">
        <v>575</v>
      </c>
      <c r="F10" s="22">
        <v>625</v>
      </c>
      <c r="G10" s="22">
        <v>690</v>
      </c>
      <c r="H10" s="22">
        <v>745</v>
      </c>
      <c r="I10" s="22">
        <v>842.5</v>
      </c>
      <c r="J10" s="49">
        <v>1270</v>
      </c>
      <c r="L10" t="s">
        <v>70</v>
      </c>
      <c r="M10" s="15">
        <f>SUM(M4:M9)</f>
        <v>100</v>
      </c>
    </row>
    <row r="11" spans="2:13" ht="22.5" customHeight="1" x14ac:dyDescent="0.25">
      <c r="B11" s="5" t="s">
        <v>5</v>
      </c>
      <c r="C11" s="9" t="s">
        <v>13</v>
      </c>
      <c r="D11" s="24">
        <v>500</v>
      </c>
      <c r="E11" s="24">
        <v>600</v>
      </c>
      <c r="F11" s="24">
        <v>650</v>
      </c>
      <c r="G11" s="50">
        <v>720</v>
      </c>
      <c r="H11" s="50">
        <v>790</v>
      </c>
      <c r="I11" s="25">
        <v>885</v>
      </c>
      <c r="J11" s="20">
        <v>1550</v>
      </c>
    </row>
    <row r="12" spans="2:13" ht="22.5" customHeight="1" x14ac:dyDescent="0.25">
      <c r="B12" s="5" t="s">
        <v>7</v>
      </c>
      <c r="C12" s="9" t="s">
        <v>10</v>
      </c>
      <c r="D12" s="24">
        <v>450</v>
      </c>
      <c r="E12" s="24">
        <v>550</v>
      </c>
      <c r="F12" s="24">
        <v>600</v>
      </c>
      <c r="G12" s="50">
        <v>660</v>
      </c>
      <c r="H12" s="50">
        <v>725</v>
      </c>
      <c r="I12" s="25">
        <v>800</v>
      </c>
      <c r="J12" s="20">
        <v>990</v>
      </c>
    </row>
    <row r="13" spans="2:13" ht="33" customHeight="1" x14ac:dyDescent="0.25">
      <c r="B13" s="4" t="s">
        <v>14</v>
      </c>
      <c r="C13" s="9" t="s">
        <v>15</v>
      </c>
      <c r="D13" s="19">
        <v>1356</v>
      </c>
      <c r="E13" s="19">
        <v>1844</v>
      </c>
      <c r="F13" s="19">
        <v>2548</v>
      </c>
      <c r="G13" s="19">
        <v>3276</v>
      </c>
      <c r="H13" s="19">
        <v>4576</v>
      </c>
      <c r="I13" s="19">
        <v>6405</v>
      </c>
      <c r="J13" s="19">
        <v>6450</v>
      </c>
      <c r="L13" s="15">
        <f>E11+E12</f>
        <v>1150</v>
      </c>
      <c r="M13" s="34">
        <v>6405000000000</v>
      </c>
    </row>
    <row r="14" spans="2:13" ht="21" customHeight="1" x14ac:dyDescent="0.25">
      <c r="B14" s="7" t="s">
        <v>16</v>
      </c>
      <c r="C14" s="6"/>
      <c r="D14" s="20"/>
      <c r="E14" s="20"/>
      <c r="F14" s="20"/>
      <c r="G14" s="20"/>
      <c r="H14" s="20"/>
      <c r="I14" s="20"/>
      <c r="J14" s="20"/>
      <c r="L14">
        <f>L13/2</f>
        <v>575</v>
      </c>
    </row>
    <row r="15" spans="2:13" ht="21" customHeight="1" x14ac:dyDescent="0.25">
      <c r="B15" s="7" t="s">
        <v>17</v>
      </c>
      <c r="C15" s="6" t="s">
        <v>15</v>
      </c>
      <c r="D15" s="20">
        <f>D13*M4/100</f>
        <v>515.28</v>
      </c>
      <c r="E15" s="20">
        <f>E13*M4/100</f>
        <v>700.72</v>
      </c>
      <c r="F15" s="20">
        <f>F13*M4/100</f>
        <v>968.24</v>
      </c>
      <c r="G15" s="20">
        <f>G13*M4/100</f>
        <v>1244.8800000000001</v>
      </c>
      <c r="H15" s="20">
        <f>H13*M4/100</f>
        <v>1738.88</v>
      </c>
      <c r="I15" s="20">
        <f>I13*M4/100</f>
        <v>2433.9</v>
      </c>
      <c r="J15" s="20">
        <f>J13*M4/100</f>
        <v>2451</v>
      </c>
    </row>
    <row r="16" spans="2:13" ht="21" customHeight="1" x14ac:dyDescent="0.25">
      <c r="B16" s="7" t="s">
        <v>18</v>
      </c>
      <c r="C16" s="6" t="s">
        <v>15</v>
      </c>
      <c r="D16" s="20">
        <f>D13*M5/100</f>
        <v>298.32</v>
      </c>
      <c r="E16" s="20">
        <f>E13*M5/100</f>
        <v>405.68</v>
      </c>
      <c r="F16" s="20">
        <f>F13*M5/100</f>
        <v>560.55999999999995</v>
      </c>
      <c r="G16" s="20">
        <f>G13*M5/100</f>
        <v>720.72</v>
      </c>
      <c r="H16" s="20">
        <f>H13*M5/100</f>
        <v>1006.72</v>
      </c>
      <c r="I16" s="20">
        <f>I13*M5/100</f>
        <v>1409.1</v>
      </c>
      <c r="J16" s="20">
        <f>J13*M5/100</f>
        <v>1419</v>
      </c>
    </row>
    <row r="17" spans="2:10" ht="21" customHeight="1" x14ac:dyDescent="0.25">
      <c r="B17" s="7" t="s">
        <v>19</v>
      </c>
      <c r="C17" s="6" t="s">
        <v>15</v>
      </c>
      <c r="D17" s="20">
        <f>D13*M6/100</f>
        <v>216.96</v>
      </c>
      <c r="E17" s="20">
        <f>E15*M6/100</f>
        <v>112.1152</v>
      </c>
      <c r="F17" s="20">
        <f>F15*M6/100</f>
        <v>154.91839999999999</v>
      </c>
      <c r="G17" s="20">
        <f>G13*M6/100</f>
        <v>524.16</v>
      </c>
      <c r="H17" s="20">
        <f>H15*M6/100</f>
        <v>278.2208</v>
      </c>
      <c r="I17" s="20">
        <f>I15*M6/100</f>
        <v>389.42400000000004</v>
      </c>
      <c r="J17" s="20">
        <f>J15*M6/100</f>
        <v>392.16</v>
      </c>
    </row>
    <row r="18" spans="2:10" ht="21" customHeight="1" x14ac:dyDescent="0.25">
      <c r="B18" s="7" t="s">
        <v>20</v>
      </c>
      <c r="C18" s="6" t="s">
        <v>15</v>
      </c>
      <c r="D18" s="20">
        <f>D13*M7/100</f>
        <v>149.16</v>
      </c>
      <c r="E18" s="20">
        <f>E13*M7/100</f>
        <v>202.84</v>
      </c>
      <c r="F18" s="20">
        <f>F13*M7/100</f>
        <v>280.27999999999997</v>
      </c>
      <c r="G18" s="20">
        <f>G13*M7/100</f>
        <v>360.36</v>
      </c>
      <c r="H18" s="20">
        <f>H13*M7/100</f>
        <v>503.36</v>
      </c>
      <c r="I18" s="20">
        <f>I13*M7/100</f>
        <v>704.55</v>
      </c>
      <c r="J18" s="20">
        <f>J13*M7/100</f>
        <v>709.5</v>
      </c>
    </row>
    <row r="19" spans="2:10" ht="21" customHeight="1" x14ac:dyDescent="0.25">
      <c r="B19" s="7" t="s">
        <v>21</v>
      </c>
      <c r="C19" s="6" t="s">
        <v>15</v>
      </c>
      <c r="D19" s="20">
        <f>D13*M8/100</f>
        <v>108.48</v>
      </c>
      <c r="E19" s="20">
        <f>E13*M8/100</f>
        <v>147.52000000000001</v>
      </c>
      <c r="F19" s="20">
        <f>F13*M8/100</f>
        <v>203.84</v>
      </c>
      <c r="G19" s="20">
        <f>G13*M8/100</f>
        <v>262.08</v>
      </c>
      <c r="H19" s="20">
        <f>H13*M8/100</f>
        <v>366.08</v>
      </c>
      <c r="I19" s="20">
        <f>I13*M8/100</f>
        <v>512.4</v>
      </c>
      <c r="J19" s="20">
        <f>J13*M8/100</f>
        <v>516</v>
      </c>
    </row>
    <row r="20" spans="2:10" ht="21" customHeight="1" x14ac:dyDescent="0.25">
      <c r="B20" s="7" t="s">
        <v>22</v>
      </c>
      <c r="C20" s="6"/>
      <c r="D20" s="20">
        <f>D13*M9/100</f>
        <v>67.8</v>
      </c>
      <c r="E20" s="20">
        <f>E13*M9/100</f>
        <v>92.2</v>
      </c>
      <c r="F20" s="20">
        <f>F13*M9/100</f>
        <v>127.4</v>
      </c>
      <c r="G20" s="20">
        <f>G13*M9/100</f>
        <v>163.80000000000001</v>
      </c>
      <c r="H20" s="20">
        <f>H13*M9/100</f>
        <v>228.8</v>
      </c>
      <c r="I20" s="20">
        <f>I13*M9/100</f>
        <v>320.25</v>
      </c>
      <c r="J20" s="20">
        <f>J13*M9/100</f>
        <v>322.5</v>
      </c>
    </row>
    <row r="21" spans="2:10" ht="22.5" customHeight="1" x14ac:dyDescent="0.25">
      <c r="B21" s="2" t="s">
        <v>23</v>
      </c>
      <c r="C21" s="9" t="s">
        <v>24</v>
      </c>
      <c r="D21" s="19">
        <v>25</v>
      </c>
      <c r="E21" s="19">
        <v>28</v>
      </c>
      <c r="F21" s="19">
        <v>30</v>
      </c>
      <c r="G21" s="19">
        <v>34</v>
      </c>
      <c r="H21" s="19">
        <v>45</v>
      </c>
      <c r="I21" s="19">
        <v>38</v>
      </c>
      <c r="J21" s="19">
        <v>39</v>
      </c>
    </row>
    <row r="22" spans="2:10" ht="22.5" customHeight="1" thickBot="1" x14ac:dyDescent="0.3">
      <c r="B22" s="7" t="s">
        <v>25</v>
      </c>
      <c r="C22" s="9" t="s">
        <v>24</v>
      </c>
      <c r="D22" s="20">
        <v>14</v>
      </c>
      <c r="E22" s="20">
        <v>17</v>
      </c>
      <c r="F22" s="20">
        <v>20</v>
      </c>
      <c r="G22" s="20">
        <v>23</v>
      </c>
      <c r="H22" s="26">
        <v>26</v>
      </c>
      <c r="I22" s="20">
        <v>24</v>
      </c>
      <c r="J22" s="20">
        <v>26</v>
      </c>
    </row>
    <row r="23" spans="2:10" ht="22.5" customHeight="1" x14ac:dyDescent="0.25">
      <c r="B23" s="2" t="s">
        <v>26</v>
      </c>
      <c r="C23" s="9" t="s">
        <v>27</v>
      </c>
      <c r="D23" s="19">
        <f>SUM(D24:D27)</f>
        <v>7746</v>
      </c>
      <c r="E23" s="19">
        <f t="shared" ref="E23:G23" si="1">SUM(E24:E27)</f>
        <v>7783</v>
      </c>
      <c r="F23" s="19">
        <f t="shared" si="1"/>
        <v>8150</v>
      </c>
      <c r="G23" s="19">
        <f t="shared" si="1"/>
        <v>8226</v>
      </c>
      <c r="H23" s="19">
        <v>8500</v>
      </c>
      <c r="I23" s="41">
        <v>9200</v>
      </c>
      <c r="J23" s="42">
        <v>14600</v>
      </c>
    </row>
    <row r="24" spans="2:10" s="38" customFormat="1" ht="22.5" customHeight="1" x14ac:dyDescent="0.25">
      <c r="B24" s="35" t="s">
        <v>75</v>
      </c>
      <c r="C24" s="36" t="s">
        <v>10</v>
      </c>
      <c r="D24" s="37">
        <v>462</v>
      </c>
      <c r="E24" s="37">
        <v>478</v>
      </c>
      <c r="F24" s="37">
        <v>533</v>
      </c>
      <c r="G24" s="37">
        <v>551</v>
      </c>
      <c r="H24" s="40">
        <v>574</v>
      </c>
      <c r="I24" s="43">
        <v>1418</v>
      </c>
      <c r="J24" s="43">
        <v>1811</v>
      </c>
    </row>
    <row r="25" spans="2:10" s="38" customFormat="1" ht="22.5" customHeight="1" x14ac:dyDescent="0.25">
      <c r="B25" s="35" t="s">
        <v>74</v>
      </c>
      <c r="C25" s="36" t="s">
        <v>10</v>
      </c>
      <c r="D25" s="37">
        <v>1956</v>
      </c>
      <c r="E25" s="37">
        <v>2145</v>
      </c>
      <c r="F25" s="37">
        <v>2198</v>
      </c>
      <c r="G25" s="37">
        <v>2265</v>
      </c>
      <c r="H25" s="40">
        <v>2358</v>
      </c>
      <c r="I25" s="44">
        <v>1370</v>
      </c>
      <c r="J25" s="44">
        <v>2600</v>
      </c>
    </row>
    <row r="26" spans="2:10" s="38" customFormat="1" ht="22.5" customHeight="1" thickBot="1" x14ac:dyDescent="0.3">
      <c r="B26" s="35" t="s">
        <v>72</v>
      </c>
      <c r="C26" s="36" t="s">
        <v>10</v>
      </c>
      <c r="D26" s="37">
        <v>1023</v>
      </c>
      <c r="E26" s="37">
        <v>956</v>
      </c>
      <c r="F26" s="37">
        <v>985</v>
      </c>
      <c r="G26" s="37">
        <v>1068</v>
      </c>
      <c r="H26" s="37">
        <v>997</v>
      </c>
      <c r="I26" s="45">
        <v>1200</v>
      </c>
      <c r="J26" s="46">
        <v>3200</v>
      </c>
    </row>
    <row r="27" spans="2:10" s="38" customFormat="1" ht="22.5" customHeight="1" x14ac:dyDescent="0.25">
      <c r="B27" s="35" t="s">
        <v>73</v>
      </c>
      <c r="C27" s="36" t="s">
        <v>10</v>
      </c>
      <c r="D27" s="37">
        <v>4305</v>
      </c>
      <c r="E27" s="37">
        <v>4204</v>
      </c>
      <c r="F27" s="37">
        <v>4434</v>
      </c>
      <c r="G27" s="37">
        <v>4342</v>
      </c>
      <c r="H27" s="37">
        <v>5226</v>
      </c>
      <c r="I27" s="39">
        <f>I23-I24-I25-I26</f>
        <v>5212</v>
      </c>
      <c r="J27" s="39">
        <f>J23-J24-J25-J26</f>
        <v>6989</v>
      </c>
    </row>
    <row r="28" spans="2:10" ht="22.5" customHeight="1" x14ac:dyDescent="0.25">
      <c r="B28" s="4" t="s">
        <v>28</v>
      </c>
      <c r="C28" s="6"/>
      <c r="D28" s="27"/>
      <c r="E28" s="27"/>
      <c r="F28" s="27"/>
      <c r="G28" s="27"/>
      <c r="H28" s="27"/>
      <c r="I28" s="20"/>
      <c r="J28" s="20"/>
    </row>
    <row r="29" spans="2:10" ht="22.5" customHeight="1" x14ac:dyDescent="0.25">
      <c r="B29" s="5" t="s">
        <v>29</v>
      </c>
      <c r="C29" s="9" t="s">
        <v>30</v>
      </c>
      <c r="D29" s="20">
        <v>435</v>
      </c>
      <c r="E29" s="20">
        <v>450</v>
      </c>
      <c r="F29" s="20">
        <v>480</v>
      </c>
      <c r="G29" s="20">
        <v>515</v>
      </c>
      <c r="H29" s="20">
        <v>550</v>
      </c>
      <c r="I29" s="20">
        <v>867</v>
      </c>
      <c r="J29" s="20">
        <v>908</v>
      </c>
    </row>
    <row r="30" spans="2:10" ht="22.5" customHeight="1" x14ac:dyDescent="0.25">
      <c r="B30" s="5" t="s">
        <v>31</v>
      </c>
      <c r="C30" s="9" t="s">
        <v>32</v>
      </c>
      <c r="D30" s="20">
        <v>5421</v>
      </c>
      <c r="E30" s="20">
        <v>5862</v>
      </c>
      <c r="F30" s="20">
        <v>6150</v>
      </c>
      <c r="G30" s="20">
        <v>6805</v>
      </c>
      <c r="H30" s="20">
        <v>7540</v>
      </c>
      <c r="I30" s="20">
        <v>10000</v>
      </c>
      <c r="J30" s="20">
        <v>11500</v>
      </c>
    </row>
    <row r="31" spans="2:10" ht="22.5" customHeight="1" x14ac:dyDescent="0.25">
      <c r="B31" s="5" t="s">
        <v>33</v>
      </c>
      <c r="C31" s="9"/>
      <c r="D31" s="20"/>
      <c r="E31" s="20"/>
      <c r="F31" s="20"/>
      <c r="G31" s="20"/>
      <c r="H31" s="20"/>
      <c r="I31" s="25"/>
      <c r="J31" s="20"/>
    </row>
    <row r="32" spans="2:10" ht="22.5" customHeight="1" x14ac:dyDescent="0.25">
      <c r="B32" s="5" t="s">
        <v>34</v>
      </c>
      <c r="C32" s="9" t="s">
        <v>30</v>
      </c>
      <c r="D32" s="20">
        <v>86</v>
      </c>
      <c r="E32" s="20">
        <v>98</v>
      </c>
      <c r="F32" s="20">
        <v>115</v>
      </c>
      <c r="G32" s="20">
        <v>128</v>
      </c>
      <c r="H32" s="20">
        <v>135</v>
      </c>
      <c r="I32" s="25">
        <f>I35+I37+I39</f>
        <v>145</v>
      </c>
      <c r="J32" s="20">
        <f>J35+J37+J39</f>
        <v>187</v>
      </c>
    </row>
    <row r="33" spans="2:10" ht="22.5" customHeight="1" x14ac:dyDescent="0.25">
      <c r="B33" s="5" t="s">
        <v>35</v>
      </c>
      <c r="C33" s="9" t="s">
        <v>32</v>
      </c>
      <c r="D33" s="20">
        <v>1650</v>
      </c>
      <c r="E33" s="20">
        <v>2008</v>
      </c>
      <c r="F33" s="20">
        <v>2300</v>
      </c>
      <c r="G33" s="20">
        <v>3150</v>
      </c>
      <c r="H33" s="20">
        <v>4250</v>
      </c>
      <c r="I33" s="25"/>
      <c r="J33" s="20">
        <v>4233</v>
      </c>
    </row>
    <row r="34" spans="2:10" ht="22.5" customHeight="1" x14ac:dyDescent="0.25">
      <c r="B34" s="5" t="s">
        <v>16</v>
      </c>
      <c r="C34" s="9"/>
      <c r="D34" s="20"/>
      <c r="E34" s="20"/>
      <c r="F34" s="20"/>
      <c r="G34" s="20"/>
      <c r="H34" s="20"/>
      <c r="I34" s="25"/>
      <c r="J34" s="20"/>
    </row>
    <row r="35" spans="2:10" ht="22.5" customHeight="1" x14ac:dyDescent="0.25">
      <c r="B35" s="5" t="s">
        <v>36</v>
      </c>
      <c r="C35" s="9" t="s">
        <v>30</v>
      </c>
      <c r="D35" s="20">
        <v>1</v>
      </c>
      <c r="E35" s="20">
        <v>1</v>
      </c>
      <c r="F35" s="20">
        <v>2</v>
      </c>
      <c r="G35" s="20">
        <v>3</v>
      </c>
      <c r="H35" s="20">
        <v>3</v>
      </c>
      <c r="I35" s="25">
        <v>6</v>
      </c>
      <c r="J35" s="20">
        <v>6</v>
      </c>
    </row>
    <row r="36" spans="2:10" ht="22.5" customHeight="1" x14ac:dyDescent="0.25">
      <c r="B36" s="5" t="s">
        <v>37</v>
      </c>
      <c r="C36" s="9" t="s">
        <v>32</v>
      </c>
      <c r="D36" s="20">
        <v>76</v>
      </c>
      <c r="E36" s="20">
        <v>76</v>
      </c>
      <c r="F36" s="20">
        <v>262</v>
      </c>
      <c r="G36" s="20">
        <v>690</v>
      </c>
      <c r="H36" s="20">
        <v>690</v>
      </c>
      <c r="I36" s="25">
        <v>1108</v>
      </c>
      <c r="J36" s="20">
        <v>1108</v>
      </c>
    </row>
    <row r="37" spans="2:10" ht="22.5" customHeight="1" x14ac:dyDescent="0.25">
      <c r="B37" s="5" t="s">
        <v>38</v>
      </c>
      <c r="C37" s="9" t="s">
        <v>30</v>
      </c>
      <c r="D37" s="20">
        <v>29</v>
      </c>
      <c r="E37" s="20">
        <v>32</v>
      </c>
      <c r="F37" s="20">
        <v>36</v>
      </c>
      <c r="G37" s="20">
        <v>41</v>
      </c>
      <c r="H37" s="20">
        <v>44</v>
      </c>
      <c r="I37" s="25">
        <v>47</v>
      </c>
      <c r="J37" s="20">
        <v>61</v>
      </c>
    </row>
    <row r="38" spans="2:10" ht="22.5" customHeight="1" x14ac:dyDescent="0.25">
      <c r="B38" s="5" t="s">
        <v>37</v>
      </c>
      <c r="C38" s="9" t="s">
        <v>32</v>
      </c>
      <c r="D38" s="20">
        <v>895</v>
      </c>
      <c r="E38" s="20">
        <v>1022</v>
      </c>
      <c r="F38" s="20">
        <v>1131</v>
      </c>
      <c r="G38" s="20">
        <v>1324</v>
      </c>
      <c r="H38" s="20">
        <v>1417</v>
      </c>
      <c r="I38" s="25">
        <v>1578</v>
      </c>
      <c r="J38" s="20">
        <v>1901</v>
      </c>
    </row>
    <row r="39" spans="2:10" ht="22.5" customHeight="1" x14ac:dyDescent="0.25">
      <c r="B39" s="5" t="s">
        <v>39</v>
      </c>
      <c r="C39" s="9" t="s">
        <v>30</v>
      </c>
      <c r="D39" s="20">
        <v>54</v>
      </c>
      <c r="E39" s="20">
        <v>65</v>
      </c>
      <c r="F39" s="20">
        <v>77</v>
      </c>
      <c r="G39" s="20">
        <v>84</v>
      </c>
      <c r="H39" s="20">
        <v>88</v>
      </c>
      <c r="I39" s="25">
        <v>92</v>
      </c>
      <c r="J39" s="20">
        <v>120</v>
      </c>
    </row>
    <row r="40" spans="2:10" ht="22.5" customHeight="1" x14ac:dyDescent="0.25">
      <c r="B40" s="5" t="s">
        <v>37</v>
      </c>
      <c r="C40" s="9" t="s">
        <v>32</v>
      </c>
      <c r="D40" s="20">
        <v>679</v>
      </c>
      <c r="E40" s="20">
        <v>910</v>
      </c>
      <c r="F40" s="20">
        <v>907</v>
      </c>
      <c r="G40" s="20">
        <v>1136</v>
      </c>
      <c r="H40" s="20">
        <v>1347</v>
      </c>
      <c r="I40" s="25">
        <v>1564</v>
      </c>
      <c r="J40" s="20">
        <v>1703</v>
      </c>
    </row>
    <row r="41" spans="2:10" ht="32.25" customHeight="1" x14ac:dyDescent="0.25">
      <c r="B41" s="5" t="s">
        <v>40</v>
      </c>
      <c r="C41" s="9" t="s">
        <v>30</v>
      </c>
      <c r="D41" s="20">
        <v>354</v>
      </c>
      <c r="E41" s="20">
        <v>375</v>
      </c>
      <c r="F41" s="20">
        <v>381</v>
      </c>
      <c r="G41" s="20">
        <v>384</v>
      </c>
      <c r="H41" s="20">
        <v>397</v>
      </c>
      <c r="I41" s="25">
        <v>522</v>
      </c>
      <c r="J41" s="20">
        <v>721</v>
      </c>
    </row>
    <row r="42" spans="2:10" ht="24.75" customHeight="1" x14ac:dyDescent="0.25">
      <c r="B42" s="5" t="s">
        <v>41</v>
      </c>
      <c r="C42" s="9" t="s">
        <v>32</v>
      </c>
      <c r="D42" s="20">
        <v>2864</v>
      </c>
      <c r="E42" s="20">
        <v>3125</v>
      </c>
      <c r="F42" s="20">
        <v>3221</v>
      </c>
      <c r="G42" s="20">
        <v>3254</v>
      </c>
      <c r="H42" s="20">
        <v>3443</v>
      </c>
      <c r="I42" s="25">
        <v>3870</v>
      </c>
      <c r="J42" s="20">
        <v>4007</v>
      </c>
    </row>
    <row r="43" spans="2:10" ht="39.75" customHeight="1" x14ac:dyDescent="0.25">
      <c r="B43" s="5" t="s">
        <v>42</v>
      </c>
      <c r="C43" s="9" t="s">
        <v>43</v>
      </c>
      <c r="D43" s="28">
        <v>60</v>
      </c>
      <c r="E43" s="28">
        <v>61</v>
      </c>
      <c r="F43" s="28">
        <v>62</v>
      </c>
      <c r="G43" s="28">
        <v>66</v>
      </c>
      <c r="H43" s="28">
        <v>68</v>
      </c>
      <c r="I43" s="25">
        <v>60</v>
      </c>
      <c r="J43" s="20">
        <v>65</v>
      </c>
    </row>
    <row r="44" spans="2:10" ht="24" customHeight="1" x14ac:dyDescent="0.25">
      <c r="B44" s="4" t="s">
        <v>44</v>
      </c>
      <c r="C44" s="9"/>
      <c r="D44" s="23"/>
      <c r="E44" s="23"/>
      <c r="F44" s="23"/>
      <c r="G44" s="23"/>
      <c r="H44" s="23"/>
      <c r="I44" s="25"/>
      <c r="J44" s="20"/>
    </row>
    <row r="45" spans="2:10" ht="24" customHeight="1" x14ac:dyDescent="0.25">
      <c r="B45" s="7" t="s">
        <v>45</v>
      </c>
      <c r="C45" s="9"/>
      <c r="D45" s="29"/>
      <c r="E45" s="29"/>
      <c r="F45" s="29"/>
      <c r="G45" s="29"/>
      <c r="H45" s="29"/>
      <c r="I45" s="25"/>
      <c r="J45" s="20"/>
    </row>
    <row r="46" spans="2:10" ht="24" customHeight="1" x14ac:dyDescent="0.25">
      <c r="B46" s="7" t="s">
        <v>46</v>
      </c>
      <c r="C46" s="9" t="s">
        <v>47</v>
      </c>
      <c r="D46" s="29">
        <v>6</v>
      </c>
      <c r="E46" s="29">
        <v>3</v>
      </c>
      <c r="F46" s="29">
        <v>6</v>
      </c>
      <c r="G46" s="29">
        <v>2</v>
      </c>
      <c r="H46" s="29">
        <v>2</v>
      </c>
      <c r="I46" s="25"/>
      <c r="J46" s="20"/>
    </row>
    <row r="47" spans="2:10" ht="24" customHeight="1" x14ac:dyDescent="0.25">
      <c r="B47" s="7" t="s">
        <v>48</v>
      </c>
      <c r="C47" s="9" t="s">
        <v>15</v>
      </c>
      <c r="D47" s="30" t="s">
        <v>58</v>
      </c>
      <c r="E47" s="30" t="s">
        <v>59</v>
      </c>
      <c r="F47" s="30" t="s">
        <v>60</v>
      </c>
      <c r="G47" s="30">
        <v>900</v>
      </c>
      <c r="H47" s="30">
        <v>118</v>
      </c>
      <c r="I47" s="25"/>
      <c r="J47" s="20"/>
    </row>
    <row r="48" spans="2:10" ht="24" customHeight="1" x14ac:dyDescent="0.25">
      <c r="B48" s="7" t="s">
        <v>49</v>
      </c>
      <c r="C48" s="9"/>
      <c r="D48" s="29"/>
      <c r="E48" s="29"/>
      <c r="F48" s="29"/>
      <c r="G48" s="29"/>
      <c r="H48" s="29"/>
      <c r="I48" s="25"/>
      <c r="J48" s="20"/>
    </row>
    <row r="49" spans="2:10" ht="24" customHeight="1" x14ac:dyDescent="0.25">
      <c r="B49" s="7" t="s">
        <v>46</v>
      </c>
      <c r="C49" s="9" t="s">
        <v>47</v>
      </c>
      <c r="D49" s="29">
        <v>2</v>
      </c>
      <c r="E49" s="29">
        <v>2</v>
      </c>
      <c r="F49" s="29">
        <v>3</v>
      </c>
      <c r="G49" s="29">
        <v>2</v>
      </c>
      <c r="H49" s="29">
        <v>1</v>
      </c>
      <c r="I49" s="25"/>
      <c r="J49" s="20"/>
    </row>
    <row r="50" spans="2:10" ht="24" customHeight="1" x14ac:dyDescent="0.25">
      <c r="B50" s="7" t="s">
        <v>48</v>
      </c>
      <c r="C50" s="9" t="s">
        <v>15</v>
      </c>
      <c r="D50" s="29" t="s">
        <v>61</v>
      </c>
      <c r="E50" s="29" t="s">
        <v>62</v>
      </c>
      <c r="F50" s="29">
        <v>41</v>
      </c>
      <c r="G50" s="29" t="s">
        <v>63</v>
      </c>
      <c r="H50" s="29" t="s">
        <v>57</v>
      </c>
      <c r="I50" s="25"/>
      <c r="J50" s="20"/>
    </row>
    <row r="51" spans="2:10" ht="24" customHeight="1" x14ac:dyDescent="0.25">
      <c r="B51" s="10" t="s">
        <v>64</v>
      </c>
      <c r="C51" s="11"/>
      <c r="D51" s="31"/>
      <c r="E51" s="31"/>
      <c r="F51" s="31"/>
      <c r="G51" s="31"/>
      <c r="H51" s="31"/>
      <c r="I51" s="25"/>
      <c r="J51" s="20"/>
    </row>
    <row r="52" spans="2:10" ht="24" customHeight="1" x14ac:dyDescent="0.25">
      <c r="B52" s="7" t="s">
        <v>46</v>
      </c>
      <c r="C52" s="6" t="s">
        <v>47</v>
      </c>
      <c r="D52" s="29">
        <v>3</v>
      </c>
      <c r="E52" s="29">
        <v>3</v>
      </c>
      <c r="F52" s="29">
        <v>3</v>
      </c>
      <c r="G52" s="29">
        <v>2</v>
      </c>
      <c r="H52" s="29">
        <v>2</v>
      </c>
      <c r="I52" s="25"/>
      <c r="J52" s="20"/>
    </row>
    <row r="53" spans="2:10" ht="24" customHeight="1" x14ac:dyDescent="0.25">
      <c r="B53" s="7" t="s">
        <v>48</v>
      </c>
      <c r="C53" s="6" t="s">
        <v>15</v>
      </c>
      <c r="D53" s="29">
        <v>603</v>
      </c>
      <c r="E53" s="29" t="s">
        <v>59</v>
      </c>
      <c r="F53" s="29">
        <v>2384</v>
      </c>
      <c r="G53" s="29">
        <v>900</v>
      </c>
      <c r="H53" s="29">
        <v>118</v>
      </c>
      <c r="I53" s="25"/>
      <c r="J53" s="20"/>
    </row>
    <row r="54" spans="2:10" ht="30.75" customHeight="1" x14ac:dyDescent="0.25">
      <c r="B54" s="12" t="s">
        <v>50</v>
      </c>
      <c r="C54" s="13" t="s">
        <v>15</v>
      </c>
      <c r="D54" s="32"/>
      <c r="E54" s="32"/>
      <c r="F54" s="32"/>
      <c r="G54" s="32"/>
      <c r="H54" s="32"/>
      <c r="I54" s="25"/>
      <c r="J54" s="20"/>
    </row>
    <row r="55" spans="2:10" ht="39.75" customHeight="1" x14ac:dyDescent="0.25">
      <c r="B55" s="7" t="s">
        <v>51</v>
      </c>
      <c r="C55" s="9"/>
      <c r="D55" s="29"/>
      <c r="E55" s="29"/>
      <c r="F55" s="29"/>
      <c r="G55" s="29"/>
      <c r="H55" s="23"/>
      <c r="I55" s="25"/>
      <c r="J55" s="20"/>
    </row>
    <row r="56" spans="2:10" ht="27" customHeight="1" x14ac:dyDescent="0.25">
      <c r="B56" s="2" t="s">
        <v>52</v>
      </c>
      <c r="C56" s="8"/>
      <c r="D56" s="29"/>
      <c r="E56" s="29"/>
      <c r="F56" s="29"/>
      <c r="G56" s="29"/>
      <c r="H56" s="29">
        <v>1</v>
      </c>
      <c r="I56" s="25">
        <v>1</v>
      </c>
      <c r="J56" s="20"/>
    </row>
    <row r="57" spans="2:10" ht="27" customHeight="1" x14ac:dyDescent="0.25">
      <c r="B57" s="7" t="s">
        <v>53</v>
      </c>
      <c r="C57" s="9"/>
      <c r="D57" s="29"/>
      <c r="E57" s="29"/>
      <c r="F57" s="29"/>
      <c r="G57" s="29"/>
      <c r="H57" s="29">
        <v>1</v>
      </c>
      <c r="I57" s="25"/>
      <c r="J57" s="20"/>
    </row>
    <row r="58" spans="2:10" ht="32.25" customHeight="1" x14ac:dyDescent="0.25">
      <c r="B58" s="7" t="s">
        <v>54</v>
      </c>
      <c r="C58" s="6"/>
      <c r="D58" s="33"/>
      <c r="E58" s="33"/>
      <c r="F58" s="33"/>
      <c r="G58" s="33"/>
      <c r="H58" s="33"/>
      <c r="I58" s="20">
        <v>1</v>
      </c>
      <c r="J58" s="20"/>
    </row>
    <row r="59" spans="2:10" ht="15.75" x14ac:dyDescent="0.25">
      <c r="B59" s="1" t="s">
        <v>55</v>
      </c>
    </row>
  </sheetData>
  <mergeCells count="1">
    <mergeCell ref="B2:J2"/>
  </mergeCells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2017-08-09T09:59:03Z</dcterms:modified>
</cp:coreProperties>
</file>