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H thu hoi dat (kem TT)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B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v" hidden="1">{"'Sheet1'!$L$16"}</definedName>
    <definedName name="wrn.chi._.tiÆt." hidden="1">{#N/A,#N/A,FALSE,"Chi tiÆt"}</definedName>
  </definedNames>
  <calcPr calcId="144525"/>
</workbook>
</file>

<file path=xl/calcChain.xml><?xml version="1.0" encoding="utf-8"?>
<calcChain xmlns="http://schemas.openxmlformats.org/spreadsheetml/2006/main">
  <c r="H208" i="1" l="1"/>
  <c r="G208" i="1"/>
  <c r="F208" i="1"/>
  <c r="G182" i="1"/>
  <c r="F182" i="1"/>
  <c r="G176" i="1"/>
  <c r="F176" i="1"/>
  <c r="G172" i="1"/>
  <c r="F172" i="1"/>
  <c r="G161" i="1"/>
  <c r="F161" i="1"/>
  <c r="G153" i="1"/>
  <c r="F153" i="1"/>
  <c r="G150" i="1"/>
  <c r="F150" i="1"/>
  <c r="G147" i="1"/>
  <c r="F147" i="1"/>
  <c r="G137" i="1"/>
  <c r="G199" i="1" s="1"/>
  <c r="F137" i="1"/>
  <c r="F199" i="1" s="1"/>
  <c r="G135" i="1"/>
  <c r="F135" i="1"/>
  <c r="F101" i="1"/>
  <c r="F93" i="1"/>
  <c r="F91" i="1" s="1"/>
  <c r="F92" i="1"/>
  <c r="G91" i="1"/>
  <c r="F90" i="1"/>
  <c r="F89" i="1"/>
  <c r="F79" i="1"/>
  <c r="F78" i="1"/>
  <c r="G74" i="1"/>
  <c r="F74" i="1"/>
  <c r="F71" i="1"/>
  <c r="F64" i="1"/>
  <c r="F63" i="1"/>
  <c r="F58" i="1"/>
  <c r="F57" i="1" s="1"/>
  <c r="G57" i="1"/>
  <c r="G33" i="1"/>
  <c r="F33" i="1"/>
  <c r="G7" i="1"/>
  <c r="G110" i="1" s="1"/>
  <c r="F7" i="1"/>
  <c r="F110" i="1" l="1"/>
  <c r="F209" i="1" s="1"/>
</calcChain>
</file>

<file path=xl/sharedStrings.xml><?xml version="1.0" encoding="utf-8"?>
<sst xmlns="http://schemas.openxmlformats.org/spreadsheetml/2006/main" count="754" uniqueCount="224">
  <si>
    <t>BẢNG TỔNG HỢP VỀ DIỆN TÍCH, LOẠI ĐẤT
Do thu hồi đất để thực hiện các Dự án đường điện huyện Thanh Chương Đợt 1</t>
  </si>
  <si>
    <t>TT</t>
  </si>
  <si>
    <t>Chủ sử dụng đất</t>
  </si>
  <si>
    <t>Địa chỉ
 thường trú</t>
  </si>
  <si>
    <t>Thông tin thửa đất thu hồi BTGPMB</t>
  </si>
  <si>
    <t>Loại 
đất</t>
  </si>
  <si>
    <t xml:space="preserve">Tờ 
bản
 đồ
 địa chính </t>
  </si>
  <si>
    <t>Số Thửa</t>
  </si>
  <si>
    <t>Diện
 tích
 thu 
hồi (m2)</t>
  </si>
  <si>
    <t>Diện
 tích 
hạn
 chế hành
 lang 
(m2)</t>
  </si>
  <si>
    <t>I</t>
  </si>
  <si>
    <t>Dự án: Chống quá tải khu vực huyện Thanh Chương, Nam Đàn, Tân Kỳ , Quỳ Hợp, tỉnh Nghệ An. (khu vực các xã Thanh Đức, Thanh Xuân, Thanh An, Thanh Thủy, Thanh Thịnh, Thanh Hương, huyện Thanh Chương)</t>
  </si>
  <si>
    <t>Xã Thanh Đức</t>
  </si>
  <si>
    <t>Trần Văn Giáp (Nhâm)</t>
  </si>
  <si>
    <t>Xóm 6</t>
  </si>
  <si>
    <t>176/2020/BĐĐC</t>
  </si>
  <si>
    <t>RSX</t>
  </si>
  <si>
    <t>Trần Văn Nhâm</t>
  </si>
  <si>
    <t>LUC</t>
  </si>
  <si>
    <t>Nguyễn Mạnh Huệ</t>
  </si>
  <si>
    <t>Xóm 7</t>
  </si>
  <si>
    <t>Nguyễn Thừa Hợp</t>
  </si>
  <si>
    <t>CLN</t>
  </si>
  <si>
    <t>UBND Xã</t>
  </si>
  <si>
    <t>Trần Như Thắng</t>
  </si>
  <si>
    <t>Nguyễn Trọng Mạn</t>
  </si>
  <si>
    <t>UBND xã</t>
  </si>
  <si>
    <t>LUK</t>
  </si>
  <si>
    <t>Nguyễn Trọng Hiền</t>
  </si>
  <si>
    <t>BHK</t>
  </si>
  <si>
    <t>Hoàng Đình Lam</t>
  </si>
  <si>
    <t>Nguyễn Văn Vinh</t>
  </si>
  <si>
    <t>Vương Viết Minh</t>
  </si>
  <si>
    <t>Đậu Bá Minh</t>
  </si>
  <si>
    <t>DTT</t>
  </si>
  <si>
    <t>Trần Văn Vinh</t>
  </si>
  <si>
    <t>SON</t>
  </si>
  <si>
    <t>Đặng Anh Tuấn</t>
  </si>
  <si>
    <t>Lê Trọng Đường</t>
  </si>
  <si>
    <t>Đặng Đình Dung</t>
  </si>
  <si>
    <t>Phạm Viết Phùng</t>
  </si>
  <si>
    <t>Đặng Đình Bảy</t>
  </si>
  <si>
    <t>Vương Thị Thanh</t>
  </si>
  <si>
    <t>ONT+CLN</t>
  </si>
  <si>
    <t>Nguyễn Xuân Phú</t>
  </si>
  <si>
    <t xml:space="preserve">Xã Thanh Xuân </t>
  </si>
  <si>
    <t>Nguyễn Văn Gia</t>
  </si>
  <si>
    <t>Xóm Xuân Ngọc</t>
  </si>
  <si>
    <t>177/2020/BĐĐC</t>
  </si>
  <si>
    <t>Trần Đăng Khoa</t>
  </si>
  <si>
    <t>Chu Đình Lâm</t>
  </si>
  <si>
    <t>Xóm Xuân Hiền</t>
  </si>
  <si>
    <t>Trần Xuân Lâm</t>
  </si>
  <si>
    <t>Xóm Xuân Quỳnh</t>
  </si>
  <si>
    <t>Bùi Văn Hoàng</t>
  </si>
  <si>
    <t>Nguyễn Kim Hòa</t>
  </si>
  <si>
    <t/>
  </si>
  <si>
    <t>Đặng Văn Nam</t>
  </si>
  <si>
    <t>Nguyễn Văn Lam</t>
  </si>
  <si>
    <t>Nguyễn Cảnh Chương</t>
  </si>
  <si>
    <t>Nguyễn Đức Thành</t>
  </si>
  <si>
    <t>Bùi Thông Điệp</t>
  </si>
  <si>
    <t>Nguyễn Cảnh Hưng</t>
  </si>
  <si>
    <t>Xóm Xuân Trung</t>
  </si>
  <si>
    <t>Bùi Văn Mạo</t>
  </si>
  <si>
    <t>Chu Văn Liễn</t>
  </si>
  <si>
    <t>Bùi Văn Mại</t>
  </si>
  <si>
    <t>Trần Hưng Long</t>
  </si>
  <si>
    <t>Xóm Xuân hiền</t>
  </si>
  <si>
    <t>Nguyễn Cảnh Lý</t>
  </si>
  <si>
    <t>Đinh Xuân Triều</t>
  </si>
  <si>
    <t>Xã Thanh An</t>
  </si>
  <si>
    <t>Nguyễn Thịnh Huân</t>
  </si>
  <si>
    <t>Xóm 15</t>
  </si>
  <si>
    <t>178/2020/BĐĐC</t>
  </si>
  <si>
    <t>Hoàng Văn Duyên</t>
  </si>
  <si>
    <t>Nguyễn Hữu Đào</t>
  </si>
  <si>
    <t>DGT</t>
  </si>
  <si>
    <t>Nguyễn Như Đạo</t>
  </si>
  <si>
    <t>Nguyễn Thủ Yên</t>
  </si>
  <si>
    <t>Trần Văn Long</t>
  </si>
  <si>
    <t>Nguyễn Doãn Thảo</t>
  </si>
  <si>
    <t>Nguyễn Doãn Khoa</t>
  </si>
  <si>
    <t>Trần Văn Phú</t>
  </si>
  <si>
    <t>Nguyễn Cảnh Thanh</t>
  </si>
  <si>
    <t xml:space="preserve">XN chè Ngọc Lâm </t>
  </si>
  <si>
    <t>XN chè Ngọc Lâm</t>
  </si>
  <si>
    <t>Xã Thanh Thịnh</t>
  </si>
  <si>
    <t xml:space="preserve">UBND xã </t>
  </si>
  <si>
    <t>Đ. Cồn Rú</t>
  </si>
  <si>
    <t>167/2020/BĐĐC</t>
  </si>
  <si>
    <t>Xã Thanh Hương</t>
  </si>
  <si>
    <t>Nguyễn Thị Năm</t>
  </si>
  <si>
    <t>Xóm 4</t>
  </si>
  <si>
    <t>183/2020/BĐĐC</t>
  </si>
  <si>
    <t>Nguyễn Gia Tĩnh</t>
  </si>
  <si>
    <t>BCS</t>
  </si>
  <si>
    <t>Đậu Đình Hùng</t>
  </si>
  <si>
    <t>NTS</t>
  </si>
  <si>
    <t>Nguyễn Thị Nguyệt</t>
  </si>
  <si>
    <t>Đậu Đình Hồ</t>
  </si>
  <si>
    <t>Trần Văn Đạo</t>
  </si>
  <si>
    <t>Xã Thanh Thủy</t>
  </si>
  <si>
    <t>Nguyễn Văn Bảy</t>
  </si>
  <si>
    <t>Đội 2, XN chè N Lâm</t>
  </si>
  <si>
    <t>170/2020/BĐĐC</t>
  </si>
  <si>
    <t>Hoàng Văn Thông</t>
  </si>
  <si>
    <t>Hoàng Văn Vượng</t>
  </si>
  <si>
    <t xml:space="preserve">XNC Ngọc Lâm </t>
  </si>
  <si>
    <t>Võ Quang Tam</t>
  </si>
  <si>
    <t>Nguyễn Thị Bình</t>
  </si>
  <si>
    <t>Đinh Xuân Thành</t>
  </si>
  <si>
    <t>Nguyễn Danh Tuấn</t>
  </si>
  <si>
    <t>Lê Quang Chương</t>
  </si>
  <si>
    <t xml:space="preserve">cộng </t>
  </si>
  <si>
    <t>II</t>
  </si>
  <si>
    <t>Dự án: Nâng cao độ tin cậy cung cấp điện lưới điện trung áp tỉnh Nghệ An theo phương án đa chia đa nối (MDMC) - khu vực TX Thái Hòa, huyện Nghĩa Đàn, Quỳ Hợp, Đô Lương, Thanh Chương, Yên Thành, Nghi Lộc, tỉnh Nghệ An. (khu vực UBND xã Thanh Ngọc)</t>
  </si>
  <si>
    <t>Nguyễn Đình Đường</t>
  </si>
  <si>
    <t>X.Phú Quang</t>
  </si>
  <si>
    <t>18/2021/BĐĐC</t>
  </si>
  <si>
    <t>Nguyễn Văn Thúy</t>
  </si>
  <si>
    <t>Nguyễn Đình Khánh</t>
  </si>
  <si>
    <t>Trần Thị Nhung</t>
  </si>
  <si>
    <t>Đậu Đức Tài</t>
  </si>
  <si>
    <t>Nguyễn Công Nông</t>
  </si>
  <si>
    <t>Nguyễn Công Bình</t>
  </si>
  <si>
    <t>Lê Thế Đường</t>
  </si>
  <si>
    <t>Lê Cảnh Tuyến</t>
  </si>
  <si>
    <t>Nguyễn Thị Hoàn</t>
  </si>
  <si>
    <t>Trần Văn Tứ</t>
  </si>
  <si>
    <t>Lê Thế Bé (Tuyên)</t>
  </si>
  <si>
    <t>Nguyễn Khắc Sơn</t>
  </si>
  <si>
    <t>Nguyễn Đình Thịnh</t>
  </si>
  <si>
    <t>Trần Thị Dung</t>
  </si>
  <si>
    <t>Hoàng Thị Phương</t>
  </si>
  <si>
    <t>III</t>
  </si>
  <si>
    <t>Dự án: Giắm TBA CQT, giảm bán kính, giảm tổn thất điện năng TBA: Đồng Văn 1, 2, 6, Phú Nhuận, Thanh Lương 1, Xuân Tường 3, Thanh Nho 1, Thanh Minh 1, Hạnh Lâm 4, Thanh Long 1</t>
  </si>
  <si>
    <t>Xã Đồng Văn</t>
  </si>
  <si>
    <t>Lê Ngọc Bằng</t>
  </si>
  <si>
    <t>Xóm Phú Hậu</t>
  </si>
  <si>
    <t>109/2020/BĐĐC</t>
  </si>
  <si>
    <t>Nguyễn Văn Tuấn</t>
  </si>
  <si>
    <t>UBND xã Đồng Văn</t>
  </si>
  <si>
    <t>Xóm Tiên Kiều</t>
  </si>
  <si>
    <t>110/2020/BĐĐC</t>
  </si>
  <si>
    <t>NTD</t>
  </si>
  <si>
    <t>Lê Viết Hùng</t>
  </si>
  <si>
    <t>Nguyễn Xuân Thanh</t>
  </si>
  <si>
    <t>Nguyễn Xuân Thông</t>
  </si>
  <si>
    <t>Nguyễn Văn Việt</t>
  </si>
  <si>
    <t>Xã Xuân Tường</t>
  </si>
  <si>
    <t>UBND xã Xuân Tường</t>
  </si>
  <si>
    <t>111/2020/BĐĐC</t>
  </si>
  <si>
    <t>Nguyễn Phùng Long</t>
  </si>
  <si>
    <t>Xóm 8</t>
  </si>
  <si>
    <t>ONT</t>
  </si>
  <si>
    <t>Xã Thanh Long</t>
  </si>
  <si>
    <t>UBND xã Thanh Long</t>
  </si>
  <si>
    <t>112/2020/BĐĐC</t>
  </si>
  <si>
    <t>Lê Văn Mai</t>
  </si>
  <si>
    <t>Xóm 5</t>
  </si>
  <si>
    <t>Xã Thanh Lương</t>
  </si>
  <si>
    <t>UBND xã Thanh Lương</t>
  </si>
  <si>
    <t>Xóm 3</t>
  </si>
  <si>
    <t>113/2020/BĐĐC</t>
  </si>
  <si>
    <t>Nguyễn Thị Liệu</t>
  </si>
  <si>
    <t>Nguyễn Duy Hoà</t>
  </si>
  <si>
    <t>DTL</t>
  </si>
  <si>
    <t>Nguyễn Duy Tư</t>
  </si>
  <si>
    <t>Xóm 2</t>
  </si>
  <si>
    <t>Xã Thanh Ngọc</t>
  </si>
  <si>
    <t>Trần Quốc Trường</t>
  </si>
  <si>
    <t>T.Phú Quang</t>
  </si>
  <si>
    <t>114/2020/BĐĐC</t>
  </si>
  <si>
    <t>Nguyễn Công Khánh</t>
  </si>
  <si>
    <t>Nguyễn Hữu Lục</t>
  </si>
  <si>
    <t>Trần Đình Cần</t>
  </si>
  <si>
    <t>Hoàng Văn Diện</t>
  </si>
  <si>
    <t>UBND xã Thanh Ngọc</t>
  </si>
  <si>
    <t>Trần Thị Thìn</t>
  </si>
  <si>
    <t>Xã Hạnh Lâm</t>
  </si>
  <si>
    <t>Nguyễn Hữu Thể</t>
  </si>
  <si>
    <t>115/2020/BĐĐC</t>
  </si>
  <si>
    <t>Phạm Văn Đồng</t>
  </si>
  <si>
    <t>Nguyễn Hữu Huyền</t>
  </si>
  <si>
    <t>Xã Võ Liệt</t>
  </si>
  <si>
    <t>Nguyễn Thị Đào</t>
  </si>
  <si>
    <t>T.Minh Đức</t>
  </si>
  <si>
    <t>116/2020/BĐĐC</t>
  </si>
  <si>
    <t>Trần Văn Tịnh</t>
  </si>
  <si>
    <t>Nguyễn Quốc Việt</t>
  </si>
  <si>
    <t>Nguyễn Thế Thuận</t>
  </si>
  <si>
    <t>Trần Đình Vượng</t>
  </si>
  <si>
    <t>Xã Thanh Nho</t>
  </si>
  <si>
    <t>Nguyễn Đình Thọ</t>
  </si>
  <si>
    <t>Nho Xuân</t>
  </si>
  <si>
    <t>117/2020/BĐĐC</t>
  </si>
  <si>
    <t>Đậu Bá Quế</t>
  </si>
  <si>
    <t>Nguyễn Bá Dương</t>
  </si>
  <si>
    <t>Nho Liên</t>
  </si>
  <si>
    <t>Lê Thị Ngại</t>
  </si>
  <si>
    <t>Nguyễn Đình Thảo</t>
  </si>
  <si>
    <t>Nguyễn Bá Thủy</t>
  </si>
  <si>
    <t>Đậu Bá Lục</t>
  </si>
  <si>
    <t>Lê Văn Khoa</t>
  </si>
  <si>
    <t>Lê Văn Quyết</t>
  </si>
  <si>
    <t>Nguyễn Đình Tần</t>
  </si>
  <si>
    <t>Đặng Thanh Bài</t>
  </si>
  <si>
    <t>Lê Văn Long</t>
  </si>
  <si>
    <t>Phan Thị Tùy</t>
  </si>
  <si>
    <t>Trần Thị Toàn</t>
  </si>
  <si>
    <t>IV</t>
  </si>
  <si>
    <t>Dự án: Cấy TBA  nâng cao điện áp để giảm số lượng khách hàng sinh hoạt có điện áp thấp tỉnh Nghệ An (Khu vực xã Ngọc Sơn, huyện Thanh Chương)</t>
  </si>
  <si>
    <t>X.Lam Thắng</t>
  </si>
  <si>
    <t>79/2021/BĐĐC</t>
  </si>
  <si>
    <t>Lê Thị Hương (Long)</t>
  </si>
  <si>
    <t>Nguyễn Quang Ngọ</t>
  </si>
  <si>
    <t>Nguyễn Thị Hòe</t>
  </si>
  <si>
    <t>Nguyễn Đăng Đàn</t>
  </si>
  <si>
    <t>Lê Thị Hoa</t>
  </si>
  <si>
    <t>Đặng Văn Bảy</t>
  </si>
  <si>
    <t xml:space="preserve"> cộng </t>
  </si>
  <si>
    <t>Tổng cộng ( I+II+III+IV)</t>
  </si>
  <si>
    <t>( Kèm theo Quyết định  số            /QĐ-UBND ngày          tháng 4 năm 2022  của UBND huyện Thanh Chương)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</si>
</sst>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₫_-;\-* #,##0.00\ _₫_-;_-* &quot;-&quot;??\ _₫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0;;;@"/>
    <numFmt numFmtId="168" formatCode="00.000"/>
    <numFmt numFmtId="169" formatCode="&quot;?&quot;#,##0;&quot;?&quot;\-#,##0"/>
    <numFmt numFmtId="170" formatCode="_-* #,##0_-;\-* #,##0_-;_-* &quot;-&quot;_-;_-@_-"/>
    <numFmt numFmtId="171" formatCode="\$#,##0\ ;\(\$#,##0\)"/>
    <numFmt numFmtId="172" formatCode="###\ ###\ ###"/>
    <numFmt numFmtId="173" formatCode="0.00_)"/>
    <numFmt numFmtId="174" formatCode="#,##0.00\ &quot;F&quot;;[Red]\-#,##0.00\ &quot;F&quot;"/>
    <numFmt numFmtId="175" formatCode="###\ ###\ ###\ \ "/>
    <numFmt numFmtId="176" formatCode="_-* #,##0\ &quot;F&quot;_-;\-* #,##0\ &quot;F&quot;_-;_-* &quot;-&quot;\ &quot;F&quot;_-;_-@_-"/>
    <numFmt numFmtId="177" formatCode="#,##0\ &quot;F&quot;;[Red]\-#,##0\ &quot;F&quot;"/>
    <numFmt numFmtId="178" formatCode="#,##0.00\ &quot;F&quot;;\-#,##0.00\ &quot;F&quot;"/>
    <numFmt numFmtId="179" formatCode="#,##0\ &quot;DM&quot;;\-#,##0\ &quot;DM&quot;"/>
    <numFmt numFmtId="180" formatCode="0.000%"/>
    <numFmt numFmtId="181" formatCode="&quot;￥&quot;#,##0;&quot;￥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;[Red]\-&quot;$&quot;#,##0"/>
    <numFmt numFmtId="185" formatCode="_-&quot;$&quot;* #,##0.00_-;\-&quot;$&quot;* #,##0.00_-;_-&quot;$&quot;* &quot;-&quot;??_-;_-@_-"/>
  </numFmts>
  <fonts count="43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i/>
      <sz val="12"/>
      <name val=".VnTime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2"/>
    </font>
    <font>
      <b/>
      <sz val="12"/>
      <name val="Times New Roman"/>
      <family val="1"/>
      <charset val="163"/>
    </font>
    <font>
      <b/>
      <sz val="9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.Vn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2"/>
      <color indexed="8"/>
      <name val="Times New Roman"/>
      <family val="1"/>
    </font>
    <font>
      <sz val="13"/>
      <name val=".VnTime"/>
      <family val="2"/>
    </font>
    <font>
      <sz val="11"/>
      <name val=".Vn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168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/>
    <xf numFmtId="0" fontId="19" fillId="3" borderId="0"/>
    <xf numFmtId="0" fontId="20" fillId="3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164" fontId="8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4" borderId="11" applyFont="0" applyFill="0" applyBorder="0">
      <alignment horizontal="center"/>
    </xf>
    <xf numFmtId="2" fontId="25" fillId="0" borderId="0" applyFont="0" applyFill="0" applyBorder="0" applyAlignment="0" applyProtection="0"/>
    <xf numFmtId="38" fontId="27" fillId="3" borderId="0" applyNumberFormat="0" applyBorder="0" applyAlignment="0" applyProtection="0"/>
    <xf numFmtId="0" fontId="28" fillId="0" borderId="12" applyNumberFormat="0" applyAlignment="0" applyProtection="0">
      <alignment horizontal="left" vertical="center"/>
    </xf>
    <xf numFmtId="0" fontId="28" fillId="0" borderId="9">
      <alignment horizontal="left" vertical="center"/>
    </xf>
    <xf numFmtId="10" fontId="27" fillId="4" borderId="6" applyNumberFormat="0" applyBorder="0" applyAlignment="0" applyProtection="0"/>
    <xf numFmtId="0" fontId="29" fillId="0" borderId="0" applyNumberFormat="0" applyFont="0" applyFill="0" applyAlignment="0"/>
    <xf numFmtId="173" fontId="30" fillId="0" borderId="0"/>
    <xf numFmtId="0" fontId="9" fillId="0" borderId="0"/>
    <xf numFmtId="0" fontId="31" fillId="0" borderId="0" applyFill="0" applyProtection="0"/>
    <xf numFmtId="0" fontId="3" fillId="0" borderId="0"/>
    <xf numFmtId="0" fontId="23" fillId="0" borderId="0"/>
    <xf numFmtId="0" fontId="1" fillId="0" borderId="0"/>
    <xf numFmtId="0" fontId="3" fillId="0" borderId="0"/>
    <xf numFmtId="10" fontId="25" fillId="0" borderId="0" applyFont="0" applyFill="0" applyBorder="0" applyAlignment="0" applyProtection="0"/>
    <xf numFmtId="174" fontId="32" fillId="0" borderId="8">
      <alignment horizontal="right" vertical="center"/>
    </xf>
    <xf numFmtId="175" fontId="33" fillId="0" borderId="11" applyBorder="0"/>
    <xf numFmtId="176" fontId="32" fillId="0" borderId="8">
      <alignment horizontal="center"/>
    </xf>
    <xf numFmtId="177" fontId="32" fillId="0" borderId="0"/>
    <xf numFmtId="178" fontId="32" fillId="0" borderId="6"/>
    <xf numFmtId="0" fontId="34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0" fillId="0" borderId="0"/>
    <xf numFmtId="0" fontId="29" fillId="0" borderId="0"/>
    <xf numFmtId="17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0" borderId="0" xfId="4" applyFont="1" applyFill="1" applyAlignment="1">
      <alignment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2" borderId="0" xfId="4" applyFont="1" applyFill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167" fontId="8" fillId="2" borderId="6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7" fontId="8" fillId="2" borderId="6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6" xfId="5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0" xfId="4" applyFont="1" applyFill="1" applyAlignment="1">
      <alignment horizontal="left" vertical="top" wrapText="1"/>
    </xf>
    <xf numFmtId="1" fontId="8" fillId="2" borderId="6" xfId="0" applyNumberFormat="1" applyFont="1" applyFill="1" applyBorder="1" applyAlignment="1">
      <alignment horizontal="center" vertical="center"/>
    </xf>
    <xf numFmtId="0" fontId="8" fillId="2" borderId="0" xfId="4" applyFont="1" applyFill="1" applyAlignment="1">
      <alignment horizontal="left" vertical="top" wrapText="1"/>
    </xf>
    <xf numFmtId="0" fontId="2" fillId="0" borderId="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vertical="top" wrapText="1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0" borderId="6" xfId="5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left" vertical="top" wrapText="1"/>
    </xf>
    <xf numFmtId="0" fontId="9" fillId="0" borderId="6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12" fillId="0" borderId="6" xfId="5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5" fontId="2" fillId="0" borderId="7" xfId="1" applyNumberFormat="1" applyFont="1" applyFill="1" applyBorder="1" applyAlignment="1">
      <alignment horizontal="right" vertical="center" wrapText="1"/>
    </xf>
    <xf numFmtId="0" fontId="8" fillId="2" borderId="6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166" fontId="8" fillId="2" borderId="6" xfId="0" applyNumberFormat="1" applyFont="1" applyFill="1" applyBorder="1" applyAlignment="1">
      <alignment horizontal="right" vertical="center" wrapText="1"/>
    </xf>
    <xf numFmtId="165" fontId="2" fillId="0" borderId="6" xfId="1" applyNumberFormat="1" applyFont="1" applyFill="1" applyBorder="1" applyAlignment="1">
      <alignment horizontal="right" vertical="center" wrapText="1"/>
    </xf>
    <xf numFmtId="166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right" vertical="center"/>
    </xf>
    <xf numFmtId="164" fontId="2" fillId="0" borderId="6" xfId="1" applyFont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 wrapText="1"/>
    </xf>
    <xf numFmtId="0" fontId="9" fillId="2" borderId="6" xfId="0" applyNumberFormat="1" applyFont="1" applyFill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8" fillId="2" borderId="6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11" fillId="0" borderId="6" xfId="0" applyNumberFormat="1" applyFont="1" applyBorder="1" applyAlignment="1">
      <alignment horizontal="right" vertical="center" wrapText="1"/>
    </xf>
    <xf numFmtId="0" fontId="11" fillId="2" borderId="6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right" vertical="center"/>
    </xf>
    <xf numFmtId="165" fontId="8" fillId="0" borderId="6" xfId="1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43" fontId="11" fillId="0" borderId="6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65" fontId="8" fillId="2" borderId="6" xfId="1" applyNumberFormat="1" applyFont="1" applyFill="1" applyBorder="1" applyAlignment="1">
      <alignment horizontal="right" vertical="center" wrapText="1"/>
    </xf>
    <xf numFmtId="165" fontId="8" fillId="0" borderId="6" xfId="1" applyNumberFormat="1" applyFont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164" fontId="8" fillId="0" borderId="6" xfId="1" applyFont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64" fontId="8" fillId="2" borderId="2" xfId="1" applyFont="1" applyFill="1" applyBorder="1" applyAlignment="1">
      <alignment horizontal="right" vertical="center" wrapText="1"/>
    </xf>
    <xf numFmtId="164" fontId="8" fillId="2" borderId="6" xfId="1" applyFont="1" applyFill="1" applyBorder="1" applyAlignment="1">
      <alignment horizontal="right" vertical="center" wrapText="1"/>
    </xf>
    <xf numFmtId="164" fontId="8" fillId="2" borderId="6" xfId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2" xfId="4" applyFont="1" applyFill="1" applyBorder="1" applyAlignment="1">
      <alignment horizontal="right" vertical="center" wrapText="1"/>
    </xf>
    <xf numFmtId="0" fontId="2" fillId="0" borderId="7" xfId="4" applyFont="1" applyFill="1" applyBorder="1" applyAlignment="1">
      <alignment horizontal="right" vertical="center" wrapText="1"/>
    </xf>
    <xf numFmtId="0" fontId="2" fillId="0" borderId="8" xfId="4" applyFont="1" applyFill="1" applyBorder="1" applyAlignment="1">
      <alignment horizontal="left" vertical="center" wrapText="1"/>
    </xf>
    <xf numFmtId="0" fontId="2" fillId="0" borderId="9" xfId="4" applyFont="1" applyFill="1" applyBorder="1" applyAlignment="1">
      <alignment horizontal="left" vertical="center" wrapText="1"/>
    </xf>
    <xf numFmtId="0" fontId="2" fillId="0" borderId="10" xfId="4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right" vertical="center" wrapText="1"/>
    </xf>
  </cellXfs>
  <cellStyles count="71">
    <cellStyle name="??" xfId="6"/>
    <cellStyle name="?? [0.00]_PRODUCT DETAIL Q1" xfId="7"/>
    <cellStyle name="?? [0]" xfId="8"/>
    <cellStyle name="???? [0.00]_PRODUCT DETAIL Q1" xfId="9"/>
    <cellStyle name="????_PRODUCT DETAIL Q1" xfId="10"/>
    <cellStyle name="???[0]_Book1" xfId="11"/>
    <cellStyle name="???_95" xfId="12"/>
    <cellStyle name="??_(????)??????" xfId="13"/>
    <cellStyle name="1" xfId="14"/>
    <cellStyle name="2" xfId="15"/>
    <cellStyle name="3" xfId="16"/>
    <cellStyle name="4" xfId="17"/>
    <cellStyle name="AeE­ [0]_INQUIRY ¿μ¾÷AßAø " xfId="18"/>
    <cellStyle name="AeE­_INQUIRY ¿µ¾÷AßAø " xfId="19"/>
    <cellStyle name="AÞ¸¶ [0]_INQUIRY ¿?¾÷AßAø " xfId="20"/>
    <cellStyle name="AÞ¸¶_INQUIRY ¿?¾÷AßAø " xfId="21"/>
    <cellStyle name="C?AØ_¿?¾÷CoE² " xfId="22"/>
    <cellStyle name="C￥AØ_¿μ¾÷CoE² " xfId="23"/>
    <cellStyle name="Comma" xfId="1" builtinId="3"/>
    <cellStyle name="Comma 2" xfId="24"/>
    <cellStyle name="Comma 2 2" xfId="25"/>
    <cellStyle name="Comma 3" xfId="26"/>
    <cellStyle name="Comma0" xfId="27"/>
    <cellStyle name="Currency0" xfId="28"/>
    <cellStyle name="Date" xfId="29"/>
    <cellStyle name="DB" xfId="30"/>
    <cellStyle name="Fixed" xfId="31"/>
    <cellStyle name="Grey" xfId="32"/>
    <cellStyle name="Header1" xfId="33"/>
    <cellStyle name="Header2" xfId="34"/>
    <cellStyle name="Input [yellow]" xfId="35"/>
    <cellStyle name="n" xfId="36"/>
    <cellStyle name="Normal" xfId="0" builtinId="0"/>
    <cellStyle name="Normal - Style1" xfId="37"/>
    <cellStyle name="Normal 2" xfId="5"/>
    <cellStyle name="Normal 2 2" xfId="38"/>
    <cellStyle name="Normal 3" xfId="39"/>
    <cellStyle name="Normal 4" xfId="40"/>
    <cellStyle name="Normal 5" xfId="41"/>
    <cellStyle name="Normal 7 2" xfId="42"/>
    <cellStyle name="Normal_Bien ban ap gia Thanh Lam (chinh thuc)" xfId="3"/>
    <cellStyle name="Normal_Danh sach 27.7" xfId="4"/>
    <cellStyle name="Normal_Sheet1_1" xfId="2"/>
    <cellStyle name="Normal1" xfId="43"/>
    <cellStyle name="Percent [2]" xfId="44"/>
    <cellStyle name="T" xfId="45"/>
    <cellStyle name="t_Book1" xfId="46"/>
    <cellStyle name="th" xfId="47"/>
    <cellStyle name="viet" xfId="48"/>
    <cellStyle name="viet2" xfId="49"/>
    <cellStyle name="xuan" xfId="50"/>
    <cellStyle name=" [0.00]_ Att. 1- Cover" xfId="51"/>
    <cellStyle name="_ Att. 1- Cover" xfId="52"/>
    <cellStyle name="?_ Att. 1- Cover" xfId="53"/>
    <cellStyle name="똿뗦먛귟 [0.00]_PRODUCT DETAIL Q1" xfId="54"/>
    <cellStyle name="똿뗦먛귟_PRODUCT DETAIL Q1" xfId="55"/>
    <cellStyle name="믅됞 [0.00]_PRODUCT DETAIL Q1" xfId="56"/>
    <cellStyle name="믅됞_PRODUCT DETAIL Q1" xfId="57"/>
    <cellStyle name="백분율_95" xfId="58"/>
    <cellStyle name="뷭?_BOOKSHIP" xfId="59"/>
    <cellStyle name="콤마 [0]_1202" xfId="60"/>
    <cellStyle name="콤마_1202" xfId="61"/>
    <cellStyle name="통화 [0]_1202" xfId="62"/>
    <cellStyle name="통화_1202" xfId="63"/>
    <cellStyle name="표준_(정보부문)월별인원계획" xfId="64"/>
    <cellStyle name="一般_00Q3902REV.1" xfId="65"/>
    <cellStyle name="千分位[0]_00Q3902REV.1" xfId="66"/>
    <cellStyle name="千分位_00Q3902REV.1" xfId="67"/>
    <cellStyle name="貨幣 [0]_00Q3902REV.1" xfId="68"/>
    <cellStyle name="貨幣[0]_BRE" xfId="69"/>
    <cellStyle name="貨幣_00Q3902REV.1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view="pageBreakPreview" zoomScale="85" zoomScaleNormal="100" zoomScaleSheetLayoutView="85" workbookViewId="0">
      <selection activeCell="C9" sqref="C9"/>
    </sheetView>
  </sheetViews>
  <sheetFormatPr defaultRowHeight="15.75"/>
  <cols>
    <col min="1" max="1" width="5.125" style="94" customWidth="1"/>
    <col min="2" max="2" width="21.125" style="44" bestFit="1" customWidth="1"/>
    <col min="3" max="3" width="19.875" style="95" bestFit="1" customWidth="1"/>
    <col min="4" max="4" width="15" style="94" bestFit="1" customWidth="1"/>
    <col min="5" max="5" width="6.375" style="94" bestFit="1" customWidth="1"/>
    <col min="6" max="6" width="10.75" style="120" bestFit="1" customWidth="1"/>
    <col min="7" max="7" width="10.25" style="120" bestFit="1" customWidth="1"/>
    <col min="8" max="8" width="10.375" style="94" customWidth="1"/>
    <col min="9" max="16384" width="9" style="44"/>
  </cols>
  <sheetData>
    <row r="1" spans="1:21" s="2" customFormat="1" ht="33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6" customFormat="1">
      <c r="A2" s="149" t="s">
        <v>223</v>
      </c>
      <c r="B2" s="149"/>
      <c r="C2" s="149"/>
      <c r="D2" s="149"/>
      <c r="E2" s="149"/>
      <c r="F2" s="149"/>
      <c r="G2" s="149"/>
      <c r="H2" s="149"/>
      <c r="I2" s="3"/>
      <c r="J2" s="3"/>
      <c r="K2" s="3"/>
      <c r="L2" s="4"/>
      <c r="M2" s="5"/>
      <c r="N2" s="5"/>
      <c r="O2" s="5"/>
      <c r="P2" s="5"/>
      <c r="Q2" s="5"/>
      <c r="R2" s="5"/>
      <c r="S2" s="5"/>
      <c r="T2" s="5"/>
      <c r="U2" s="5"/>
    </row>
    <row r="3" spans="1:21" s="7" customFormat="1">
      <c r="A3" s="150" t="s">
        <v>1</v>
      </c>
      <c r="B3" s="150" t="s">
        <v>2</v>
      </c>
      <c r="C3" s="150" t="s">
        <v>3</v>
      </c>
      <c r="D3" s="153" t="s">
        <v>4</v>
      </c>
      <c r="E3" s="154"/>
      <c r="F3" s="154"/>
      <c r="G3" s="154"/>
      <c r="H3" s="150" t="s">
        <v>5</v>
      </c>
    </row>
    <row r="4" spans="1:21" s="7" customFormat="1" ht="32.25" customHeight="1">
      <c r="A4" s="151"/>
      <c r="B4" s="151"/>
      <c r="C4" s="151"/>
      <c r="D4" s="155" t="s">
        <v>6</v>
      </c>
      <c r="E4" s="155" t="s">
        <v>7</v>
      </c>
      <c r="F4" s="156" t="s">
        <v>8</v>
      </c>
      <c r="G4" s="139" t="s">
        <v>9</v>
      </c>
      <c r="H4" s="151"/>
    </row>
    <row r="5" spans="1:21" s="7" customFormat="1" ht="66" customHeight="1">
      <c r="A5" s="152"/>
      <c r="B5" s="152"/>
      <c r="C5" s="152"/>
      <c r="D5" s="155"/>
      <c r="E5" s="155"/>
      <c r="F5" s="156"/>
      <c r="G5" s="140"/>
      <c r="H5" s="152"/>
    </row>
    <row r="6" spans="1:21" s="7" customFormat="1" ht="50.1" customHeight="1">
      <c r="A6" s="8" t="s">
        <v>10</v>
      </c>
      <c r="B6" s="141" t="s">
        <v>11</v>
      </c>
      <c r="C6" s="142"/>
      <c r="D6" s="142"/>
      <c r="E6" s="142"/>
      <c r="F6" s="142"/>
      <c r="G6" s="142"/>
      <c r="H6" s="143"/>
    </row>
    <row r="7" spans="1:21" s="14" customFormat="1" ht="17.100000000000001" customHeight="1">
      <c r="A7" s="9"/>
      <c r="B7" s="10" t="s">
        <v>12</v>
      </c>
      <c r="C7" s="11"/>
      <c r="D7" s="12"/>
      <c r="E7" s="12"/>
      <c r="F7" s="96">
        <f>SUM(F8:F32)</f>
        <v>181.59999999999994</v>
      </c>
      <c r="G7" s="96">
        <f>SUM(G8:G32)</f>
        <v>918.3</v>
      </c>
      <c r="H7" s="13"/>
    </row>
    <row r="8" spans="1:21" s="7" customFormat="1" ht="17.100000000000001" customHeight="1">
      <c r="A8" s="15">
        <v>1</v>
      </c>
      <c r="B8" s="16" t="s">
        <v>13</v>
      </c>
      <c r="C8" s="17" t="s">
        <v>14</v>
      </c>
      <c r="D8" s="18" t="s">
        <v>15</v>
      </c>
      <c r="E8" s="18">
        <v>186</v>
      </c>
      <c r="F8" s="97"/>
      <c r="G8" s="121">
        <v>34</v>
      </c>
      <c r="H8" s="20" t="s">
        <v>16</v>
      </c>
    </row>
    <row r="9" spans="1:21" s="7" customFormat="1" ht="17.100000000000001" customHeight="1">
      <c r="A9" s="15">
        <v>2</v>
      </c>
      <c r="B9" s="16" t="s">
        <v>17</v>
      </c>
      <c r="C9" s="17" t="s">
        <v>14</v>
      </c>
      <c r="D9" s="18" t="s">
        <v>15</v>
      </c>
      <c r="E9" s="21">
        <v>106</v>
      </c>
      <c r="F9" s="98">
        <v>6.7</v>
      </c>
      <c r="G9" s="121">
        <v>0</v>
      </c>
      <c r="H9" s="20" t="s">
        <v>18</v>
      </c>
    </row>
    <row r="10" spans="1:21" s="7" customFormat="1" ht="17.100000000000001" customHeight="1">
      <c r="A10" s="15">
        <v>3</v>
      </c>
      <c r="B10" s="16" t="s">
        <v>19</v>
      </c>
      <c r="C10" s="17" t="s">
        <v>20</v>
      </c>
      <c r="D10" s="18" t="s">
        <v>15</v>
      </c>
      <c r="E10" s="21">
        <v>398</v>
      </c>
      <c r="F10" s="98">
        <v>10.1</v>
      </c>
      <c r="G10" s="121">
        <v>0</v>
      </c>
      <c r="H10" s="20" t="s">
        <v>18</v>
      </c>
    </row>
    <row r="11" spans="1:21" s="7" customFormat="1" ht="17.100000000000001" customHeight="1">
      <c r="A11" s="15">
        <v>4</v>
      </c>
      <c r="B11" s="16" t="s">
        <v>21</v>
      </c>
      <c r="C11" s="17" t="s">
        <v>20</v>
      </c>
      <c r="D11" s="18" t="s">
        <v>15</v>
      </c>
      <c r="E11" s="18">
        <v>399</v>
      </c>
      <c r="F11" s="99">
        <v>30</v>
      </c>
      <c r="G11" s="121">
        <v>26.5</v>
      </c>
      <c r="H11" s="20" t="s">
        <v>22</v>
      </c>
    </row>
    <row r="12" spans="1:21" s="7" customFormat="1" ht="17.100000000000001" customHeight="1">
      <c r="A12" s="15">
        <v>5</v>
      </c>
      <c r="B12" s="16" t="s">
        <v>23</v>
      </c>
      <c r="C12" s="17"/>
      <c r="D12" s="18" t="s">
        <v>15</v>
      </c>
      <c r="E12" s="21">
        <v>465</v>
      </c>
      <c r="F12" s="98">
        <v>6.7</v>
      </c>
      <c r="G12" s="121"/>
      <c r="H12" s="20" t="s">
        <v>18</v>
      </c>
    </row>
    <row r="13" spans="1:21" s="7" customFormat="1" ht="17.100000000000001" customHeight="1">
      <c r="A13" s="15">
        <v>6</v>
      </c>
      <c r="B13" s="16" t="s">
        <v>24</v>
      </c>
      <c r="C13" s="17" t="s">
        <v>20</v>
      </c>
      <c r="D13" s="18" t="s">
        <v>15</v>
      </c>
      <c r="E13" s="21">
        <v>484</v>
      </c>
      <c r="F13" s="98">
        <v>6.7</v>
      </c>
      <c r="G13" s="121"/>
      <c r="H13" s="20" t="s">
        <v>18</v>
      </c>
    </row>
    <row r="14" spans="1:21" s="7" customFormat="1" ht="17.100000000000001" customHeight="1">
      <c r="A14" s="15">
        <v>7</v>
      </c>
      <c r="B14" s="16" t="s">
        <v>25</v>
      </c>
      <c r="C14" s="17" t="s">
        <v>14</v>
      </c>
      <c r="D14" s="18" t="s">
        <v>15</v>
      </c>
      <c r="E14" s="21">
        <v>513</v>
      </c>
      <c r="F14" s="98">
        <v>6.7</v>
      </c>
      <c r="G14" s="121">
        <v>0</v>
      </c>
      <c r="H14" s="20" t="s">
        <v>18</v>
      </c>
    </row>
    <row r="15" spans="1:21" s="7" customFormat="1" ht="17.100000000000001" customHeight="1">
      <c r="A15" s="15">
        <v>8</v>
      </c>
      <c r="B15" s="16" t="s">
        <v>26</v>
      </c>
      <c r="C15" s="17"/>
      <c r="D15" s="18" t="s">
        <v>15</v>
      </c>
      <c r="E15" s="21">
        <v>8</v>
      </c>
      <c r="F15" s="98">
        <v>6.7</v>
      </c>
      <c r="G15" s="121">
        <v>0</v>
      </c>
      <c r="H15" s="20" t="s">
        <v>27</v>
      </c>
    </row>
    <row r="16" spans="1:21" s="7" customFormat="1" ht="17.100000000000001" customHeight="1">
      <c r="A16" s="15">
        <v>9</v>
      </c>
      <c r="B16" s="16" t="s">
        <v>28</v>
      </c>
      <c r="C16" s="17" t="s">
        <v>14</v>
      </c>
      <c r="D16" s="18" t="s">
        <v>15</v>
      </c>
      <c r="E16" s="21">
        <v>72</v>
      </c>
      <c r="F16" s="98">
        <v>6.7</v>
      </c>
      <c r="G16" s="121">
        <v>0</v>
      </c>
      <c r="H16" s="20" t="s">
        <v>27</v>
      </c>
    </row>
    <row r="17" spans="1:8" s="22" customFormat="1" ht="17.100000000000001" customHeight="1">
      <c r="A17" s="15">
        <v>10</v>
      </c>
      <c r="B17" s="16" t="s">
        <v>17</v>
      </c>
      <c r="C17" s="17" t="s">
        <v>14</v>
      </c>
      <c r="D17" s="18" t="s">
        <v>15</v>
      </c>
      <c r="E17" s="21">
        <v>120</v>
      </c>
      <c r="F17" s="98">
        <v>10.1</v>
      </c>
      <c r="G17" s="121">
        <v>0</v>
      </c>
      <c r="H17" s="20" t="s">
        <v>29</v>
      </c>
    </row>
    <row r="18" spans="1:8" s="7" customFormat="1" ht="17.100000000000001" customHeight="1">
      <c r="A18" s="15">
        <v>11</v>
      </c>
      <c r="B18" s="16" t="s">
        <v>30</v>
      </c>
      <c r="C18" s="17" t="s">
        <v>14</v>
      </c>
      <c r="D18" s="18" t="s">
        <v>15</v>
      </c>
      <c r="E18" s="21">
        <v>158</v>
      </c>
      <c r="F18" s="98">
        <v>4.2</v>
      </c>
      <c r="G18" s="121">
        <v>0</v>
      </c>
      <c r="H18" s="20" t="s">
        <v>18</v>
      </c>
    </row>
    <row r="19" spans="1:8" s="7" customFormat="1" ht="17.100000000000001" customHeight="1">
      <c r="A19" s="15">
        <v>12</v>
      </c>
      <c r="B19" s="16" t="s">
        <v>31</v>
      </c>
      <c r="C19" s="17" t="s">
        <v>14</v>
      </c>
      <c r="D19" s="18" t="s">
        <v>15</v>
      </c>
      <c r="E19" s="21">
        <v>155</v>
      </c>
      <c r="F19" s="98">
        <v>3</v>
      </c>
      <c r="G19" s="121"/>
      <c r="H19" s="20" t="s">
        <v>18</v>
      </c>
    </row>
    <row r="20" spans="1:8" s="7" customFormat="1" ht="17.100000000000001" customHeight="1">
      <c r="A20" s="15">
        <v>13</v>
      </c>
      <c r="B20" s="16" t="s">
        <v>32</v>
      </c>
      <c r="C20" s="17" t="s">
        <v>14</v>
      </c>
      <c r="D20" s="18" t="s">
        <v>15</v>
      </c>
      <c r="E20" s="21">
        <v>197</v>
      </c>
      <c r="F20" s="98">
        <v>10.1</v>
      </c>
      <c r="G20" s="121">
        <v>0</v>
      </c>
      <c r="H20" s="20" t="s">
        <v>18</v>
      </c>
    </row>
    <row r="21" spans="1:8" s="7" customFormat="1" ht="17.100000000000001" customHeight="1">
      <c r="A21" s="15">
        <v>14</v>
      </c>
      <c r="B21" s="16" t="s">
        <v>33</v>
      </c>
      <c r="C21" s="17" t="s">
        <v>20</v>
      </c>
      <c r="D21" s="18" t="s">
        <v>15</v>
      </c>
      <c r="E21" s="21">
        <v>125</v>
      </c>
      <c r="F21" s="98">
        <v>10.1</v>
      </c>
      <c r="G21" s="121">
        <v>0</v>
      </c>
      <c r="H21" s="20" t="s">
        <v>18</v>
      </c>
    </row>
    <row r="22" spans="1:8" s="7" customFormat="1" ht="17.100000000000001" customHeight="1">
      <c r="A22" s="15">
        <v>15</v>
      </c>
      <c r="B22" s="16" t="s">
        <v>26</v>
      </c>
      <c r="C22" s="17" t="s">
        <v>20</v>
      </c>
      <c r="D22" s="18" t="s">
        <v>15</v>
      </c>
      <c r="E22" s="18">
        <v>1</v>
      </c>
      <c r="F22" s="97"/>
      <c r="G22" s="121">
        <v>531.5</v>
      </c>
      <c r="H22" s="20" t="s">
        <v>34</v>
      </c>
    </row>
    <row r="23" spans="1:8" s="7" customFormat="1" ht="17.100000000000001" customHeight="1">
      <c r="A23" s="15">
        <v>16</v>
      </c>
      <c r="B23" s="16" t="s">
        <v>35</v>
      </c>
      <c r="C23" s="17" t="s">
        <v>20</v>
      </c>
      <c r="D23" s="18" t="s">
        <v>15</v>
      </c>
      <c r="E23" s="21">
        <v>20</v>
      </c>
      <c r="F23" s="98">
        <v>6.7</v>
      </c>
      <c r="G23" s="121">
        <v>0</v>
      </c>
      <c r="H23" s="20" t="s">
        <v>29</v>
      </c>
    </row>
    <row r="24" spans="1:8" s="7" customFormat="1" ht="17.100000000000001" customHeight="1">
      <c r="A24" s="15">
        <v>17</v>
      </c>
      <c r="B24" s="16" t="s">
        <v>26</v>
      </c>
      <c r="C24" s="17"/>
      <c r="D24" s="18" t="s">
        <v>15</v>
      </c>
      <c r="E24" s="21">
        <v>29</v>
      </c>
      <c r="F24" s="98">
        <v>6.7</v>
      </c>
      <c r="G24" s="121">
        <v>0</v>
      </c>
      <c r="H24" s="20" t="s">
        <v>36</v>
      </c>
    </row>
    <row r="25" spans="1:8" s="7" customFormat="1" ht="17.100000000000001" customHeight="1">
      <c r="A25" s="15">
        <v>18</v>
      </c>
      <c r="B25" s="16" t="s">
        <v>37</v>
      </c>
      <c r="C25" s="17" t="s">
        <v>20</v>
      </c>
      <c r="D25" s="18" t="s">
        <v>15</v>
      </c>
      <c r="E25" s="21">
        <v>40</v>
      </c>
      <c r="F25" s="98">
        <v>6.7</v>
      </c>
      <c r="G25" s="121">
        <v>0</v>
      </c>
      <c r="H25" s="20" t="s">
        <v>29</v>
      </c>
    </row>
    <row r="26" spans="1:8" s="7" customFormat="1" ht="17.100000000000001" customHeight="1">
      <c r="A26" s="15">
        <v>19</v>
      </c>
      <c r="B26" s="16" t="s">
        <v>38</v>
      </c>
      <c r="C26" s="17" t="s">
        <v>20</v>
      </c>
      <c r="D26" s="18" t="s">
        <v>15</v>
      </c>
      <c r="E26" s="21">
        <v>66</v>
      </c>
      <c r="F26" s="98">
        <v>6.7</v>
      </c>
      <c r="G26" s="121">
        <v>0</v>
      </c>
      <c r="H26" s="20" t="s">
        <v>29</v>
      </c>
    </row>
    <row r="27" spans="1:8" s="7" customFormat="1" ht="17.100000000000001" customHeight="1">
      <c r="A27" s="15">
        <v>20</v>
      </c>
      <c r="B27" s="16" t="s">
        <v>39</v>
      </c>
      <c r="C27" s="17" t="s">
        <v>20</v>
      </c>
      <c r="D27" s="18" t="s">
        <v>15</v>
      </c>
      <c r="E27" s="21">
        <v>33</v>
      </c>
      <c r="F27" s="98">
        <v>10.1</v>
      </c>
      <c r="G27" s="121">
        <v>0</v>
      </c>
      <c r="H27" s="20" t="s">
        <v>29</v>
      </c>
    </row>
    <row r="28" spans="1:8" s="7" customFormat="1" ht="17.100000000000001" customHeight="1">
      <c r="A28" s="15">
        <v>21</v>
      </c>
      <c r="B28" s="16" t="s">
        <v>40</v>
      </c>
      <c r="C28" s="17" t="s">
        <v>14</v>
      </c>
      <c r="D28" s="18" t="s">
        <v>15</v>
      </c>
      <c r="E28" s="21">
        <v>17</v>
      </c>
      <c r="F28" s="98">
        <v>10.1</v>
      </c>
      <c r="G28" s="121">
        <v>0</v>
      </c>
      <c r="H28" s="20" t="s">
        <v>29</v>
      </c>
    </row>
    <row r="29" spans="1:8" s="7" customFormat="1" ht="17.100000000000001" customHeight="1">
      <c r="A29" s="15">
        <v>22</v>
      </c>
      <c r="B29" s="16" t="s">
        <v>41</v>
      </c>
      <c r="C29" s="17" t="s">
        <v>14</v>
      </c>
      <c r="D29" s="18" t="s">
        <v>15</v>
      </c>
      <c r="E29" s="21">
        <v>21</v>
      </c>
      <c r="F29" s="98">
        <v>6.7</v>
      </c>
      <c r="G29" s="121">
        <v>0</v>
      </c>
      <c r="H29" s="20" t="s">
        <v>27</v>
      </c>
    </row>
    <row r="30" spans="1:8" s="7" customFormat="1" ht="17.100000000000001" customHeight="1">
      <c r="A30" s="15">
        <v>23</v>
      </c>
      <c r="B30" s="16" t="s">
        <v>31</v>
      </c>
      <c r="C30" s="17" t="s">
        <v>14</v>
      </c>
      <c r="D30" s="18" t="s">
        <v>15</v>
      </c>
      <c r="E30" s="21">
        <v>30</v>
      </c>
      <c r="F30" s="98">
        <v>10.1</v>
      </c>
      <c r="G30" s="121">
        <v>227.2</v>
      </c>
      <c r="H30" s="20" t="s">
        <v>22</v>
      </c>
    </row>
    <row r="31" spans="1:8" s="7" customFormat="1" ht="17.100000000000001" customHeight="1">
      <c r="A31" s="15">
        <v>24</v>
      </c>
      <c r="B31" s="16" t="s">
        <v>42</v>
      </c>
      <c r="C31" s="17" t="s">
        <v>14</v>
      </c>
      <c r="D31" s="18" t="s">
        <v>15</v>
      </c>
      <c r="E31" s="18">
        <v>39</v>
      </c>
      <c r="F31" s="97"/>
      <c r="G31" s="121">
        <v>31.3</v>
      </c>
      <c r="H31" s="20" t="s">
        <v>43</v>
      </c>
    </row>
    <row r="32" spans="1:8" s="7" customFormat="1" ht="17.100000000000001" customHeight="1">
      <c r="A32" s="15">
        <v>25</v>
      </c>
      <c r="B32" s="23" t="s">
        <v>44</v>
      </c>
      <c r="C32" s="17" t="s">
        <v>14</v>
      </c>
      <c r="D32" s="18" t="s">
        <v>15</v>
      </c>
      <c r="E32" s="18">
        <v>133</v>
      </c>
      <c r="F32" s="97"/>
      <c r="G32" s="121">
        <v>67.8</v>
      </c>
      <c r="H32" s="20" t="s">
        <v>43</v>
      </c>
    </row>
    <row r="33" spans="1:8" s="14" customFormat="1" ht="17.100000000000001" customHeight="1">
      <c r="A33" s="24"/>
      <c r="B33" s="25" t="s">
        <v>45</v>
      </c>
      <c r="C33" s="26"/>
      <c r="D33" s="27"/>
      <c r="E33" s="27"/>
      <c r="F33" s="100">
        <f>SUM(F34:F56)</f>
        <v>194.39999999999998</v>
      </c>
      <c r="G33" s="100">
        <f>SUM(G34:G56)</f>
        <v>143.9</v>
      </c>
      <c r="H33" s="28"/>
    </row>
    <row r="34" spans="1:8" s="7" customFormat="1" ht="17.100000000000001" customHeight="1">
      <c r="A34" s="29">
        <v>1</v>
      </c>
      <c r="B34" s="30" t="s">
        <v>46</v>
      </c>
      <c r="C34" s="31" t="s">
        <v>47</v>
      </c>
      <c r="D34" s="18" t="s">
        <v>48</v>
      </c>
      <c r="E34" s="18">
        <v>532</v>
      </c>
      <c r="F34" s="101">
        <v>10.1</v>
      </c>
      <c r="G34" s="122"/>
      <c r="H34" s="20" t="s">
        <v>27</v>
      </c>
    </row>
    <row r="35" spans="1:8" s="7" customFormat="1" ht="17.100000000000001" customHeight="1">
      <c r="A35" s="29">
        <v>2</v>
      </c>
      <c r="B35" s="30" t="s">
        <v>49</v>
      </c>
      <c r="C35" s="31" t="s">
        <v>47</v>
      </c>
      <c r="D35" s="18" t="s">
        <v>48</v>
      </c>
      <c r="E35" s="18">
        <v>574</v>
      </c>
      <c r="F35" s="101">
        <v>6.7</v>
      </c>
      <c r="G35" s="122"/>
      <c r="H35" s="20" t="s">
        <v>27</v>
      </c>
    </row>
    <row r="36" spans="1:8" s="7" customFormat="1" ht="17.100000000000001" customHeight="1">
      <c r="A36" s="29">
        <v>3</v>
      </c>
      <c r="B36" s="30" t="s">
        <v>50</v>
      </c>
      <c r="C36" s="31" t="s">
        <v>51</v>
      </c>
      <c r="D36" s="18" t="s">
        <v>48</v>
      </c>
      <c r="E36" s="18">
        <v>653</v>
      </c>
      <c r="F36" s="101">
        <v>6.7</v>
      </c>
      <c r="G36" s="122"/>
      <c r="H36" s="20" t="s">
        <v>27</v>
      </c>
    </row>
    <row r="37" spans="1:8" s="7" customFormat="1" ht="17.100000000000001" customHeight="1">
      <c r="A37" s="29">
        <v>4</v>
      </c>
      <c r="B37" s="30" t="s">
        <v>52</v>
      </c>
      <c r="C37" s="31" t="s">
        <v>53</v>
      </c>
      <c r="D37" s="18" t="s">
        <v>48</v>
      </c>
      <c r="E37" s="18">
        <v>732</v>
      </c>
      <c r="F37" s="101">
        <v>6.7</v>
      </c>
      <c r="G37" s="122"/>
      <c r="H37" s="20" t="s">
        <v>27</v>
      </c>
    </row>
    <row r="38" spans="1:8" s="7" customFormat="1" ht="17.100000000000001" customHeight="1">
      <c r="A38" s="29">
        <v>5</v>
      </c>
      <c r="B38" s="30" t="s">
        <v>54</v>
      </c>
      <c r="C38" s="31" t="s">
        <v>51</v>
      </c>
      <c r="D38" s="18" t="s">
        <v>48</v>
      </c>
      <c r="E38" s="18">
        <v>473</v>
      </c>
      <c r="F38" s="101">
        <v>6.7</v>
      </c>
      <c r="G38" s="122"/>
      <c r="H38" s="20" t="s">
        <v>18</v>
      </c>
    </row>
    <row r="39" spans="1:8" s="7" customFormat="1" ht="17.100000000000001" customHeight="1">
      <c r="A39" s="29">
        <v>6</v>
      </c>
      <c r="B39" s="30" t="s">
        <v>55</v>
      </c>
      <c r="C39" s="31" t="s">
        <v>47</v>
      </c>
      <c r="D39" s="18" t="s">
        <v>48</v>
      </c>
      <c r="E39" s="18">
        <v>527</v>
      </c>
      <c r="F39" s="101">
        <v>6.7</v>
      </c>
      <c r="G39" s="122"/>
      <c r="H39" s="20" t="s">
        <v>27</v>
      </c>
    </row>
    <row r="40" spans="1:8" s="7" customFormat="1" ht="17.100000000000001" customHeight="1">
      <c r="A40" s="29">
        <v>7</v>
      </c>
      <c r="B40" s="30" t="s">
        <v>23</v>
      </c>
      <c r="C40" s="31" t="s">
        <v>56</v>
      </c>
      <c r="D40" s="18" t="s">
        <v>48</v>
      </c>
      <c r="E40" s="18">
        <v>546</v>
      </c>
      <c r="F40" s="101">
        <v>6.7</v>
      </c>
      <c r="G40" s="122"/>
      <c r="H40" s="20" t="s">
        <v>18</v>
      </c>
    </row>
    <row r="41" spans="1:8" s="7" customFormat="1" ht="17.100000000000001" customHeight="1">
      <c r="A41" s="29">
        <v>8</v>
      </c>
      <c r="B41" s="30" t="s">
        <v>57</v>
      </c>
      <c r="C41" s="31" t="s">
        <v>53</v>
      </c>
      <c r="D41" s="18" t="s">
        <v>48</v>
      </c>
      <c r="E41" s="18">
        <v>6</v>
      </c>
      <c r="F41" s="101">
        <v>6.7</v>
      </c>
      <c r="G41" s="122"/>
      <c r="H41" s="20" t="s">
        <v>27</v>
      </c>
    </row>
    <row r="42" spans="1:8" s="7" customFormat="1" ht="17.100000000000001" customHeight="1">
      <c r="A42" s="29">
        <v>9</v>
      </c>
      <c r="B42" s="30" t="s">
        <v>58</v>
      </c>
      <c r="C42" s="31" t="s">
        <v>53</v>
      </c>
      <c r="D42" s="18" t="s">
        <v>48</v>
      </c>
      <c r="E42" s="18">
        <v>60</v>
      </c>
      <c r="F42" s="101">
        <v>6.7</v>
      </c>
      <c r="G42" s="122"/>
      <c r="H42" s="20" t="s">
        <v>27</v>
      </c>
    </row>
    <row r="43" spans="1:8" s="7" customFormat="1" ht="17.100000000000001" customHeight="1">
      <c r="A43" s="29">
        <v>10</v>
      </c>
      <c r="B43" s="30" t="s">
        <v>59</v>
      </c>
      <c r="C43" s="31" t="s">
        <v>53</v>
      </c>
      <c r="D43" s="18" t="s">
        <v>48</v>
      </c>
      <c r="E43" s="18">
        <v>194</v>
      </c>
      <c r="F43" s="101">
        <v>10.1</v>
      </c>
      <c r="G43" s="122"/>
      <c r="H43" s="20" t="s">
        <v>29</v>
      </c>
    </row>
    <row r="44" spans="1:8" s="14" customFormat="1" ht="17.100000000000001" customHeight="1">
      <c r="A44" s="29">
        <v>11</v>
      </c>
      <c r="B44" s="30" t="s">
        <v>23</v>
      </c>
      <c r="C44" s="31" t="s">
        <v>56</v>
      </c>
      <c r="D44" s="18" t="s">
        <v>48</v>
      </c>
      <c r="E44" s="18">
        <v>275</v>
      </c>
      <c r="F44" s="101">
        <v>6.7</v>
      </c>
      <c r="G44" s="122"/>
      <c r="H44" s="20" t="s">
        <v>29</v>
      </c>
    </row>
    <row r="45" spans="1:8" s="14" customFormat="1" ht="17.100000000000001" customHeight="1">
      <c r="A45" s="29">
        <v>12</v>
      </c>
      <c r="B45" s="30" t="s">
        <v>60</v>
      </c>
      <c r="C45" s="31" t="s">
        <v>53</v>
      </c>
      <c r="D45" s="18" t="s">
        <v>48</v>
      </c>
      <c r="E45" s="18">
        <v>373</v>
      </c>
      <c r="F45" s="101">
        <v>6.7</v>
      </c>
      <c r="G45" s="122"/>
      <c r="H45" s="20" t="s">
        <v>29</v>
      </c>
    </row>
    <row r="46" spans="1:8" s="7" customFormat="1" ht="17.100000000000001" customHeight="1">
      <c r="A46" s="29">
        <v>13</v>
      </c>
      <c r="B46" s="30" t="s">
        <v>61</v>
      </c>
      <c r="C46" s="31" t="s">
        <v>47</v>
      </c>
      <c r="D46" s="18" t="s">
        <v>48</v>
      </c>
      <c r="E46" s="18">
        <v>447</v>
      </c>
      <c r="F46" s="101">
        <v>6.7</v>
      </c>
      <c r="G46" s="122"/>
      <c r="H46" s="20" t="s">
        <v>27</v>
      </c>
    </row>
    <row r="47" spans="1:8" s="7" customFormat="1" ht="17.100000000000001" customHeight="1">
      <c r="A47" s="29">
        <v>14</v>
      </c>
      <c r="B47" s="30" t="s">
        <v>62</v>
      </c>
      <c r="C47" s="31" t="s">
        <v>63</v>
      </c>
      <c r="D47" s="18" t="s">
        <v>48</v>
      </c>
      <c r="E47" s="18">
        <v>552</v>
      </c>
      <c r="F47" s="101">
        <v>6.7</v>
      </c>
      <c r="G47" s="122"/>
      <c r="H47" s="20" t="s">
        <v>29</v>
      </c>
    </row>
    <row r="48" spans="1:8" s="7" customFormat="1" ht="17.100000000000001" customHeight="1">
      <c r="A48" s="29">
        <v>15</v>
      </c>
      <c r="B48" s="30" t="s">
        <v>64</v>
      </c>
      <c r="C48" s="31" t="s">
        <v>63</v>
      </c>
      <c r="D48" s="18" t="s">
        <v>48</v>
      </c>
      <c r="E48" s="18">
        <v>581</v>
      </c>
      <c r="F48" s="101">
        <v>6.7</v>
      </c>
      <c r="G48" s="122"/>
      <c r="H48" s="20" t="s">
        <v>29</v>
      </c>
    </row>
    <row r="49" spans="1:8" s="7" customFormat="1" ht="17.100000000000001" customHeight="1">
      <c r="A49" s="29">
        <v>16</v>
      </c>
      <c r="B49" s="30" t="s">
        <v>65</v>
      </c>
      <c r="C49" s="31" t="s">
        <v>47</v>
      </c>
      <c r="D49" s="18" t="s">
        <v>48</v>
      </c>
      <c r="E49" s="18">
        <v>610</v>
      </c>
      <c r="F49" s="101">
        <v>10.1</v>
      </c>
      <c r="G49" s="122"/>
      <c r="H49" s="20" t="s">
        <v>29</v>
      </c>
    </row>
    <row r="50" spans="1:8" s="7" customFormat="1" ht="17.100000000000001" customHeight="1">
      <c r="A50" s="29">
        <v>17</v>
      </c>
      <c r="B50" s="30" t="s">
        <v>66</v>
      </c>
      <c r="C50" s="31" t="s">
        <v>47</v>
      </c>
      <c r="D50" s="18" t="s">
        <v>48</v>
      </c>
      <c r="E50" s="18">
        <v>684</v>
      </c>
      <c r="F50" s="101">
        <v>6.7</v>
      </c>
      <c r="G50" s="122"/>
      <c r="H50" s="20" t="s">
        <v>29</v>
      </c>
    </row>
    <row r="51" spans="1:8" s="7" customFormat="1" ht="17.100000000000001" customHeight="1">
      <c r="A51" s="32">
        <v>18</v>
      </c>
      <c r="B51" s="16" t="s">
        <v>23</v>
      </c>
      <c r="C51" s="31"/>
      <c r="D51" s="18" t="s">
        <v>48</v>
      </c>
      <c r="E51" s="18">
        <v>15</v>
      </c>
      <c r="F51" s="101">
        <v>10.1</v>
      </c>
      <c r="G51" s="121"/>
      <c r="H51" s="20" t="s">
        <v>18</v>
      </c>
    </row>
    <row r="52" spans="1:8" s="7" customFormat="1" ht="17.100000000000001" customHeight="1">
      <c r="A52" s="29">
        <v>19</v>
      </c>
      <c r="B52" s="30" t="s">
        <v>67</v>
      </c>
      <c r="C52" s="31" t="s">
        <v>68</v>
      </c>
      <c r="D52" s="18" t="s">
        <v>48</v>
      </c>
      <c r="E52" s="18">
        <v>66</v>
      </c>
      <c r="F52" s="101">
        <v>6.7</v>
      </c>
      <c r="G52" s="122"/>
      <c r="H52" s="20" t="s">
        <v>27</v>
      </c>
    </row>
    <row r="53" spans="1:8" s="7" customFormat="1" ht="17.100000000000001" customHeight="1">
      <c r="A53" s="29">
        <v>20</v>
      </c>
      <c r="B53" s="30" t="s">
        <v>69</v>
      </c>
      <c r="C53" s="31" t="s">
        <v>68</v>
      </c>
      <c r="D53" s="18" t="s">
        <v>48</v>
      </c>
      <c r="E53" s="18">
        <v>103</v>
      </c>
      <c r="F53" s="101">
        <v>6.7</v>
      </c>
      <c r="G53" s="122"/>
      <c r="H53" s="20" t="s">
        <v>18</v>
      </c>
    </row>
    <row r="54" spans="1:8" s="7" customFormat="1" ht="17.100000000000001" customHeight="1">
      <c r="A54" s="29">
        <v>21</v>
      </c>
      <c r="B54" s="30" t="s">
        <v>70</v>
      </c>
      <c r="C54" s="31" t="s">
        <v>68</v>
      </c>
      <c r="D54" s="18" t="s">
        <v>48</v>
      </c>
      <c r="E54" s="18">
        <v>138</v>
      </c>
      <c r="F54" s="101">
        <v>6.7</v>
      </c>
      <c r="G54" s="122"/>
      <c r="H54" s="20" t="s">
        <v>18</v>
      </c>
    </row>
    <row r="55" spans="1:8" s="7" customFormat="1" ht="17.100000000000001" customHeight="1">
      <c r="A55" s="29">
        <v>22</v>
      </c>
      <c r="B55" s="30" t="s">
        <v>23</v>
      </c>
      <c r="C55" s="31" t="s">
        <v>56</v>
      </c>
      <c r="D55" s="18" t="s">
        <v>48</v>
      </c>
      <c r="E55" s="18">
        <v>173</v>
      </c>
      <c r="F55" s="101">
        <v>10.1</v>
      </c>
      <c r="G55" s="122">
        <v>143.9</v>
      </c>
      <c r="H55" s="20" t="s">
        <v>34</v>
      </c>
    </row>
    <row r="56" spans="1:8" s="7" customFormat="1" ht="17.100000000000001" customHeight="1">
      <c r="A56" s="29">
        <v>23</v>
      </c>
      <c r="B56" s="30" t="s">
        <v>23</v>
      </c>
      <c r="C56" s="31" t="s">
        <v>51</v>
      </c>
      <c r="D56" s="18" t="s">
        <v>48</v>
      </c>
      <c r="E56" s="18">
        <v>194</v>
      </c>
      <c r="F56" s="101">
        <v>30</v>
      </c>
      <c r="G56" s="122"/>
      <c r="H56" s="20" t="s">
        <v>27</v>
      </c>
    </row>
    <row r="57" spans="1:8" s="7" customFormat="1" ht="17.100000000000001" customHeight="1">
      <c r="A57" s="24"/>
      <c r="B57" s="25" t="s">
        <v>71</v>
      </c>
      <c r="C57" s="26"/>
      <c r="D57" s="33"/>
      <c r="E57" s="33"/>
      <c r="F57" s="100">
        <f>SUM(F58:F73)</f>
        <v>159.6</v>
      </c>
      <c r="G57" s="100">
        <f>SUM(G58:G73)</f>
        <v>4688</v>
      </c>
      <c r="H57" s="28"/>
    </row>
    <row r="58" spans="1:8" s="22" customFormat="1" ht="17.100000000000001" customHeight="1">
      <c r="A58" s="34">
        <v>1</v>
      </c>
      <c r="B58" s="35" t="s">
        <v>72</v>
      </c>
      <c r="C58" s="35" t="s">
        <v>73</v>
      </c>
      <c r="D58" s="18" t="s">
        <v>74</v>
      </c>
      <c r="E58" s="36">
        <v>708</v>
      </c>
      <c r="F58" s="99">
        <f>30+5.4</f>
        <v>35.4</v>
      </c>
      <c r="G58" s="97">
        <v>363.6</v>
      </c>
      <c r="H58" s="37" t="s">
        <v>16</v>
      </c>
    </row>
    <row r="59" spans="1:8" s="22" customFormat="1" ht="17.100000000000001" customHeight="1">
      <c r="A59" s="38">
        <v>2</v>
      </c>
      <c r="B59" s="39" t="s">
        <v>75</v>
      </c>
      <c r="C59" s="39" t="s">
        <v>73</v>
      </c>
      <c r="D59" s="18" t="s">
        <v>74</v>
      </c>
      <c r="E59" s="40">
        <v>710</v>
      </c>
      <c r="F59" s="97">
        <v>7.4</v>
      </c>
      <c r="G59" s="99">
        <v>611</v>
      </c>
      <c r="H59" s="41" t="s">
        <v>16</v>
      </c>
    </row>
    <row r="60" spans="1:8" s="7" customFormat="1" ht="17.100000000000001" customHeight="1">
      <c r="A60" s="34">
        <v>3</v>
      </c>
      <c r="B60" s="39" t="s">
        <v>75</v>
      </c>
      <c r="C60" s="39" t="s">
        <v>73</v>
      </c>
      <c r="D60" s="18" t="s">
        <v>74</v>
      </c>
      <c r="E60" s="40">
        <v>712</v>
      </c>
      <c r="F60" s="97">
        <v>4.2</v>
      </c>
      <c r="G60" s="97">
        <v>165.2</v>
      </c>
      <c r="H60" s="41" t="s">
        <v>16</v>
      </c>
    </row>
    <row r="61" spans="1:8" s="7" customFormat="1" ht="17.100000000000001" customHeight="1">
      <c r="A61" s="38">
        <v>4</v>
      </c>
      <c r="B61" s="39" t="s">
        <v>75</v>
      </c>
      <c r="C61" s="39" t="s">
        <v>73</v>
      </c>
      <c r="D61" s="18" t="s">
        <v>74</v>
      </c>
      <c r="E61" s="40">
        <v>713</v>
      </c>
      <c r="F61" s="97"/>
      <c r="G61" s="97">
        <v>177.7</v>
      </c>
      <c r="H61" s="41" t="s">
        <v>16</v>
      </c>
    </row>
    <row r="62" spans="1:8" s="14" customFormat="1" ht="17.100000000000001" customHeight="1">
      <c r="A62" s="34">
        <v>5</v>
      </c>
      <c r="B62" s="35" t="s">
        <v>76</v>
      </c>
      <c r="C62" s="42" t="s">
        <v>73</v>
      </c>
      <c r="D62" s="18" t="s">
        <v>74</v>
      </c>
      <c r="E62" s="40">
        <v>659</v>
      </c>
      <c r="F62" s="97">
        <v>4.5999999999999996</v>
      </c>
      <c r="G62" s="97">
        <v>387.7</v>
      </c>
      <c r="H62" s="37" t="s">
        <v>16</v>
      </c>
    </row>
    <row r="63" spans="1:8" s="14" customFormat="1" ht="17.100000000000001" customHeight="1">
      <c r="A63" s="38">
        <v>6</v>
      </c>
      <c r="B63" s="39" t="s">
        <v>26</v>
      </c>
      <c r="C63" s="35"/>
      <c r="D63" s="18" t="s">
        <v>74</v>
      </c>
      <c r="E63" s="36">
        <v>666</v>
      </c>
      <c r="F63" s="97">
        <f>6.1+3.9+3.7+4.6+2.2+2.5+1.1+5+2.6+2.1+2.5+2.7+4.6</f>
        <v>43.6</v>
      </c>
      <c r="G63" s="123"/>
      <c r="H63" s="41" t="s">
        <v>77</v>
      </c>
    </row>
    <row r="64" spans="1:8" ht="17.100000000000001" customHeight="1">
      <c r="A64" s="34">
        <v>7</v>
      </c>
      <c r="B64" s="35" t="s">
        <v>78</v>
      </c>
      <c r="C64" s="35" t="s">
        <v>73</v>
      </c>
      <c r="D64" s="18" t="s">
        <v>74</v>
      </c>
      <c r="E64" s="40">
        <v>660</v>
      </c>
      <c r="F64" s="97">
        <f>7.5+6.1</f>
        <v>13.6</v>
      </c>
      <c r="G64" s="97">
        <v>504.4</v>
      </c>
      <c r="H64" s="37" t="s">
        <v>16</v>
      </c>
    </row>
    <row r="65" spans="1:8" ht="17.100000000000001" customHeight="1">
      <c r="A65" s="38">
        <v>8</v>
      </c>
      <c r="B65" s="35" t="s">
        <v>79</v>
      </c>
      <c r="C65" s="42" t="s">
        <v>73</v>
      </c>
      <c r="D65" s="18" t="s">
        <v>74</v>
      </c>
      <c r="E65" s="40">
        <v>661</v>
      </c>
      <c r="F65" s="97">
        <v>5.0999999999999996</v>
      </c>
      <c r="G65" s="97">
        <v>489.7</v>
      </c>
      <c r="H65" s="37" t="s">
        <v>16</v>
      </c>
    </row>
    <row r="66" spans="1:8" ht="17.100000000000001" customHeight="1">
      <c r="A66" s="34">
        <v>9</v>
      </c>
      <c r="B66" s="35" t="s">
        <v>80</v>
      </c>
      <c r="C66" s="42" t="s">
        <v>73</v>
      </c>
      <c r="D66" s="18" t="s">
        <v>74</v>
      </c>
      <c r="E66" s="40">
        <v>662</v>
      </c>
      <c r="F66" s="97">
        <v>4.7</v>
      </c>
      <c r="G66" s="97">
        <v>397.3</v>
      </c>
      <c r="H66" s="37" t="s">
        <v>16</v>
      </c>
    </row>
    <row r="67" spans="1:8" ht="17.100000000000001" customHeight="1">
      <c r="A67" s="38">
        <v>10</v>
      </c>
      <c r="B67" s="35" t="s">
        <v>81</v>
      </c>
      <c r="C67" s="42" t="s">
        <v>73</v>
      </c>
      <c r="D67" s="18" t="s">
        <v>74</v>
      </c>
      <c r="E67" s="40">
        <v>663</v>
      </c>
      <c r="F67" s="97">
        <v>7.9</v>
      </c>
      <c r="G67" s="97">
        <v>330.7</v>
      </c>
      <c r="H67" s="37" t="s">
        <v>16</v>
      </c>
    </row>
    <row r="68" spans="1:8" ht="17.100000000000001" customHeight="1">
      <c r="A68" s="34">
        <v>11</v>
      </c>
      <c r="B68" s="35" t="s">
        <v>82</v>
      </c>
      <c r="C68" s="42" t="s">
        <v>73</v>
      </c>
      <c r="D68" s="18" t="s">
        <v>74</v>
      </c>
      <c r="E68" s="40">
        <v>664</v>
      </c>
      <c r="F68" s="97">
        <v>10.1</v>
      </c>
      <c r="G68" s="97">
        <v>385.5</v>
      </c>
      <c r="H68" s="37" t="s">
        <v>16</v>
      </c>
    </row>
    <row r="69" spans="1:8" ht="17.100000000000001" customHeight="1">
      <c r="A69" s="38">
        <v>12</v>
      </c>
      <c r="B69" s="35" t="s">
        <v>72</v>
      </c>
      <c r="C69" s="42" t="s">
        <v>73</v>
      </c>
      <c r="D69" s="18" t="s">
        <v>74</v>
      </c>
      <c r="E69" s="40">
        <v>474</v>
      </c>
      <c r="F69" s="97">
        <v>6.7</v>
      </c>
      <c r="G69" s="97">
        <v>263.7</v>
      </c>
      <c r="H69" s="37" t="s">
        <v>16</v>
      </c>
    </row>
    <row r="70" spans="1:8" ht="17.100000000000001" customHeight="1">
      <c r="A70" s="34">
        <v>13</v>
      </c>
      <c r="B70" s="35" t="s">
        <v>83</v>
      </c>
      <c r="C70" s="42" t="s">
        <v>73</v>
      </c>
      <c r="D70" s="18" t="s">
        <v>74</v>
      </c>
      <c r="E70" s="40">
        <v>475</v>
      </c>
      <c r="F70" s="97"/>
      <c r="G70" s="97">
        <v>98.5</v>
      </c>
      <c r="H70" s="37" t="s">
        <v>16</v>
      </c>
    </row>
    <row r="71" spans="1:8" ht="17.100000000000001" customHeight="1">
      <c r="A71" s="38">
        <v>14</v>
      </c>
      <c r="B71" s="35" t="s">
        <v>84</v>
      </c>
      <c r="C71" s="42" t="s">
        <v>73</v>
      </c>
      <c r="D71" s="18" t="s">
        <v>74</v>
      </c>
      <c r="E71" s="40">
        <v>476</v>
      </c>
      <c r="F71" s="97">
        <f>5.5+3.5</f>
        <v>9</v>
      </c>
      <c r="G71" s="97">
        <v>437.8</v>
      </c>
      <c r="H71" s="37" t="s">
        <v>16</v>
      </c>
    </row>
    <row r="72" spans="1:8" ht="17.100000000000001" customHeight="1">
      <c r="A72" s="34">
        <v>15</v>
      </c>
      <c r="B72" s="16" t="s">
        <v>85</v>
      </c>
      <c r="C72" s="42" t="s">
        <v>73</v>
      </c>
      <c r="D72" s="18" t="s">
        <v>74</v>
      </c>
      <c r="E72" s="40">
        <v>275</v>
      </c>
      <c r="F72" s="97">
        <v>3.3</v>
      </c>
      <c r="G72" s="99">
        <v>30</v>
      </c>
      <c r="H72" s="37" t="s">
        <v>16</v>
      </c>
    </row>
    <row r="73" spans="1:8" ht="17.100000000000001" customHeight="1">
      <c r="A73" s="38">
        <v>16</v>
      </c>
      <c r="B73" s="16" t="s">
        <v>86</v>
      </c>
      <c r="C73" s="42" t="s">
        <v>73</v>
      </c>
      <c r="D73" s="18" t="s">
        <v>74</v>
      </c>
      <c r="E73" s="40">
        <v>665</v>
      </c>
      <c r="F73" s="99">
        <v>4</v>
      </c>
      <c r="G73" s="97">
        <v>45.2</v>
      </c>
      <c r="H73" s="37" t="s">
        <v>16</v>
      </c>
    </row>
    <row r="74" spans="1:8" s="45" customFormat="1" ht="17.100000000000001" customHeight="1">
      <c r="A74" s="24"/>
      <c r="B74" s="25" t="s">
        <v>87</v>
      </c>
      <c r="C74" s="26"/>
      <c r="D74" s="34"/>
      <c r="E74" s="34"/>
      <c r="F74" s="100">
        <f>SUM(F75:F78)</f>
        <v>74.199999999999989</v>
      </c>
      <c r="G74" s="100">
        <f>SUM(G75:G78)</f>
        <v>0</v>
      </c>
      <c r="H74" s="28"/>
    </row>
    <row r="75" spans="1:8" ht="17.100000000000001" customHeight="1">
      <c r="A75" s="34">
        <v>1</v>
      </c>
      <c r="B75" s="30" t="s">
        <v>88</v>
      </c>
      <c r="C75" s="46" t="s">
        <v>89</v>
      </c>
      <c r="D75" s="18" t="s">
        <v>90</v>
      </c>
      <c r="E75" s="18">
        <v>1</v>
      </c>
      <c r="F75" s="102">
        <v>10.1</v>
      </c>
      <c r="G75" s="102"/>
      <c r="H75" s="21" t="s">
        <v>18</v>
      </c>
    </row>
    <row r="76" spans="1:8" ht="17.100000000000001" customHeight="1">
      <c r="A76" s="34">
        <v>2</v>
      </c>
      <c r="B76" s="30" t="s">
        <v>26</v>
      </c>
      <c r="C76" s="46" t="s">
        <v>89</v>
      </c>
      <c r="D76" s="18" t="s">
        <v>90</v>
      </c>
      <c r="E76" s="18">
        <v>2</v>
      </c>
      <c r="F76" s="102">
        <v>6.7</v>
      </c>
      <c r="G76" s="102"/>
      <c r="H76" s="21" t="s">
        <v>18</v>
      </c>
    </row>
    <row r="77" spans="1:8" ht="17.100000000000001" customHeight="1">
      <c r="A77" s="34">
        <v>3</v>
      </c>
      <c r="B77" s="30" t="s">
        <v>26</v>
      </c>
      <c r="C77" s="46" t="s">
        <v>89</v>
      </c>
      <c r="D77" s="18" t="s">
        <v>90</v>
      </c>
      <c r="E77" s="18">
        <v>3</v>
      </c>
      <c r="F77" s="102">
        <v>10.1</v>
      </c>
      <c r="G77" s="102"/>
      <c r="H77" s="21" t="s">
        <v>27</v>
      </c>
    </row>
    <row r="78" spans="1:8" ht="17.100000000000001" customHeight="1">
      <c r="A78" s="34">
        <v>4</v>
      </c>
      <c r="B78" s="47" t="s">
        <v>26</v>
      </c>
      <c r="C78" s="47" t="s">
        <v>89</v>
      </c>
      <c r="D78" s="18" t="s">
        <v>90</v>
      </c>
      <c r="E78" s="48">
        <v>4</v>
      </c>
      <c r="F78" s="102">
        <f>10.1+7.2+30</f>
        <v>47.3</v>
      </c>
      <c r="G78" s="124"/>
      <c r="H78" s="49" t="s">
        <v>77</v>
      </c>
    </row>
    <row r="79" spans="1:8" s="45" customFormat="1" ht="17.100000000000001" customHeight="1">
      <c r="A79" s="24"/>
      <c r="B79" s="25" t="s">
        <v>91</v>
      </c>
      <c r="C79" s="26"/>
      <c r="D79" s="34"/>
      <c r="E79" s="34"/>
      <c r="F79" s="100">
        <f>SUM(F80:F90)</f>
        <v>125.4</v>
      </c>
      <c r="G79" s="100"/>
      <c r="H79" s="28"/>
    </row>
    <row r="80" spans="1:8" ht="17.100000000000001" customHeight="1">
      <c r="A80" s="34">
        <v>1</v>
      </c>
      <c r="B80" s="30" t="s">
        <v>92</v>
      </c>
      <c r="C80" s="46" t="s">
        <v>93</v>
      </c>
      <c r="D80" s="18" t="s">
        <v>94</v>
      </c>
      <c r="E80" s="18">
        <v>127</v>
      </c>
      <c r="F80" s="103">
        <v>4.8</v>
      </c>
      <c r="G80" s="125">
        <v>0</v>
      </c>
      <c r="H80" s="21" t="s">
        <v>29</v>
      </c>
    </row>
    <row r="81" spans="1:8" ht="17.100000000000001" customHeight="1">
      <c r="A81" s="34">
        <v>2</v>
      </c>
      <c r="B81" s="30" t="s">
        <v>95</v>
      </c>
      <c r="C81" s="50" t="s">
        <v>93</v>
      </c>
      <c r="D81" s="18" t="s">
        <v>94</v>
      </c>
      <c r="E81" s="18">
        <v>62</v>
      </c>
      <c r="F81" s="103">
        <v>1.1000000000000001</v>
      </c>
      <c r="G81" s="125">
        <v>0</v>
      </c>
      <c r="H81" s="21" t="s">
        <v>29</v>
      </c>
    </row>
    <row r="82" spans="1:8" ht="17.100000000000001" customHeight="1">
      <c r="A82" s="34">
        <v>3</v>
      </c>
      <c r="B82" s="30" t="s">
        <v>23</v>
      </c>
      <c r="C82" s="50" t="s">
        <v>93</v>
      </c>
      <c r="D82" s="18" t="s">
        <v>94</v>
      </c>
      <c r="E82" s="18">
        <v>64</v>
      </c>
      <c r="F82" s="103">
        <v>1.7</v>
      </c>
      <c r="G82" s="125">
        <v>0</v>
      </c>
      <c r="H82" s="21" t="s">
        <v>96</v>
      </c>
    </row>
    <row r="83" spans="1:8" ht="17.100000000000001" customHeight="1">
      <c r="A83" s="34">
        <v>4</v>
      </c>
      <c r="B83" s="30" t="s">
        <v>97</v>
      </c>
      <c r="C83" s="50" t="s">
        <v>93</v>
      </c>
      <c r="D83" s="18" t="s">
        <v>94</v>
      </c>
      <c r="E83" s="18">
        <v>65</v>
      </c>
      <c r="F83" s="103">
        <v>2.2000000000000002</v>
      </c>
      <c r="G83" s="125">
        <v>0</v>
      </c>
      <c r="H83" s="21" t="s">
        <v>29</v>
      </c>
    </row>
    <row r="84" spans="1:8" ht="17.100000000000001" customHeight="1">
      <c r="A84" s="34">
        <v>5</v>
      </c>
      <c r="B84" s="30" t="s">
        <v>26</v>
      </c>
      <c r="C84" s="50" t="s">
        <v>93</v>
      </c>
      <c r="D84" s="18" t="s">
        <v>94</v>
      </c>
      <c r="E84" s="18">
        <v>71</v>
      </c>
      <c r="F84" s="103">
        <v>4</v>
      </c>
      <c r="G84" s="125">
        <v>0</v>
      </c>
      <c r="H84" s="21" t="s">
        <v>98</v>
      </c>
    </row>
    <row r="85" spans="1:8" ht="17.100000000000001" customHeight="1">
      <c r="A85" s="34">
        <v>6</v>
      </c>
      <c r="B85" s="30" t="s">
        <v>26</v>
      </c>
      <c r="C85" s="50" t="s">
        <v>93</v>
      </c>
      <c r="D85" s="18" t="s">
        <v>94</v>
      </c>
      <c r="E85" s="18">
        <v>102</v>
      </c>
      <c r="F85" s="103">
        <v>10.1</v>
      </c>
      <c r="G85" s="125">
        <v>0</v>
      </c>
      <c r="H85" s="21" t="s">
        <v>98</v>
      </c>
    </row>
    <row r="86" spans="1:8" ht="17.100000000000001" customHeight="1">
      <c r="A86" s="34">
        <v>7</v>
      </c>
      <c r="B86" s="30" t="s">
        <v>99</v>
      </c>
      <c r="C86" s="50" t="s">
        <v>93</v>
      </c>
      <c r="D86" s="18" t="s">
        <v>94</v>
      </c>
      <c r="E86" s="18">
        <v>215</v>
      </c>
      <c r="F86" s="103">
        <v>1.2</v>
      </c>
      <c r="G86" s="125">
        <v>0</v>
      </c>
      <c r="H86" s="21" t="s">
        <v>18</v>
      </c>
    </row>
    <row r="87" spans="1:8" ht="17.100000000000001" customHeight="1">
      <c r="A87" s="34">
        <v>8</v>
      </c>
      <c r="B87" s="30" t="s">
        <v>100</v>
      </c>
      <c r="C87" s="50" t="s">
        <v>93</v>
      </c>
      <c r="D87" s="18" t="s">
        <v>94</v>
      </c>
      <c r="E87" s="18">
        <v>187</v>
      </c>
      <c r="F87" s="103">
        <v>1.8</v>
      </c>
      <c r="G87" s="125">
        <v>0</v>
      </c>
      <c r="H87" s="21" t="s">
        <v>18</v>
      </c>
    </row>
    <row r="88" spans="1:8" ht="17.100000000000001" customHeight="1">
      <c r="A88" s="34">
        <v>9</v>
      </c>
      <c r="B88" s="30" t="s">
        <v>101</v>
      </c>
      <c r="C88" s="50" t="s">
        <v>93</v>
      </c>
      <c r="D88" s="18" t="s">
        <v>94</v>
      </c>
      <c r="E88" s="18">
        <v>168</v>
      </c>
      <c r="F88" s="103">
        <v>30</v>
      </c>
      <c r="G88" s="125">
        <v>0</v>
      </c>
      <c r="H88" s="21" t="s">
        <v>18</v>
      </c>
    </row>
    <row r="89" spans="1:8" ht="17.100000000000001" customHeight="1">
      <c r="A89" s="34">
        <v>10</v>
      </c>
      <c r="B89" s="47" t="s">
        <v>26</v>
      </c>
      <c r="C89" s="51" t="s">
        <v>93</v>
      </c>
      <c r="D89" s="18" t="s">
        <v>94</v>
      </c>
      <c r="E89" s="48">
        <v>93</v>
      </c>
      <c r="F89" s="103">
        <f>5.3+10.1+5.6+4.9+1+6.7+7.2</f>
        <v>40.800000000000004</v>
      </c>
      <c r="G89" s="126"/>
      <c r="H89" s="49" t="s">
        <v>77</v>
      </c>
    </row>
    <row r="90" spans="1:8" ht="17.100000000000001" customHeight="1">
      <c r="A90" s="34">
        <v>11</v>
      </c>
      <c r="B90" s="47" t="s">
        <v>23</v>
      </c>
      <c r="C90" s="51" t="s">
        <v>93</v>
      </c>
      <c r="D90" s="18" t="s">
        <v>94</v>
      </c>
      <c r="E90" s="48">
        <v>174</v>
      </c>
      <c r="F90" s="103">
        <f>5.5+4.9+10.1+7.2</f>
        <v>27.7</v>
      </c>
      <c r="G90" s="126"/>
      <c r="H90" s="49" t="s">
        <v>77</v>
      </c>
    </row>
    <row r="91" spans="1:8" s="45" customFormat="1" ht="17.100000000000001" customHeight="1">
      <c r="A91" s="24"/>
      <c r="B91" s="25" t="s">
        <v>102</v>
      </c>
      <c r="C91" s="26"/>
      <c r="D91" s="34"/>
      <c r="E91" s="34"/>
      <c r="F91" s="100">
        <f>SUM(F92:F109)</f>
        <v>67.099999999999994</v>
      </c>
      <c r="G91" s="100">
        <f>SUM(G92:G109)</f>
        <v>2984.3999999999996</v>
      </c>
      <c r="H91" s="28"/>
    </row>
    <row r="92" spans="1:8" ht="17.100000000000001" customHeight="1">
      <c r="A92" s="29">
        <v>1</v>
      </c>
      <c r="B92" s="39" t="s">
        <v>103</v>
      </c>
      <c r="C92" s="39" t="s">
        <v>104</v>
      </c>
      <c r="D92" s="18" t="s">
        <v>105</v>
      </c>
      <c r="E92" s="43">
        <v>70</v>
      </c>
      <c r="F92" s="99">
        <f>3.5+4.8</f>
        <v>8.3000000000000007</v>
      </c>
      <c r="G92" s="127">
        <v>572.4</v>
      </c>
      <c r="H92" s="52" t="s">
        <v>22</v>
      </c>
    </row>
    <row r="93" spans="1:8" ht="17.100000000000001" customHeight="1">
      <c r="A93" s="29">
        <v>2</v>
      </c>
      <c r="B93" s="39" t="s">
        <v>26</v>
      </c>
      <c r="C93" s="39" t="s">
        <v>104</v>
      </c>
      <c r="D93" s="18" t="s">
        <v>105</v>
      </c>
      <c r="E93" s="43">
        <v>75</v>
      </c>
      <c r="F93" s="97">
        <f>6.5+1.9+6.7</f>
        <v>15.100000000000001</v>
      </c>
      <c r="G93" s="127"/>
      <c r="H93" s="52" t="s">
        <v>77</v>
      </c>
    </row>
    <row r="94" spans="1:8" ht="17.100000000000001" customHeight="1">
      <c r="A94" s="29">
        <v>3</v>
      </c>
      <c r="B94" s="35" t="s">
        <v>106</v>
      </c>
      <c r="C94" s="42" t="s">
        <v>104</v>
      </c>
      <c r="D94" s="18" t="s">
        <v>105</v>
      </c>
      <c r="E94" s="19">
        <v>80</v>
      </c>
      <c r="F94" s="97"/>
      <c r="G94" s="128">
        <v>36.299999999999997</v>
      </c>
      <c r="H94" s="53" t="s">
        <v>43</v>
      </c>
    </row>
    <row r="95" spans="1:8" ht="17.100000000000001" customHeight="1">
      <c r="A95" s="29">
        <v>4</v>
      </c>
      <c r="B95" s="35" t="s">
        <v>107</v>
      </c>
      <c r="C95" s="42" t="s">
        <v>104</v>
      </c>
      <c r="D95" s="18" t="s">
        <v>105</v>
      </c>
      <c r="E95" s="19">
        <v>81</v>
      </c>
      <c r="F95" s="97"/>
      <c r="G95" s="128">
        <v>24.6</v>
      </c>
      <c r="H95" s="53" t="s">
        <v>43</v>
      </c>
    </row>
    <row r="96" spans="1:8" ht="17.100000000000001" customHeight="1">
      <c r="A96" s="29">
        <v>5</v>
      </c>
      <c r="B96" s="35" t="s">
        <v>108</v>
      </c>
      <c r="C96" s="42" t="s">
        <v>104</v>
      </c>
      <c r="D96" s="18" t="s">
        <v>105</v>
      </c>
      <c r="E96" s="19">
        <v>104</v>
      </c>
      <c r="F96" s="97"/>
      <c r="G96" s="128">
        <v>133.1</v>
      </c>
      <c r="H96" s="53" t="s">
        <v>22</v>
      </c>
    </row>
    <row r="97" spans="1:8" ht="17.100000000000001" customHeight="1">
      <c r="A97" s="29">
        <v>6</v>
      </c>
      <c r="B97" s="35" t="s">
        <v>109</v>
      </c>
      <c r="C97" s="42" t="s">
        <v>104</v>
      </c>
      <c r="D97" s="18" t="s">
        <v>105</v>
      </c>
      <c r="E97" s="19">
        <v>82</v>
      </c>
      <c r="F97" s="97"/>
      <c r="G97" s="128">
        <v>7.6</v>
      </c>
      <c r="H97" s="53" t="s">
        <v>43</v>
      </c>
    </row>
    <row r="98" spans="1:8" ht="17.100000000000001" customHeight="1">
      <c r="A98" s="29">
        <v>7</v>
      </c>
      <c r="B98" s="35" t="s">
        <v>110</v>
      </c>
      <c r="C98" s="42" t="s">
        <v>104</v>
      </c>
      <c r="D98" s="18" t="s">
        <v>105</v>
      </c>
      <c r="E98" s="19">
        <v>5</v>
      </c>
      <c r="F98" s="97"/>
      <c r="G98" s="128">
        <v>138.80000000000001</v>
      </c>
      <c r="H98" s="53" t="s">
        <v>43</v>
      </c>
    </row>
    <row r="99" spans="1:8" ht="17.100000000000001" customHeight="1">
      <c r="A99" s="29">
        <v>8</v>
      </c>
      <c r="B99" s="35" t="s">
        <v>111</v>
      </c>
      <c r="C99" s="42" t="s">
        <v>104</v>
      </c>
      <c r="D99" s="18" t="s">
        <v>105</v>
      </c>
      <c r="E99" s="19">
        <v>9</v>
      </c>
      <c r="F99" s="97"/>
      <c r="G99" s="128">
        <v>69.2</v>
      </c>
      <c r="H99" s="53" t="s">
        <v>43</v>
      </c>
    </row>
    <row r="100" spans="1:8" ht="17.100000000000001" customHeight="1">
      <c r="A100" s="29">
        <v>9</v>
      </c>
      <c r="B100" s="35" t="s">
        <v>86</v>
      </c>
      <c r="C100" s="42" t="s">
        <v>104</v>
      </c>
      <c r="D100" s="18" t="s">
        <v>105</v>
      </c>
      <c r="E100" s="19">
        <v>23</v>
      </c>
      <c r="F100" s="97">
        <v>7.1</v>
      </c>
      <c r="G100" s="128">
        <v>36.299999999999997</v>
      </c>
      <c r="H100" s="53" t="s">
        <v>22</v>
      </c>
    </row>
    <row r="101" spans="1:8" ht="17.100000000000001" customHeight="1">
      <c r="A101" s="29">
        <v>10</v>
      </c>
      <c r="B101" s="39" t="s">
        <v>26</v>
      </c>
      <c r="C101" s="39" t="s">
        <v>104</v>
      </c>
      <c r="D101" s="18" t="s">
        <v>105</v>
      </c>
      <c r="E101" s="43">
        <v>283</v>
      </c>
      <c r="F101" s="99">
        <f>3+2.8</f>
        <v>5.8</v>
      </c>
      <c r="G101" s="128"/>
      <c r="H101" s="52" t="s">
        <v>77</v>
      </c>
    </row>
    <row r="102" spans="1:8" ht="17.100000000000001" customHeight="1">
      <c r="A102" s="29">
        <v>11</v>
      </c>
      <c r="B102" s="35" t="s">
        <v>112</v>
      </c>
      <c r="C102" s="42" t="s">
        <v>104</v>
      </c>
      <c r="D102" s="18" t="s">
        <v>105</v>
      </c>
      <c r="E102" s="19">
        <v>34</v>
      </c>
      <c r="F102" s="97"/>
      <c r="G102" s="128">
        <v>78.099999999999994</v>
      </c>
      <c r="H102" s="53" t="s">
        <v>43</v>
      </c>
    </row>
    <row r="103" spans="1:8" ht="17.100000000000001" customHeight="1">
      <c r="A103" s="29">
        <v>12</v>
      </c>
      <c r="B103" s="35" t="s">
        <v>85</v>
      </c>
      <c r="C103" s="42" t="s">
        <v>104</v>
      </c>
      <c r="D103" s="18" t="s">
        <v>105</v>
      </c>
      <c r="E103" s="19">
        <v>54</v>
      </c>
      <c r="F103" s="97">
        <v>7.3</v>
      </c>
      <c r="G103" s="128"/>
      <c r="H103" s="53" t="s">
        <v>29</v>
      </c>
    </row>
    <row r="104" spans="1:8" ht="17.100000000000001" customHeight="1">
      <c r="A104" s="29">
        <v>13</v>
      </c>
      <c r="B104" s="35" t="s">
        <v>86</v>
      </c>
      <c r="C104" s="42" t="s">
        <v>104</v>
      </c>
      <c r="D104" s="18" t="s">
        <v>105</v>
      </c>
      <c r="E104" s="19">
        <v>42</v>
      </c>
      <c r="F104" s="97"/>
      <c r="G104" s="128">
        <v>147.5</v>
      </c>
      <c r="H104" s="53" t="s">
        <v>22</v>
      </c>
    </row>
    <row r="105" spans="1:8" ht="17.100000000000001" customHeight="1">
      <c r="A105" s="29">
        <v>14</v>
      </c>
      <c r="B105" s="35" t="s">
        <v>85</v>
      </c>
      <c r="C105" s="42" t="s">
        <v>104</v>
      </c>
      <c r="D105" s="18" t="s">
        <v>105</v>
      </c>
      <c r="E105" s="19">
        <v>49</v>
      </c>
      <c r="F105" s="97">
        <v>6.7</v>
      </c>
      <c r="G105" s="128">
        <v>899.9</v>
      </c>
      <c r="H105" s="53" t="s">
        <v>22</v>
      </c>
    </row>
    <row r="106" spans="1:8" ht="17.100000000000001" customHeight="1">
      <c r="A106" s="29">
        <v>15</v>
      </c>
      <c r="B106" s="35" t="s">
        <v>85</v>
      </c>
      <c r="C106" s="42" t="s">
        <v>104</v>
      </c>
      <c r="D106" s="18" t="s">
        <v>105</v>
      </c>
      <c r="E106" s="19">
        <v>55</v>
      </c>
      <c r="F106" s="97"/>
      <c r="G106" s="128">
        <v>60.6</v>
      </c>
      <c r="H106" s="53" t="s">
        <v>22</v>
      </c>
    </row>
    <row r="107" spans="1:8" ht="17.100000000000001" customHeight="1">
      <c r="A107" s="29">
        <v>16</v>
      </c>
      <c r="B107" s="35" t="s">
        <v>113</v>
      </c>
      <c r="C107" s="42" t="s">
        <v>104</v>
      </c>
      <c r="D107" s="18" t="s">
        <v>105</v>
      </c>
      <c r="E107" s="19">
        <v>43</v>
      </c>
      <c r="F107" s="97"/>
      <c r="G107" s="128">
        <v>26.8</v>
      </c>
      <c r="H107" s="53" t="s">
        <v>43</v>
      </c>
    </row>
    <row r="108" spans="1:8" ht="17.100000000000001" customHeight="1">
      <c r="A108" s="29">
        <v>17</v>
      </c>
      <c r="B108" s="35" t="s">
        <v>85</v>
      </c>
      <c r="C108" s="42" t="s">
        <v>104</v>
      </c>
      <c r="D108" s="18" t="s">
        <v>105</v>
      </c>
      <c r="E108" s="19">
        <v>44</v>
      </c>
      <c r="F108" s="97">
        <v>10.1</v>
      </c>
      <c r="G108" s="128">
        <v>179.1</v>
      </c>
      <c r="H108" s="53" t="s">
        <v>22</v>
      </c>
    </row>
    <row r="109" spans="1:8" ht="17.100000000000001" customHeight="1">
      <c r="A109" s="29">
        <v>18</v>
      </c>
      <c r="B109" s="35" t="s">
        <v>85</v>
      </c>
      <c r="C109" s="42" t="s">
        <v>104</v>
      </c>
      <c r="D109" s="18" t="s">
        <v>105</v>
      </c>
      <c r="E109" s="19">
        <v>50</v>
      </c>
      <c r="F109" s="97">
        <v>6.7</v>
      </c>
      <c r="G109" s="128">
        <v>574.1</v>
      </c>
      <c r="H109" s="53" t="s">
        <v>22</v>
      </c>
    </row>
    <row r="110" spans="1:8" s="2" customFormat="1" ht="17.100000000000001" customHeight="1">
      <c r="A110" s="54"/>
      <c r="B110" s="54" t="s">
        <v>114</v>
      </c>
      <c r="C110" s="55"/>
      <c r="D110" s="54"/>
      <c r="E110" s="54"/>
      <c r="F110" s="104">
        <f>F7+F33+F57+F74+F79+F91</f>
        <v>802.3</v>
      </c>
      <c r="G110" s="104">
        <f>G7+G33+G57+G74+G79+G91</f>
        <v>8734.5999999999985</v>
      </c>
      <c r="H110" s="28"/>
    </row>
    <row r="111" spans="1:8" s="2" customFormat="1" ht="50.1" customHeight="1">
      <c r="A111" s="54" t="s">
        <v>115</v>
      </c>
      <c r="B111" s="144" t="s">
        <v>116</v>
      </c>
      <c r="C111" s="145"/>
      <c r="D111" s="145"/>
      <c r="E111" s="145"/>
      <c r="F111" s="145"/>
      <c r="G111" s="145"/>
      <c r="H111" s="146"/>
    </row>
    <row r="112" spans="1:8" s="59" customFormat="1" ht="17.100000000000001" customHeight="1">
      <c r="A112" s="56">
        <v>1</v>
      </c>
      <c r="B112" s="57" t="s">
        <v>117</v>
      </c>
      <c r="C112" s="58" t="s">
        <v>118</v>
      </c>
      <c r="D112" s="40" t="s">
        <v>119</v>
      </c>
      <c r="E112" s="58">
        <v>281</v>
      </c>
      <c r="F112" s="105">
        <v>10.08</v>
      </c>
      <c r="G112" s="105"/>
      <c r="H112" s="58" t="s">
        <v>29</v>
      </c>
    </row>
    <row r="113" spans="1:8" s="59" customFormat="1" ht="17.100000000000001" customHeight="1">
      <c r="A113" s="56">
        <v>2</v>
      </c>
      <c r="B113" s="57" t="s">
        <v>120</v>
      </c>
      <c r="C113" s="58" t="s">
        <v>118</v>
      </c>
      <c r="D113" s="40" t="s">
        <v>119</v>
      </c>
      <c r="E113" s="58">
        <v>252</v>
      </c>
      <c r="F113" s="106">
        <v>7.8</v>
      </c>
      <c r="G113" s="106"/>
      <c r="H113" s="58" t="s">
        <v>29</v>
      </c>
    </row>
    <row r="114" spans="1:8" s="59" customFormat="1" ht="17.100000000000001" customHeight="1">
      <c r="A114" s="56">
        <v>3</v>
      </c>
      <c r="B114" s="57" t="s">
        <v>121</v>
      </c>
      <c r="C114" s="58" t="s">
        <v>118</v>
      </c>
      <c r="D114" s="40" t="s">
        <v>119</v>
      </c>
      <c r="E114" s="58">
        <v>227</v>
      </c>
      <c r="F114" s="106">
        <v>7.8</v>
      </c>
      <c r="G114" s="106"/>
      <c r="H114" s="58" t="s">
        <v>29</v>
      </c>
    </row>
    <row r="115" spans="1:8" s="59" customFormat="1" ht="17.100000000000001" customHeight="1">
      <c r="A115" s="56">
        <v>4</v>
      </c>
      <c r="B115" s="57" t="s">
        <v>122</v>
      </c>
      <c r="C115" s="58" t="s">
        <v>118</v>
      </c>
      <c r="D115" s="40" t="s">
        <v>119</v>
      </c>
      <c r="E115" s="58">
        <v>214</v>
      </c>
      <c r="F115" s="106">
        <v>7.8</v>
      </c>
      <c r="G115" s="106"/>
      <c r="H115" s="58" t="s">
        <v>18</v>
      </c>
    </row>
    <row r="116" spans="1:8" s="59" customFormat="1" ht="17.100000000000001" customHeight="1">
      <c r="A116" s="56">
        <v>5</v>
      </c>
      <c r="B116" s="57" t="s">
        <v>123</v>
      </c>
      <c r="C116" s="58" t="s">
        <v>118</v>
      </c>
      <c r="D116" s="40" t="s">
        <v>119</v>
      </c>
      <c r="E116" s="58">
        <v>864</v>
      </c>
      <c r="F116" s="105">
        <v>10.08</v>
      </c>
      <c r="G116" s="105"/>
      <c r="H116" s="58" t="s">
        <v>29</v>
      </c>
    </row>
    <row r="117" spans="1:8" s="59" customFormat="1" ht="17.100000000000001" customHeight="1">
      <c r="A117" s="56">
        <v>6</v>
      </c>
      <c r="B117" s="57" t="s">
        <v>122</v>
      </c>
      <c r="C117" s="58" t="s">
        <v>118</v>
      </c>
      <c r="D117" s="40" t="s">
        <v>119</v>
      </c>
      <c r="E117" s="58">
        <v>672</v>
      </c>
      <c r="F117" s="106">
        <v>7.8</v>
      </c>
      <c r="G117" s="106"/>
      <c r="H117" s="58" t="s">
        <v>29</v>
      </c>
    </row>
    <row r="118" spans="1:8" s="59" customFormat="1" ht="17.100000000000001" customHeight="1">
      <c r="A118" s="56">
        <v>7</v>
      </c>
      <c r="B118" s="57" t="s">
        <v>124</v>
      </c>
      <c r="C118" s="58" t="s">
        <v>118</v>
      </c>
      <c r="D118" s="40" t="s">
        <v>119</v>
      </c>
      <c r="E118" s="58">
        <v>578</v>
      </c>
      <c r="F118" s="106">
        <v>7.8</v>
      </c>
      <c r="G118" s="106"/>
      <c r="H118" s="58" t="s">
        <v>29</v>
      </c>
    </row>
    <row r="119" spans="1:8" s="59" customFormat="1" ht="17.100000000000001" customHeight="1">
      <c r="A119" s="56">
        <v>8</v>
      </c>
      <c r="B119" s="57" t="s">
        <v>125</v>
      </c>
      <c r="C119" s="58" t="s">
        <v>118</v>
      </c>
      <c r="D119" s="40" t="s">
        <v>119</v>
      </c>
      <c r="E119" s="58">
        <v>483</v>
      </c>
      <c r="F119" s="106">
        <v>7.8</v>
      </c>
      <c r="G119" s="106"/>
      <c r="H119" s="58" t="s">
        <v>29</v>
      </c>
    </row>
    <row r="120" spans="1:8" s="59" customFormat="1" ht="17.100000000000001" customHeight="1">
      <c r="A120" s="56">
        <v>9</v>
      </c>
      <c r="B120" s="57" t="s">
        <v>126</v>
      </c>
      <c r="C120" s="58" t="s">
        <v>118</v>
      </c>
      <c r="D120" s="40" t="s">
        <v>119</v>
      </c>
      <c r="E120" s="58">
        <v>398</v>
      </c>
      <c r="F120" s="105">
        <v>7.8</v>
      </c>
      <c r="G120" s="105"/>
      <c r="H120" s="58" t="s">
        <v>18</v>
      </c>
    </row>
    <row r="121" spans="1:8" s="61" customFormat="1" ht="17.100000000000001" customHeight="1">
      <c r="A121" s="56">
        <v>10</v>
      </c>
      <c r="B121" s="57" t="s">
        <v>127</v>
      </c>
      <c r="C121" s="58" t="s">
        <v>118</v>
      </c>
      <c r="D121" s="40" t="s">
        <v>119</v>
      </c>
      <c r="E121" s="60">
        <v>370</v>
      </c>
      <c r="F121" s="105">
        <v>10.08</v>
      </c>
      <c r="G121" s="105"/>
      <c r="H121" s="58" t="s">
        <v>18</v>
      </c>
    </row>
    <row r="122" spans="1:8" s="59" customFormat="1" ht="17.100000000000001" customHeight="1">
      <c r="A122" s="56">
        <v>11</v>
      </c>
      <c r="B122" s="57" t="s">
        <v>26</v>
      </c>
      <c r="C122" s="58" t="s">
        <v>118</v>
      </c>
      <c r="D122" s="40" t="s">
        <v>119</v>
      </c>
      <c r="E122" s="58">
        <v>1035</v>
      </c>
      <c r="F122" s="105"/>
      <c r="G122" s="105">
        <v>124.4</v>
      </c>
      <c r="H122" s="58" t="s">
        <v>77</v>
      </c>
    </row>
    <row r="123" spans="1:8" s="59" customFormat="1" ht="17.100000000000001" customHeight="1">
      <c r="A123" s="56">
        <v>12</v>
      </c>
      <c r="B123" s="57" t="s">
        <v>26</v>
      </c>
      <c r="C123" s="58" t="s">
        <v>118</v>
      </c>
      <c r="D123" s="40" t="s">
        <v>119</v>
      </c>
      <c r="E123" s="58">
        <v>1035</v>
      </c>
      <c r="F123" s="105"/>
      <c r="G123" s="105">
        <v>81.8</v>
      </c>
      <c r="H123" s="58" t="s">
        <v>77</v>
      </c>
    </row>
    <row r="124" spans="1:8" s="59" customFormat="1" ht="17.100000000000001" customHeight="1">
      <c r="A124" s="56">
        <v>13</v>
      </c>
      <c r="B124" s="57" t="s">
        <v>26</v>
      </c>
      <c r="C124" s="58" t="s">
        <v>118</v>
      </c>
      <c r="D124" s="40" t="s">
        <v>119</v>
      </c>
      <c r="E124" s="58">
        <v>214</v>
      </c>
      <c r="F124" s="105"/>
      <c r="G124" s="105">
        <v>21.3</v>
      </c>
      <c r="H124" s="58" t="s">
        <v>18</v>
      </c>
    </row>
    <row r="125" spans="1:8" s="59" customFormat="1" ht="17.100000000000001" customHeight="1">
      <c r="A125" s="56">
        <v>14</v>
      </c>
      <c r="B125" s="57" t="s">
        <v>26</v>
      </c>
      <c r="C125" s="58" t="s">
        <v>118</v>
      </c>
      <c r="D125" s="40" t="s">
        <v>119</v>
      </c>
      <c r="E125" s="58">
        <v>160</v>
      </c>
      <c r="F125" s="105">
        <v>10.08</v>
      </c>
      <c r="G125" s="105"/>
      <c r="H125" s="58" t="s">
        <v>34</v>
      </c>
    </row>
    <row r="126" spans="1:8" s="59" customFormat="1" ht="17.100000000000001" customHeight="1">
      <c r="A126" s="56">
        <v>15</v>
      </c>
      <c r="B126" s="57" t="s">
        <v>128</v>
      </c>
      <c r="C126" s="58" t="s">
        <v>118</v>
      </c>
      <c r="D126" s="40" t="s">
        <v>119</v>
      </c>
      <c r="E126" s="58">
        <v>156</v>
      </c>
      <c r="F126" s="106">
        <v>10.08</v>
      </c>
      <c r="G126" s="106"/>
      <c r="H126" s="58" t="s">
        <v>18</v>
      </c>
    </row>
    <row r="127" spans="1:8" s="59" customFormat="1" ht="17.100000000000001" customHeight="1">
      <c r="A127" s="56">
        <v>16</v>
      </c>
      <c r="B127" s="57" t="s">
        <v>129</v>
      </c>
      <c r="C127" s="58" t="s">
        <v>118</v>
      </c>
      <c r="D127" s="40" t="s">
        <v>119</v>
      </c>
      <c r="E127" s="58">
        <v>203</v>
      </c>
      <c r="F127" s="106">
        <v>7.8</v>
      </c>
      <c r="G127" s="106"/>
      <c r="H127" s="58" t="s">
        <v>18</v>
      </c>
    </row>
    <row r="128" spans="1:8" s="59" customFormat="1" ht="17.100000000000001" customHeight="1">
      <c r="A128" s="56">
        <v>17</v>
      </c>
      <c r="B128" s="57" t="s">
        <v>130</v>
      </c>
      <c r="C128" s="58" t="s">
        <v>118</v>
      </c>
      <c r="D128" s="40" t="s">
        <v>119</v>
      </c>
      <c r="E128" s="58">
        <v>355</v>
      </c>
      <c r="F128" s="106">
        <v>7.8</v>
      </c>
      <c r="G128" s="106"/>
      <c r="H128" s="58" t="s">
        <v>18</v>
      </c>
    </row>
    <row r="129" spans="1:8" s="59" customFormat="1" ht="17.100000000000001" customHeight="1">
      <c r="A129" s="56">
        <v>18</v>
      </c>
      <c r="B129" s="57" t="s">
        <v>127</v>
      </c>
      <c r="C129" s="58" t="s">
        <v>118</v>
      </c>
      <c r="D129" s="40" t="s">
        <v>119</v>
      </c>
      <c r="E129" s="58">
        <v>433</v>
      </c>
      <c r="F129" s="106">
        <v>7.8</v>
      </c>
      <c r="G129" s="106"/>
      <c r="H129" s="58" t="s">
        <v>18</v>
      </c>
    </row>
    <row r="130" spans="1:8" s="59" customFormat="1" ht="17.100000000000001" customHeight="1">
      <c r="A130" s="56">
        <v>19</v>
      </c>
      <c r="B130" s="57" t="s">
        <v>131</v>
      </c>
      <c r="C130" s="58" t="s">
        <v>118</v>
      </c>
      <c r="D130" s="40" t="s">
        <v>119</v>
      </c>
      <c r="E130" s="58">
        <v>611</v>
      </c>
      <c r="F130" s="106">
        <v>7.8</v>
      </c>
      <c r="G130" s="106"/>
      <c r="H130" s="58" t="s">
        <v>29</v>
      </c>
    </row>
    <row r="131" spans="1:8" s="59" customFormat="1" ht="17.100000000000001" customHeight="1">
      <c r="A131" s="56">
        <v>20</v>
      </c>
      <c r="B131" s="57" t="s">
        <v>132</v>
      </c>
      <c r="C131" s="58" t="s">
        <v>118</v>
      </c>
      <c r="D131" s="40" t="s">
        <v>119</v>
      </c>
      <c r="E131" s="58">
        <v>376</v>
      </c>
      <c r="F131" s="106">
        <v>3.9</v>
      </c>
      <c r="G131" s="106"/>
      <c r="H131" s="58" t="s">
        <v>29</v>
      </c>
    </row>
    <row r="132" spans="1:8" s="59" customFormat="1" ht="17.100000000000001" customHeight="1">
      <c r="A132" s="56">
        <v>21</v>
      </c>
      <c r="B132" s="57" t="s">
        <v>26</v>
      </c>
      <c r="C132" s="58" t="s">
        <v>118</v>
      </c>
      <c r="D132" s="40" t="s">
        <v>119</v>
      </c>
      <c r="E132" s="58">
        <v>291</v>
      </c>
      <c r="F132" s="106">
        <v>3.9</v>
      </c>
      <c r="G132" s="129">
        <v>0</v>
      </c>
      <c r="H132" s="58" t="s">
        <v>77</v>
      </c>
    </row>
    <row r="133" spans="1:8" s="59" customFormat="1" ht="17.100000000000001" customHeight="1">
      <c r="A133" s="56">
        <v>22</v>
      </c>
      <c r="B133" s="57" t="s">
        <v>133</v>
      </c>
      <c r="C133" s="58" t="s">
        <v>118</v>
      </c>
      <c r="D133" s="40" t="s">
        <v>119</v>
      </c>
      <c r="E133" s="58">
        <v>440</v>
      </c>
      <c r="F133" s="105">
        <v>10.08</v>
      </c>
      <c r="G133" s="105"/>
      <c r="H133" s="58" t="s">
        <v>29</v>
      </c>
    </row>
    <row r="134" spans="1:8" s="59" customFormat="1" ht="17.100000000000001" customHeight="1">
      <c r="A134" s="56">
        <v>23</v>
      </c>
      <c r="B134" s="57" t="s">
        <v>134</v>
      </c>
      <c r="C134" s="58" t="s">
        <v>118</v>
      </c>
      <c r="D134" s="40" t="s">
        <v>119</v>
      </c>
      <c r="E134" s="58">
        <v>520</v>
      </c>
      <c r="F134" s="105">
        <v>10.08</v>
      </c>
      <c r="G134" s="105"/>
      <c r="H134" s="58" t="s">
        <v>18</v>
      </c>
    </row>
    <row r="135" spans="1:8" s="66" customFormat="1" ht="17.100000000000001" customHeight="1">
      <c r="A135" s="24"/>
      <c r="B135" s="62" t="s">
        <v>114</v>
      </c>
      <c r="C135" s="63"/>
      <c r="D135" s="64"/>
      <c r="E135" s="64"/>
      <c r="F135" s="107">
        <f>SUM(F112:F134)</f>
        <v>164.16000000000003</v>
      </c>
      <c r="G135" s="107">
        <f>SUM(G112:G134)</f>
        <v>227.5</v>
      </c>
      <c r="H135" s="65"/>
    </row>
    <row r="136" spans="1:8" s="66" customFormat="1" ht="39.950000000000003" customHeight="1">
      <c r="A136" s="24" t="s">
        <v>135</v>
      </c>
      <c r="B136" s="135" t="s">
        <v>136</v>
      </c>
      <c r="C136" s="147"/>
      <c r="D136" s="147"/>
      <c r="E136" s="147"/>
      <c r="F136" s="147"/>
      <c r="G136" s="147"/>
      <c r="H136" s="136"/>
    </row>
    <row r="137" spans="1:8" s="59" customFormat="1" ht="17.100000000000001" customHeight="1">
      <c r="A137" s="24"/>
      <c r="B137" s="25" t="s">
        <v>137</v>
      </c>
      <c r="C137" s="67"/>
      <c r="D137" s="68"/>
      <c r="E137" s="68"/>
      <c r="F137" s="100">
        <f>SUM(F138:F146)</f>
        <v>149.50000000000003</v>
      </c>
      <c r="G137" s="100">
        <f>SUM(G138:G146)</f>
        <v>0</v>
      </c>
      <c r="H137" s="25"/>
    </row>
    <row r="138" spans="1:8" s="59" customFormat="1" ht="17.100000000000001" customHeight="1">
      <c r="A138" s="34">
        <v>1</v>
      </c>
      <c r="B138" s="31" t="s">
        <v>138</v>
      </c>
      <c r="C138" s="21" t="s">
        <v>139</v>
      </c>
      <c r="D138" s="18" t="s">
        <v>140</v>
      </c>
      <c r="E138" s="18">
        <v>1</v>
      </c>
      <c r="F138" s="103">
        <v>30</v>
      </c>
      <c r="G138" s="116"/>
      <c r="H138" s="21" t="s">
        <v>29</v>
      </c>
    </row>
    <row r="139" spans="1:8" s="59" customFormat="1" ht="17.100000000000001" customHeight="1">
      <c r="A139" s="34">
        <v>2</v>
      </c>
      <c r="B139" s="31" t="s">
        <v>141</v>
      </c>
      <c r="C139" s="21" t="s">
        <v>139</v>
      </c>
      <c r="D139" s="18" t="s">
        <v>140</v>
      </c>
      <c r="E139" s="18">
        <v>2</v>
      </c>
      <c r="F139" s="103">
        <v>10.1</v>
      </c>
      <c r="G139" s="116"/>
      <c r="H139" s="21" t="s">
        <v>18</v>
      </c>
    </row>
    <row r="140" spans="1:8" s="59" customFormat="1" ht="17.100000000000001" customHeight="1">
      <c r="A140" s="34">
        <v>3</v>
      </c>
      <c r="B140" s="31" t="s">
        <v>142</v>
      </c>
      <c r="C140" s="69"/>
      <c r="D140" s="18" t="s">
        <v>140</v>
      </c>
      <c r="E140" s="18">
        <v>3</v>
      </c>
      <c r="F140" s="103">
        <v>35.799999999999997</v>
      </c>
      <c r="G140" s="116"/>
      <c r="H140" s="21" t="s">
        <v>77</v>
      </c>
    </row>
    <row r="141" spans="1:8" s="59" customFormat="1" ht="17.100000000000001" customHeight="1">
      <c r="A141" s="34">
        <v>4</v>
      </c>
      <c r="B141" s="31" t="s">
        <v>142</v>
      </c>
      <c r="C141" s="21" t="s">
        <v>143</v>
      </c>
      <c r="D141" s="18" t="s">
        <v>144</v>
      </c>
      <c r="E141" s="18">
        <v>1</v>
      </c>
      <c r="F141" s="103">
        <v>10.1</v>
      </c>
      <c r="G141" s="116"/>
      <c r="H141" s="21" t="s">
        <v>145</v>
      </c>
    </row>
    <row r="142" spans="1:8" s="59" customFormat="1" ht="17.100000000000001" customHeight="1">
      <c r="A142" s="34">
        <v>5</v>
      </c>
      <c r="B142" s="31" t="s">
        <v>146</v>
      </c>
      <c r="C142" s="21" t="s">
        <v>143</v>
      </c>
      <c r="D142" s="18" t="s">
        <v>144</v>
      </c>
      <c r="E142" s="18">
        <v>2</v>
      </c>
      <c r="F142" s="103">
        <v>30</v>
      </c>
      <c r="G142" s="116"/>
      <c r="H142" s="21" t="s">
        <v>18</v>
      </c>
    </row>
    <row r="143" spans="1:8" s="59" customFormat="1" ht="17.100000000000001" customHeight="1">
      <c r="A143" s="34">
        <v>6</v>
      </c>
      <c r="B143" s="31" t="s">
        <v>147</v>
      </c>
      <c r="C143" s="21" t="s">
        <v>143</v>
      </c>
      <c r="D143" s="18" t="s">
        <v>144</v>
      </c>
      <c r="E143" s="18">
        <v>3</v>
      </c>
      <c r="F143" s="103">
        <v>7.8</v>
      </c>
      <c r="G143" s="116"/>
      <c r="H143" s="21" t="s">
        <v>18</v>
      </c>
    </row>
    <row r="144" spans="1:8" s="59" customFormat="1" ht="17.100000000000001" customHeight="1">
      <c r="A144" s="34">
        <v>7</v>
      </c>
      <c r="B144" s="31" t="s">
        <v>148</v>
      </c>
      <c r="C144" s="21" t="s">
        <v>143</v>
      </c>
      <c r="D144" s="18" t="s">
        <v>144</v>
      </c>
      <c r="E144" s="18">
        <v>4</v>
      </c>
      <c r="F144" s="103">
        <v>10.1</v>
      </c>
      <c r="G144" s="116"/>
      <c r="H144" s="21" t="s">
        <v>18</v>
      </c>
    </row>
    <row r="145" spans="1:8" s="59" customFormat="1" ht="17.100000000000001" customHeight="1">
      <c r="A145" s="34">
        <v>8</v>
      </c>
      <c r="B145" s="31" t="s">
        <v>142</v>
      </c>
      <c r="C145" s="21" t="s">
        <v>143</v>
      </c>
      <c r="D145" s="18" t="s">
        <v>144</v>
      </c>
      <c r="E145" s="18">
        <v>5</v>
      </c>
      <c r="F145" s="103">
        <v>7.8</v>
      </c>
      <c r="G145" s="116"/>
      <c r="H145" s="21" t="s">
        <v>18</v>
      </c>
    </row>
    <row r="146" spans="1:8" s="59" customFormat="1" ht="17.100000000000001" customHeight="1">
      <c r="A146" s="34">
        <v>9</v>
      </c>
      <c r="B146" s="31" t="s">
        <v>149</v>
      </c>
      <c r="C146" s="21" t="s">
        <v>143</v>
      </c>
      <c r="D146" s="18" t="s">
        <v>144</v>
      </c>
      <c r="E146" s="18">
        <v>6</v>
      </c>
      <c r="F146" s="103">
        <v>7.8</v>
      </c>
      <c r="G146" s="116"/>
      <c r="H146" s="21" t="s">
        <v>18</v>
      </c>
    </row>
    <row r="147" spans="1:8" s="59" customFormat="1" ht="17.100000000000001" customHeight="1">
      <c r="A147" s="24"/>
      <c r="B147" s="25" t="s">
        <v>150</v>
      </c>
      <c r="C147" s="67"/>
      <c r="D147" s="33"/>
      <c r="E147" s="33"/>
      <c r="F147" s="100">
        <f>SUM(F148:F149)</f>
        <v>57</v>
      </c>
      <c r="G147" s="100">
        <f>SUM(G148:G149)</f>
        <v>0</v>
      </c>
      <c r="H147" s="25"/>
    </row>
    <row r="148" spans="1:8" s="59" customFormat="1" ht="17.100000000000001" customHeight="1">
      <c r="A148" s="29">
        <v>1</v>
      </c>
      <c r="B148" s="31" t="s">
        <v>151</v>
      </c>
      <c r="C148" s="21"/>
      <c r="D148" s="18" t="s">
        <v>152</v>
      </c>
      <c r="E148" s="18">
        <v>109</v>
      </c>
      <c r="F148" s="108">
        <v>30</v>
      </c>
      <c r="G148" s="130"/>
      <c r="H148" s="71" t="s">
        <v>98</v>
      </c>
    </row>
    <row r="149" spans="1:8" s="61" customFormat="1" ht="17.100000000000001" customHeight="1">
      <c r="A149" s="32">
        <v>2</v>
      </c>
      <c r="B149" s="57" t="s">
        <v>153</v>
      </c>
      <c r="C149" s="58" t="s">
        <v>154</v>
      </c>
      <c r="D149" s="18" t="s">
        <v>152</v>
      </c>
      <c r="E149" s="40">
        <v>148</v>
      </c>
      <c r="F149" s="97">
        <v>27</v>
      </c>
      <c r="G149" s="105"/>
      <c r="H149" s="20" t="s">
        <v>155</v>
      </c>
    </row>
    <row r="150" spans="1:8" s="72" customFormat="1" ht="17.100000000000001" customHeight="1">
      <c r="A150" s="24"/>
      <c r="B150" s="25" t="s">
        <v>156</v>
      </c>
      <c r="C150" s="67"/>
      <c r="D150" s="68"/>
      <c r="E150" s="68"/>
      <c r="F150" s="100">
        <f>SUM(F151:F152)</f>
        <v>37.799999999999997</v>
      </c>
      <c r="G150" s="100">
        <f>SUM(G151:G152)</f>
        <v>0</v>
      </c>
      <c r="H150" s="25"/>
    </row>
    <row r="151" spans="1:8" s="59" customFormat="1" ht="17.100000000000001" customHeight="1">
      <c r="A151" s="29">
        <v>1</v>
      </c>
      <c r="B151" s="31" t="s">
        <v>157</v>
      </c>
      <c r="C151" s="21"/>
      <c r="D151" s="18" t="s">
        <v>158</v>
      </c>
      <c r="E151" s="21">
        <v>264</v>
      </c>
      <c r="F151" s="102">
        <v>30</v>
      </c>
      <c r="G151" s="116"/>
      <c r="H151" s="21" t="s">
        <v>96</v>
      </c>
    </row>
    <row r="152" spans="1:8" s="59" customFormat="1" ht="17.100000000000001" customHeight="1">
      <c r="A152" s="29">
        <v>2</v>
      </c>
      <c r="B152" s="31" t="s">
        <v>159</v>
      </c>
      <c r="C152" s="21" t="s">
        <v>160</v>
      </c>
      <c r="D152" s="18" t="s">
        <v>158</v>
      </c>
      <c r="E152" s="21">
        <v>35</v>
      </c>
      <c r="F152" s="102">
        <v>7.8</v>
      </c>
      <c r="G152" s="116"/>
      <c r="H152" s="21" t="s">
        <v>18</v>
      </c>
    </row>
    <row r="153" spans="1:8" s="72" customFormat="1" ht="17.100000000000001" customHeight="1">
      <c r="A153" s="9"/>
      <c r="B153" s="10" t="s">
        <v>161</v>
      </c>
      <c r="C153" s="9"/>
      <c r="D153" s="12"/>
      <c r="E153" s="12"/>
      <c r="F153" s="96">
        <f>SUM(F154:F160)</f>
        <v>65.8</v>
      </c>
      <c r="G153" s="96">
        <f>SUM(G154:G160)</f>
        <v>0</v>
      </c>
      <c r="H153" s="12"/>
    </row>
    <row r="154" spans="1:8" s="59" customFormat="1" ht="17.100000000000001" customHeight="1">
      <c r="A154" s="56">
        <v>1</v>
      </c>
      <c r="B154" s="73" t="s">
        <v>162</v>
      </c>
      <c r="C154" s="74" t="s">
        <v>163</v>
      </c>
      <c r="D154" s="18" t="s">
        <v>164</v>
      </c>
      <c r="E154" s="75">
        <v>670</v>
      </c>
      <c r="F154" s="109">
        <v>7.8</v>
      </c>
      <c r="G154" s="131"/>
      <c r="H154" s="74" t="s">
        <v>77</v>
      </c>
    </row>
    <row r="155" spans="1:8" s="59" customFormat="1" ht="17.100000000000001" customHeight="1">
      <c r="A155" s="56">
        <v>2</v>
      </c>
      <c r="B155" s="73" t="s">
        <v>162</v>
      </c>
      <c r="C155" s="74" t="s">
        <v>163</v>
      </c>
      <c r="D155" s="18" t="s">
        <v>164</v>
      </c>
      <c r="E155" s="75">
        <v>68</v>
      </c>
      <c r="F155" s="109">
        <v>2.2999999999999998</v>
      </c>
      <c r="G155" s="131"/>
      <c r="H155" s="74" t="s">
        <v>18</v>
      </c>
    </row>
    <row r="156" spans="1:8" s="59" customFormat="1" ht="17.100000000000001" customHeight="1">
      <c r="A156" s="56">
        <v>3</v>
      </c>
      <c r="B156" s="73" t="s">
        <v>165</v>
      </c>
      <c r="C156" s="74" t="s">
        <v>163</v>
      </c>
      <c r="D156" s="18" t="s">
        <v>164</v>
      </c>
      <c r="E156" s="75">
        <v>111</v>
      </c>
      <c r="F156" s="109">
        <v>7.8</v>
      </c>
      <c r="G156" s="131"/>
      <c r="H156" s="74" t="s">
        <v>18</v>
      </c>
    </row>
    <row r="157" spans="1:8" s="59" customFormat="1" ht="17.100000000000001" customHeight="1">
      <c r="A157" s="56">
        <v>4</v>
      </c>
      <c r="B157" s="73" t="s">
        <v>166</v>
      </c>
      <c r="C157" s="74" t="s">
        <v>163</v>
      </c>
      <c r="D157" s="18" t="s">
        <v>164</v>
      </c>
      <c r="E157" s="75">
        <v>199</v>
      </c>
      <c r="F157" s="109">
        <v>7.8</v>
      </c>
      <c r="G157" s="131"/>
      <c r="H157" s="74" t="s">
        <v>18</v>
      </c>
    </row>
    <row r="158" spans="1:8" s="59" customFormat="1" ht="17.100000000000001" customHeight="1">
      <c r="A158" s="56">
        <v>5</v>
      </c>
      <c r="B158" s="73" t="s">
        <v>162</v>
      </c>
      <c r="C158" s="74" t="s">
        <v>56</v>
      </c>
      <c r="D158" s="18" t="s">
        <v>164</v>
      </c>
      <c r="E158" s="75">
        <v>226</v>
      </c>
      <c r="F158" s="109">
        <v>1</v>
      </c>
      <c r="G158" s="131"/>
      <c r="H158" s="74" t="s">
        <v>167</v>
      </c>
    </row>
    <row r="159" spans="1:8" s="59" customFormat="1" ht="17.100000000000001" customHeight="1">
      <c r="A159" s="56">
        <v>6</v>
      </c>
      <c r="B159" s="76" t="s">
        <v>162</v>
      </c>
      <c r="C159" s="77" t="s">
        <v>163</v>
      </c>
      <c r="D159" s="18" t="s">
        <v>164</v>
      </c>
      <c r="E159" s="78">
        <v>500</v>
      </c>
      <c r="F159" s="110">
        <v>9.1</v>
      </c>
      <c r="G159" s="131"/>
      <c r="H159" s="77" t="s">
        <v>77</v>
      </c>
    </row>
    <row r="160" spans="1:8" s="59" customFormat="1" ht="17.100000000000001" customHeight="1">
      <c r="A160" s="56">
        <v>7</v>
      </c>
      <c r="B160" s="73" t="s">
        <v>168</v>
      </c>
      <c r="C160" s="74" t="s">
        <v>169</v>
      </c>
      <c r="D160" s="18" t="s">
        <v>164</v>
      </c>
      <c r="E160" s="75">
        <v>260</v>
      </c>
      <c r="F160" s="109">
        <v>30</v>
      </c>
      <c r="G160" s="131"/>
      <c r="H160" s="74" t="s">
        <v>29</v>
      </c>
    </row>
    <row r="161" spans="1:8" s="59" customFormat="1" ht="17.100000000000001" customHeight="1">
      <c r="A161" s="24"/>
      <c r="B161" s="25" t="s">
        <v>170</v>
      </c>
      <c r="C161" s="67"/>
      <c r="D161" s="68"/>
      <c r="E161" s="68"/>
      <c r="F161" s="100">
        <f>SUM(F162:F171)</f>
        <v>83.5</v>
      </c>
      <c r="G161" s="100">
        <f>SUM(G162:G171)</f>
        <v>0</v>
      </c>
      <c r="H161" s="25"/>
    </row>
    <row r="162" spans="1:8" s="61" customFormat="1" ht="17.100000000000001" customHeight="1">
      <c r="A162" s="32">
        <v>1</v>
      </c>
      <c r="B162" s="57" t="s">
        <v>171</v>
      </c>
      <c r="C162" s="58" t="s">
        <v>172</v>
      </c>
      <c r="D162" s="40" t="s">
        <v>173</v>
      </c>
      <c r="E162" s="40">
        <v>1</v>
      </c>
      <c r="F162" s="105">
        <v>5</v>
      </c>
      <c r="G162" s="111"/>
      <c r="H162" s="58" t="s">
        <v>29</v>
      </c>
    </row>
    <row r="163" spans="1:8" s="61" customFormat="1" ht="17.100000000000001" customHeight="1">
      <c r="A163" s="32">
        <v>2</v>
      </c>
      <c r="B163" s="57" t="s">
        <v>174</v>
      </c>
      <c r="C163" s="58" t="s">
        <v>172</v>
      </c>
      <c r="D163" s="40" t="s">
        <v>173</v>
      </c>
      <c r="E163" s="58">
        <v>5</v>
      </c>
      <c r="F163" s="111">
        <v>7.8</v>
      </c>
      <c r="G163" s="111"/>
      <c r="H163" s="58" t="s">
        <v>18</v>
      </c>
    </row>
    <row r="164" spans="1:8" s="61" customFormat="1" ht="17.100000000000001" customHeight="1">
      <c r="A164" s="32">
        <v>3</v>
      </c>
      <c r="B164" s="57" t="s">
        <v>171</v>
      </c>
      <c r="C164" s="58" t="s">
        <v>172</v>
      </c>
      <c r="D164" s="40" t="s">
        <v>173</v>
      </c>
      <c r="E164" s="40">
        <v>2</v>
      </c>
      <c r="F164" s="111">
        <v>5</v>
      </c>
      <c r="G164" s="111"/>
      <c r="H164" s="58" t="s">
        <v>18</v>
      </c>
    </row>
    <row r="165" spans="1:8" s="59" customFormat="1" ht="17.100000000000001" customHeight="1">
      <c r="A165" s="32">
        <v>4</v>
      </c>
      <c r="B165" s="31" t="s">
        <v>175</v>
      </c>
      <c r="C165" s="21" t="s">
        <v>172</v>
      </c>
      <c r="D165" s="40" t="s">
        <v>173</v>
      </c>
      <c r="E165" s="18">
        <v>3</v>
      </c>
      <c r="F165" s="102">
        <v>7.8</v>
      </c>
      <c r="G165" s="132"/>
      <c r="H165" s="21" t="s">
        <v>18</v>
      </c>
    </row>
    <row r="166" spans="1:8" s="59" customFormat="1" ht="17.100000000000001" customHeight="1">
      <c r="A166" s="32">
        <v>5</v>
      </c>
      <c r="B166" s="46" t="s">
        <v>176</v>
      </c>
      <c r="C166" s="21" t="s">
        <v>172</v>
      </c>
      <c r="D166" s="40" t="s">
        <v>173</v>
      </c>
      <c r="E166" s="18">
        <v>1</v>
      </c>
      <c r="F166" s="103">
        <v>10.1</v>
      </c>
      <c r="G166" s="116"/>
      <c r="H166" s="21" t="s">
        <v>18</v>
      </c>
    </row>
    <row r="167" spans="1:8" s="72" customFormat="1" ht="17.100000000000001" customHeight="1">
      <c r="A167" s="32">
        <v>6</v>
      </c>
      <c r="B167" s="31" t="s">
        <v>177</v>
      </c>
      <c r="C167" s="21" t="s">
        <v>172</v>
      </c>
      <c r="D167" s="40" t="s">
        <v>173</v>
      </c>
      <c r="E167" s="18">
        <v>2</v>
      </c>
      <c r="F167" s="103">
        <v>3.9</v>
      </c>
      <c r="G167" s="116"/>
      <c r="H167" s="21" t="s">
        <v>29</v>
      </c>
    </row>
    <row r="168" spans="1:8" s="72" customFormat="1" ht="17.100000000000001" customHeight="1">
      <c r="A168" s="32">
        <v>7</v>
      </c>
      <c r="B168" s="31" t="s">
        <v>124</v>
      </c>
      <c r="C168" s="21" t="s">
        <v>172</v>
      </c>
      <c r="D168" s="40" t="s">
        <v>173</v>
      </c>
      <c r="E168" s="18">
        <v>3</v>
      </c>
      <c r="F168" s="103">
        <v>3.9</v>
      </c>
      <c r="G168" s="116"/>
      <c r="H168" s="21" t="s">
        <v>29</v>
      </c>
    </row>
    <row r="169" spans="1:8" s="59" customFormat="1" ht="17.100000000000001" customHeight="1">
      <c r="A169" s="32">
        <v>8</v>
      </c>
      <c r="B169" s="79" t="s">
        <v>178</v>
      </c>
      <c r="C169" s="21" t="s">
        <v>172</v>
      </c>
      <c r="D169" s="40" t="s">
        <v>173</v>
      </c>
      <c r="E169" s="18">
        <v>4</v>
      </c>
      <c r="F169" s="112">
        <v>5</v>
      </c>
      <c r="G169" s="116"/>
      <c r="H169" s="80" t="s">
        <v>29</v>
      </c>
    </row>
    <row r="170" spans="1:8" s="59" customFormat="1" ht="17.100000000000001" customHeight="1">
      <c r="A170" s="32">
        <v>9</v>
      </c>
      <c r="B170" s="31" t="s">
        <v>179</v>
      </c>
      <c r="C170" s="21" t="s">
        <v>172</v>
      </c>
      <c r="D170" s="40" t="s">
        <v>173</v>
      </c>
      <c r="E170" s="18">
        <v>5</v>
      </c>
      <c r="F170" s="102">
        <v>5</v>
      </c>
      <c r="G170" s="132"/>
      <c r="H170" s="21" t="s">
        <v>29</v>
      </c>
    </row>
    <row r="171" spans="1:8" s="59" customFormat="1" ht="17.100000000000001" customHeight="1">
      <c r="A171" s="32">
        <v>10</v>
      </c>
      <c r="B171" s="79" t="s">
        <v>178</v>
      </c>
      <c r="C171" s="21" t="s">
        <v>172</v>
      </c>
      <c r="D171" s="40" t="s">
        <v>173</v>
      </c>
      <c r="E171" s="18">
        <v>6</v>
      </c>
      <c r="F171" s="113">
        <v>30</v>
      </c>
      <c r="G171" s="116"/>
      <c r="H171" s="80" t="s">
        <v>29</v>
      </c>
    </row>
    <row r="172" spans="1:8" s="59" customFormat="1" ht="17.100000000000001" customHeight="1">
      <c r="A172" s="24"/>
      <c r="B172" s="25" t="s">
        <v>180</v>
      </c>
      <c r="C172" s="67"/>
      <c r="D172" s="33"/>
      <c r="E172" s="33"/>
      <c r="F172" s="100">
        <f>SUM(F173:F175)</f>
        <v>58</v>
      </c>
      <c r="G172" s="100">
        <f>SUM(G173:G175)</f>
        <v>0</v>
      </c>
      <c r="H172" s="25"/>
    </row>
    <row r="173" spans="1:8" s="59" customFormat="1" ht="17.100000000000001" customHeight="1">
      <c r="A173" s="34">
        <v>1</v>
      </c>
      <c r="B173" s="82" t="s">
        <v>181</v>
      </c>
      <c r="C173" s="21" t="s">
        <v>20</v>
      </c>
      <c r="D173" s="82" t="s">
        <v>182</v>
      </c>
      <c r="E173" s="49">
        <v>574</v>
      </c>
      <c r="F173" s="102">
        <v>40.1</v>
      </c>
      <c r="G173" s="130"/>
      <c r="H173" s="21" t="s">
        <v>18</v>
      </c>
    </row>
    <row r="174" spans="1:8" s="59" customFormat="1" ht="17.100000000000001" customHeight="1">
      <c r="A174" s="34">
        <v>2</v>
      </c>
      <c r="B174" s="31" t="s">
        <v>183</v>
      </c>
      <c r="C174" s="21" t="s">
        <v>20</v>
      </c>
      <c r="D174" s="82" t="s">
        <v>182</v>
      </c>
      <c r="E174" s="21">
        <v>509</v>
      </c>
      <c r="F174" s="102">
        <v>7.8</v>
      </c>
      <c r="G174" s="130"/>
      <c r="H174" s="21" t="s">
        <v>18</v>
      </c>
    </row>
    <row r="175" spans="1:8" s="72" customFormat="1" ht="17.100000000000001" customHeight="1">
      <c r="A175" s="34">
        <v>3</v>
      </c>
      <c r="B175" s="31" t="s">
        <v>184</v>
      </c>
      <c r="C175" s="21" t="s">
        <v>20</v>
      </c>
      <c r="D175" s="82" t="s">
        <v>182</v>
      </c>
      <c r="E175" s="21">
        <v>485</v>
      </c>
      <c r="F175" s="102">
        <v>10.1</v>
      </c>
      <c r="G175" s="133"/>
      <c r="H175" s="21" t="s">
        <v>18</v>
      </c>
    </row>
    <row r="176" spans="1:8" s="87" customFormat="1" ht="17.100000000000001" customHeight="1">
      <c r="A176" s="83"/>
      <c r="B176" s="84" t="s">
        <v>185</v>
      </c>
      <c r="C176" s="85"/>
      <c r="D176" s="86"/>
      <c r="E176" s="86"/>
      <c r="F176" s="114">
        <f>SUM(F177:F181)</f>
        <v>68.099999999999994</v>
      </c>
      <c r="G176" s="114">
        <f>SUM(G177:G181)</f>
        <v>0</v>
      </c>
      <c r="H176" s="84"/>
    </row>
    <row r="177" spans="1:8" s="87" customFormat="1" ht="17.100000000000001" customHeight="1">
      <c r="A177" s="29">
        <v>1</v>
      </c>
      <c r="B177" s="79" t="s">
        <v>186</v>
      </c>
      <c r="C177" s="80" t="s">
        <v>187</v>
      </c>
      <c r="D177" s="88" t="s">
        <v>188</v>
      </c>
      <c r="E177" s="89">
        <v>147</v>
      </c>
      <c r="F177" s="113">
        <v>10.1</v>
      </c>
      <c r="G177" s="131"/>
      <c r="H177" s="80" t="s">
        <v>18</v>
      </c>
    </row>
    <row r="178" spans="1:8" s="87" customFormat="1" ht="17.100000000000001" customHeight="1">
      <c r="A178" s="29">
        <v>2</v>
      </c>
      <c r="B178" s="79" t="s">
        <v>189</v>
      </c>
      <c r="C178" s="80" t="s">
        <v>187</v>
      </c>
      <c r="D178" s="88" t="s">
        <v>188</v>
      </c>
      <c r="E178" s="81">
        <v>271</v>
      </c>
      <c r="F178" s="113">
        <v>7.8</v>
      </c>
      <c r="G178" s="131"/>
      <c r="H178" s="80" t="s">
        <v>18</v>
      </c>
    </row>
    <row r="179" spans="1:8" s="87" customFormat="1" ht="17.100000000000001" customHeight="1">
      <c r="A179" s="29">
        <v>3</v>
      </c>
      <c r="B179" s="79" t="s">
        <v>190</v>
      </c>
      <c r="C179" s="80" t="s">
        <v>187</v>
      </c>
      <c r="D179" s="88" t="s">
        <v>188</v>
      </c>
      <c r="E179" s="81">
        <v>300</v>
      </c>
      <c r="F179" s="113">
        <v>10.1</v>
      </c>
      <c r="G179" s="131"/>
      <c r="H179" s="80" t="s">
        <v>18</v>
      </c>
    </row>
    <row r="180" spans="1:8" s="87" customFormat="1" ht="17.100000000000001" customHeight="1">
      <c r="A180" s="29">
        <v>4</v>
      </c>
      <c r="B180" s="79" t="s">
        <v>191</v>
      </c>
      <c r="C180" s="80" t="s">
        <v>187</v>
      </c>
      <c r="D180" s="88" t="s">
        <v>188</v>
      </c>
      <c r="E180" s="81">
        <v>77</v>
      </c>
      <c r="F180" s="113">
        <v>10.1</v>
      </c>
      <c r="G180" s="131"/>
      <c r="H180" s="80" t="s">
        <v>18</v>
      </c>
    </row>
    <row r="181" spans="1:8" s="87" customFormat="1" ht="17.100000000000001" customHeight="1">
      <c r="A181" s="29">
        <v>5</v>
      </c>
      <c r="B181" s="79" t="s">
        <v>192</v>
      </c>
      <c r="C181" s="80" t="s">
        <v>187</v>
      </c>
      <c r="D181" s="88" t="s">
        <v>188</v>
      </c>
      <c r="E181" s="81">
        <v>80</v>
      </c>
      <c r="F181" s="113">
        <v>30</v>
      </c>
      <c r="G181" s="131"/>
      <c r="H181" s="80" t="s">
        <v>18</v>
      </c>
    </row>
    <row r="182" spans="1:8" s="59" customFormat="1" ht="17.100000000000001" customHeight="1">
      <c r="A182" s="24"/>
      <c r="B182" s="25" t="s">
        <v>193</v>
      </c>
      <c r="C182" s="67"/>
      <c r="D182" s="33"/>
      <c r="E182" s="33"/>
      <c r="F182" s="115">
        <f>SUM(F183:F198)</f>
        <v>163.09999999999997</v>
      </c>
      <c r="G182" s="115">
        <f>SUM(G183:G198)</f>
        <v>0</v>
      </c>
      <c r="H182" s="16"/>
    </row>
    <row r="183" spans="1:8" s="59" customFormat="1" ht="17.100000000000001" customHeight="1">
      <c r="A183" s="34">
        <v>1</v>
      </c>
      <c r="B183" s="90" t="s">
        <v>194</v>
      </c>
      <c r="C183" s="70" t="s">
        <v>195</v>
      </c>
      <c r="D183" s="88" t="s">
        <v>196</v>
      </c>
      <c r="E183" s="68">
        <v>96</v>
      </c>
      <c r="F183" s="116">
        <v>10.1</v>
      </c>
      <c r="G183" s="130"/>
      <c r="H183" s="70" t="s">
        <v>29</v>
      </c>
    </row>
    <row r="184" spans="1:8" s="59" customFormat="1" ht="17.100000000000001" customHeight="1">
      <c r="A184" s="34">
        <v>2</v>
      </c>
      <c r="B184" s="90" t="s">
        <v>197</v>
      </c>
      <c r="C184" s="70" t="s">
        <v>195</v>
      </c>
      <c r="D184" s="88" t="s">
        <v>196</v>
      </c>
      <c r="E184" s="68">
        <v>86</v>
      </c>
      <c r="F184" s="116">
        <v>10.1</v>
      </c>
      <c r="G184" s="130"/>
      <c r="H184" s="70" t="s">
        <v>18</v>
      </c>
    </row>
    <row r="185" spans="1:8" s="59" customFormat="1" ht="17.100000000000001" customHeight="1">
      <c r="A185" s="34">
        <v>3</v>
      </c>
      <c r="B185" s="90" t="s">
        <v>198</v>
      </c>
      <c r="C185" s="70" t="s">
        <v>199</v>
      </c>
      <c r="D185" s="88" t="s">
        <v>196</v>
      </c>
      <c r="E185" s="68">
        <v>100</v>
      </c>
      <c r="F185" s="116">
        <v>7.8</v>
      </c>
      <c r="G185" s="130"/>
      <c r="H185" s="70" t="s">
        <v>18</v>
      </c>
    </row>
    <row r="186" spans="1:8" s="59" customFormat="1" ht="17.100000000000001" customHeight="1">
      <c r="A186" s="34">
        <v>4</v>
      </c>
      <c r="B186" s="90" t="s">
        <v>200</v>
      </c>
      <c r="C186" s="70" t="s">
        <v>195</v>
      </c>
      <c r="D186" s="88" t="s">
        <v>196</v>
      </c>
      <c r="E186" s="68">
        <v>93</v>
      </c>
      <c r="F186" s="116">
        <v>10.1</v>
      </c>
      <c r="G186" s="130"/>
      <c r="H186" s="70" t="s">
        <v>18</v>
      </c>
    </row>
    <row r="187" spans="1:8" s="59" customFormat="1" ht="17.100000000000001" customHeight="1">
      <c r="A187" s="34">
        <v>5</v>
      </c>
      <c r="B187" s="90" t="s">
        <v>201</v>
      </c>
      <c r="C187" s="70" t="s">
        <v>199</v>
      </c>
      <c r="D187" s="88" t="s">
        <v>196</v>
      </c>
      <c r="E187" s="68">
        <v>83</v>
      </c>
      <c r="F187" s="116">
        <v>7.8</v>
      </c>
      <c r="G187" s="130"/>
      <c r="H187" s="70" t="s">
        <v>18</v>
      </c>
    </row>
    <row r="188" spans="1:8" s="59" customFormat="1" ht="17.100000000000001" customHeight="1">
      <c r="A188" s="34">
        <v>6</v>
      </c>
      <c r="B188" s="90" t="s">
        <v>202</v>
      </c>
      <c r="C188" s="70" t="s">
        <v>195</v>
      </c>
      <c r="D188" s="88" t="s">
        <v>196</v>
      </c>
      <c r="E188" s="68">
        <v>84</v>
      </c>
      <c r="F188" s="116">
        <v>7.8</v>
      </c>
      <c r="G188" s="130"/>
      <c r="H188" s="70" t="s">
        <v>18</v>
      </c>
    </row>
    <row r="189" spans="1:8" s="59" customFormat="1" ht="17.100000000000001" customHeight="1">
      <c r="A189" s="34">
        <v>7</v>
      </c>
      <c r="B189" s="90" t="s">
        <v>203</v>
      </c>
      <c r="C189" s="70" t="s">
        <v>199</v>
      </c>
      <c r="D189" s="88" t="s">
        <v>196</v>
      </c>
      <c r="E189" s="68">
        <v>97</v>
      </c>
      <c r="F189" s="116">
        <v>10.1</v>
      </c>
      <c r="G189" s="130"/>
      <c r="H189" s="70" t="s">
        <v>98</v>
      </c>
    </row>
    <row r="190" spans="1:8" s="59" customFormat="1" ht="17.100000000000001" customHeight="1">
      <c r="A190" s="34">
        <v>8</v>
      </c>
      <c r="B190" s="90" t="s">
        <v>204</v>
      </c>
      <c r="C190" s="70" t="s">
        <v>199</v>
      </c>
      <c r="D190" s="88" t="s">
        <v>196</v>
      </c>
      <c r="E190" s="68">
        <v>65</v>
      </c>
      <c r="F190" s="116">
        <v>7.8</v>
      </c>
      <c r="G190" s="130"/>
      <c r="H190" s="70" t="s">
        <v>18</v>
      </c>
    </row>
    <row r="191" spans="1:8" s="59" customFormat="1" ht="17.100000000000001" customHeight="1">
      <c r="A191" s="34">
        <v>9</v>
      </c>
      <c r="B191" s="90" t="s">
        <v>205</v>
      </c>
      <c r="C191" s="70" t="s">
        <v>195</v>
      </c>
      <c r="D191" s="88" t="s">
        <v>196</v>
      </c>
      <c r="E191" s="68">
        <v>34</v>
      </c>
      <c r="F191" s="116">
        <v>7.8</v>
      </c>
      <c r="G191" s="130"/>
      <c r="H191" s="70" t="s">
        <v>18</v>
      </c>
    </row>
    <row r="192" spans="1:8" s="59" customFormat="1" ht="17.100000000000001" customHeight="1">
      <c r="A192" s="34">
        <v>10</v>
      </c>
      <c r="B192" s="90" t="s">
        <v>206</v>
      </c>
      <c r="C192" s="70" t="s">
        <v>199</v>
      </c>
      <c r="D192" s="88" t="s">
        <v>196</v>
      </c>
      <c r="E192" s="68">
        <v>16</v>
      </c>
      <c r="F192" s="116">
        <v>10.1</v>
      </c>
      <c r="G192" s="130"/>
      <c r="H192" s="70" t="s">
        <v>18</v>
      </c>
    </row>
    <row r="193" spans="1:8" s="59" customFormat="1" ht="17.100000000000001" customHeight="1">
      <c r="A193" s="34">
        <v>11</v>
      </c>
      <c r="B193" s="90" t="s">
        <v>26</v>
      </c>
      <c r="C193" s="70" t="s">
        <v>56</v>
      </c>
      <c r="D193" s="88" t="s">
        <v>196</v>
      </c>
      <c r="E193" s="68">
        <v>109</v>
      </c>
      <c r="F193" s="116">
        <v>7.8</v>
      </c>
      <c r="G193" s="130"/>
      <c r="H193" s="70" t="s">
        <v>98</v>
      </c>
    </row>
    <row r="194" spans="1:8" s="59" customFormat="1" ht="17.100000000000001" customHeight="1">
      <c r="A194" s="34">
        <v>12</v>
      </c>
      <c r="B194" s="90" t="s">
        <v>207</v>
      </c>
      <c r="C194" s="70" t="s">
        <v>199</v>
      </c>
      <c r="D194" s="88" t="s">
        <v>196</v>
      </c>
      <c r="E194" s="68">
        <v>91</v>
      </c>
      <c r="F194" s="116">
        <v>7.8</v>
      </c>
      <c r="G194" s="130"/>
      <c r="H194" s="70" t="s">
        <v>18</v>
      </c>
    </row>
    <row r="195" spans="1:8" s="59" customFormat="1" ht="17.100000000000001" customHeight="1">
      <c r="A195" s="34">
        <v>13</v>
      </c>
      <c r="B195" s="90" t="s">
        <v>23</v>
      </c>
      <c r="C195" s="70" t="s">
        <v>199</v>
      </c>
      <c r="D195" s="88" t="s">
        <v>196</v>
      </c>
      <c r="E195" s="68">
        <v>176</v>
      </c>
      <c r="F195" s="116">
        <v>7.8</v>
      </c>
      <c r="G195" s="130"/>
      <c r="H195" s="70" t="s">
        <v>18</v>
      </c>
    </row>
    <row r="196" spans="1:8" s="59" customFormat="1" ht="17.100000000000001" customHeight="1">
      <c r="A196" s="34">
        <v>14</v>
      </c>
      <c r="B196" s="90" t="s">
        <v>208</v>
      </c>
      <c r="C196" s="70" t="s">
        <v>199</v>
      </c>
      <c r="D196" s="88" t="s">
        <v>196</v>
      </c>
      <c r="E196" s="68">
        <v>178</v>
      </c>
      <c r="F196" s="116">
        <v>10.1</v>
      </c>
      <c r="G196" s="130"/>
      <c r="H196" s="70" t="s">
        <v>18</v>
      </c>
    </row>
    <row r="197" spans="1:8" s="59" customFormat="1" ht="17.100000000000001" customHeight="1">
      <c r="A197" s="34">
        <v>15</v>
      </c>
      <c r="B197" s="90" t="s">
        <v>209</v>
      </c>
      <c r="C197" s="70" t="s">
        <v>199</v>
      </c>
      <c r="D197" s="88" t="s">
        <v>196</v>
      </c>
      <c r="E197" s="68">
        <v>193</v>
      </c>
      <c r="F197" s="116">
        <v>10.1</v>
      </c>
      <c r="G197" s="130"/>
      <c r="H197" s="70" t="s">
        <v>29</v>
      </c>
    </row>
    <row r="198" spans="1:8" s="59" customFormat="1" ht="17.100000000000001" customHeight="1">
      <c r="A198" s="34">
        <v>16</v>
      </c>
      <c r="B198" s="90" t="s">
        <v>210</v>
      </c>
      <c r="C198" s="70" t="s">
        <v>199</v>
      </c>
      <c r="D198" s="88" t="s">
        <v>196</v>
      </c>
      <c r="E198" s="68">
        <v>135</v>
      </c>
      <c r="F198" s="116">
        <v>30</v>
      </c>
      <c r="G198" s="130"/>
      <c r="H198" s="70" t="s">
        <v>18</v>
      </c>
    </row>
    <row r="199" spans="1:8" s="66" customFormat="1" ht="17.100000000000001" customHeight="1">
      <c r="A199" s="24"/>
      <c r="B199" s="135" t="s">
        <v>114</v>
      </c>
      <c r="C199" s="136"/>
      <c r="D199" s="64"/>
      <c r="E199" s="64"/>
      <c r="F199" s="107">
        <f>F137+F147+F150+F153+F161+F172+F176+F182</f>
        <v>682.8</v>
      </c>
      <c r="G199" s="107">
        <f>G137+G147+G150+G153+G161+G172+G176+G182</f>
        <v>0</v>
      </c>
      <c r="H199" s="65"/>
    </row>
    <row r="200" spans="1:8" s="72" customFormat="1" ht="39.950000000000003" customHeight="1">
      <c r="A200" s="24" t="s">
        <v>211</v>
      </c>
      <c r="B200" s="135" t="s">
        <v>212</v>
      </c>
      <c r="C200" s="147"/>
      <c r="D200" s="147"/>
      <c r="E200" s="147"/>
      <c r="F200" s="147"/>
      <c r="G200" s="147"/>
      <c r="H200" s="136"/>
    </row>
    <row r="201" spans="1:8" s="72" customFormat="1" ht="17.100000000000001" customHeight="1">
      <c r="A201" s="56">
        <v>1</v>
      </c>
      <c r="B201" s="31" t="s">
        <v>31</v>
      </c>
      <c r="C201" s="21" t="s">
        <v>213</v>
      </c>
      <c r="D201" s="21" t="s">
        <v>214</v>
      </c>
      <c r="E201" s="21">
        <v>1</v>
      </c>
      <c r="F201" s="117">
        <v>10.1</v>
      </c>
      <c r="G201" s="116"/>
      <c r="H201" s="58" t="s">
        <v>18</v>
      </c>
    </row>
    <row r="202" spans="1:8" s="59" customFormat="1" ht="17.100000000000001" customHeight="1">
      <c r="A202" s="56">
        <v>2</v>
      </c>
      <c r="B202" s="31" t="s">
        <v>215</v>
      </c>
      <c r="C202" s="21" t="s">
        <v>213</v>
      </c>
      <c r="D202" s="21" t="s">
        <v>214</v>
      </c>
      <c r="E202" s="21">
        <v>2</v>
      </c>
      <c r="F202" s="117">
        <v>6.2</v>
      </c>
      <c r="G202" s="116"/>
      <c r="H202" s="58" t="s">
        <v>18</v>
      </c>
    </row>
    <row r="203" spans="1:8" s="59" customFormat="1" ht="17.100000000000001" customHeight="1">
      <c r="A203" s="56">
        <v>3</v>
      </c>
      <c r="B203" s="31" t="s">
        <v>216</v>
      </c>
      <c r="C203" s="21" t="s">
        <v>213</v>
      </c>
      <c r="D203" s="21" t="s">
        <v>214</v>
      </c>
      <c r="E203" s="21">
        <v>3</v>
      </c>
      <c r="F203" s="117">
        <v>6.2</v>
      </c>
      <c r="G203" s="116"/>
      <c r="H203" s="58" t="s">
        <v>29</v>
      </c>
    </row>
    <row r="204" spans="1:8" s="59" customFormat="1" ht="17.100000000000001" customHeight="1">
      <c r="A204" s="56">
        <v>4</v>
      </c>
      <c r="B204" s="31" t="s">
        <v>217</v>
      </c>
      <c r="C204" s="21" t="s">
        <v>213</v>
      </c>
      <c r="D204" s="21" t="s">
        <v>214</v>
      </c>
      <c r="E204" s="21">
        <v>4</v>
      </c>
      <c r="F204" s="117">
        <v>6.2</v>
      </c>
      <c r="G204" s="116"/>
      <c r="H204" s="58" t="s">
        <v>29</v>
      </c>
    </row>
    <row r="205" spans="1:8" s="59" customFormat="1" ht="17.100000000000001" customHeight="1">
      <c r="A205" s="56">
        <v>5</v>
      </c>
      <c r="B205" s="31" t="s">
        <v>218</v>
      </c>
      <c r="C205" s="21" t="s">
        <v>213</v>
      </c>
      <c r="D205" s="21" t="s">
        <v>214</v>
      </c>
      <c r="E205" s="21">
        <v>5</v>
      </c>
      <c r="F205" s="117">
        <v>6.2</v>
      </c>
      <c r="G205" s="116"/>
      <c r="H205" s="58" t="s">
        <v>29</v>
      </c>
    </row>
    <row r="206" spans="1:8" s="59" customFormat="1" ht="17.100000000000001" customHeight="1">
      <c r="A206" s="56">
        <v>6</v>
      </c>
      <c r="B206" s="31" t="s">
        <v>219</v>
      </c>
      <c r="C206" s="21" t="s">
        <v>213</v>
      </c>
      <c r="D206" s="21" t="s">
        <v>214</v>
      </c>
      <c r="E206" s="21">
        <v>6</v>
      </c>
      <c r="F206" s="117">
        <v>10.1</v>
      </c>
      <c r="G206" s="116"/>
      <c r="H206" s="58" t="s">
        <v>18</v>
      </c>
    </row>
    <row r="207" spans="1:8" s="59" customFormat="1" ht="17.100000000000001" customHeight="1">
      <c r="A207" s="56">
        <v>7</v>
      </c>
      <c r="B207" s="31" t="s">
        <v>220</v>
      </c>
      <c r="C207" s="21" t="s">
        <v>213</v>
      </c>
      <c r="D207" s="21" t="s">
        <v>214</v>
      </c>
      <c r="E207" s="21">
        <v>7</v>
      </c>
      <c r="F207" s="117">
        <v>30</v>
      </c>
      <c r="G207" s="116"/>
      <c r="H207" s="58" t="s">
        <v>18</v>
      </c>
    </row>
    <row r="208" spans="1:8" s="66" customFormat="1" ht="17.100000000000001" customHeight="1">
      <c r="A208" s="91"/>
      <c r="B208" s="135" t="s">
        <v>221</v>
      </c>
      <c r="C208" s="136"/>
      <c r="D208" s="65"/>
      <c r="E208" s="65"/>
      <c r="F208" s="118">
        <f>SUM(F200:F207)</f>
        <v>75</v>
      </c>
      <c r="G208" s="118">
        <f>SUM(G200:G207)</f>
        <v>0</v>
      </c>
      <c r="H208" s="92">
        <f>SUM(H200:H207)</f>
        <v>0</v>
      </c>
    </row>
    <row r="209" spans="1:8">
      <c r="A209" s="93"/>
      <c r="B209" s="137" t="s">
        <v>222</v>
      </c>
      <c r="C209" s="138"/>
      <c r="D209" s="93"/>
      <c r="E209" s="93"/>
      <c r="F209" s="119">
        <f>F110+F135+F199+F208</f>
        <v>1724.26</v>
      </c>
      <c r="G209" s="134"/>
      <c r="H209" s="93"/>
    </row>
  </sheetData>
  <mergeCells count="18">
    <mergeCell ref="A1:H1"/>
    <mergeCell ref="A2:H2"/>
    <mergeCell ref="A3:A5"/>
    <mergeCell ref="B3:B5"/>
    <mergeCell ref="C3:C5"/>
    <mergeCell ref="D3:G3"/>
    <mergeCell ref="H3:H5"/>
    <mergeCell ref="D4:D5"/>
    <mergeCell ref="E4:E5"/>
    <mergeCell ref="F4:F5"/>
    <mergeCell ref="B208:C208"/>
    <mergeCell ref="B209:C209"/>
    <mergeCell ref="G4:G5"/>
    <mergeCell ref="B6:H6"/>
    <mergeCell ref="B111:H111"/>
    <mergeCell ref="B136:H136"/>
    <mergeCell ref="B199:C199"/>
    <mergeCell ref="B200:H200"/>
  </mergeCells>
  <dataValidations count="1">
    <dataValidation type="list" allowBlank="1" showInputMessage="1" showErrorMessage="1" errorTitle="Lỗi nhập liệu" error="Bạn phải nhập nguồn gốc sử dụng như ở trong sheet DanhMuc" sqref="B112:B120 B122:B134 B201:B207">
      <formula1>LoaiNguonGocSuDung</formula1>
    </dataValidation>
  </dataValidations>
  <pageMargins left="0.19685039370078741" right="0.15748031496062992" top="0.31496062992125984" bottom="0.43307086614173229" header="0.23622047244094491" footer="0.35433070866141736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thu hoi dat (kem TT)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2022-04-28T05:14:40Z</dcterms:created>
  <dcterms:modified xsi:type="dcterms:W3CDTF">2022-04-28T05:23:25Z</dcterms:modified>
</cp:coreProperties>
</file>