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4.xml" ContentType="application/vnd.openxmlformats-officedocument.drawing+xml"/>
  <Override PartName="/xl/comments1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6605" windowHeight="7875" tabRatio="767" firstSheet="1" activeTab="9"/>
  </bookViews>
  <sheets>
    <sheet name="foxz" sheetId="134" state="veryHidden" r:id="rId1"/>
    <sheet name="Tên phần" sheetId="120" r:id="rId2"/>
    <sheet name="ML Dan so va Lao dong" sheetId="117" r:id="rId3"/>
    <sheet name="Giai thich" sheetId="118" r:id="rId4"/>
    <sheet name="Tong quan" sheetId="119" state="hidden" r:id="rId5"/>
    <sheet name="INFOR" sheetId="124" state="hidden" r:id="rId6"/>
    <sheet name="11" sheetId="77" r:id="rId7"/>
    <sheet name="12" sheetId="78" r:id="rId8"/>
    <sheet name="13" sheetId="11" r:id="rId9"/>
    <sheet name="14+15" sheetId="10" r:id="rId10"/>
    <sheet name="16+17" sheetId="9" r:id="rId11"/>
    <sheet name="18m" sheetId="107" r:id="rId12"/>
    <sheet name="19m" sheetId="108" r:id="rId13"/>
    <sheet name="20" sheetId="2" r:id="rId14"/>
    <sheet name="21" sheetId="79" r:id="rId15"/>
    <sheet name="22 GHEP" sheetId="121" r:id="rId16"/>
    <sheet name="22.m BỎ" sheetId="80" state="hidden" r:id="rId17"/>
    <sheet name="23m BỎ " sheetId="101" state="hidden" r:id="rId18"/>
    <sheet name="23m " sheetId="122" r:id="rId19"/>
    <sheet name="24m BỎ" sheetId="102" state="hidden" r:id="rId20"/>
    <sheet name="24" sheetId="103" r:id="rId21"/>
    <sheet name="25m" sheetId="104" r:id="rId22"/>
    <sheet name="26m" sheetId="105" r:id="rId23"/>
    <sheet name=" 27m" sheetId="81" r:id="rId24"/>
    <sheet name="28 dc" sheetId="128" r:id="rId25"/>
    <sheet name="29(dc)" sheetId="129" r:id="rId26"/>
    <sheet name="30 dc" sheetId="130" r:id="rId27"/>
    <sheet name="31 dc" sheetId="131" r:id="rId28"/>
    <sheet name="32 dc" sheetId="132" r:id="rId29"/>
    <sheet name="33+34 dc" sheetId="133" r:id="rId30"/>
    <sheet name="35m" sheetId="113" r:id="rId31"/>
    <sheet name="15.NG Cu" sheetId="8" state="hidden" r:id="rId32"/>
    <sheet name="16.NG cu" sheetId="7" state="hidden" r:id="rId33"/>
    <sheet name="17.NG cu" sheetId="5" state="hidden" r:id="rId34"/>
    <sheet name="18 (NG cũ)" sheetId="84" state="hidden" r:id="rId35"/>
    <sheet name="19.NG cu" sheetId="63" state="hidden" r:id="rId36"/>
    <sheet name="20+21 NG cu" sheetId="62" state="hidden" r:id="rId37"/>
    <sheet name="22.NG cu" sheetId="61" state="hidden" r:id="rId38"/>
    <sheet name="31 (Biểu NG cũ)" sheetId="115" state="hidden" r:id="rId39"/>
    <sheet name="27.MKet cu" sheetId="88" state="hidden" r:id="rId40"/>
    <sheet name="31Mketcu" sheetId="89" state="hidden" r:id="rId41"/>
    <sheet name="32Mketcu" sheetId="90" state="hidden" r:id="rId42"/>
    <sheet name="36.BS" sheetId="125" r:id="rId43"/>
    <sheet name="37 Bs+38 BS" sheetId="126" r:id="rId44"/>
    <sheet name="39 Bs" sheetId="127" r:id="rId45"/>
    <sheet name="28_NG19" sheetId="110" state="hidden" r:id="rId46"/>
    <sheet name="29_NG19" sheetId="116" state="hidden" r:id="rId47"/>
    <sheet name="30_NG19" sheetId="83" state="hidden" r:id="rId48"/>
    <sheet name="31_NG19" sheetId="114" state="hidden" r:id="rId49"/>
    <sheet name="32_NG19" sheetId="85" state="hidden" r:id="rId50"/>
    <sheet name="33+34_NG19" sheetId="86" state="hidden" r:id="rId51"/>
  </sheets>
  <externalReferences>
    <externalReference r:id="rId52"/>
  </externalReferences>
  <definedNames>
    <definedName name="__________________________h1" localSheetId="17" hidden="1">{"'TDTGT (theo Dphuong)'!$A$4:$F$75"}</definedName>
    <definedName name="__________________________h1" localSheetId="24" hidden="1">{"'TDTGT (theo Dphuong)'!$A$4:$F$75"}</definedName>
    <definedName name="__________________________h1" localSheetId="45" hidden="1">{"'TDTGT (theo Dphuong)'!$A$4:$F$75"}</definedName>
    <definedName name="__________________________h1" localSheetId="25" hidden="1">{"'TDTGT (theo Dphuong)'!$A$4:$F$75"}</definedName>
    <definedName name="__________________________h1" localSheetId="46" hidden="1">{"'TDTGT (theo Dphuong)'!$A$4:$F$75"}</definedName>
    <definedName name="__________________________h1" hidden="1">{"'TDTGT (theo Dphuong)'!$A$4:$F$75"}</definedName>
    <definedName name="________________________h1" localSheetId="17" hidden="1">{"'TDTGT (theo Dphuong)'!$A$4:$F$75"}</definedName>
    <definedName name="________________________h1" localSheetId="24" hidden="1">{"'TDTGT (theo Dphuong)'!$A$4:$F$75"}</definedName>
    <definedName name="________________________h1" localSheetId="45" hidden="1">{"'TDTGT (theo Dphuong)'!$A$4:$F$75"}</definedName>
    <definedName name="________________________h1" localSheetId="25" hidden="1">{"'TDTGT (theo Dphuong)'!$A$4:$F$75"}</definedName>
    <definedName name="________________________h1" localSheetId="46" hidden="1">{"'TDTGT (theo Dphuong)'!$A$4:$F$75"}</definedName>
    <definedName name="________________________h1" hidden="1">{"'TDTGT (theo Dphuong)'!$A$4:$F$75"}</definedName>
    <definedName name="___________________h1" hidden="1">{"'TDTGT (theo Dphuong)'!$A$4:$F$75"}</definedName>
    <definedName name="__________________h1" localSheetId="17" hidden="1">{"'TDTGT (theo Dphuong)'!$A$4:$F$75"}</definedName>
    <definedName name="__________________h1" localSheetId="24" hidden="1">{"'TDTGT (theo Dphuong)'!$A$4:$F$75"}</definedName>
    <definedName name="__________________h1" localSheetId="45" hidden="1">{"'TDTGT (theo Dphuong)'!$A$4:$F$75"}</definedName>
    <definedName name="__________________h1" localSheetId="25" hidden="1">{"'TDTGT (theo Dphuong)'!$A$4:$F$75"}</definedName>
    <definedName name="__________________h1" localSheetId="46" hidden="1">{"'TDTGT (theo Dphuong)'!$A$4:$F$75"}</definedName>
    <definedName name="__________________h1" hidden="1">{"'TDTGT (theo Dphuong)'!$A$4:$F$75"}</definedName>
    <definedName name="_________________B5" localSheetId="17" hidden="1">{#N/A,#N/A,FALSE,"Chung"}</definedName>
    <definedName name="_________________B5" localSheetId="24" hidden="1">{#N/A,#N/A,FALSE,"Chung"}</definedName>
    <definedName name="_________________B5" localSheetId="45" hidden="1">{#N/A,#N/A,FALSE,"Chung"}</definedName>
    <definedName name="_________________B5" localSheetId="25" hidden="1">{#N/A,#N/A,FALSE,"Chung"}</definedName>
    <definedName name="_________________B5" localSheetId="46" hidden="1">{#N/A,#N/A,FALSE,"Chung"}</definedName>
    <definedName name="_________________B5" hidden="1">{#N/A,#N/A,FALSE,"Chung"}</definedName>
    <definedName name="_________________h1" localSheetId="17" hidden="1">{"'TDTGT (theo Dphuong)'!$A$4:$F$75"}</definedName>
    <definedName name="_________________h1" localSheetId="24" hidden="1">{"'TDTGT (theo Dphuong)'!$A$4:$F$75"}</definedName>
    <definedName name="_________________h1" localSheetId="45" hidden="1">{"'TDTGT (theo Dphuong)'!$A$4:$F$75"}</definedName>
    <definedName name="_________________h1" localSheetId="25" hidden="1">{"'TDTGT (theo Dphuong)'!$A$4:$F$75"}</definedName>
    <definedName name="_________________h1" localSheetId="46" hidden="1">{"'TDTGT (theo Dphuong)'!$A$4:$F$75"}</definedName>
    <definedName name="_________________h1" localSheetId="1" hidden="1">{"'TDTGT (theo Dphuong)'!$A$4:$F$75"}</definedName>
    <definedName name="_________________h1" hidden="1">{"'TDTGT (theo Dphuong)'!$A$4:$F$75"}</definedName>
    <definedName name="_________________h2" localSheetId="17" hidden="1">{"'TDTGT (theo Dphuong)'!$A$4:$F$75"}</definedName>
    <definedName name="_________________h2" localSheetId="24" hidden="1">{"'TDTGT (theo Dphuong)'!$A$4:$F$75"}</definedName>
    <definedName name="_________________h2" localSheetId="45" hidden="1">{"'TDTGT (theo Dphuong)'!$A$4:$F$75"}</definedName>
    <definedName name="_________________h2" localSheetId="25" hidden="1">{"'TDTGT (theo Dphuong)'!$A$4:$F$75"}</definedName>
    <definedName name="_________________h2" localSheetId="46" hidden="1">{"'TDTGT (theo Dphuong)'!$A$4:$F$75"}</definedName>
    <definedName name="_________________h2" hidden="1">{"'TDTGT (theo Dphuong)'!$A$4:$F$75"}</definedName>
    <definedName name="________________h1" hidden="1">{"'TDTGT (theo Dphuong)'!$A$4:$F$75"}</definedName>
    <definedName name="_______________B5" localSheetId="17" hidden="1">{#N/A,#N/A,FALSE,"Chung"}</definedName>
    <definedName name="_______________B5" localSheetId="24" hidden="1">{#N/A,#N/A,FALSE,"Chung"}</definedName>
    <definedName name="_______________B5" localSheetId="45" hidden="1">{#N/A,#N/A,FALSE,"Chung"}</definedName>
    <definedName name="_______________B5" localSheetId="25" hidden="1">{#N/A,#N/A,FALSE,"Chung"}</definedName>
    <definedName name="_______________B5" localSheetId="46" hidden="1">{#N/A,#N/A,FALSE,"Chung"}</definedName>
    <definedName name="_______________B5" hidden="1">{#N/A,#N/A,FALSE,"Chung"}</definedName>
    <definedName name="_______________h1" localSheetId="17" hidden="1">{"'TDTGT (theo Dphuong)'!$A$4:$F$75"}</definedName>
    <definedName name="_______________h1" localSheetId="24" hidden="1">{"'TDTGT (theo Dphuong)'!$A$4:$F$75"}</definedName>
    <definedName name="_______________h1" localSheetId="45" hidden="1">{"'TDTGT (theo Dphuong)'!$A$4:$F$75"}</definedName>
    <definedName name="_______________h1" localSheetId="25" hidden="1">{"'TDTGT (theo Dphuong)'!$A$4:$F$75"}</definedName>
    <definedName name="_______________h1" localSheetId="46" hidden="1">{"'TDTGT (theo Dphuong)'!$A$4:$F$75"}</definedName>
    <definedName name="_______________h1" hidden="1">{"'TDTGT (theo Dphuong)'!$A$4:$F$75"}</definedName>
    <definedName name="_______________h2" localSheetId="17" hidden="1">{"'TDTGT (theo Dphuong)'!$A$4:$F$75"}</definedName>
    <definedName name="_______________h2" localSheetId="24" hidden="1">{"'TDTGT (theo Dphuong)'!$A$4:$F$75"}</definedName>
    <definedName name="_______________h2" localSheetId="45" hidden="1">{"'TDTGT (theo Dphuong)'!$A$4:$F$75"}</definedName>
    <definedName name="_______________h2" localSheetId="25" hidden="1">{"'TDTGT (theo Dphuong)'!$A$4:$F$75"}</definedName>
    <definedName name="_______________h2" localSheetId="46" hidden="1">{"'TDTGT (theo Dphuong)'!$A$4:$F$75"}</definedName>
    <definedName name="_______________h2" hidden="1">{"'TDTGT (theo Dphuong)'!$A$4:$F$75"}</definedName>
    <definedName name="______________B5" hidden="1">{#N/A,#N/A,FALSE,"Chung"}</definedName>
    <definedName name="______________h1" localSheetId="17" hidden="1">{"'TDTGT (theo Dphuong)'!$A$4:$F$75"}</definedName>
    <definedName name="______________h1" localSheetId="24" hidden="1">{"'TDTGT (theo Dphuong)'!$A$4:$F$75"}</definedName>
    <definedName name="______________h1" localSheetId="45" hidden="1">{"'TDTGT (theo Dphuong)'!$A$4:$F$75"}</definedName>
    <definedName name="______________h1" localSheetId="25" hidden="1">{"'TDTGT (theo Dphuong)'!$A$4:$F$75"}</definedName>
    <definedName name="______________h1" localSheetId="46" hidden="1">{"'TDTGT (theo Dphuong)'!$A$4:$F$75"}</definedName>
    <definedName name="______________h1" localSheetId="1" hidden="1">{"'TDTGT (theo Dphuong)'!$A$4:$F$75"}</definedName>
    <definedName name="______________h1" hidden="1">{"'TDTGT (theo Dphuong)'!$A$4:$F$75"}</definedName>
    <definedName name="______________h2" hidden="1">{"'TDTGT (theo Dphuong)'!$A$4:$F$75"}</definedName>
    <definedName name="_____________B5" hidden="1">{#N/A,#N/A,FALSE,"Chung"}</definedName>
    <definedName name="_____________h1" localSheetId="17" hidden="1">{"'TDTGT (theo Dphuong)'!$A$4:$F$75"}</definedName>
    <definedName name="_____________h1" localSheetId="24" hidden="1">{"'TDTGT (theo Dphuong)'!$A$4:$F$75"}</definedName>
    <definedName name="_____________h1" localSheetId="45" hidden="1">{"'TDTGT (theo Dphuong)'!$A$4:$F$75"}</definedName>
    <definedName name="_____________h1" localSheetId="25" hidden="1">{"'TDTGT (theo Dphuong)'!$A$4:$F$75"}</definedName>
    <definedName name="_____________h1" localSheetId="46" hidden="1">{"'TDTGT (theo Dphuong)'!$A$4:$F$75"}</definedName>
    <definedName name="_____________h1" localSheetId="1" hidden="1">{"'TDTGT (theo Dphuong)'!$A$4:$F$75"}</definedName>
    <definedName name="_____________h1" hidden="1">{"'TDTGT (theo Dphuong)'!$A$4:$F$75"}</definedName>
    <definedName name="_____________h2" hidden="1">{"'TDTGT (theo Dphuong)'!$A$4:$F$75"}</definedName>
    <definedName name="____________B5" localSheetId="17" hidden="1">{#N/A,#N/A,FALSE,"Chung"}</definedName>
    <definedName name="____________B5" localSheetId="24" hidden="1">{#N/A,#N/A,FALSE,"Chung"}</definedName>
    <definedName name="____________B5" localSheetId="45" hidden="1">{#N/A,#N/A,FALSE,"Chung"}</definedName>
    <definedName name="____________B5" localSheetId="25" hidden="1">{#N/A,#N/A,FALSE,"Chung"}</definedName>
    <definedName name="____________B5" localSheetId="46" hidden="1">{#N/A,#N/A,FALSE,"Chung"}</definedName>
    <definedName name="____________B5" hidden="1">{#N/A,#N/A,FALSE,"Chung"}</definedName>
    <definedName name="____________h1" localSheetId="17" hidden="1">{"'TDTGT (theo Dphuong)'!$A$4:$F$75"}</definedName>
    <definedName name="____________h1" localSheetId="24" hidden="1">{"'TDTGT (theo Dphuong)'!$A$4:$F$75"}</definedName>
    <definedName name="____________h1" localSheetId="45" hidden="1">{"'TDTGT (theo Dphuong)'!$A$4:$F$75"}</definedName>
    <definedName name="____________h1" localSheetId="25" hidden="1">{"'TDTGT (theo Dphuong)'!$A$4:$F$75"}</definedName>
    <definedName name="____________h1" localSheetId="46" hidden="1">{"'TDTGT (theo Dphuong)'!$A$4:$F$75"}</definedName>
    <definedName name="____________h1" localSheetId="1" hidden="1">{"'TDTGT (theo Dphuong)'!$A$4:$F$75"}</definedName>
    <definedName name="____________h1" hidden="1">{"'TDTGT (theo Dphuong)'!$A$4:$F$75"}</definedName>
    <definedName name="____________h2" localSheetId="17" hidden="1">{"'TDTGT (theo Dphuong)'!$A$4:$F$75"}</definedName>
    <definedName name="____________h2" localSheetId="24" hidden="1">{"'TDTGT (theo Dphuong)'!$A$4:$F$75"}</definedName>
    <definedName name="____________h2" localSheetId="45" hidden="1">{"'TDTGT (theo Dphuong)'!$A$4:$F$75"}</definedName>
    <definedName name="____________h2" localSheetId="25" hidden="1">{"'TDTGT (theo Dphuong)'!$A$4:$F$75"}</definedName>
    <definedName name="____________h2" localSheetId="46" hidden="1">{"'TDTGT (theo Dphuong)'!$A$4:$F$75"}</definedName>
    <definedName name="____________h2" hidden="1">{"'TDTGT (theo Dphuong)'!$A$4:$F$75"}</definedName>
    <definedName name="___________B5" localSheetId="17" hidden="1">{#N/A,#N/A,FALSE,"Chung"}</definedName>
    <definedName name="___________B5" localSheetId="24" hidden="1">{#N/A,#N/A,FALSE,"Chung"}</definedName>
    <definedName name="___________B5" localSheetId="45" hidden="1">{#N/A,#N/A,FALSE,"Chung"}</definedName>
    <definedName name="___________B5" localSheetId="25" hidden="1">{#N/A,#N/A,FALSE,"Chung"}</definedName>
    <definedName name="___________B5" localSheetId="46" hidden="1">{#N/A,#N/A,FALSE,"Chung"}</definedName>
    <definedName name="___________B5" localSheetId="1" hidden="1">{#N/A,#N/A,FALSE,"Chung"}</definedName>
    <definedName name="___________B5" hidden="1">{#N/A,#N/A,FALSE,"Chung"}</definedName>
    <definedName name="___________h1" localSheetId="17" hidden="1">{"'TDTGT (theo Dphuong)'!$A$4:$F$75"}</definedName>
    <definedName name="___________h1" localSheetId="24" hidden="1">{"'TDTGT (theo Dphuong)'!$A$4:$F$75"}</definedName>
    <definedName name="___________h1" localSheetId="45" hidden="1">{"'TDTGT (theo Dphuong)'!$A$4:$F$75"}</definedName>
    <definedName name="___________h1" localSheetId="25" hidden="1">{"'TDTGT (theo Dphuong)'!$A$4:$F$75"}</definedName>
    <definedName name="___________h1" localSheetId="46" hidden="1">{"'TDTGT (theo Dphuong)'!$A$4:$F$75"}</definedName>
    <definedName name="___________h1" localSheetId="1" hidden="1">{"'TDTGT (theo Dphuong)'!$A$4:$F$75"}</definedName>
    <definedName name="___________h1" hidden="1">{"'TDTGT (theo Dphuong)'!$A$4:$F$75"}</definedName>
    <definedName name="___________h2" localSheetId="17" hidden="1">{"'TDTGT (theo Dphuong)'!$A$4:$F$75"}</definedName>
    <definedName name="___________h2" localSheetId="24" hidden="1">{"'TDTGT (theo Dphuong)'!$A$4:$F$75"}</definedName>
    <definedName name="___________h2" localSheetId="45" hidden="1">{"'TDTGT (theo Dphuong)'!$A$4:$F$75"}</definedName>
    <definedName name="___________h2" localSheetId="25" hidden="1">{"'TDTGT (theo Dphuong)'!$A$4:$F$75"}</definedName>
    <definedName name="___________h2" localSheetId="46" hidden="1">{"'TDTGT (theo Dphuong)'!$A$4:$F$75"}</definedName>
    <definedName name="___________h2" localSheetId="1" hidden="1">{"'TDTGT (theo Dphuong)'!$A$4:$F$75"}</definedName>
    <definedName name="___________h2" hidden="1">{"'TDTGT (theo Dphuong)'!$A$4:$F$75"}</definedName>
    <definedName name="__________B5" hidden="1">{#N/A,#N/A,FALSE,"Chung"}</definedName>
    <definedName name="__________h1" localSheetId="17" hidden="1">{"'TDTGT (theo Dphuong)'!$A$4:$F$75"}</definedName>
    <definedName name="__________h1" localSheetId="24" hidden="1">{"'TDTGT (theo Dphuong)'!$A$4:$F$75"}</definedName>
    <definedName name="__________h1" localSheetId="45" hidden="1">{"'TDTGT (theo Dphuong)'!$A$4:$F$75"}</definedName>
    <definedName name="__________h1" localSheetId="25" hidden="1">{"'TDTGT (theo Dphuong)'!$A$4:$F$75"}</definedName>
    <definedName name="__________h1" localSheetId="46" hidden="1">{"'TDTGT (theo Dphuong)'!$A$4:$F$75"}</definedName>
    <definedName name="__________h1" localSheetId="1" hidden="1">{"'TDTGT (theo Dphuong)'!$A$4:$F$75"}</definedName>
    <definedName name="__________h1" hidden="1">{"'TDTGT (theo Dphuong)'!$A$4:$F$75"}</definedName>
    <definedName name="__________h2" hidden="1">{"'TDTGT (theo Dphuong)'!$A$4:$F$75"}</definedName>
    <definedName name="_________B5" localSheetId="17" hidden="1">{#N/A,#N/A,FALSE,"Chung"}</definedName>
    <definedName name="_________B5" localSheetId="24" hidden="1">{#N/A,#N/A,FALSE,"Chung"}</definedName>
    <definedName name="_________B5" localSheetId="45" hidden="1">{#N/A,#N/A,FALSE,"Chung"}</definedName>
    <definedName name="_________B5" localSheetId="25" hidden="1">{#N/A,#N/A,FALSE,"Chung"}</definedName>
    <definedName name="_________B5" localSheetId="46" hidden="1">{#N/A,#N/A,FALSE,"Chung"}</definedName>
    <definedName name="_________B5" hidden="1">{#N/A,#N/A,FALSE,"Chung"}</definedName>
    <definedName name="_________h1" localSheetId="17" hidden="1">{"'TDTGT (theo Dphuong)'!$A$4:$F$75"}</definedName>
    <definedName name="_________h1" localSheetId="24" hidden="1">{"'TDTGT (theo Dphuong)'!$A$4:$F$75"}</definedName>
    <definedName name="_________h1" localSheetId="45" hidden="1">{"'TDTGT (theo Dphuong)'!$A$4:$F$75"}</definedName>
    <definedName name="_________h1" localSheetId="25" hidden="1">{"'TDTGT (theo Dphuong)'!$A$4:$F$75"}</definedName>
    <definedName name="_________h1" localSheetId="46" hidden="1">{"'TDTGT (theo Dphuong)'!$A$4:$F$75"}</definedName>
    <definedName name="_________h1" localSheetId="1" hidden="1">{"'TDTGT (theo Dphuong)'!$A$4:$F$75"}</definedName>
    <definedName name="_________h1" hidden="1">{"'TDTGT (theo Dphuong)'!$A$4:$F$75"}</definedName>
    <definedName name="_________h2" localSheetId="17" hidden="1">{"'TDTGT (theo Dphuong)'!$A$4:$F$75"}</definedName>
    <definedName name="_________h2" localSheetId="24" hidden="1">{"'TDTGT (theo Dphuong)'!$A$4:$F$75"}</definedName>
    <definedName name="_________h2" localSheetId="45" hidden="1">{"'TDTGT (theo Dphuong)'!$A$4:$F$75"}</definedName>
    <definedName name="_________h2" localSheetId="25" hidden="1">{"'TDTGT (theo Dphuong)'!$A$4:$F$75"}</definedName>
    <definedName name="_________h2" localSheetId="46" hidden="1">{"'TDTGT (theo Dphuong)'!$A$4:$F$75"}</definedName>
    <definedName name="_________h2" hidden="1">{"'TDTGT (theo Dphuong)'!$A$4:$F$75"}</definedName>
    <definedName name="________B5" localSheetId="17" hidden="1">{#N/A,#N/A,FALSE,"Chung"}</definedName>
    <definedName name="________B5" localSheetId="24" hidden="1">{#N/A,#N/A,FALSE,"Chung"}</definedName>
    <definedName name="________B5" localSheetId="45" hidden="1">{#N/A,#N/A,FALSE,"Chung"}</definedName>
    <definedName name="________B5" localSheetId="25" hidden="1">{#N/A,#N/A,FALSE,"Chung"}</definedName>
    <definedName name="________B5" localSheetId="46" hidden="1">{#N/A,#N/A,FALSE,"Chung"}</definedName>
    <definedName name="________B5" localSheetId="1" hidden="1">{#N/A,#N/A,FALSE,"Chung"}</definedName>
    <definedName name="________B5" hidden="1">{#N/A,#N/A,FALSE,"Chung"}</definedName>
    <definedName name="________h1" localSheetId="17" hidden="1">{"'TDTGT (theo Dphuong)'!$A$4:$F$75"}</definedName>
    <definedName name="________h1" localSheetId="24" hidden="1">{"'TDTGT (theo Dphuong)'!$A$4:$F$75"}</definedName>
    <definedName name="________h1" localSheetId="45" hidden="1">{"'TDTGT (theo Dphuong)'!$A$4:$F$75"}</definedName>
    <definedName name="________h1" localSheetId="25" hidden="1">{"'TDTGT (theo Dphuong)'!$A$4:$F$75"}</definedName>
    <definedName name="________h1" localSheetId="46" hidden="1">{"'TDTGT (theo Dphuong)'!$A$4:$F$75"}</definedName>
    <definedName name="________h1" localSheetId="1" hidden="1">{"'TDTGT (theo Dphuong)'!$A$4:$F$75"}</definedName>
    <definedName name="________h1" hidden="1">{"'TDTGT (theo Dphuong)'!$A$4:$F$75"}</definedName>
    <definedName name="________h2" localSheetId="17" hidden="1">{"'TDTGT (theo Dphuong)'!$A$4:$F$75"}</definedName>
    <definedName name="________h2" localSheetId="24" hidden="1">{"'TDTGT (theo Dphuong)'!$A$4:$F$75"}</definedName>
    <definedName name="________h2" localSheetId="45" hidden="1">{"'TDTGT (theo Dphuong)'!$A$4:$F$75"}</definedName>
    <definedName name="________h2" localSheetId="25" hidden="1">{"'TDTGT (theo Dphuong)'!$A$4:$F$75"}</definedName>
    <definedName name="________h2" localSheetId="46" hidden="1">{"'TDTGT (theo Dphuong)'!$A$4:$F$75"}</definedName>
    <definedName name="________h2" localSheetId="1" hidden="1">{"'TDTGT (theo Dphuong)'!$A$4:$F$75"}</definedName>
    <definedName name="________h2" hidden="1">{"'TDTGT (theo Dphuong)'!$A$4:$F$75"}</definedName>
    <definedName name="_______B5" localSheetId="17" hidden="1">{#N/A,#N/A,FALSE,"Chung"}</definedName>
    <definedName name="_______B5" localSheetId="24" hidden="1">{#N/A,#N/A,FALSE,"Chung"}</definedName>
    <definedName name="_______B5" localSheetId="45" hidden="1">{#N/A,#N/A,FALSE,"Chung"}</definedName>
    <definedName name="_______B5" localSheetId="25" hidden="1">{#N/A,#N/A,FALSE,"Chung"}</definedName>
    <definedName name="_______B5" localSheetId="46" hidden="1">{#N/A,#N/A,FALSE,"Chung"}</definedName>
    <definedName name="_______B5" localSheetId="1" hidden="1">{#N/A,#N/A,FALSE,"Chung"}</definedName>
    <definedName name="_______B5" hidden="1">{#N/A,#N/A,FALSE,"Chung"}</definedName>
    <definedName name="_______h1" localSheetId="17" hidden="1">{"'TDTGT (theo Dphuong)'!$A$4:$F$75"}</definedName>
    <definedName name="_______h1" localSheetId="24" hidden="1">{"'TDTGT (theo Dphuong)'!$A$4:$F$75"}</definedName>
    <definedName name="_______h1" localSheetId="45" hidden="1">{"'TDTGT (theo Dphuong)'!$A$4:$F$75"}</definedName>
    <definedName name="_______h1" localSheetId="25" hidden="1">{"'TDTGT (theo Dphuong)'!$A$4:$F$75"}</definedName>
    <definedName name="_______h1" localSheetId="46" hidden="1">{"'TDTGT (theo Dphuong)'!$A$4:$F$75"}</definedName>
    <definedName name="_______h1" localSheetId="1" hidden="1">{"'TDTGT (theo Dphuong)'!$A$4:$F$75"}</definedName>
    <definedName name="_______h1" hidden="1">{"'TDTGT (theo Dphuong)'!$A$4:$F$75"}</definedName>
    <definedName name="_______h2" localSheetId="17" hidden="1">{"'TDTGT (theo Dphuong)'!$A$4:$F$75"}</definedName>
    <definedName name="_______h2" localSheetId="24" hidden="1">{"'TDTGT (theo Dphuong)'!$A$4:$F$75"}</definedName>
    <definedName name="_______h2" localSheetId="45" hidden="1">{"'TDTGT (theo Dphuong)'!$A$4:$F$75"}</definedName>
    <definedName name="_______h2" localSheetId="25" hidden="1">{"'TDTGT (theo Dphuong)'!$A$4:$F$75"}</definedName>
    <definedName name="_______h2" localSheetId="46" hidden="1">{"'TDTGT (theo Dphuong)'!$A$4:$F$75"}</definedName>
    <definedName name="_______h2" localSheetId="1" hidden="1">{"'TDTGT (theo Dphuong)'!$A$4:$F$75"}</definedName>
    <definedName name="_______h2" hidden="1">{"'TDTGT (theo Dphuong)'!$A$4:$F$75"}</definedName>
    <definedName name="______B5" localSheetId="17" hidden="1">{#N/A,#N/A,FALSE,"Chung"}</definedName>
    <definedName name="______B5" localSheetId="24" hidden="1">{#N/A,#N/A,FALSE,"Chung"}</definedName>
    <definedName name="______B5" localSheetId="45" hidden="1">{#N/A,#N/A,FALSE,"Chung"}</definedName>
    <definedName name="______B5" localSheetId="25" hidden="1">{#N/A,#N/A,FALSE,"Chung"}</definedName>
    <definedName name="______B5" localSheetId="46" hidden="1">{#N/A,#N/A,FALSE,"Chung"}</definedName>
    <definedName name="______B5" localSheetId="1" hidden="1">{#N/A,#N/A,FALSE,"Chung"}</definedName>
    <definedName name="______B5" hidden="1">{#N/A,#N/A,FALSE,"Chung"}</definedName>
    <definedName name="______h1" localSheetId="17" hidden="1">{"'TDTGT (theo Dphuong)'!$A$4:$F$75"}</definedName>
    <definedName name="______h1" localSheetId="24" hidden="1">{"'TDTGT (theo Dphuong)'!$A$4:$F$75"}</definedName>
    <definedName name="______h1" localSheetId="45" hidden="1">{"'TDTGT (theo Dphuong)'!$A$4:$F$75"}</definedName>
    <definedName name="______h1" localSheetId="25" hidden="1">{"'TDTGT (theo Dphuong)'!$A$4:$F$75"}</definedName>
    <definedName name="______h1" localSheetId="46" hidden="1">{"'TDTGT (theo Dphuong)'!$A$4:$F$75"}</definedName>
    <definedName name="______h1" localSheetId="1" hidden="1">{"'TDTGT (theo Dphuong)'!$A$4:$F$75"}</definedName>
    <definedName name="______h1" hidden="1">{"'TDTGT (theo Dphuong)'!$A$4:$F$75"}</definedName>
    <definedName name="______h2" localSheetId="17" hidden="1">{"'TDTGT (theo Dphuong)'!$A$4:$F$75"}</definedName>
    <definedName name="______h2" localSheetId="24" hidden="1">{"'TDTGT (theo Dphuong)'!$A$4:$F$75"}</definedName>
    <definedName name="______h2" localSheetId="45" hidden="1">{"'TDTGT (theo Dphuong)'!$A$4:$F$75"}</definedName>
    <definedName name="______h2" localSheetId="25" hidden="1">{"'TDTGT (theo Dphuong)'!$A$4:$F$75"}</definedName>
    <definedName name="______h2" localSheetId="46" hidden="1">{"'TDTGT (theo Dphuong)'!$A$4:$F$75"}</definedName>
    <definedName name="______h2" localSheetId="1" hidden="1">{"'TDTGT (theo Dphuong)'!$A$4:$F$75"}</definedName>
    <definedName name="______h2" hidden="1">{"'TDTGT (theo Dphuong)'!$A$4:$F$75"}</definedName>
    <definedName name="_____B5" localSheetId="17" hidden="1">{#N/A,#N/A,FALSE,"Chung"}</definedName>
    <definedName name="_____B5" localSheetId="24" hidden="1">{#N/A,#N/A,FALSE,"Chung"}</definedName>
    <definedName name="_____B5" localSheetId="45" hidden="1">{#N/A,#N/A,FALSE,"Chung"}</definedName>
    <definedName name="_____B5" localSheetId="25" hidden="1">{#N/A,#N/A,FALSE,"Chung"}</definedName>
    <definedName name="_____B5" localSheetId="46" hidden="1">{#N/A,#N/A,FALSE,"Chung"}</definedName>
    <definedName name="_____B5" localSheetId="1" hidden="1">{#N/A,#N/A,FALSE,"Chung"}</definedName>
    <definedName name="_____B5" hidden="1">{#N/A,#N/A,FALSE,"Chung"}</definedName>
    <definedName name="_____h1" localSheetId="17" hidden="1">{"'TDTGT (theo Dphuong)'!$A$4:$F$75"}</definedName>
    <definedName name="_____h1" localSheetId="24" hidden="1">{"'TDTGT (theo Dphuong)'!$A$4:$F$75"}</definedName>
    <definedName name="_____h1" localSheetId="45" hidden="1">{"'TDTGT (theo Dphuong)'!$A$4:$F$75"}</definedName>
    <definedName name="_____h1" localSheetId="25" hidden="1">{"'TDTGT (theo Dphuong)'!$A$4:$F$75"}</definedName>
    <definedName name="_____h1" localSheetId="46" hidden="1">{"'TDTGT (theo Dphuong)'!$A$4:$F$75"}</definedName>
    <definedName name="_____h1" localSheetId="1" hidden="1">{"'TDTGT (theo Dphuong)'!$A$4:$F$75"}</definedName>
    <definedName name="_____h1" hidden="1">{"'TDTGT (theo Dphuong)'!$A$4:$F$75"}</definedName>
    <definedName name="_____h2" localSheetId="17" hidden="1">{"'TDTGT (theo Dphuong)'!$A$4:$F$75"}</definedName>
    <definedName name="_____h2" localSheetId="24" hidden="1">{"'TDTGT (theo Dphuong)'!$A$4:$F$75"}</definedName>
    <definedName name="_____h2" localSheetId="45" hidden="1">{"'TDTGT (theo Dphuong)'!$A$4:$F$75"}</definedName>
    <definedName name="_____h2" localSheetId="25" hidden="1">{"'TDTGT (theo Dphuong)'!$A$4:$F$75"}</definedName>
    <definedName name="_____h2" localSheetId="46" hidden="1">{"'TDTGT (theo Dphuong)'!$A$4:$F$75"}</definedName>
    <definedName name="_____h2" localSheetId="1" hidden="1">{"'TDTGT (theo Dphuong)'!$A$4:$F$75"}</definedName>
    <definedName name="_____h2" hidden="1">{"'TDTGT (theo Dphuong)'!$A$4:$F$75"}</definedName>
    <definedName name="____B5" localSheetId="17" hidden="1">{#N/A,#N/A,FALSE,"Chung"}</definedName>
    <definedName name="____B5" localSheetId="24" hidden="1">{#N/A,#N/A,FALSE,"Chung"}</definedName>
    <definedName name="____B5" localSheetId="45" hidden="1">{#N/A,#N/A,FALSE,"Chung"}</definedName>
    <definedName name="____B5" localSheetId="25" hidden="1">{#N/A,#N/A,FALSE,"Chung"}</definedName>
    <definedName name="____B5" localSheetId="46" hidden="1">{#N/A,#N/A,FALSE,"Chung"}</definedName>
    <definedName name="____B5" localSheetId="1" hidden="1">{#N/A,#N/A,FALSE,"Chung"}</definedName>
    <definedName name="____B5" hidden="1">{#N/A,#N/A,FALSE,"Chung"}</definedName>
    <definedName name="____h1" localSheetId="17" hidden="1">{"'TDTGT (theo Dphuong)'!$A$4:$F$75"}</definedName>
    <definedName name="____h1" localSheetId="24" hidden="1">{"'TDTGT (theo Dphuong)'!$A$4:$F$75"}</definedName>
    <definedName name="____h1" localSheetId="45" hidden="1">{"'TDTGT (theo Dphuong)'!$A$4:$F$75"}</definedName>
    <definedName name="____h1" localSheetId="25" hidden="1">{"'TDTGT (theo Dphuong)'!$A$4:$F$75"}</definedName>
    <definedName name="____h1" localSheetId="46" hidden="1">{"'TDTGT (theo Dphuong)'!$A$4:$F$75"}</definedName>
    <definedName name="____h1" localSheetId="1" hidden="1">{"'TDTGT (theo Dphuong)'!$A$4:$F$75"}</definedName>
    <definedName name="____h1" hidden="1">{"'TDTGT (theo Dphuong)'!$A$4:$F$75"}</definedName>
    <definedName name="____h2" localSheetId="17" hidden="1">{"'TDTGT (theo Dphuong)'!$A$4:$F$75"}</definedName>
    <definedName name="____h2" localSheetId="24" hidden="1">{"'TDTGT (theo Dphuong)'!$A$4:$F$75"}</definedName>
    <definedName name="____h2" localSheetId="45" hidden="1">{"'TDTGT (theo Dphuong)'!$A$4:$F$75"}</definedName>
    <definedName name="____h2" localSheetId="25" hidden="1">{"'TDTGT (theo Dphuong)'!$A$4:$F$75"}</definedName>
    <definedName name="____h2" localSheetId="46" hidden="1">{"'TDTGT (theo Dphuong)'!$A$4:$F$75"}</definedName>
    <definedName name="____h2" localSheetId="1" hidden="1">{"'TDTGT (theo Dphuong)'!$A$4:$F$75"}</definedName>
    <definedName name="____h2" hidden="1">{"'TDTGT (theo Dphuong)'!$A$4:$F$75"}</definedName>
    <definedName name="___B5" localSheetId="17" hidden="1">{#N/A,#N/A,FALSE,"Chung"}</definedName>
    <definedName name="___B5" localSheetId="24" hidden="1">{#N/A,#N/A,FALSE,"Chung"}</definedName>
    <definedName name="___B5" localSheetId="45" hidden="1">{#N/A,#N/A,FALSE,"Chung"}</definedName>
    <definedName name="___B5" localSheetId="25" hidden="1">{#N/A,#N/A,FALSE,"Chung"}</definedName>
    <definedName name="___B5" localSheetId="46" hidden="1">{#N/A,#N/A,FALSE,"Chung"}</definedName>
    <definedName name="___B5" localSheetId="1" hidden="1">{#N/A,#N/A,FALSE,"Chung"}</definedName>
    <definedName name="___B5" hidden="1">{#N/A,#N/A,FALSE,"Chung"}</definedName>
    <definedName name="___h1" localSheetId="17" hidden="1">{"'TDTGT (theo Dphuong)'!$A$4:$F$75"}</definedName>
    <definedName name="___h1" localSheetId="24" hidden="1">{"'TDTGT (theo Dphuong)'!$A$4:$F$75"}</definedName>
    <definedName name="___h1" localSheetId="45" hidden="1">{"'TDTGT (theo Dphuong)'!$A$4:$F$75"}</definedName>
    <definedName name="___h1" localSheetId="25" hidden="1">{"'TDTGT (theo Dphuong)'!$A$4:$F$75"}</definedName>
    <definedName name="___h1" localSheetId="46" hidden="1">{"'TDTGT (theo Dphuong)'!$A$4:$F$75"}</definedName>
    <definedName name="___h1" localSheetId="1" hidden="1">{"'TDTGT (theo Dphuong)'!$A$4:$F$75"}</definedName>
    <definedName name="___h1" hidden="1">{"'TDTGT (theo Dphuong)'!$A$4:$F$75"}</definedName>
    <definedName name="___h2" localSheetId="17" hidden="1">{"'TDTGT (theo Dphuong)'!$A$4:$F$75"}</definedName>
    <definedName name="___h2" localSheetId="24" hidden="1">{"'TDTGT (theo Dphuong)'!$A$4:$F$75"}</definedName>
    <definedName name="___h2" localSheetId="45" hidden="1">{"'TDTGT (theo Dphuong)'!$A$4:$F$75"}</definedName>
    <definedName name="___h2" localSheetId="25" hidden="1">{"'TDTGT (theo Dphuong)'!$A$4:$F$75"}</definedName>
    <definedName name="___h2" localSheetId="46" hidden="1">{"'TDTGT (theo Dphuong)'!$A$4:$F$75"}</definedName>
    <definedName name="___h2" localSheetId="1" hidden="1">{"'TDTGT (theo Dphuong)'!$A$4:$F$75"}</definedName>
    <definedName name="___h2" hidden="1">{"'TDTGT (theo Dphuong)'!$A$4:$F$75"}</definedName>
    <definedName name="__B5" localSheetId="17" hidden="1">{#N/A,#N/A,FALSE,"Chung"}</definedName>
    <definedName name="__B5" localSheetId="24" hidden="1">{#N/A,#N/A,FALSE,"Chung"}</definedName>
    <definedName name="__B5" localSheetId="45" hidden="1">{#N/A,#N/A,FALSE,"Chung"}</definedName>
    <definedName name="__B5" localSheetId="25" hidden="1">{#N/A,#N/A,FALSE,"Chung"}</definedName>
    <definedName name="__B5" localSheetId="46" hidden="1">{#N/A,#N/A,FALSE,"Chung"}</definedName>
    <definedName name="__B5" localSheetId="1" hidden="1">{#N/A,#N/A,FALSE,"Chung"}</definedName>
    <definedName name="__B5" hidden="1">{#N/A,#N/A,FALSE,"Chung"}</definedName>
    <definedName name="__h1" localSheetId="34" hidden="1">{"'TDTGT (theo Dphuong)'!$A$4:$F$75"}</definedName>
    <definedName name="__h1" localSheetId="17" hidden="1">{"'TDTGT (theo Dphuong)'!$A$4:$F$75"}</definedName>
    <definedName name="__h1" localSheetId="24" hidden="1">{"'TDTGT (theo Dphuong)'!$A$4:$F$75"}</definedName>
    <definedName name="__h1" localSheetId="45" hidden="1">{"'TDTGT (theo Dphuong)'!$A$4:$F$75"}</definedName>
    <definedName name="__h1" localSheetId="25" hidden="1">{"'TDTGT (theo Dphuong)'!$A$4:$F$75"}</definedName>
    <definedName name="__h1" localSheetId="46" hidden="1">{"'TDTGT (theo Dphuong)'!$A$4:$F$75"}</definedName>
    <definedName name="__h1" localSheetId="27" hidden="1">{"'TDTGT (theo Dphuong)'!$A$4:$F$75"}</definedName>
    <definedName name="__h1" localSheetId="48" hidden="1">{"'TDTGT (theo Dphuong)'!$A$4:$F$75"}</definedName>
    <definedName name="__h1" localSheetId="2" hidden="1">{"'TDTGT (theo Dphuong)'!$A$4:$F$75"}</definedName>
    <definedName name="__h1" localSheetId="1" hidden="1">{"'TDTGT (theo Dphuong)'!$A$4:$F$75"}</definedName>
    <definedName name="__h1" hidden="1">{"'TDTGT (theo Dphuong)'!$A$4:$F$75"}</definedName>
    <definedName name="__h2" localSheetId="17" hidden="1">{"'TDTGT (theo Dphuong)'!$A$4:$F$75"}</definedName>
    <definedName name="__h2" localSheetId="24" hidden="1">{"'TDTGT (theo Dphuong)'!$A$4:$F$75"}</definedName>
    <definedName name="__h2" localSheetId="45" hidden="1">{"'TDTGT (theo Dphuong)'!$A$4:$F$75"}</definedName>
    <definedName name="__h2" localSheetId="25" hidden="1">{"'TDTGT (theo Dphuong)'!$A$4:$F$75"}</definedName>
    <definedName name="__h2" localSheetId="46" hidden="1">{"'TDTGT (theo Dphuong)'!$A$4:$F$75"}</definedName>
    <definedName name="__h2" localSheetId="1" hidden="1">{"'TDTGT (theo Dphuong)'!$A$4:$F$75"}</definedName>
    <definedName name="__h2" hidden="1">{"'TDTGT (theo Dphuong)'!$A$4:$F$75"}</definedName>
    <definedName name="_B5" localSheetId="17" hidden="1">{#N/A,#N/A,FALSE,"Chung"}</definedName>
    <definedName name="_B5" localSheetId="24" hidden="1">{#N/A,#N/A,FALSE,"Chung"}</definedName>
    <definedName name="_B5" localSheetId="45" hidden="1">{#N/A,#N/A,FALSE,"Chung"}</definedName>
    <definedName name="_B5" localSheetId="25" hidden="1">{#N/A,#N/A,FALSE,"Chung"}</definedName>
    <definedName name="_B5" localSheetId="46" hidden="1">{#N/A,#N/A,FALSE,"Chung"}</definedName>
    <definedName name="_B5" localSheetId="2" hidden="1">{#N/A,#N/A,FALSE,"Chung"}</definedName>
    <definedName name="_B5" localSheetId="1" hidden="1">{#N/A,#N/A,FALSE,"Chung"}</definedName>
    <definedName name="_B5" hidden="1">{#N/A,#N/A,FALSE,"Chung"}</definedName>
    <definedName name="_Fill" localSheetId="34" hidden="1">#REF!</definedName>
    <definedName name="_Fill" localSheetId="17" hidden="1">#REF!</definedName>
    <definedName name="_Fill" localSheetId="24" hidden="1">#REF!</definedName>
    <definedName name="_Fill" localSheetId="45" hidden="1">#REF!</definedName>
    <definedName name="_Fill" localSheetId="26" hidden="1">#REF!</definedName>
    <definedName name="_Fill" localSheetId="47" hidden="1">#REF!</definedName>
    <definedName name="_Fill" localSheetId="38" hidden="1">#REF!</definedName>
    <definedName name="_Fill" localSheetId="27" hidden="1">#REF!</definedName>
    <definedName name="_Fill" localSheetId="48" hidden="1">#REF!</definedName>
    <definedName name="_Fill" localSheetId="2" hidden="1">#REF!</definedName>
    <definedName name="_Fill" localSheetId="1" hidden="1">#REF!</definedName>
    <definedName name="_Fill" hidden="1">#REF!</definedName>
    <definedName name="_h1" localSheetId="34" hidden="1">{"'TDTGT (theo Dphuong)'!$A$4:$F$75"}</definedName>
    <definedName name="_h1" localSheetId="17" hidden="1">{"'TDTGT (theo Dphuong)'!$A$4:$F$75"}</definedName>
    <definedName name="_h1" localSheetId="24" hidden="1">{"'TDTGT (theo Dphuong)'!$A$4:$F$75"}</definedName>
    <definedName name="_h1" localSheetId="45" hidden="1">{"'TDTGT (theo Dphuong)'!$A$4:$F$75"}</definedName>
    <definedName name="_h1" localSheetId="25" hidden="1">{"'TDTGT (theo Dphuong)'!$A$4:$F$75"}</definedName>
    <definedName name="_h1" localSheetId="46" hidden="1">{"'TDTGT (theo Dphuong)'!$A$4:$F$75"}</definedName>
    <definedName name="_h1" localSheetId="26" hidden="1">{"'TDTGT (theo Dphuong)'!$A$4:$F$75"}</definedName>
    <definedName name="_h1" localSheetId="47" hidden="1">{"'TDTGT (theo Dphuong)'!$A$4:$F$75"}</definedName>
    <definedName name="_h1" localSheetId="38" hidden="1">{"'TDTGT (theo Dphuong)'!$A$4:$F$75"}</definedName>
    <definedName name="_h1" localSheetId="27" hidden="1">{"'TDTGT (theo Dphuong)'!$A$4:$F$75"}</definedName>
    <definedName name="_h1" localSheetId="48" hidden="1">{"'TDTGT (theo Dphuong)'!$A$4:$F$75"}</definedName>
    <definedName name="_h1" localSheetId="2" hidden="1">{"'TDTGT (theo Dphuong)'!$A$4:$F$75"}</definedName>
    <definedName name="_h1" localSheetId="1" hidden="1">{"'TDTGT (theo Dphuong)'!$A$4:$F$75"}</definedName>
    <definedName name="_h1" hidden="1">{"'TDTGT (theo Dphuong)'!$A$4:$F$75"}</definedName>
    <definedName name="_h2" localSheetId="17" hidden="1">{"'TDTGT (theo Dphuong)'!$A$4:$F$75"}</definedName>
    <definedName name="_h2" localSheetId="24" hidden="1">{"'TDTGT (theo Dphuong)'!$A$4:$F$75"}</definedName>
    <definedName name="_h2" localSheetId="45" hidden="1">{"'TDTGT (theo Dphuong)'!$A$4:$F$75"}</definedName>
    <definedName name="_h2" localSheetId="25" hidden="1">{"'TDTGT (theo Dphuong)'!$A$4:$F$75"}</definedName>
    <definedName name="_h2" localSheetId="46" hidden="1">{"'TDTGT (theo Dphuong)'!$A$4:$F$75"}</definedName>
    <definedName name="_h2" localSheetId="2" hidden="1">{"'TDTGT (theo Dphuong)'!$A$4:$F$75"}</definedName>
    <definedName name="_h2" localSheetId="1" hidden="1">{"'TDTGT (theo Dphuong)'!$A$4:$F$75"}</definedName>
    <definedName name="_h2" hidden="1">{"'TDTGT (theo Dphuong)'!$A$4:$F$75"}</definedName>
    <definedName name="abc" localSheetId="17" hidden="1">{"'TDTGT (theo Dphuong)'!$A$4:$F$75"}</definedName>
    <definedName name="abc" localSheetId="24" hidden="1">{"'TDTGT (theo Dphuong)'!$A$4:$F$75"}</definedName>
    <definedName name="abc" localSheetId="45" hidden="1">{"'TDTGT (theo Dphuong)'!$A$4:$F$75"}</definedName>
    <definedName name="abc" localSheetId="25" hidden="1">{"'TDTGT (theo Dphuong)'!$A$4:$F$75"}</definedName>
    <definedName name="abc" localSheetId="46" hidden="1">{"'TDTGT (theo Dphuong)'!$A$4:$F$75"}</definedName>
    <definedName name="abc" localSheetId="1" hidden="1">{"'TDTGT (theo Dphuong)'!$A$4:$F$75"}</definedName>
    <definedName name="abc" hidden="1">{"'TDTGT (theo Dphuong)'!$A$4:$F$75"}</definedName>
    <definedName name="adsf" localSheetId="15">#REF!</definedName>
    <definedName name="adsf" localSheetId="18">#REF!</definedName>
    <definedName name="adsf" localSheetId="25">#REF!</definedName>
    <definedName name="adsf" localSheetId="46">#REF!</definedName>
    <definedName name="adsf" localSheetId="38">#REF!</definedName>
    <definedName name="adsf" localSheetId="27">#REF!</definedName>
    <definedName name="adsf" localSheetId="48">#REF!</definedName>
    <definedName name="adsf">#REF!</definedName>
    <definedName name="anpha" localSheetId="34">#REF!</definedName>
    <definedName name="anpha" localSheetId="17">#REF!</definedName>
    <definedName name="anpha" localSheetId="24">#REF!</definedName>
    <definedName name="anpha" localSheetId="45">#REF!</definedName>
    <definedName name="anpha" localSheetId="26">#REF!</definedName>
    <definedName name="anpha" localSheetId="47">#REF!</definedName>
    <definedName name="anpha" localSheetId="38">#REF!</definedName>
    <definedName name="anpha" localSheetId="27">#REF!</definedName>
    <definedName name="anpha" localSheetId="48">#REF!</definedName>
    <definedName name="anpha" localSheetId="2">#REF!</definedName>
    <definedName name="anpha" localSheetId="1">#REF!</definedName>
    <definedName name="anpha">#REF!</definedName>
    <definedName name="b" localSheetId="34">#REF!</definedName>
    <definedName name="b" localSheetId="17">#REF!</definedName>
    <definedName name="b" localSheetId="24">#REF!</definedName>
    <definedName name="b" localSheetId="45">#REF!</definedName>
    <definedName name="b" localSheetId="25">#REF!</definedName>
    <definedName name="b" localSheetId="46">#REF!</definedName>
    <definedName name="b" localSheetId="26">#REF!</definedName>
    <definedName name="b" localSheetId="47">#REF!</definedName>
    <definedName name="b" localSheetId="38">#REF!</definedName>
    <definedName name="b" localSheetId="27">#REF!</definedName>
    <definedName name="b" localSheetId="48">#REF!</definedName>
    <definedName name="b" localSheetId="1">#REF!</definedName>
    <definedName name="b">#REF!</definedName>
    <definedName name="B5new" localSheetId="17" hidden="1">{"'TDTGT (theo Dphuong)'!$A$4:$F$75"}</definedName>
    <definedName name="B5new" localSheetId="24" hidden="1">{"'TDTGT (theo Dphuong)'!$A$4:$F$75"}</definedName>
    <definedName name="B5new" localSheetId="45" hidden="1">{"'TDTGT (theo Dphuong)'!$A$4:$F$75"}</definedName>
    <definedName name="B5new" localSheetId="25" hidden="1">{"'TDTGT (theo Dphuong)'!$A$4:$F$75"}</definedName>
    <definedName name="B5new" localSheetId="46" hidden="1">{"'TDTGT (theo Dphuong)'!$A$4:$F$75"}</definedName>
    <definedName name="B5new" localSheetId="2" hidden="1">{"'TDTGT (theo Dphuong)'!$A$4:$F$75"}</definedName>
    <definedName name="B5new" localSheetId="1" hidden="1">{"'TDTGT (theo Dphuong)'!$A$4:$F$75"}</definedName>
    <definedName name="B5new" hidden="1">{"'TDTGT (theo Dphuong)'!$A$4:$F$75"}</definedName>
    <definedName name="beta" localSheetId="34">#REF!</definedName>
    <definedName name="beta" localSheetId="15">#REF!</definedName>
    <definedName name="beta" localSheetId="18">#REF!</definedName>
    <definedName name="beta" localSheetId="17">#REF!</definedName>
    <definedName name="beta" localSheetId="24">#REF!</definedName>
    <definedName name="beta" localSheetId="45">#REF!</definedName>
    <definedName name="beta" localSheetId="26">#REF!</definedName>
    <definedName name="beta" localSheetId="47">#REF!</definedName>
    <definedName name="beta" localSheetId="38">#REF!</definedName>
    <definedName name="beta" localSheetId="27">#REF!</definedName>
    <definedName name="beta" localSheetId="48">#REF!</definedName>
    <definedName name="beta" localSheetId="2">#REF!</definedName>
    <definedName name="beta">#REF!</definedName>
    <definedName name="BT" localSheetId="34">#REF!</definedName>
    <definedName name="BT" localSheetId="26">#REF!</definedName>
    <definedName name="BT" localSheetId="47">#REF!</definedName>
    <definedName name="BT" localSheetId="38">#REF!</definedName>
    <definedName name="BT" localSheetId="27">#REF!</definedName>
    <definedName name="BT" localSheetId="48">#REF!</definedName>
    <definedName name="BT" localSheetId="2">#REF!</definedName>
    <definedName name="BT" localSheetId="1">#REF!</definedName>
    <definedName name="BT">#REF!</definedName>
    <definedName name="CS_10" localSheetId="34">#REF!</definedName>
    <definedName name="CS_10" localSheetId="15">#REF!</definedName>
    <definedName name="CS_10" localSheetId="18">#REF!</definedName>
    <definedName name="CS_10" localSheetId="17">#REF!</definedName>
    <definedName name="CS_10" localSheetId="24">#REF!</definedName>
    <definedName name="CS_10" localSheetId="45">#REF!</definedName>
    <definedName name="CS_10" localSheetId="26">#REF!</definedName>
    <definedName name="CS_10" localSheetId="47">#REF!</definedName>
    <definedName name="CS_10" localSheetId="38">#REF!</definedName>
    <definedName name="CS_10" localSheetId="27">#REF!</definedName>
    <definedName name="CS_10" localSheetId="48">#REF!</definedName>
    <definedName name="CS_10" localSheetId="2">#REF!</definedName>
    <definedName name="CS_10">#REF!</definedName>
    <definedName name="CS_100" localSheetId="34">#REF!</definedName>
    <definedName name="CS_100" localSheetId="26">#REF!</definedName>
    <definedName name="CS_100" localSheetId="47">#REF!</definedName>
    <definedName name="CS_100" localSheetId="38">#REF!</definedName>
    <definedName name="CS_100" localSheetId="27">#REF!</definedName>
    <definedName name="CS_100" localSheetId="48">#REF!</definedName>
    <definedName name="CS_100" localSheetId="2">#REF!</definedName>
    <definedName name="CS_100" localSheetId="1">#REF!</definedName>
    <definedName name="CS_100">#REF!</definedName>
    <definedName name="CS_10S" localSheetId="34">#REF!</definedName>
    <definedName name="CS_10S" localSheetId="26">#REF!</definedName>
    <definedName name="CS_10S" localSheetId="47">#REF!</definedName>
    <definedName name="CS_10S" localSheetId="38">#REF!</definedName>
    <definedName name="CS_10S" localSheetId="27">#REF!</definedName>
    <definedName name="CS_10S" localSheetId="48">#REF!</definedName>
    <definedName name="CS_10S" localSheetId="2">#REF!</definedName>
    <definedName name="CS_10S" localSheetId="1">#REF!</definedName>
    <definedName name="CS_10S">#REF!</definedName>
    <definedName name="CS_120" localSheetId="34">#REF!</definedName>
    <definedName name="CS_120" localSheetId="26">#REF!</definedName>
    <definedName name="CS_120" localSheetId="47">#REF!</definedName>
    <definedName name="CS_120" localSheetId="38">#REF!</definedName>
    <definedName name="CS_120" localSheetId="27">#REF!</definedName>
    <definedName name="CS_120" localSheetId="48">#REF!</definedName>
    <definedName name="CS_120" localSheetId="2">#REF!</definedName>
    <definedName name="CS_120" localSheetId="1">#REF!</definedName>
    <definedName name="CS_120">#REF!</definedName>
    <definedName name="CS_140" localSheetId="34">#REF!</definedName>
    <definedName name="CS_140" localSheetId="26">#REF!</definedName>
    <definedName name="CS_140" localSheetId="47">#REF!</definedName>
    <definedName name="CS_140" localSheetId="38">#REF!</definedName>
    <definedName name="CS_140" localSheetId="27">#REF!</definedName>
    <definedName name="CS_140" localSheetId="48">#REF!</definedName>
    <definedName name="CS_140" localSheetId="2">#REF!</definedName>
    <definedName name="CS_140" localSheetId="1">#REF!</definedName>
    <definedName name="CS_140">#REF!</definedName>
    <definedName name="CS_160" localSheetId="34">#REF!</definedName>
    <definedName name="CS_160" localSheetId="26">#REF!</definedName>
    <definedName name="CS_160" localSheetId="47">#REF!</definedName>
    <definedName name="CS_160" localSheetId="38">#REF!</definedName>
    <definedName name="CS_160" localSheetId="27">#REF!</definedName>
    <definedName name="CS_160" localSheetId="48">#REF!</definedName>
    <definedName name="CS_160" localSheetId="2">#REF!</definedName>
    <definedName name="CS_160" localSheetId="1">#REF!</definedName>
    <definedName name="CS_160">#REF!</definedName>
    <definedName name="CS_20" localSheetId="34">#REF!</definedName>
    <definedName name="CS_20" localSheetId="26">#REF!</definedName>
    <definedName name="CS_20" localSheetId="47">#REF!</definedName>
    <definedName name="CS_20" localSheetId="38">#REF!</definedName>
    <definedName name="CS_20" localSheetId="27">#REF!</definedName>
    <definedName name="CS_20" localSheetId="48">#REF!</definedName>
    <definedName name="CS_20" localSheetId="2">#REF!</definedName>
    <definedName name="CS_20" localSheetId="1">#REF!</definedName>
    <definedName name="CS_20">#REF!</definedName>
    <definedName name="CS_30" localSheetId="34">#REF!</definedName>
    <definedName name="CS_30" localSheetId="26">#REF!</definedName>
    <definedName name="CS_30" localSheetId="47">#REF!</definedName>
    <definedName name="CS_30" localSheetId="38">#REF!</definedName>
    <definedName name="CS_30" localSheetId="27">#REF!</definedName>
    <definedName name="CS_30" localSheetId="48">#REF!</definedName>
    <definedName name="CS_30" localSheetId="2">#REF!</definedName>
    <definedName name="CS_30" localSheetId="1">#REF!</definedName>
    <definedName name="CS_30">#REF!</definedName>
    <definedName name="CS_40" localSheetId="34">#REF!</definedName>
    <definedName name="CS_40" localSheetId="26">#REF!</definedName>
    <definedName name="CS_40" localSheetId="47">#REF!</definedName>
    <definedName name="CS_40" localSheetId="38">#REF!</definedName>
    <definedName name="CS_40" localSheetId="27">#REF!</definedName>
    <definedName name="CS_40" localSheetId="48">#REF!</definedName>
    <definedName name="CS_40" localSheetId="2">#REF!</definedName>
    <definedName name="CS_40" localSheetId="1">#REF!</definedName>
    <definedName name="CS_40">#REF!</definedName>
    <definedName name="CS_40S" localSheetId="34">#REF!</definedName>
    <definedName name="CS_40S" localSheetId="26">#REF!</definedName>
    <definedName name="CS_40S" localSheetId="47">#REF!</definedName>
    <definedName name="CS_40S" localSheetId="38">#REF!</definedName>
    <definedName name="CS_40S" localSheetId="27">#REF!</definedName>
    <definedName name="CS_40S" localSheetId="48">#REF!</definedName>
    <definedName name="CS_40S" localSheetId="2">#REF!</definedName>
    <definedName name="CS_40S" localSheetId="1">#REF!</definedName>
    <definedName name="CS_40S">#REF!</definedName>
    <definedName name="CS_5S" localSheetId="34">#REF!</definedName>
    <definedName name="CS_5S" localSheetId="26">#REF!</definedName>
    <definedName name="CS_5S" localSheetId="47">#REF!</definedName>
    <definedName name="CS_5S" localSheetId="38">#REF!</definedName>
    <definedName name="CS_5S" localSheetId="27">#REF!</definedName>
    <definedName name="CS_5S" localSheetId="48">#REF!</definedName>
    <definedName name="CS_5S" localSheetId="2">#REF!</definedName>
    <definedName name="CS_5S" localSheetId="1">#REF!</definedName>
    <definedName name="CS_5S">#REF!</definedName>
    <definedName name="CS_60" localSheetId="34">#REF!</definedName>
    <definedName name="CS_60" localSheetId="26">#REF!</definedName>
    <definedName name="CS_60" localSheetId="47">#REF!</definedName>
    <definedName name="CS_60" localSheetId="38">#REF!</definedName>
    <definedName name="CS_60" localSheetId="27">#REF!</definedName>
    <definedName name="CS_60" localSheetId="48">#REF!</definedName>
    <definedName name="CS_60" localSheetId="2">#REF!</definedName>
    <definedName name="CS_60" localSheetId="1">#REF!</definedName>
    <definedName name="CS_60">#REF!</definedName>
    <definedName name="CS_80" localSheetId="34">#REF!</definedName>
    <definedName name="CS_80" localSheetId="26">#REF!</definedName>
    <definedName name="CS_80" localSheetId="47">#REF!</definedName>
    <definedName name="CS_80" localSheetId="38">#REF!</definedName>
    <definedName name="CS_80" localSheetId="27">#REF!</definedName>
    <definedName name="CS_80" localSheetId="48">#REF!</definedName>
    <definedName name="CS_80" localSheetId="2">#REF!</definedName>
    <definedName name="CS_80" localSheetId="1">#REF!</definedName>
    <definedName name="CS_80">#REF!</definedName>
    <definedName name="CS_80S" localSheetId="34">#REF!</definedName>
    <definedName name="CS_80S" localSheetId="26">#REF!</definedName>
    <definedName name="CS_80S" localSheetId="47">#REF!</definedName>
    <definedName name="CS_80S" localSheetId="38">#REF!</definedName>
    <definedName name="CS_80S" localSheetId="27">#REF!</definedName>
    <definedName name="CS_80S" localSheetId="48">#REF!</definedName>
    <definedName name="CS_80S" localSheetId="2">#REF!</definedName>
    <definedName name="CS_80S" localSheetId="1">#REF!</definedName>
    <definedName name="CS_80S">#REF!</definedName>
    <definedName name="CS_STD" localSheetId="34">#REF!</definedName>
    <definedName name="CS_STD" localSheetId="26">#REF!</definedName>
    <definedName name="CS_STD" localSheetId="47">#REF!</definedName>
    <definedName name="CS_STD" localSheetId="38">#REF!</definedName>
    <definedName name="CS_STD" localSheetId="27">#REF!</definedName>
    <definedName name="CS_STD" localSheetId="48">#REF!</definedName>
    <definedName name="CS_STD" localSheetId="2">#REF!</definedName>
    <definedName name="CS_STD" localSheetId="1">#REF!</definedName>
    <definedName name="CS_STD">#REF!</definedName>
    <definedName name="CS_XS" localSheetId="34">#REF!</definedName>
    <definedName name="CS_XS" localSheetId="26">#REF!</definedName>
    <definedName name="CS_XS" localSheetId="47">#REF!</definedName>
    <definedName name="CS_XS" localSheetId="38">#REF!</definedName>
    <definedName name="CS_XS" localSheetId="27">#REF!</definedName>
    <definedName name="CS_XS" localSheetId="48">#REF!</definedName>
    <definedName name="CS_XS" localSheetId="2">#REF!</definedName>
    <definedName name="CS_XS" localSheetId="1">#REF!</definedName>
    <definedName name="CS_XS">#REF!</definedName>
    <definedName name="CS_XXS" localSheetId="34">#REF!</definedName>
    <definedName name="CS_XXS" localSheetId="26">#REF!</definedName>
    <definedName name="CS_XXS" localSheetId="47">#REF!</definedName>
    <definedName name="CS_XXS" localSheetId="38">#REF!</definedName>
    <definedName name="CS_XXS" localSheetId="27">#REF!</definedName>
    <definedName name="CS_XXS" localSheetId="48">#REF!</definedName>
    <definedName name="CS_XXS" localSheetId="2">#REF!</definedName>
    <definedName name="CS_XXS" localSheetId="1">#REF!</definedName>
    <definedName name="CS_XXS">#REF!</definedName>
    <definedName name="cv" localSheetId="34" hidden="1">{"'TDTGT (theo Dphuong)'!$A$4:$F$75"}</definedName>
    <definedName name="cv" localSheetId="17" hidden="1">{"'TDTGT (theo Dphuong)'!$A$4:$F$75"}</definedName>
    <definedName name="cv" localSheetId="24" hidden="1">{"'TDTGT (theo Dphuong)'!$A$4:$F$75"}</definedName>
    <definedName name="cv" localSheetId="45" hidden="1">{"'TDTGT (theo Dphuong)'!$A$4:$F$75"}</definedName>
    <definedName name="cv" localSheetId="25" hidden="1">{"'TDTGT (theo Dphuong)'!$A$4:$F$75"}</definedName>
    <definedName name="cv" localSheetId="46" hidden="1">{"'TDTGT (theo Dphuong)'!$A$4:$F$75"}</definedName>
    <definedName name="cv" localSheetId="26" hidden="1">{"'TDTGT (theo Dphuong)'!$A$4:$F$75"}</definedName>
    <definedName name="cv" localSheetId="47" hidden="1">{"'TDTGT (theo Dphuong)'!$A$4:$F$75"}</definedName>
    <definedName name="cv" localSheetId="38" hidden="1">{"'TDTGT (theo Dphuong)'!$A$4:$F$75"}</definedName>
    <definedName name="cv" localSheetId="27" hidden="1">{"'TDTGT (theo Dphuong)'!$A$4:$F$75"}</definedName>
    <definedName name="cv" localSheetId="48" hidden="1">{"'TDTGT (theo Dphuong)'!$A$4:$F$75"}</definedName>
    <definedName name="cv" localSheetId="2" hidden="1">{"'TDTGT (theo Dphuong)'!$A$4:$F$75"}</definedName>
    <definedName name="cv" localSheetId="1" hidden="1">{"'TDTGT (theo Dphuong)'!$A$4:$F$75"}</definedName>
    <definedName name="cv" hidden="1">{"'TDTGT (theo Dphuong)'!$A$4:$F$75"}</definedName>
    <definedName name="cx" localSheetId="34">#REF!</definedName>
    <definedName name="cx" localSheetId="15">#REF!</definedName>
    <definedName name="cx" localSheetId="18">#REF!</definedName>
    <definedName name="cx" localSheetId="17">#REF!</definedName>
    <definedName name="cx" localSheetId="24">#REF!</definedName>
    <definedName name="cx" localSheetId="45">#REF!</definedName>
    <definedName name="cx" localSheetId="26">#REF!</definedName>
    <definedName name="cx" localSheetId="47">#REF!</definedName>
    <definedName name="cx" localSheetId="38">#REF!</definedName>
    <definedName name="cx" localSheetId="27">#REF!</definedName>
    <definedName name="cx" localSheetId="48">#REF!</definedName>
    <definedName name="cx" localSheetId="2">#REF!</definedName>
    <definedName name="cx">#REF!</definedName>
    <definedName name="dd" localSheetId="34">#REF!</definedName>
    <definedName name="dd" localSheetId="26">#REF!</definedName>
    <definedName name="dd" localSheetId="47">#REF!</definedName>
    <definedName name="dd" localSheetId="38">#REF!</definedName>
    <definedName name="dd" localSheetId="27">#REF!</definedName>
    <definedName name="dd" localSheetId="48">#REF!</definedName>
    <definedName name="dd" localSheetId="2">#REF!</definedName>
    <definedName name="dd" localSheetId="1">#REF!</definedName>
    <definedName name="dd">#REF!</definedName>
    <definedName name="dddggg" localSheetId="15">#REF!</definedName>
    <definedName name="dddggg" localSheetId="18">#REF!</definedName>
    <definedName name="dddggg" localSheetId="38">#REF!</definedName>
    <definedName name="dddggg" localSheetId="27">#REF!</definedName>
    <definedName name="dddggg" localSheetId="48">#REF!</definedName>
    <definedName name="dddggg">#REF!</definedName>
    <definedName name="dg" localSheetId="34">#REF!</definedName>
    <definedName name="dg" localSheetId="26">#REF!</definedName>
    <definedName name="dg" localSheetId="47">#REF!</definedName>
    <definedName name="dg" localSheetId="38">#REF!</definedName>
    <definedName name="dg" localSheetId="27">#REF!</definedName>
    <definedName name="dg" localSheetId="48">#REF!</definedName>
    <definedName name="dg" localSheetId="2">#REF!</definedName>
    <definedName name="dg" localSheetId="1">#REF!</definedName>
    <definedName name="dg">#REF!</definedName>
    <definedName name="dien" localSheetId="34">#REF!</definedName>
    <definedName name="dien" localSheetId="26">#REF!</definedName>
    <definedName name="dien" localSheetId="47">#REF!</definedName>
    <definedName name="dien" localSheetId="38">#REF!</definedName>
    <definedName name="dien" localSheetId="27">#REF!</definedName>
    <definedName name="dien" localSheetId="48">#REF!</definedName>
    <definedName name="dien" localSheetId="2">#REF!</definedName>
    <definedName name="dien" localSheetId="1">#REF!</definedName>
    <definedName name="dien">#REF!</definedName>
    <definedName name="dn" localSheetId="17" hidden="1">{"'TDTGT (theo Dphuong)'!$A$4:$F$75"}</definedName>
    <definedName name="dn" localSheetId="24" hidden="1">{"'TDTGT (theo Dphuong)'!$A$4:$F$75"}</definedName>
    <definedName name="dn" localSheetId="45" hidden="1">{"'TDTGT (theo Dphuong)'!$A$4:$F$75"}</definedName>
    <definedName name="dn" localSheetId="25" hidden="1">{"'TDTGT (theo Dphuong)'!$A$4:$F$75"}</definedName>
    <definedName name="dn" localSheetId="46" hidden="1">{"'TDTGT (theo Dphuong)'!$A$4:$F$75"}</definedName>
    <definedName name="dn" localSheetId="1" hidden="1">{"'TDTGT (theo Dphuong)'!$A$4:$F$75"}</definedName>
    <definedName name="dn" hidden="1">{"'TDTGT (theo Dphuong)'!$A$4:$F$75"}</definedName>
    <definedName name="f" localSheetId="17" hidden="1">{"'TDTGT (theo Dphuong)'!$A$4:$F$75"}</definedName>
    <definedName name="f" localSheetId="24" hidden="1">{"'TDTGT (theo Dphuong)'!$A$4:$F$75"}</definedName>
    <definedName name="f" localSheetId="45" hidden="1">{"'TDTGT (theo Dphuong)'!$A$4:$F$75"}</definedName>
    <definedName name="f" localSheetId="25" hidden="1">{"'TDTGT (theo Dphuong)'!$A$4:$F$75"}</definedName>
    <definedName name="f" localSheetId="46" hidden="1">{"'TDTGT (theo Dphuong)'!$A$4:$F$75"}</definedName>
    <definedName name="f" hidden="1">{"'TDTGT (theo Dphuong)'!$A$4:$F$75"}</definedName>
    <definedName name="FDFDSFDSFDF" localSheetId="15">#REF!</definedName>
    <definedName name="FDFDSFDSFDF" localSheetId="18">#REF!</definedName>
    <definedName name="FDFDSFDSFDF" localSheetId="25">#REF!</definedName>
    <definedName name="FDFDSFDSFDF" localSheetId="46">#REF!</definedName>
    <definedName name="FDFDSFDSFDF" localSheetId="38">#REF!</definedName>
    <definedName name="FDFDSFDSFDF" localSheetId="27">#REF!</definedName>
    <definedName name="FDFDSFDSFDF" localSheetId="48">#REF!</definedName>
    <definedName name="FDFDSFDSFDF">#REF!</definedName>
    <definedName name="ffddg" localSheetId="38">#REF!</definedName>
    <definedName name="ffddg" localSheetId="27">#REF!</definedName>
    <definedName name="ffddg" localSheetId="48">#REF!</definedName>
    <definedName name="ffddg" localSheetId="2">#REF!</definedName>
    <definedName name="ffddg" localSheetId="1">#REF!</definedName>
    <definedName name="ffddg">#REF!</definedName>
    <definedName name="gd" localSheetId="17" hidden="1">{"'TDTGT (theo Dphuong)'!$A$4:$F$75"}</definedName>
    <definedName name="gd" localSheetId="24" hidden="1">{"'TDTGT (theo Dphuong)'!$A$4:$F$75"}</definedName>
    <definedName name="gd" localSheetId="45" hidden="1">{"'TDTGT (theo Dphuong)'!$A$4:$F$75"}</definedName>
    <definedName name="gd" localSheetId="25" hidden="1">{"'TDTGT (theo Dphuong)'!$A$4:$F$75"}</definedName>
    <definedName name="gd" localSheetId="46" hidden="1">{"'TDTGT (theo Dphuong)'!$A$4:$F$75"}</definedName>
    <definedName name="gd" hidden="1">{"'TDTGT (theo Dphuong)'!$A$4:$F$75"}</definedName>
    <definedName name="ggg" localSheetId="15">#REF!</definedName>
    <definedName name="ggg" localSheetId="18">#REF!</definedName>
    <definedName name="ggg" localSheetId="25">#REF!</definedName>
    <definedName name="ggg" localSheetId="46">#REF!</definedName>
    <definedName name="ggg" localSheetId="38">#REF!</definedName>
    <definedName name="ggg" localSheetId="27">#REF!</definedName>
    <definedName name="ggg" localSheetId="48">#REF!</definedName>
    <definedName name="ggg">#REF!</definedName>
    <definedName name="h" localSheetId="34" hidden="1">{"'TDTGT (theo Dphuong)'!$A$4:$F$75"}</definedName>
    <definedName name="h" localSheetId="17" hidden="1">{"'TDTGT (theo Dphuong)'!$A$4:$F$75"}</definedName>
    <definedName name="h" localSheetId="24" hidden="1">{"'TDTGT (theo Dphuong)'!$A$4:$F$75"}</definedName>
    <definedName name="h" localSheetId="45" hidden="1">{"'TDTGT (theo Dphuong)'!$A$4:$F$75"}</definedName>
    <definedName name="h" localSheetId="25" hidden="1">{"'TDTGT (theo Dphuong)'!$A$4:$F$75"}</definedName>
    <definedName name="h" localSheetId="46" hidden="1">{"'TDTGT (theo Dphuong)'!$A$4:$F$75"}</definedName>
    <definedName name="h" localSheetId="26" hidden="1">{"'TDTGT (theo Dphuong)'!$A$4:$F$75"}</definedName>
    <definedName name="h" localSheetId="47" hidden="1">{"'TDTGT (theo Dphuong)'!$A$4:$F$75"}</definedName>
    <definedName name="h" localSheetId="38" hidden="1">{"'TDTGT (theo Dphuong)'!$A$4:$F$75"}</definedName>
    <definedName name="h" localSheetId="27" hidden="1">{"'TDTGT (theo Dphuong)'!$A$4:$F$75"}</definedName>
    <definedName name="h" localSheetId="48" hidden="1">{"'TDTGT (theo Dphuong)'!$A$4:$F$75"}</definedName>
    <definedName name="h" localSheetId="2" hidden="1">{"'TDTGT (theo Dphuong)'!$A$4:$F$75"}</definedName>
    <definedName name="h" localSheetId="1" hidden="1">{"'TDTGT (theo Dphuong)'!$A$4:$F$75"}</definedName>
    <definedName name="h" hidden="1">{"'TDTGT (theo Dphuong)'!$A$4:$F$75"}</definedName>
    <definedName name="hab" localSheetId="34">#REF!</definedName>
    <definedName name="hab" localSheetId="15">#REF!</definedName>
    <definedName name="hab" localSheetId="18">#REF!</definedName>
    <definedName name="hab" localSheetId="17">#REF!</definedName>
    <definedName name="hab" localSheetId="24">#REF!</definedName>
    <definedName name="hab" localSheetId="45">#REF!</definedName>
    <definedName name="hab" localSheetId="26">#REF!</definedName>
    <definedName name="hab" localSheetId="47">#REF!</definedName>
    <definedName name="hab" localSheetId="38">#REF!</definedName>
    <definedName name="hab" localSheetId="27">#REF!</definedName>
    <definedName name="hab" localSheetId="48">#REF!</definedName>
    <definedName name="hab" localSheetId="2">#REF!</definedName>
    <definedName name="hab">#REF!</definedName>
    <definedName name="habac" localSheetId="34">#REF!</definedName>
    <definedName name="habac" localSheetId="26">#REF!</definedName>
    <definedName name="habac" localSheetId="47">#REF!</definedName>
    <definedName name="habac" localSheetId="38">#REF!</definedName>
    <definedName name="habac" localSheetId="27">#REF!</definedName>
    <definedName name="habac" localSheetId="48">#REF!</definedName>
    <definedName name="habac" localSheetId="2">#REF!</definedName>
    <definedName name="habac" localSheetId="1">#REF!</definedName>
    <definedName name="habac">#REF!</definedName>
    <definedName name="ht" localSheetId="15">#REF!</definedName>
    <definedName name="ht" localSheetId="18">#REF!</definedName>
    <definedName name="ht" localSheetId="38">#REF!</definedName>
    <definedName name="ht" localSheetId="27">#REF!</definedName>
    <definedName name="ht" localSheetId="48">#REF!</definedName>
    <definedName name="ht">#REF!</definedName>
    <definedName name="HTML_CodePage" hidden="1">1252</definedName>
    <definedName name="HTML_Control" localSheetId="34" hidden="1">{"'TDTGT (theo Dphuong)'!$A$4:$F$75"}</definedName>
    <definedName name="HTML_Control" localSheetId="17" hidden="1">{"'TDTGT (theo Dphuong)'!$A$4:$F$75"}</definedName>
    <definedName name="HTML_Control" localSheetId="24" hidden="1">{"'TDTGT (theo Dphuong)'!$A$4:$F$75"}</definedName>
    <definedName name="HTML_Control" localSheetId="45" hidden="1">{"'TDTGT (theo Dphuong)'!$A$4:$F$75"}</definedName>
    <definedName name="HTML_Control" localSheetId="25" hidden="1">{"'TDTGT (theo Dphuong)'!$A$4:$F$75"}</definedName>
    <definedName name="HTML_Control" localSheetId="46" hidden="1">{"'TDTGT (theo Dphuong)'!$A$4:$F$75"}</definedName>
    <definedName name="HTML_Control" localSheetId="26" hidden="1">{"'TDTGT (theo Dphuong)'!$A$4:$F$75"}</definedName>
    <definedName name="HTML_Control" localSheetId="47" hidden="1">{"'TDTGT (theo Dphuong)'!$A$4:$F$75"}</definedName>
    <definedName name="HTML_Control" localSheetId="38" hidden="1">{"'TDTGT (theo Dphuong)'!$A$4:$F$75"}</definedName>
    <definedName name="HTML_Control" localSheetId="27" hidden="1">{"'TDTGT (theo Dphuong)'!$A$4:$F$75"}</definedName>
    <definedName name="HTML_Control" localSheetId="48" hidden="1">{"'TDTGT (theo Dphuong)'!$A$4:$F$75"}</definedName>
    <definedName name="HTML_Control" localSheetId="2" hidden="1">{"'TDTGT (theo Dphuong)'!$A$4:$F$75"}</definedName>
    <definedName name="HTML_Control" localSheetId="1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34" hidden="1">{#N/A,#N/A,FALSE,"Chung"}</definedName>
    <definedName name="i" localSheetId="17" hidden="1">{#N/A,#N/A,FALSE,"Chung"}</definedName>
    <definedName name="i" localSheetId="24" hidden="1">{#N/A,#N/A,FALSE,"Chung"}</definedName>
    <definedName name="i" localSheetId="45" hidden="1">{#N/A,#N/A,FALSE,"Chung"}</definedName>
    <definedName name="i" localSheetId="25" hidden="1">{#N/A,#N/A,FALSE,"Chung"}</definedName>
    <definedName name="i" localSheetId="46" hidden="1">{#N/A,#N/A,FALSE,"Chung"}</definedName>
    <definedName name="i" localSheetId="26" hidden="1">{#N/A,#N/A,FALSE,"Chung"}</definedName>
    <definedName name="i" localSheetId="47" hidden="1">{#N/A,#N/A,FALSE,"Chung"}</definedName>
    <definedName name="i" localSheetId="38" hidden="1">{#N/A,#N/A,FALSE,"Chung"}</definedName>
    <definedName name="i" localSheetId="27" hidden="1">{#N/A,#N/A,FALSE,"Chung"}</definedName>
    <definedName name="i" localSheetId="48" hidden="1">{#N/A,#N/A,FALSE,"Chung"}</definedName>
    <definedName name="i" localSheetId="2" hidden="1">{#N/A,#N/A,FALSE,"Chung"}</definedName>
    <definedName name="i" localSheetId="1" hidden="1">{#N/A,#N/A,FALSE,"Chung"}</definedName>
    <definedName name="i" hidden="1">{#N/A,#N/A,FALSE,"Chung"}</definedName>
    <definedName name="kjh" localSheetId="34" hidden="1">{#N/A,#N/A,FALSE,"Chung"}</definedName>
    <definedName name="kjh" localSheetId="17" hidden="1">{#N/A,#N/A,FALSE,"Chung"}</definedName>
    <definedName name="kjh" localSheetId="24" hidden="1">{#N/A,#N/A,FALSE,"Chung"}</definedName>
    <definedName name="kjh" localSheetId="45" hidden="1">{#N/A,#N/A,FALSE,"Chung"}</definedName>
    <definedName name="kjh" localSheetId="25" hidden="1">{#N/A,#N/A,FALSE,"Chung"}</definedName>
    <definedName name="kjh" localSheetId="46" hidden="1">{#N/A,#N/A,FALSE,"Chung"}</definedName>
    <definedName name="kjh" localSheetId="27" hidden="1">{#N/A,#N/A,FALSE,"Chung"}</definedName>
    <definedName name="kjh" localSheetId="48" hidden="1">{#N/A,#N/A,FALSE,"Chung"}</definedName>
    <definedName name="kjh" localSheetId="2" hidden="1">{#N/A,#N/A,FALSE,"Chung"}</definedName>
    <definedName name="kjh" localSheetId="1" hidden="1">{#N/A,#N/A,FALSE,"Chung"}</definedName>
    <definedName name="kjh" hidden="1">{#N/A,#N/A,FALSE,"Chung"}</definedName>
    <definedName name="m" localSheetId="17" hidden="1">{"'TDTGT (theo Dphuong)'!$A$4:$F$75"}</definedName>
    <definedName name="m" localSheetId="24" hidden="1">{"'TDTGT (theo Dphuong)'!$A$4:$F$75"}</definedName>
    <definedName name="m" localSheetId="45" hidden="1">{"'TDTGT (theo Dphuong)'!$A$4:$F$75"}</definedName>
    <definedName name="m" localSheetId="25" hidden="1">{"'TDTGT (theo Dphuong)'!$A$4:$F$75"}</definedName>
    <definedName name="m" localSheetId="46" hidden="1">{"'TDTGT (theo Dphuong)'!$A$4:$F$75"}</definedName>
    <definedName name="m" localSheetId="2" hidden="1">{"'TDTGT (theo Dphuong)'!$A$4:$F$75"}</definedName>
    <definedName name="m" localSheetId="1" hidden="1">{"'TDTGT (theo Dphuong)'!$A$4:$F$75"}</definedName>
    <definedName name="m" hidden="1">{"'TDTGT (theo Dphuong)'!$A$4:$F$75"}</definedName>
    <definedName name="mc" localSheetId="34">#REF!</definedName>
    <definedName name="mc" localSheetId="17">#REF!</definedName>
    <definedName name="mc" localSheetId="24">#REF!</definedName>
    <definedName name="mc" localSheetId="45">#REF!</definedName>
    <definedName name="mc" localSheetId="26">#REF!</definedName>
    <definedName name="mc" localSheetId="47">#REF!</definedName>
    <definedName name="mc" localSheetId="38">#REF!</definedName>
    <definedName name="mc" localSheetId="27">#REF!</definedName>
    <definedName name="mc" localSheetId="48">#REF!</definedName>
    <definedName name="mc" localSheetId="2">#REF!</definedName>
    <definedName name="mc" localSheetId="1">#REF!</definedName>
    <definedName name="mc">#REF!</definedName>
    <definedName name="nuoc" localSheetId="34">#REF!</definedName>
    <definedName name="nuoc" localSheetId="17">#REF!</definedName>
    <definedName name="nuoc" localSheetId="24">#REF!</definedName>
    <definedName name="nuoc" localSheetId="45">#REF!</definedName>
    <definedName name="nuoc" localSheetId="26">#REF!</definedName>
    <definedName name="nuoc" localSheetId="47">#REF!</definedName>
    <definedName name="nuoc" localSheetId="38">#REF!</definedName>
    <definedName name="nuoc" localSheetId="27">#REF!</definedName>
    <definedName name="nuoc" localSheetId="48">#REF!</definedName>
    <definedName name="nuoc" localSheetId="2">#REF!</definedName>
    <definedName name="nuoc" localSheetId="1">#REF!</definedName>
    <definedName name="nuoc">#REF!</definedName>
    <definedName name="nhan" localSheetId="34">#REF!</definedName>
    <definedName name="nhan" localSheetId="17">#REF!</definedName>
    <definedName name="nhan" localSheetId="24">#REF!</definedName>
    <definedName name="nhan" localSheetId="45">#REF!</definedName>
    <definedName name="nhan" localSheetId="26">#REF!</definedName>
    <definedName name="nhan" localSheetId="47">#REF!</definedName>
    <definedName name="nhan" localSheetId="38">#REF!</definedName>
    <definedName name="nhan" localSheetId="27">#REF!</definedName>
    <definedName name="nhan" localSheetId="48">#REF!</definedName>
    <definedName name="nhan" localSheetId="2">#REF!</definedName>
    <definedName name="nhan" localSheetId="1">#REF!</definedName>
    <definedName name="nhan">#REF!</definedName>
    <definedName name="Nhan_xet_cua_dai">"Picture 1"</definedName>
    <definedName name="_xlnm.Print_Area" localSheetId="23">' 27m'!$A$1:$G$17</definedName>
    <definedName name="_xlnm.Print_Area" localSheetId="6">'11'!$A$1:$D$22</definedName>
    <definedName name="_xlnm.Print_Area" localSheetId="7">'12'!$A$1:$F$32</definedName>
    <definedName name="_xlnm.Print_Area" localSheetId="8">'13'!$A$1:$G$17</definedName>
    <definedName name="_xlnm.Print_Area" localSheetId="9">'14+15'!$A$1:$G$30</definedName>
    <definedName name="_xlnm.Print_Area" localSheetId="31">'15.NG Cu'!$A$1:$S$61</definedName>
    <definedName name="_xlnm.Print_Area" localSheetId="32">'16.NG cu'!$A$1:$S$60</definedName>
    <definedName name="_xlnm.Print_Area" localSheetId="10">'16+17'!$A$1:$G$30</definedName>
    <definedName name="_xlnm.Print_Area" localSheetId="33">'17.NG cu'!$A$1:$H$72</definedName>
    <definedName name="_xlnm.Print_Area" localSheetId="34">'18 (NG cũ)'!$A$1:$D$43</definedName>
    <definedName name="_xlnm.Print_Area" localSheetId="11">'18m'!$A$1:$G$15</definedName>
    <definedName name="_xlnm.Print_Area" localSheetId="35">'19.NG cu'!$A$1:$S$62</definedName>
    <definedName name="_xlnm.Print_Area" localSheetId="12">'19m'!$A$1:$D$29</definedName>
    <definedName name="_xlnm.Print_Area" localSheetId="13">'20'!$A$1:$D$12</definedName>
    <definedName name="_xlnm.Print_Area" localSheetId="36">'20+21 NG cu'!$A$1:$S$33</definedName>
    <definedName name="_xlnm.Print_Area" localSheetId="14">'21'!$A$1:$D$16</definedName>
    <definedName name="_xlnm.Print_Area" localSheetId="15">'22 GHEP'!$A$1:$C$18</definedName>
    <definedName name="_xlnm.Print_Area" localSheetId="16">'22.m BỎ'!$A$1:$G$28</definedName>
    <definedName name="_xlnm.Print_Area" localSheetId="37">'22.NG cu'!$A$1:$R$30</definedName>
    <definedName name="_xlnm.Print_Area" localSheetId="18">'23m '!$A$1:$D$14</definedName>
    <definedName name="_xlnm.Print_Area" localSheetId="17">'23m BỎ '!$A$1:$D$20</definedName>
    <definedName name="_xlnm.Print_Area" localSheetId="20">'24'!$A$1:$D$34</definedName>
    <definedName name="_xlnm.Print_Area" localSheetId="19">'24m BỎ'!$A$1:$D$38</definedName>
    <definedName name="_xlnm.Print_Area" localSheetId="21">'25m'!$A$1:$D$16</definedName>
    <definedName name="_xlnm.Print_Area" localSheetId="22">'26m'!$A$1:$D$17</definedName>
    <definedName name="_xlnm.Print_Area" localSheetId="24">'28 dc'!$A$1:$G$27</definedName>
    <definedName name="_xlnm.Print_Area" localSheetId="45">'28_NG19'!$A$1:$L$26</definedName>
    <definedName name="_xlnm.Print_Area" localSheetId="25">'29(dc)'!$A$1:$F$31</definedName>
    <definedName name="_xlnm.Print_Area" localSheetId="46">'29_NG19'!$A$1:$F$46</definedName>
    <definedName name="_xlnm.Print_Area" localSheetId="26">'30 dc'!$A$1:$D$24</definedName>
    <definedName name="_xlnm.Print_Area" localSheetId="47">'30_NG19'!$A$1:$D$36</definedName>
    <definedName name="_xlnm.Print_Area" localSheetId="27">'31 dc'!$A$1:$F$24</definedName>
    <definedName name="_xlnm.Print_Area" localSheetId="48">'31_NG19'!$A$1:$F$42</definedName>
    <definedName name="_xlnm.Print_Area" localSheetId="28">'32 dc'!$A$1:$G$34</definedName>
    <definedName name="_xlnm.Print_Area" localSheetId="49">'32_NG19'!$A$1:$L$33</definedName>
    <definedName name="_xlnm.Print_Area" localSheetId="29">'33+34 dc'!$A$1:$G$32</definedName>
    <definedName name="_xlnm.Print_Area" localSheetId="50">'33+34_NG19'!$A$1:$G$53</definedName>
    <definedName name="_xlnm.Print_Area" localSheetId="30">'35m'!$A$1:$G$17</definedName>
    <definedName name="_xlnm.Print_Area" localSheetId="42">'36.BS'!$A$1:$G$61</definedName>
    <definedName name="_xlnm.Print_Area" localSheetId="43">'37 Bs+38 BS'!$A$1:$G$29</definedName>
    <definedName name="_xlnm.Print_Area" localSheetId="44">'39 Bs'!$A$1:$G$17</definedName>
    <definedName name="_xlnm.Print_Area" localSheetId="3">'Giai thich'!$A$1:$C$79</definedName>
    <definedName name="_xlnm.Print_Area" localSheetId="2">'ML Dan so va Lao dong'!$A$1:$C$69</definedName>
    <definedName name="_xlnm.Print_Area" localSheetId="1">'Tên phần'!$A$1:$A$32</definedName>
    <definedName name="_xlnm.Print_Titles" localSheetId="2">'ML Dan so va Lao dong'!$4:$6</definedName>
    <definedName name="pt" localSheetId="34">#REF!</definedName>
    <definedName name="pt" localSheetId="17">#REF!</definedName>
    <definedName name="pt" localSheetId="24">#REF!</definedName>
    <definedName name="pt" localSheetId="45">#REF!</definedName>
    <definedName name="pt" localSheetId="26">#REF!</definedName>
    <definedName name="pt" localSheetId="47">#REF!</definedName>
    <definedName name="pt" localSheetId="38">#REF!</definedName>
    <definedName name="pt" localSheetId="27">#REF!</definedName>
    <definedName name="pt" localSheetId="48">#REF!</definedName>
    <definedName name="pt" localSheetId="2">#REF!</definedName>
    <definedName name="pt" localSheetId="1">#REF!</definedName>
    <definedName name="pt">#REF!</definedName>
    <definedName name="ptr" localSheetId="34">#REF!</definedName>
    <definedName name="ptr" localSheetId="26">#REF!</definedName>
    <definedName name="ptr" localSheetId="47">#REF!</definedName>
    <definedName name="ptr" localSheetId="38">#REF!</definedName>
    <definedName name="ptr" localSheetId="27">#REF!</definedName>
    <definedName name="ptr" localSheetId="48">#REF!</definedName>
    <definedName name="ptr" localSheetId="2">#REF!</definedName>
    <definedName name="ptr" localSheetId="1">#REF!</definedName>
    <definedName name="ptr">#REF!</definedName>
    <definedName name="qưeqwrqw" localSheetId="17" hidden="1">{#N/A,#N/A,FALSE,"Chung"}</definedName>
    <definedName name="qưeqwrqw" localSheetId="24" hidden="1">{#N/A,#N/A,FALSE,"Chung"}</definedName>
    <definedName name="qưeqwrqw" localSheetId="45" hidden="1">{#N/A,#N/A,FALSE,"Chung"}</definedName>
    <definedName name="qưeqwrqw" localSheetId="25" hidden="1">{#N/A,#N/A,FALSE,"Chung"}</definedName>
    <definedName name="qưeqwrqw" localSheetId="46" hidden="1">{#N/A,#N/A,FALSE,"Chung"}</definedName>
    <definedName name="qưeqwrqw" localSheetId="2" hidden="1">{#N/A,#N/A,FALSE,"Chung"}</definedName>
    <definedName name="qưeqwrqw" localSheetId="1" hidden="1">{#N/A,#N/A,FALSE,"Chung"}</definedName>
    <definedName name="qưeqwrqw" hidden="1">{#N/A,#N/A,FALSE,"Chung"}</definedName>
    <definedName name="SORT" localSheetId="34">#REF!</definedName>
    <definedName name="SORT" localSheetId="17">#REF!</definedName>
    <definedName name="SORT" localSheetId="24">#REF!</definedName>
    <definedName name="SORT" localSheetId="45">#REF!</definedName>
    <definedName name="SORT" localSheetId="26">#REF!</definedName>
    <definedName name="SORT" localSheetId="47">#REF!</definedName>
    <definedName name="SORT" localSheetId="38">#REF!</definedName>
    <definedName name="SORT" localSheetId="27">#REF!</definedName>
    <definedName name="SORT" localSheetId="48">#REF!</definedName>
    <definedName name="SORT" localSheetId="2">#REF!</definedName>
    <definedName name="SORT" localSheetId="1">#REF!</definedName>
    <definedName name="SORT">#REF!</definedName>
    <definedName name="TBA" localSheetId="34">#REF!</definedName>
    <definedName name="TBA" localSheetId="17">#REF!</definedName>
    <definedName name="TBA" localSheetId="24">#REF!</definedName>
    <definedName name="TBA" localSheetId="45">#REF!</definedName>
    <definedName name="TBA" localSheetId="26">#REF!</definedName>
    <definedName name="TBA" localSheetId="47">#REF!</definedName>
    <definedName name="TBA" localSheetId="38">#REF!</definedName>
    <definedName name="TBA" localSheetId="27">#REF!</definedName>
    <definedName name="TBA" localSheetId="48">#REF!</definedName>
    <definedName name="TBA" localSheetId="2">#REF!</definedName>
    <definedName name="TBA" localSheetId="1">#REF!</definedName>
    <definedName name="TBA">#REF!</definedName>
    <definedName name="td" localSheetId="34">#REF!</definedName>
    <definedName name="td" localSheetId="26">#REF!</definedName>
    <definedName name="td" localSheetId="47">#REF!</definedName>
    <definedName name="td" localSheetId="38">#REF!</definedName>
    <definedName name="td" localSheetId="27">#REF!</definedName>
    <definedName name="td" localSheetId="48">#REF!</definedName>
    <definedName name="td" localSheetId="2">#REF!</definedName>
    <definedName name="td" localSheetId="1">#REF!</definedName>
    <definedName name="td">#REF!</definedName>
    <definedName name="Tnghiep" localSheetId="17" hidden="1">{"'TDTGT (theo Dphuong)'!$A$4:$F$75"}</definedName>
    <definedName name="Tnghiep" localSheetId="24" hidden="1">{"'TDTGT (theo Dphuong)'!$A$4:$F$75"}</definedName>
    <definedName name="Tnghiep" localSheetId="45" hidden="1">{"'TDTGT (theo Dphuong)'!$A$4:$F$75"}</definedName>
    <definedName name="Tnghiep" localSheetId="25" hidden="1">{"'TDTGT (theo Dphuong)'!$A$4:$F$75"}</definedName>
    <definedName name="Tnghiep" localSheetId="46" hidden="1">{"'TDTGT (theo Dphuong)'!$A$4:$F$75"}</definedName>
    <definedName name="Tnghiep" localSheetId="2" hidden="1">{"'TDTGT (theo Dphuong)'!$A$4:$F$75"}</definedName>
    <definedName name="Tnghiep" localSheetId="1" hidden="1">{"'TDTGT (theo Dphuong)'!$A$4:$F$75"}</definedName>
    <definedName name="Tnghiep" hidden="1">{"'TDTGT (theo Dphuong)'!$A$4:$F$75"}</definedName>
    <definedName name="ttt" localSheetId="34">#REF!</definedName>
    <definedName name="ttt" localSheetId="15">#REF!</definedName>
    <definedName name="ttt" localSheetId="18">#REF!</definedName>
    <definedName name="ttt" localSheetId="17">#REF!</definedName>
    <definedName name="ttt" localSheetId="24">#REF!</definedName>
    <definedName name="ttt" localSheetId="45">#REF!</definedName>
    <definedName name="ttt" localSheetId="26">#REF!</definedName>
    <definedName name="ttt" localSheetId="47">#REF!</definedName>
    <definedName name="ttt" localSheetId="38">#REF!</definedName>
    <definedName name="ttt" localSheetId="27">#REF!</definedName>
    <definedName name="ttt" localSheetId="48">#REF!</definedName>
    <definedName name="ttt" localSheetId="2">#REF!</definedName>
    <definedName name="ttt">#REF!</definedName>
    <definedName name="th_bl" localSheetId="34">#REF!</definedName>
    <definedName name="th_bl" localSheetId="26">#REF!</definedName>
    <definedName name="th_bl" localSheetId="47">#REF!</definedName>
    <definedName name="th_bl" localSheetId="38">#REF!</definedName>
    <definedName name="th_bl" localSheetId="27">#REF!</definedName>
    <definedName name="th_bl" localSheetId="48">#REF!</definedName>
    <definedName name="th_bl" localSheetId="2">#REF!</definedName>
    <definedName name="th_bl" localSheetId="1">#REF!</definedName>
    <definedName name="th_bl">#REF!</definedName>
    <definedName name="thanh" localSheetId="17" hidden="1">{"'TDTGT (theo Dphuong)'!$A$4:$F$75"}</definedName>
    <definedName name="thanh" localSheetId="24" hidden="1">{"'TDTGT (theo Dphuong)'!$A$4:$F$75"}</definedName>
    <definedName name="thanh" localSheetId="45" hidden="1">{"'TDTGT (theo Dphuong)'!$A$4:$F$75"}</definedName>
    <definedName name="thanh" localSheetId="25" hidden="1">{"'TDTGT (theo Dphuong)'!$A$4:$F$75"}</definedName>
    <definedName name="thanh" localSheetId="46" hidden="1">{"'TDTGT (theo Dphuong)'!$A$4:$F$75"}</definedName>
    <definedName name="thanh" localSheetId="2" hidden="1">{"'TDTGT (theo Dphuong)'!$A$4:$F$75"}</definedName>
    <definedName name="thanh" localSheetId="1" hidden="1">{#N/A,#N/A,FALSE,"Chung"}</definedName>
    <definedName name="thanh" hidden="1">{"'TDTGT (theo Dphuong)'!$A$4:$F$75"}</definedName>
    <definedName name="V" localSheetId="15">#REF!</definedName>
    <definedName name="V" localSheetId="18">#REF!</definedName>
    <definedName name="V" localSheetId="38">#REF!</definedName>
    <definedName name="V" localSheetId="27">#REF!</definedName>
    <definedName name="V" localSheetId="48">#REF!</definedName>
    <definedName name="V">#REF!</definedName>
    <definedName name="vv" localSheetId="34" hidden="1">{"'TDTGT (theo Dphuong)'!$A$4:$F$75"}</definedName>
    <definedName name="vv" localSheetId="17" hidden="1">{"'TDTGT (theo Dphuong)'!$A$4:$F$75"}</definedName>
    <definedName name="vv" localSheetId="24" hidden="1">{"'TDTGT (theo Dphuong)'!$A$4:$F$75"}</definedName>
    <definedName name="vv" localSheetId="45" hidden="1">{"'TDTGT (theo Dphuong)'!$A$4:$F$75"}</definedName>
    <definedName name="vv" localSheetId="25" hidden="1">{"'TDTGT (theo Dphuong)'!$A$4:$F$75"}</definedName>
    <definedName name="vv" localSheetId="46" hidden="1">{"'TDTGT (theo Dphuong)'!$A$4:$F$75"}</definedName>
    <definedName name="vv" localSheetId="27" hidden="1">{"'TDTGT (theo Dphuong)'!$A$4:$F$75"}</definedName>
    <definedName name="vv" localSheetId="48" hidden="1">{"'TDTGT (theo Dphuong)'!$A$4:$F$75"}</definedName>
    <definedName name="vv" localSheetId="2" hidden="1">{"'TDTGT (theo Dphuong)'!$A$4:$F$75"}</definedName>
    <definedName name="vv" localSheetId="1" hidden="1">{"'TDTGT (theo Dphuong)'!$A$4:$F$75"}</definedName>
    <definedName name="vv" hidden="1">{"'TDTGT (theo Dphuong)'!$A$4:$F$75"}</definedName>
    <definedName name="wrn.thu." localSheetId="34" hidden="1">{#N/A,#N/A,FALSE,"Chung"}</definedName>
    <definedName name="wrn.thu." localSheetId="17" hidden="1">{#N/A,#N/A,FALSE,"Chung"}</definedName>
    <definedName name="wrn.thu." localSheetId="24" hidden="1">{#N/A,#N/A,FALSE,"Chung"}</definedName>
    <definedName name="wrn.thu." localSheetId="45" hidden="1">{#N/A,#N/A,FALSE,"Chung"}</definedName>
    <definedName name="wrn.thu." localSheetId="25" hidden="1">{#N/A,#N/A,FALSE,"Chung"}</definedName>
    <definedName name="wrn.thu." localSheetId="46" hidden="1">{#N/A,#N/A,FALSE,"Chung"}</definedName>
    <definedName name="wrn.thu." localSheetId="26" hidden="1">{#N/A,#N/A,FALSE,"Chung"}</definedName>
    <definedName name="wrn.thu." localSheetId="47" hidden="1">{#N/A,#N/A,FALSE,"Chung"}</definedName>
    <definedName name="wrn.thu." localSheetId="38" hidden="1">{#N/A,#N/A,FALSE,"Chung"}</definedName>
    <definedName name="wrn.thu." localSheetId="27" hidden="1">{#N/A,#N/A,FALSE,"Chung"}</definedName>
    <definedName name="wrn.thu." localSheetId="48" hidden="1">{#N/A,#N/A,FALSE,"Chung"}</definedName>
    <definedName name="wrn.thu." localSheetId="2" hidden="1">{#N/A,#N/A,FALSE,"Chung"}</definedName>
    <definedName name="wrn.thu." localSheetId="1" hidden="1">{#N/A,#N/A,FALSE,"Chung"}</definedName>
    <definedName name="wrn.thu." hidden="1">{#N/A,#N/A,FALSE,"Chung"}</definedName>
    <definedName name="ZYX" localSheetId="34">#REF!</definedName>
    <definedName name="ZYX" localSheetId="17">#REF!</definedName>
    <definedName name="ZYX" localSheetId="24">#REF!</definedName>
    <definedName name="ZYX" localSheetId="45">#REF!</definedName>
    <definedName name="ZYX" localSheetId="26">#REF!</definedName>
    <definedName name="ZYX" localSheetId="47">#REF!</definedName>
    <definedName name="ZYX" localSheetId="38">#REF!</definedName>
    <definedName name="ZYX" localSheetId="27">#REF!</definedName>
    <definedName name="ZYX" localSheetId="48">#REF!</definedName>
    <definedName name="ZYX" localSheetId="2">#REF!</definedName>
    <definedName name="ZYX" localSheetId="1">#REF!</definedName>
    <definedName name="ZYX">#REF!</definedName>
    <definedName name="ZZZ" localSheetId="34">#REF!</definedName>
    <definedName name="ZZZ" localSheetId="26">#REF!</definedName>
    <definedName name="ZZZ" localSheetId="47">#REF!</definedName>
    <definedName name="ZZZ" localSheetId="38">#REF!</definedName>
    <definedName name="ZZZ" localSheetId="27">#REF!</definedName>
    <definedName name="ZZZ" localSheetId="48">#REF!</definedName>
    <definedName name="ZZZ" localSheetId="2">#REF!</definedName>
    <definedName name="ZZZ" localSheetId="1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F9" i="128" l="1"/>
  <c r="F24" i="128" s="1"/>
  <c r="E9" i="128"/>
  <c r="E24" i="128" s="1"/>
  <c r="E21" i="128" l="1"/>
  <c r="E25" i="128"/>
  <c r="F21" i="128"/>
  <c r="F25" i="128"/>
  <c r="E14" i="128"/>
  <c r="E20" i="128"/>
  <c r="F14" i="128"/>
  <c r="F20" i="128"/>
  <c r="E18" i="128" l="1"/>
  <c r="F18" i="128"/>
  <c r="G8" i="127" l="1"/>
  <c r="G20" i="126"/>
  <c r="G5" i="126"/>
  <c r="G56" i="125"/>
  <c r="G51" i="125"/>
  <c r="G5" i="125"/>
  <c r="F9" i="132" l="1"/>
  <c r="G9" i="132"/>
  <c r="G25" i="132" s="1"/>
  <c r="E9" i="132"/>
  <c r="G21" i="128"/>
  <c r="G9" i="128"/>
  <c r="G25" i="128" s="1"/>
  <c r="B33" i="103"/>
  <c r="B13" i="122"/>
  <c r="D11" i="2"/>
  <c r="G10" i="107"/>
  <c r="C22" i="131"/>
  <c r="G6" i="11"/>
  <c r="G24" i="128" l="1"/>
  <c r="G14" i="128"/>
  <c r="B14" i="131"/>
  <c r="G20" i="128"/>
  <c r="G18" i="128" s="1"/>
  <c r="D14" i="131" l="1"/>
  <c r="D22" i="131" l="1"/>
  <c r="B22" i="131" l="1"/>
  <c r="B32" i="103" l="1"/>
  <c r="D12" i="122" s="1"/>
  <c r="C32" i="103"/>
  <c r="D32" i="103"/>
  <c r="B10" i="132" l="1"/>
  <c r="C10" i="132"/>
  <c r="D10" i="132"/>
  <c r="E10" i="132"/>
  <c r="F10" i="132"/>
  <c r="D25" i="132"/>
  <c r="C25" i="132"/>
  <c r="B25" i="132"/>
  <c r="B13" i="131"/>
  <c r="B12" i="131"/>
  <c r="D12" i="131" s="1"/>
  <c r="B11" i="131"/>
  <c r="D11" i="131" s="1"/>
  <c r="B10" i="131"/>
  <c r="B9" i="131"/>
  <c r="J14" i="128"/>
  <c r="I14" i="128"/>
  <c r="H14" i="128"/>
  <c r="D9" i="128"/>
  <c r="D25" i="128" s="1"/>
  <c r="C9" i="128"/>
  <c r="C21" i="128" s="1"/>
  <c r="B9" i="128"/>
  <c r="B25" i="128" s="1"/>
  <c r="C14" i="128" l="1"/>
  <c r="D24" i="128"/>
  <c r="D14" i="128"/>
  <c r="C7" i="128"/>
  <c r="C25" i="128"/>
  <c r="C20" i="128"/>
  <c r="B7" i="128"/>
  <c r="D20" i="128"/>
  <c r="C24" i="128"/>
  <c r="D21" i="128"/>
  <c r="D10" i="131"/>
  <c r="D13" i="131"/>
  <c r="D9" i="131"/>
  <c r="C18" i="128"/>
  <c r="B20" i="128"/>
  <c r="B24" i="128"/>
  <c r="B14" i="128"/>
  <c r="B21" i="128"/>
  <c r="D18" i="128" l="1"/>
  <c r="B18" i="128"/>
  <c r="F20" i="126" l="1"/>
  <c r="F5" i="126"/>
  <c r="F56" i="125"/>
  <c r="F51" i="125"/>
  <c r="L25" i="85"/>
  <c r="L9" i="85"/>
  <c r="C32" i="114"/>
  <c r="C33" i="114"/>
  <c r="C34" i="114"/>
  <c r="C35" i="114"/>
  <c r="C36" i="114"/>
  <c r="C29" i="114"/>
  <c r="C30" i="114"/>
  <c r="C31" i="114"/>
  <c r="C28" i="114"/>
  <c r="B25" i="114"/>
  <c r="L25" i="114" s="1"/>
  <c r="B21" i="83"/>
  <c r="D21" i="83" s="1"/>
  <c r="D45" i="116"/>
  <c r="F45" i="116"/>
  <c r="C33" i="116"/>
  <c r="D33" i="116"/>
  <c r="F33" i="116"/>
  <c r="B20" i="116"/>
  <c r="C45" i="116" s="1"/>
  <c r="B45" i="116" s="1"/>
  <c r="L21" i="110"/>
  <c r="L25" i="110"/>
  <c r="M14" i="110"/>
  <c r="N14" i="110"/>
  <c r="O14" i="110"/>
  <c r="L9" i="110"/>
  <c r="L14" i="110" s="1"/>
  <c r="B12" i="122"/>
  <c r="D10" i="2"/>
  <c r="L24" i="110" l="1"/>
  <c r="L20" i="110"/>
  <c r="L18" i="110" s="1"/>
  <c r="D25" i="114"/>
  <c r="F6" i="11"/>
  <c r="C21" i="131" l="1"/>
  <c r="I21" i="83"/>
  <c r="C38" i="114" s="1"/>
  <c r="K21" i="83"/>
  <c r="C35" i="83" s="1"/>
  <c r="F10" i="107"/>
  <c r="F8" i="127"/>
  <c r="F5" i="125"/>
  <c r="F14" i="108" l="1"/>
  <c r="D21" i="131"/>
  <c r="L21" i="83"/>
  <c r="D35" i="83" s="1"/>
  <c r="J21" i="83"/>
  <c r="D38" i="114" s="1"/>
  <c r="H21" i="83" l="1"/>
  <c r="F27" i="116"/>
  <c r="F28" i="116"/>
  <c r="F29" i="116"/>
  <c r="F30" i="116"/>
  <c r="F31" i="116"/>
  <c r="F32" i="116"/>
  <c r="D30" i="116"/>
  <c r="D31" i="116"/>
  <c r="D32" i="116"/>
  <c r="C27" i="116"/>
  <c r="C28" i="116"/>
  <c r="C29" i="116"/>
  <c r="C30" i="116"/>
  <c r="C31" i="116"/>
  <c r="C32" i="116"/>
  <c r="B38" i="114" l="1"/>
  <c r="B35" i="83"/>
  <c r="B21" i="131"/>
  <c r="E33" i="127"/>
  <c r="E8" i="127"/>
  <c r="D8" i="127"/>
  <c r="C8" i="127"/>
  <c r="B8" i="127"/>
  <c r="E20" i="126"/>
  <c r="D20" i="126"/>
  <c r="C20" i="126"/>
  <c r="B20" i="126"/>
  <c r="E5" i="126"/>
  <c r="D5" i="126"/>
  <c r="C5" i="126"/>
  <c r="B5" i="126"/>
  <c r="E56" i="125"/>
  <c r="D56" i="125"/>
  <c r="C56" i="125"/>
  <c r="E51" i="125"/>
  <c r="D51" i="125"/>
  <c r="C51" i="125"/>
  <c r="B51" i="125"/>
  <c r="E5" i="125"/>
  <c r="D5" i="125"/>
  <c r="C5" i="125"/>
  <c r="B5" i="125"/>
  <c r="D15" i="116" l="1"/>
  <c r="D14" i="116"/>
  <c r="D27" i="116" s="1"/>
  <c r="D28" i="116" l="1"/>
  <c r="D29" i="116"/>
  <c r="K9" i="110" l="1"/>
  <c r="K14" i="110" s="1"/>
  <c r="B31" i="103"/>
  <c r="D11" i="122" s="1"/>
  <c r="B11" i="122" s="1"/>
  <c r="C31" i="103"/>
  <c r="D31" i="103"/>
  <c r="D9" i="2"/>
  <c r="E10" i="107"/>
  <c r="E6" i="11" l="1"/>
  <c r="K20" i="83" l="1"/>
  <c r="C34" i="83" s="1"/>
  <c r="C20" i="131"/>
  <c r="I20" i="83"/>
  <c r="C37" i="114" s="1"/>
  <c r="K9" i="85"/>
  <c r="K25" i="85" s="1"/>
  <c r="K20" i="110"/>
  <c r="K21" i="110"/>
  <c r="K24" i="110"/>
  <c r="K25" i="110"/>
  <c r="B19" i="116"/>
  <c r="B33" i="116" s="1"/>
  <c r="F13" i="108" l="1"/>
  <c r="D20" i="131"/>
  <c r="J20" i="83"/>
  <c r="K18" i="110"/>
  <c r="D44" i="116"/>
  <c r="B24" i="114"/>
  <c r="L24" i="114" s="1"/>
  <c r="C44" i="116"/>
  <c r="B20" i="83"/>
  <c r="D20" i="83" s="1"/>
  <c r="F44" i="116"/>
  <c r="H20" i="83" l="1"/>
  <c r="B37" i="114" s="1"/>
  <c r="L20" i="83"/>
  <c r="D34" i="83" s="1"/>
  <c r="D24" i="114"/>
  <c r="D37" i="114" s="1"/>
  <c r="B44" i="116"/>
  <c r="D8" i="2"/>
  <c r="D7" i="2"/>
  <c r="D6" i="2"/>
  <c r="B34" i="83" l="1"/>
  <c r="B20" i="131"/>
  <c r="C8" i="122"/>
  <c r="B8" i="122" s="1"/>
  <c r="C9" i="122"/>
  <c r="C10" i="122"/>
  <c r="B29" i="108"/>
  <c r="B28" i="108"/>
  <c r="B27" i="108"/>
  <c r="B26" i="108"/>
  <c r="B25" i="108"/>
  <c r="B24" i="108"/>
  <c r="B23" i="108"/>
  <c r="B22" i="108"/>
  <c r="B11" i="83" l="1"/>
  <c r="D11" i="83" s="1"/>
  <c r="B15" i="114"/>
  <c r="C28" i="103"/>
  <c r="D28" i="103"/>
  <c r="C29" i="103"/>
  <c r="D29" i="103"/>
  <c r="C30" i="103"/>
  <c r="D30" i="103"/>
  <c r="B28" i="103"/>
  <c r="B29" i="103"/>
  <c r="D9" i="122" s="1"/>
  <c r="B9" i="122" s="1"/>
  <c r="B30" i="103"/>
  <c r="D10" i="122" s="1"/>
  <c r="B10" i="122" s="1"/>
  <c r="D15" i="114" l="1"/>
  <c r="D28" i="114" s="1"/>
  <c r="L15" i="114"/>
  <c r="B28" i="114"/>
  <c r="J9" i="85"/>
  <c r="J25" i="85" s="1"/>
  <c r="C33" i="83"/>
  <c r="B18" i="116"/>
  <c r="B32" i="116" s="1"/>
  <c r="J9" i="110"/>
  <c r="D10" i="107"/>
  <c r="C19" i="131"/>
  <c r="J20" i="110" l="1"/>
  <c r="J14" i="110"/>
  <c r="D43" i="116"/>
  <c r="C43" i="116"/>
  <c r="F43" i="116"/>
  <c r="D6" i="11"/>
  <c r="B23" i="114"/>
  <c r="B19" i="83"/>
  <c r="D19" i="83" s="1"/>
  <c r="J25" i="110"/>
  <c r="J24" i="110"/>
  <c r="J21" i="110"/>
  <c r="D17" i="131"/>
  <c r="C17" i="131"/>
  <c r="D23" i="114" l="1"/>
  <c r="D36" i="114" s="1"/>
  <c r="L23" i="114"/>
  <c r="B36" i="114"/>
  <c r="J18" i="110"/>
  <c r="F10" i="108"/>
  <c r="B43" i="116"/>
  <c r="C18" i="131"/>
  <c r="D18" i="131"/>
  <c r="C25" i="116"/>
  <c r="D25" i="116"/>
  <c r="F25" i="116"/>
  <c r="C26" i="116"/>
  <c r="D26" i="116"/>
  <c r="F26" i="116"/>
  <c r="C24" i="116"/>
  <c r="D24" i="116"/>
  <c r="F24" i="116"/>
  <c r="C35" i="116"/>
  <c r="H17" i="88"/>
  <c r="C9" i="85"/>
  <c r="C25" i="85" s="1"/>
  <c r="D9" i="85"/>
  <c r="D25" i="85" s="1"/>
  <c r="E9" i="85"/>
  <c r="E25" i="85" s="1"/>
  <c r="F9" i="85"/>
  <c r="F25" i="85" s="1"/>
  <c r="G9" i="85"/>
  <c r="G25" i="85" s="1"/>
  <c r="H9" i="85"/>
  <c r="H25" i="85" s="1"/>
  <c r="I9" i="85"/>
  <c r="I25" i="85" s="1"/>
  <c r="B9" i="85"/>
  <c r="B25" i="85" s="1"/>
  <c r="C26" i="83"/>
  <c r="C27" i="83"/>
  <c r="C28" i="83"/>
  <c r="C29" i="83"/>
  <c r="C30" i="83"/>
  <c r="C31" i="83"/>
  <c r="C32" i="83"/>
  <c r="D25" i="83"/>
  <c r="C25" i="83"/>
  <c r="B25" i="83"/>
  <c r="B31" i="115"/>
  <c r="B28" i="115"/>
  <c r="B27" i="115"/>
  <c r="B26" i="115"/>
  <c r="B25" i="115"/>
  <c r="B24" i="115"/>
  <c r="B23" i="115"/>
  <c r="B18" i="115"/>
  <c r="B30" i="115" s="1"/>
  <c r="B17" i="115"/>
  <c r="B29" i="115" s="1"/>
  <c r="F25" i="110"/>
  <c r="G16" i="110"/>
  <c r="C9" i="110"/>
  <c r="D9" i="110"/>
  <c r="E9" i="110"/>
  <c r="E24" i="110" s="1"/>
  <c r="F9" i="110"/>
  <c r="G9" i="110"/>
  <c r="H9" i="110"/>
  <c r="I9" i="110"/>
  <c r="B9" i="110"/>
  <c r="B10" i="107"/>
  <c r="C10" i="107"/>
  <c r="S8" i="61"/>
  <c r="S20" i="62"/>
  <c r="S5" i="62"/>
  <c r="S50" i="63"/>
  <c r="S55" i="63"/>
  <c r="S5" i="63"/>
  <c r="B14" i="114"/>
  <c r="B13" i="114"/>
  <c r="C13" i="114" s="1"/>
  <c r="B12" i="114"/>
  <c r="C12" i="114" s="1"/>
  <c r="B11" i="114"/>
  <c r="C11" i="114" s="1"/>
  <c r="B10" i="114"/>
  <c r="C6" i="11"/>
  <c r="Y6" i="8"/>
  <c r="R5" i="8"/>
  <c r="Q5" i="8"/>
  <c r="U33" i="61"/>
  <c r="W5" i="8"/>
  <c r="V5" i="8"/>
  <c r="B26" i="5"/>
  <c r="C66" i="5" s="1"/>
  <c r="R5" i="7"/>
  <c r="D21" i="84" s="1"/>
  <c r="R8" i="61"/>
  <c r="R5" i="62"/>
  <c r="R50" i="63"/>
  <c r="R20" i="62"/>
  <c r="R5" i="63"/>
  <c r="C46" i="5"/>
  <c r="F46" i="5"/>
  <c r="G46" i="5"/>
  <c r="H46" i="5"/>
  <c r="B6" i="11"/>
  <c r="B33" i="88"/>
  <c r="C33" i="88"/>
  <c r="D33" i="88"/>
  <c r="B34" i="88"/>
  <c r="C34" i="88"/>
  <c r="D34" i="88"/>
  <c r="I8" i="61"/>
  <c r="J8" i="61"/>
  <c r="K8" i="61"/>
  <c r="L8" i="61"/>
  <c r="M8" i="61"/>
  <c r="N8" i="61"/>
  <c r="O8" i="61"/>
  <c r="P8" i="61"/>
  <c r="Q8" i="61"/>
  <c r="I5" i="62"/>
  <c r="J5" i="62"/>
  <c r="K5" i="62"/>
  <c r="L5" i="62"/>
  <c r="M5" i="62"/>
  <c r="N5" i="62"/>
  <c r="O5" i="62"/>
  <c r="P5" i="62"/>
  <c r="Q5" i="62"/>
  <c r="I20" i="62"/>
  <c r="J20" i="62"/>
  <c r="K20" i="62"/>
  <c r="L20" i="62"/>
  <c r="M20" i="62"/>
  <c r="N20" i="62"/>
  <c r="O20" i="62"/>
  <c r="P20" i="62"/>
  <c r="Q20" i="62"/>
  <c r="J5" i="63"/>
  <c r="K5" i="63"/>
  <c r="L5" i="63"/>
  <c r="M5" i="63"/>
  <c r="N5" i="63"/>
  <c r="O5" i="63"/>
  <c r="P5" i="63"/>
  <c r="Q5" i="63"/>
  <c r="J50" i="63"/>
  <c r="K50" i="63"/>
  <c r="P50" i="63"/>
  <c r="Q50" i="63"/>
  <c r="J55" i="63"/>
  <c r="K55" i="63"/>
  <c r="B10" i="84"/>
  <c r="C10" i="84" s="1"/>
  <c r="C25" i="84" s="1"/>
  <c r="B11" i="84"/>
  <c r="B12" i="84"/>
  <c r="B27" i="84" s="1"/>
  <c r="B13" i="84"/>
  <c r="C13" i="84" s="1"/>
  <c r="C28" i="84" s="1"/>
  <c r="B14" i="84"/>
  <c r="C14" i="84" s="1"/>
  <c r="C29" i="84" s="1"/>
  <c r="D25" i="84"/>
  <c r="D26" i="84"/>
  <c r="D27" i="84"/>
  <c r="D28" i="84"/>
  <c r="D29" i="84"/>
  <c r="D30" i="84"/>
  <c r="D31" i="84"/>
  <c r="D32" i="84"/>
  <c r="D7" i="5"/>
  <c r="G7" i="5"/>
  <c r="D8" i="5"/>
  <c r="G8" i="5"/>
  <c r="G49" i="5" s="1"/>
  <c r="D9" i="5"/>
  <c r="G9" i="5"/>
  <c r="G10" i="5" s="1"/>
  <c r="G11" i="5"/>
  <c r="G51" i="5" s="1"/>
  <c r="D12" i="5"/>
  <c r="D52" i="5" s="1"/>
  <c r="G12" i="5"/>
  <c r="G52" i="5" s="1"/>
  <c r="D13" i="5"/>
  <c r="D53" i="5" s="1"/>
  <c r="G13" i="5"/>
  <c r="G53" i="5" s="1"/>
  <c r="D14" i="5"/>
  <c r="G14" i="5"/>
  <c r="B18" i="5"/>
  <c r="D58" i="5" s="1"/>
  <c r="B19" i="5"/>
  <c r="H59" i="5" s="1"/>
  <c r="G21" i="5"/>
  <c r="B21" i="5" s="1"/>
  <c r="B22" i="5"/>
  <c r="H62" i="5" s="1"/>
  <c r="B23" i="5"/>
  <c r="H63" i="5" s="1"/>
  <c r="B24" i="5"/>
  <c r="B19" i="84" s="1"/>
  <c r="B25" i="5"/>
  <c r="D25" i="5" s="1"/>
  <c r="B29" i="5"/>
  <c r="C29" i="5"/>
  <c r="F29" i="5"/>
  <c r="C30" i="5"/>
  <c r="F30" i="5"/>
  <c r="C31" i="5"/>
  <c r="F31" i="5"/>
  <c r="C32" i="5"/>
  <c r="F32" i="5"/>
  <c r="B33" i="5"/>
  <c r="C33" i="5"/>
  <c r="F33" i="5"/>
  <c r="B34" i="5"/>
  <c r="C34" i="5"/>
  <c r="F34" i="5"/>
  <c r="C35" i="5"/>
  <c r="F35" i="5"/>
  <c r="C36" i="5"/>
  <c r="F36" i="5"/>
  <c r="C37" i="5"/>
  <c r="F37" i="5"/>
  <c r="C38" i="5"/>
  <c r="F38" i="5"/>
  <c r="C39" i="5"/>
  <c r="D39" i="5"/>
  <c r="F39" i="5"/>
  <c r="C40" i="5"/>
  <c r="F40" i="5"/>
  <c r="C41" i="5"/>
  <c r="F41" i="5"/>
  <c r="H41" i="5"/>
  <c r="C42" i="5"/>
  <c r="F42" i="5"/>
  <c r="H42" i="5"/>
  <c r="C43" i="5"/>
  <c r="D43" i="5"/>
  <c r="F43" i="5"/>
  <c r="G43" i="5"/>
  <c r="H43" i="5"/>
  <c r="C44" i="5"/>
  <c r="F44" i="5"/>
  <c r="G44" i="5"/>
  <c r="H44" i="5"/>
  <c r="C45" i="5"/>
  <c r="F45" i="5"/>
  <c r="G45" i="5"/>
  <c r="H45" i="5"/>
  <c r="C49" i="5"/>
  <c r="F49" i="5"/>
  <c r="C52" i="5"/>
  <c r="F52" i="5"/>
  <c r="C53" i="5"/>
  <c r="F53" i="5"/>
  <c r="C54" i="5"/>
  <c r="F54" i="5"/>
  <c r="G54" i="5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D18" i="84" s="1"/>
  <c r="P5" i="7"/>
  <c r="D19" i="84" s="1"/>
  <c r="Q5" i="7"/>
  <c r="D20" i="84" s="1"/>
  <c r="B5" i="8"/>
  <c r="C5" i="8"/>
  <c r="D5" i="8"/>
  <c r="E5" i="8"/>
  <c r="F5" i="8"/>
  <c r="G5" i="8"/>
  <c r="B15" i="5" s="1"/>
  <c r="H5" i="8"/>
  <c r="B16" i="5" s="1"/>
  <c r="I5" i="8"/>
  <c r="B17" i="5" s="1"/>
  <c r="J5" i="8"/>
  <c r="K5" i="8"/>
  <c r="L5" i="8"/>
  <c r="D20" i="5" s="1"/>
  <c r="M5" i="8"/>
  <c r="N5" i="8"/>
  <c r="O5" i="8"/>
  <c r="P5" i="8"/>
  <c r="B20" i="84"/>
  <c r="D26" i="5"/>
  <c r="D66" i="5" s="1"/>
  <c r="I66" i="5" s="1"/>
  <c r="C65" i="5"/>
  <c r="B45" i="5"/>
  <c r="F65" i="5"/>
  <c r="G65" i="5"/>
  <c r="H65" i="5"/>
  <c r="D34" i="5"/>
  <c r="D54" i="5"/>
  <c r="G18" i="5"/>
  <c r="G58" i="5" s="1"/>
  <c r="F58" i="5"/>
  <c r="C58" i="5"/>
  <c r="G64" i="5"/>
  <c r="D24" i="5"/>
  <c r="D44" i="5" s="1"/>
  <c r="H64" i="5"/>
  <c r="C64" i="5"/>
  <c r="H58" i="5"/>
  <c r="F63" i="5"/>
  <c r="D63" i="5"/>
  <c r="C50" i="5"/>
  <c r="F51" i="5"/>
  <c r="F50" i="5"/>
  <c r="B32" i="5"/>
  <c r="C51" i="5"/>
  <c r="D11" i="5"/>
  <c r="D10" i="5"/>
  <c r="B30" i="5"/>
  <c r="B31" i="5"/>
  <c r="D33" i="83" l="1"/>
  <c r="B58" i="5"/>
  <c r="F12" i="108"/>
  <c r="D19" i="131"/>
  <c r="G19" i="116"/>
  <c r="B28" i="84"/>
  <c r="D30" i="5"/>
  <c r="G62" i="5"/>
  <c r="D31" i="5"/>
  <c r="C62" i="5"/>
  <c r="D64" i="5"/>
  <c r="I64" i="5" s="1"/>
  <c r="G33" i="5"/>
  <c r="D29" i="5"/>
  <c r="G24" i="110"/>
  <c r="G14" i="110"/>
  <c r="F24" i="110"/>
  <c r="F14" i="110"/>
  <c r="E21" i="110"/>
  <c r="E14" i="110"/>
  <c r="B64" i="5"/>
  <c r="F64" i="5"/>
  <c r="D21" i="110"/>
  <c r="D14" i="110"/>
  <c r="C25" i="110"/>
  <c r="C14" i="110"/>
  <c r="F11" i="108"/>
  <c r="B24" i="110"/>
  <c r="B14" i="110"/>
  <c r="G25" i="110"/>
  <c r="D51" i="5"/>
  <c r="D32" i="5"/>
  <c r="D33" i="5"/>
  <c r="F62" i="5"/>
  <c r="I21" i="110"/>
  <c r="I14" i="110"/>
  <c r="E20" i="110"/>
  <c r="E18" i="110" s="1"/>
  <c r="D50" i="5"/>
  <c r="G42" i="5"/>
  <c r="H7" i="110"/>
  <c r="H14" i="110"/>
  <c r="B25" i="110"/>
  <c r="D40" i="116"/>
  <c r="B16" i="83"/>
  <c r="B20" i="114"/>
  <c r="C36" i="116"/>
  <c r="B12" i="83"/>
  <c r="B16" i="114"/>
  <c r="C39" i="116"/>
  <c r="B19" i="114"/>
  <c r="B15" i="83"/>
  <c r="B22" i="114"/>
  <c r="B18" i="83"/>
  <c r="B31" i="116"/>
  <c r="B18" i="114"/>
  <c r="B14" i="83"/>
  <c r="F41" i="116"/>
  <c r="B17" i="83"/>
  <c r="B21" i="114"/>
  <c r="D37" i="116"/>
  <c r="B13" i="83"/>
  <c r="B17" i="114"/>
  <c r="I20" i="110"/>
  <c r="I18" i="110" s="1"/>
  <c r="I24" i="110"/>
  <c r="B26" i="116"/>
  <c r="F40" i="116"/>
  <c r="D40" i="5"/>
  <c r="B20" i="5"/>
  <c r="C60" i="5" s="1"/>
  <c r="C56" i="5"/>
  <c r="F56" i="5"/>
  <c r="D16" i="5"/>
  <c r="D56" i="5" s="1"/>
  <c r="G16" i="5"/>
  <c r="G56" i="5" s="1"/>
  <c r="C57" i="5"/>
  <c r="B37" i="5"/>
  <c r="B38" i="5"/>
  <c r="G17" i="5"/>
  <c r="D7" i="110"/>
  <c r="G66" i="5"/>
  <c r="C59" i="5"/>
  <c r="F66" i="5"/>
  <c r="B43" i="5"/>
  <c r="I58" i="5"/>
  <c r="G7" i="110"/>
  <c r="C7" i="110"/>
  <c r="H20" i="110"/>
  <c r="D20" i="110"/>
  <c r="G21" i="110"/>
  <c r="C21" i="110"/>
  <c r="I25" i="110"/>
  <c r="E25" i="110"/>
  <c r="H24" i="110"/>
  <c r="D24" i="110"/>
  <c r="C40" i="116"/>
  <c r="H21" i="110"/>
  <c r="H66" i="5"/>
  <c r="B65" i="5"/>
  <c r="D49" i="5"/>
  <c r="B62" i="5"/>
  <c r="G34" i="5"/>
  <c r="B21" i="84"/>
  <c r="B36" i="84" s="1"/>
  <c r="B7" i="110"/>
  <c r="F7" i="110"/>
  <c r="G20" i="110"/>
  <c r="C20" i="110"/>
  <c r="F21" i="110"/>
  <c r="B21" i="110"/>
  <c r="H25" i="110"/>
  <c r="D25" i="110"/>
  <c r="C24" i="110"/>
  <c r="B30" i="116"/>
  <c r="F35" i="116"/>
  <c r="F36" i="116"/>
  <c r="G32" i="5"/>
  <c r="G19" i="5"/>
  <c r="D59" i="5"/>
  <c r="I59" i="5" s="1"/>
  <c r="F59" i="5"/>
  <c r="C63" i="5"/>
  <c r="I63" i="5" s="1"/>
  <c r="B44" i="5"/>
  <c r="B39" i="5"/>
  <c r="G29" i="5"/>
  <c r="I7" i="110"/>
  <c r="E7" i="110"/>
  <c r="B20" i="110"/>
  <c r="B18" i="110" s="1"/>
  <c r="F20" i="110"/>
  <c r="D35" i="116"/>
  <c r="D36" i="116"/>
  <c r="C42" i="116"/>
  <c r="D39" i="116"/>
  <c r="F37" i="116"/>
  <c r="D38" i="116"/>
  <c r="D42" i="116"/>
  <c r="C41" i="116"/>
  <c r="F39" i="116"/>
  <c r="C38" i="116"/>
  <c r="F38" i="116"/>
  <c r="C37" i="116"/>
  <c r="B24" i="116"/>
  <c r="F42" i="116"/>
  <c r="D41" i="116"/>
  <c r="B29" i="116"/>
  <c r="B28" i="116"/>
  <c r="B27" i="116"/>
  <c r="B25" i="116"/>
  <c r="B40" i="5"/>
  <c r="F57" i="5"/>
  <c r="H57" i="5"/>
  <c r="H56" i="5"/>
  <c r="D17" i="5"/>
  <c r="D38" i="5" s="1"/>
  <c r="B15" i="84"/>
  <c r="C15" i="84" s="1"/>
  <c r="C30" i="84" s="1"/>
  <c r="B29" i="84"/>
  <c r="B25" i="84"/>
  <c r="C10" i="114"/>
  <c r="C14" i="114"/>
  <c r="C12" i="84"/>
  <c r="C27" i="84" s="1"/>
  <c r="C19" i="84"/>
  <c r="C34" i="84" s="1"/>
  <c r="G31" i="5"/>
  <c r="G30" i="5"/>
  <c r="G50" i="5"/>
  <c r="D35" i="84"/>
  <c r="C20" i="84"/>
  <c r="C35" i="84" s="1"/>
  <c r="D46" i="5"/>
  <c r="D45" i="5"/>
  <c r="D65" i="5"/>
  <c r="I65" i="5" s="1"/>
  <c r="D36" i="84"/>
  <c r="B35" i="5"/>
  <c r="H55" i="5"/>
  <c r="G15" i="5"/>
  <c r="F55" i="5"/>
  <c r="B36" i="5"/>
  <c r="D15" i="5"/>
  <c r="D55" i="5" s="1"/>
  <c r="C55" i="5"/>
  <c r="D33" i="84"/>
  <c r="D21" i="5"/>
  <c r="H61" i="5"/>
  <c r="F61" i="5"/>
  <c r="B42" i="5"/>
  <c r="C61" i="5"/>
  <c r="G61" i="5"/>
  <c r="I56" i="5"/>
  <c r="G63" i="5"/>
  <c r="B63" i="5" s="1"/>
  <c r="B26" i="84"/>
  <c r="B46" i="5"/>
  <c r="D62" i="5"/>
  <c r="C11" i="84"/>
  <c r="C26" i="84" s="1"/>
  <c r="D18" i="114" l="1"/>
  <c r="D31" i="114" s="1"/>
  <c r="L18" i="114"/>
  <c r="B31" i="114"/>
  <c r="D21" i="114"/>
  <c r="D34" i="114" s="1"/>
  <c r="L21" i="114"/>
  <c r="B34" i="114"/>
  <c r="L22" i="114"/>
  <c r="B35" i="114"/>
  <c r="B19" i="131"/>
  <c r="F18" i="110"/>
  <c r="C18" i="110"/>
  <c r="G18" i="110"/>
  <c r="B41" i="5"/>
  <c r="H60" i="5"/>
  <c r="B17" i="131"/>
  <c r="G20" i="5"/>
  <c r="G40" i="5" s="1"/>
  <c r="D16" i="114"/>
  <c r="D29" i="114" s="1"/>
  <c r="L16" i="114"/>
  <c r="B29" i="114"/>
  <c r="F60" i="5"/>
  <c r="D60" i="5"/>
  <c r="I60" i="5" s="1"/>
  <c r="D17" i="114"/>
  <c r="D30" i="114" s="1"/>
  <c r="L17" i="114"/>
  <c r="B30" i="114"/>
  <c r="D19" i="114"/>
  <c r="D32" i="114" s="1"/>
  <c r="L19" i="114"/>
  <c r="B32" i="114"/>
  <c r="D20" i="114"/>
  <c r="D33" i="114" s="1"/>
  <c r="L20" i="114"/>
  <c r="B33" i="114"/>
  <c r="I62" i="5"/>
  <c r="C21" i="84"/>
  <c r="C36" i="84" s="1"/>
  <c r="D18" i="110"/>
  <c r="H18" i="110"/>
  <c r="B66" i="5"/>
  <c r="B35" i="116"/>
  <c r="B35" i="84"/>
  <c r="D13" i="83"/>
  <c r="D27" i="83" s="1"/>
  <c r="B27" i="83"/>
  <c r="D18" i="83"/>
  <c r="D32" i="83" s="1"/>
  <c r="B32" i="83"/>
  <c r="D15" i="83"/>
  <c r="D29" i="83" s="1"/>
  <c r="B29" i="83"/>
  <c r="D16" i="83"/>
  <c r="D30" i="83" s="1"/>
  <c r="B30" i="83"/>
  <c r="D14" i="83"/>
  <c r="D28" i="83" s="1"/>
  <c r="B28" i="83"/>
  <c r="B18" i="84"/>
  <c r="D22" i="114"/>
  <c r="D35" i="114" s="1"/>
  <c r="B17" i="84"/>
  <c r="C17" i="84" s="1"/>
  <c r="C32" i="84" s="1"/>
  <c r="D17" i="83"/>
  <c r="D31" i="83" s="1"/>
  <c r="B31" i="83"/>
  <c r="D12" i="83"/>
  <c r="D26" i="83" s="1"/>
  <c r="B26" i="83"/>
  <c r="B16" i="84"/>
  <c r="B37" i="116"/>
  <c r="B41" i="116"/>
  <c r="B40" i="116"/>
  <c r="B39" i="116"/>
  <c r="B36" i="116"/>
  <c r="D57" i="5"/>
  <c r="I57" i="5" s="1"/>
  <c r="G36" i="5"/>
  <c r="B61" i="5"/>
  <c r="D35" i="5"/>
  <c r="B56" i="5"/>
  <c r="G59" i="5"/>
  <c r="B59" i="5" s="1"/>
  <c r="G39" i="5"/>
  <c r="G57" i="5"/>
  <c r="B57" i="5" s="1"/>
  <c r="G37" i="5"/>
  <c r="G38" i="5"/>
  <c r="D37" i="5"/>
  <c r="B38" i="116"/>
  <c r="B42" i="116"/>
  <c r="D36" i="5"/>
  <c r="B30" i="84"/>
  <c r="D42" i="5"/>
  <c r="D41" i="5"/>
  <c r="D61" i="5"/>
  <c r="I61" i="5" s="1"/>
  <c r="G55" i="5"/>
  <c r="B55" i="5" s="1"/>
  <c r="G35" i="5"/>
  <c r="I55" i="5"/>
  <c r="G41" i="5" l="1"/>
  <c r="G60" i="5"/>
  <c r="B60" i="5" s="1"/>
  <c r="B18" i="131"/>
  <c r="B32" i="84"/>
  <c r="B33" i="83"/>
  <c r="C16" i="84"/>
  <c r="C31" i="84" s="1"/>
  <c r="B31" i="84"/>
  <c r="B33" i="84"/>
  <c r="C18" i="84"/>
  <c r="C33" i="84" s="1"/>
  <c r="D34" i="84" l="1"/>
  <c r="B34" i="84" l="1"/>
</calcChain>
</file>

<file path=xl/comments1.xml><?xml version="1.0" encoding="utf-8"?>
<comments xmlns="http://schemas.openxmlformats.org/spreadsheetml/2006/main">
  <authors>
    <author>ADMIN</author>
  </authors>
  <commentList>
    <comment ref="L14" authorId="0">
      <text>
        <r>
          <rPr>
            <b/>
            <sz val="8"/>
            <color indexed="81"/>
            <rFont val="Tahoma"/>
            <family val="2"/>
          </rPr>
          <t>ADMIN:Theo số của TCTK phân bổ: (Cv 389 ngày 12/4/2018</t>
        </r>
      </text>
    </comment>
    <comment ref="M1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TC phân bổ lại theo cv 389 (12/4/2018)</t>
        </r>
      </text>
    </comment>
  </commentList>
</comments>
</file>

<file path=xl/comments10.xml><?xml version="1.0" encoding="utf-8"?>
<comments xmlns="http://schemas.openxmlformats.org/spreadsheetml/2006/main">
  <authors>
    <author>Admin</author>
  </authors>
  <commentList>
    <comment ref="A2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Lan xử lý lại từ năm 2010-2020 (kỳ tháng 5/2021)</t>
        </r>
      </text>
    </comment>
  </commentList>
</comments>
</file>

<file path=xl/comments1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Điều chỉnh lại từ năm 2010-2019 theo số liệu của phòng Văn xã kỳ tháng 5/2020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NGTK 2021: điều chỉnh lại từ năm 2019
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BT NGTK 2020: Điều chỉnh lại từ 2010-2019 theo số liệu kỳ thang 5/2020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NGTK 2021: Điều chỉnh lại từ 2019
</t>
        </r>
      </text>
    </comment>
  </commentList>
</comments>
</file>

<file path=xl/comments12.xml><?xml version="1.0" encoding="utf-8"?>
<comments xmlns="http://schemas.openxmlformats.org/spreadsheetml/2006/main">
  <authors>
    <author>Admin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Biên tập NGTK 2020: Nhập lại số từ 2010-2020</t>
        </r>
      </text>
    </comment>
  </commentList>
</comments>
</file>

<file path=xl/comments13.xml><?xml version="1.0" encoding="utf-8"?>
<comments xmlns="http://schemas.openxmlformats.org/spreadsheetml/2006/main">
  <authors>
    <author>Administrator</author>
  </authors>
  <commentList>
    <comment ref="W4" authorId="0">
      <text>
        <r>
          <rPr>
            <b/>
            <sz val="9"/>
            <color indexed="81"/>
            <rFont val="Tahoma"/>
            <family val="2"/>
          </rPr>
          <t>Số ban đầu chưa xử lý theo KQ Tổng điều tra nông thôn NN và thủy sản</t>
        </r>
      </text>
    </comment>
  </commentList>
</comments>
</file>

<file path=xl/comments14.xml><?xml version="1.0" encoding="utf-8"?>
<comments xmlns="http://schemas.openxmlformats.org/spreadsheetml/2006/main">
  <authors>
    <author>Admin</author>
  </authors>
  <commentList>
    <comment ref="C1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Dũng xử lý lại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Dũng xử lý lại</t>
        </r>
      </text>
    </comment>
  </commentList>
</comments>
</file>

<file path=xl/comments15.xml><?xml version="1.0" encoding="utf-8"?>
<comments xmlns="http://schemas.openxmlformats.org/spreadsheetml/2006/main">
  <authors>
    <author>Admin</author>
  </authors>
  <commentList>
    <comment ref="I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Dũng điều chỉnh lại (21/4/2020)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Điều chỉnh lại số liệu theo kết quả TĐT dân số 2019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O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P4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O1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  <comment ref="P19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Theo cv số 389/TCTK-DSLĐ ngày 12/4/2018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Phòng TK dân số đã xử lý lại từ 2020-2020 theo DS trung bình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A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Đã yêu cầu xử lý lại nhưng PDS k xử lý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B2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= nhập cư- xuất cư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Biên tập NGTK 2020: Điều chỉnh lại số liệu LĐ từ năm 2010-2019 theo số liệu phòng TKDS kỳ tháng 5/2020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Biên tập NGTK 2020: điều chỉnh lại dãy số từ 2010-2020)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Bien tap NGTK 2021: điều chỉnh lại từ 2019 theo phạm vi mới
</t>
        </r>
      </text>
    </comment>
  </commentList>
</comments>
</file>

<file path=xl/comments9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Điều chỉnh lại 2010-2019 theo số liệu phòng DS kỳ thang 5/2020</t>
        </r>
      </text>
    </comment>
  </commentList>
</comments>
</file>

<file path=xl/sharedStrings.xml><?xml version="1.0" encoding="utf-8"?>
<sst xmlns="http://schemas.openxmlformats.org/spreadsheetml/2006/main" count="2161" uniqueCount="626">
  <si>
    <t>2,1</t>
  </si>
  <si>
    <t>2,7</t>
  </si>
  <si>
    <t>4,0</t>
  </si>
  <si>
    <t>4,5</t>
  </si>
  <si>
    <t>41,3</t>
  </si>
  <si>
    <t>46,2</t>
  </si>
  <si>
    <t>61,8</t>
  </si>
  <si>
    <t>75,5</t>
  </si>
  <si>
    <t>1,7</t>
  </si>
  <si>
    <t>1,8</t>
  </si>
  <si>
    <t>1,6</t>
  </si>
  <si>
    <t>0,5</t>
  </si>
  <si>
    <t>1,2</t>
  </si>
  <si>
    <t>1,3</t>
  </si>
  <si>
    <t>1,4</t>
  </si>
  <si>
    <t>7,0</t>
  </si>
  <si>
    <t>8,0</t>
  </si>
  <si>
    <t>13,6</t>
  </si>
  <si>
    <t>20,9</t>
  </si>
  <si>
    <t>12,2</t>
  </si>
  <si>
    <t>14,2</t>
  </si>
  <si>
    <t>20,8</t>
  </si>
  <si>
    <t>33,0</t>
  </si>
  <si>
    <t>3,4</t>
  </si>
  <si>
    <t>4,6</t>
  </si>
  <si>
    <t>5,1</t>
  </si>
  <si>
    <t>8,4</t>
  </si>
  <si>
    <t>4,2</t>
  </si>
  <si>
    <t>6,5</t>
  </si>
  <si>
    <t>0,7</t>
  </si>
  <si>
    <t>0,4</t>
  </si>
  <si>
    <t>1,9</t>
  </si>
  <si>
    <t>0,3</t>
  </si>
  <si>
    <t>1,5</t>
  </si>
  <si>
    <t>2,2</t>
  </si>
  <si>
    <t>0,6</t>
  </si>
  <si>
    <t>5,9</t>
  </si>
  <si>
    <t>6,0</t>
  </si>
  <si>
    <t>8,7</t>
  </si>
  <si>
    <t>8,6</t>
  </si>
  <si>
    <t>9,2</t>
  </si>
  <si>
    <t>11,5</t>
  </si>
  <si>
    <t>11,8</t>
  </si>
  <si>
    <t>12,5</t>
  </si>
  <si>
    <t>12,8</t>
  </si>
  <si>
    <t>2,9</t>
  </si>
  <si>
    <t>3,2</t>
  </si>
  <si>
    <t>2,4</t>
  </si>
  <si>
    <t>161,2</t>
  </si>
  <si>
    <t>163,0</t>
  </si>
  <si>
    <t>168,4</t>
  </si>
  <si>
    <t>1,1</t>
  </si>
  <si>
    <t>22,7</t>
  </si>
  <si>
    <t>24,8</t>
  </si>
  <si>
    <t>40,3</t>
  </si>
  <si>
    <t>0,8</t>
  </si>
  <si>
    <t>0,9</t>
  </si>
  <si>
    <t>2,3</t>
  </si>
  <si>
    <t>7,9</t>
  </si>
  <si>
    <t>8,2</t>
  </si>
  <si>
    <t>11,9</t>
  </si>
  <si>
    <t>19,3</t>
  </si>
  <si>
    <t>3,3</t>
  </si>
  <si>
    <t>1,0</t>
  </si>
  <si>
    <t>0,1</t>
  </si>
  <si>
    <t>0,2</t>
  </si>
  <si>
    <t>9,3</t>
  </si>
  <si>
    <t>9,4</t>
  </si>
  <si>
    <t>10,3</t>
  </si>
  <si>
    <t>11,1</t>
  </si>
  <si>
    <t>11,2</t>
  </si>
  <si>
    <t xml:space="preserve">                   (Cont.) Female employee by kind of economic activity</t>
  </si>
  <si>
    <t xml:space="preserve">                   (Cont.) Accident at work</t>
  </si>
  <si>
    <t xml:space="preserve">                   Accident at work</t>
  </si>
  <si>
    <t>...</t>
  </si>
  <si>
    <t>By sex</t>
  </si>
  <si>
    <t>By residence</t>
  </si>
  <si>
    <t>Natural growth rate</t>
  </si>
  <si>
    <t>-</t>
  </si>
  <si>
    <t>By management degree</t>
  </si>
  <si>
    <t>By ownership</t>
  </si>
  <si>
    <t xml:space="preserve">                   Female employee by kind of economic activity</t>
  </si>
  <si>
    <t xml:space="preserve">                   Employee by kind of economic activity</t>
  </si>
  <si>
    <t>(Persons)</t>
  </si>
  <si>
    <t xml:space="preserve"> -</t>
  </si>
  <si>
    <t>Area</t>
  </si>
  <si>
    <t>Average population</t>
  </si>
  <si>
    <t>Population density</t>
  </si>
  <si>
    <t xml:space="preserve">                   (Cont.) Employee by kind of economic activity</t>
  </si>
  <si>
    <t xml:space="preserve">    Agricul ture, forestry and fishing</t>
  </si>
  <si>
    <t xml:space="preserve">   Transportation and storage</t>
  </si>
  <si>
    <t xml:space="preserve">   Accommodation and food service activities</t>
  </si>
  <si>
    <t xml:space="preserve">   Information and Communication</t>
  </si>
  <si>
    <t xml:space="preserve">   Financial, banking and insurance activities</t>
  </si>
  <si>
    <t xml:space="preserve">    Professional, scientific and technical activities</t>
  </si>
  <si>
    <t xml:space="preserve">    Administative and support service activities</t>
  </si>
  <si>
    <t xml:space="preserve">    Human health and social work ativities</t>
  </si>
  <si>
    <t xml:space="preserve">    Arts, entertaiment and recreation</t>
  </si>
  <si>
    <t xml:space="preserve">    Other service activities</t>
  </si>
  <si>
    <t xml:space="preserve">   Activities of households as emloyers; 
   undifferentiated goods and survices-producing 
   activities of households for own use</t>
  </si>
  <si>
    <t xml:space="preserve">   Number of case of accident at work - Case</t>
  </si>
  <si>
    <t xml:space="preserve">    Wholesale and retail trade; repair of motor 
    vehicles and motorcycles</t>
  </si>
  <si>
    <t xml:space="preserve">    Transportation and storage</t>
  </si>
  <si>
    <t xml:space="preserve">    Professional,scientific and technical activities</t>
  </si>
  <si>
    <t xml:space="preserve">    Number of injures of accident at work - Person</t>
  </si>
  <si>
    <t xml:space="preserve">   Number of deaths of accident at work - Person</t>
  </si>
  <si>
    <t>. . .</t>
  </si>
  <si>
    <t>…</t>
  </si>
  <si>
    <t>2010</t>
  </si>
  <si>
    <t>2011</t>
  </si>
  <si>
    <t>Diện tích</t>
  </si>
  <si>
    <t xml:space="preserve"> Dân số trung bình </t>
  </si>
  <si>
    <t>Mật độ dân số</t>
  </si>
  <si>
    <t xml:space="preserve">  (Người) </t>
  </si>
  <si>
    <t>1.Thành phố Ninh Bình</t>
  </si>
  <si>
    <t>3. Huyện Nho Quan</t>
  </si>
  <si>
    <t>4. Huyện Gia Viễn</t>
  </si>
  <si>
    <t>5. Huyện Hoa Lư</t>
  </si>
  <si>
    <t>6. Huyện Yên Khánh</t>
  </si>
  <si>
    <t>7. Huyện Kim Sơn</t>
  </si>
  <si>
    <t>8. Huyện Yên Mô</t>
  </si>
  <si>
    <t>Phân theo giới tính</t>
  </si>
  <si>
    <t>Phân theo thành thị,
 nông thôn</t>
  </si>
  <si>
    <t xml:space="preserve">             </t>
  </si>
  <si>
    <t>Tỷ lệ tăng tự nhiên</t>
  </si>
  <si>
    <t>Tổng số - Total</t>
  </si>
  <si>
    <t xml:space="preserve">                   Lao động đang làm việc phân theo ngành kinh tế</t>
  </si>
  <si>
    <t>ĐVT-Unit: Nghìn người - Thous.persons</t>
  </si>
  <si>
    <t>A- Nông nghiệp, lâm nghiệp và thuỷ sản</t>
  </si>
  <si>
    <t>B- Khai khoáng -Mining and quarrying</t>
  </si>
  <si>
    <t>F- Xây dựng - Construction</t>
  </si>
  <si>
    <t>H- Vận tải kho bãi</t>
  </si>
  <si>
    <t>I- Dịch vụ lưu trú và ăn uống</t>
  </si>
  <si>
    <t>J- Thông tin và truyền thông</t>
  </si>
  <si>
    <t>K- Hoạt động tài chính, ngân hàng và bảo hiểm</t>
  </si>
  <si>
    <t>M- H/động chuyên môn, khoa học và công nghệ</t>
  </si>
  <si>
    <t>N- Hoạt động hành chính và dịch vụ hỗ trợ</t>
  </si>
  <si>
    <t>P- Giáo dục và đào tạo - Education</t>
  </si>
  <si>
    <t>Q- Y tế và hoạt động trợ giúp xã hội</t>
  </si>
  <si>
    <t>R- Nghệ thuật, vui chơi và giải trí</t>
  </si>
  <si>
    <t>S- Hoạt động dịch vụ khác</t>
  </si>
  <si>
    <t>E- Cung cấp nước; hoạt động quản lý và xử lý      
    rác thải, nước thải</t>
  </si>
  <si>
    <t>G- Bán buôn và bán lẻ; sửa chữa ô tô, mô tô, xe
      máy và xe có động cơ khác</t>
  </si>
  <si>
    <t xml:space="preserve">    Wholesale and retail trade; repair of motor
    vehicles and motorcycles</t>
  </si>
  <si>
    <t xml:space="preserve">    Financial, banking and insurance activities</t>
  </si>
  <si>
    <t>L- Hoạt động kinh doanh bất động sản
    Real estate activities</t>
  </si>
  <si>
    <t>D- Sản xuất và phân phối điện, khí đốt, nước              
     nóng, hơi nước và điều hoà không khí</t>
  </si>
  <si>
    <t>O- Hoạt động của Đảng Cộng sản, tổ chức chính
     trị  xã hội, quản lý Nhà nước, an ninh quốc
     phòng; Bảo đảm xã hội bắt buộc</t>
  </si>
  <si>
    <t xml:space="preserve">    Communist party, socio-political organization
     activities; public administration and defense;
     compulsory social security.</t>
  </si>
  <si>
    <t>T- Hoạt động làm thuê các công việc trong các
    hộ gia đình, sản xuất sản phẩm vật chất và
    dịch vụ tự tiêu dùng của hộ gia đình</t>
  </si>
  <si>
    <t xml:space="preserve">                   Lao động nữ đang làm việc phân theo ngành kinh tế</t>
  </si>
  <si>
    <t>Phân theo cấp quản lý</t>
  </si>
  <si>
    <t>Phân theo thành phần kinh tế</t>
  </si>
  <si>
    <t>1. Số vụ tai nạn lao động - Vụ</t>
  </si>
  <si>
    <t>E- Cung cấp nước; hoạt động quản lý và xử lý     rác thải, nước thải</t>
  </si>
  <si>
    <t>G- Bán buôn và bán lẻ; sửa chữa ô tô, mô tô,     xe máy và xe có động cơ khác</t>
  </si>
  <si>
    <t>2. Số người bị thương do tai nạn LĐ - Người</t>
  </si>
  <si>
    <t xml:space="preserve">    Phân theo giới tính - By sex</t>
  </si>
  <si>
    <t xml:space="preserve">        Nam - Male</t>
  </si>
  <si>
    <t xml:space="preserve">        Nữ - Female</t>
  </si>
  <si>
    <t>3. Số người chết do tai nạn lao động - Người</t>
  </si>
  <si>
    <t xml:space="preserve">   Phân theo giới tính - By sex</t>
  </si>
  <si>
    <t xml:space="preserve">                   Tai nạn lao động trên địa bàn</t>
  </si>
  <si>
    <t xml:space="preserve">   Phân theo ngành kinh tế   By kind of 
   economic activities</t>
  </si>
  <si>
    <t>D- Sản xuất và phân phối điện, khí đốt, nước   
  nóng, hơi nước và điều hoà không khí</t>
  </si>
  <si>
    <t xml:space="preserve">    Electricity, gas, steam and air conditioning     
   supply</t>
  </si>
  <si>
    <t xml:space="preserve">    Water supply; sewerage, waste management     
    and remediation activities</t>
  </si>
  <si>
    <t>L- Hoạt động kinh doanh bất động sản
     Real estate activities</t>
  </si>
  <si>
    <t>O- Hoạt động của Đảng Cộng sản, tổ chức chính
      trị xã hội, quản lý Nhà nước, an ninh quốc
      phòng; Bảo đảm xã hội bắt buộc</t>
  </si>
  <si>
    <t xml:space="preserve">     Communist party, socio-political organization
      activities; public administration and defense;
      compulsory social security.</t>
  </si>
  <si>
    <t>T- Hoạt động làm thuê các công việc trong các
     hộ gia đình, sản xuất sản phẩm vật chất và
     dịch vụ tự tiêu dùng của hộ gia đình</t>
  </si>
  <si>
    <t xml:space="preserve">    Activities of households as emloyers;
    undifferentiated goods and survices-producing
     activities of households for own use</t>
  </si>
  <si>
    <t>U- H/động của các tổ chức và cơ quan quốc tế
    Activities of extraterritorial organizations and 
    bodies</t>
  </si>
  <si>
    <t>2012</t>
  </si>
  <si>
    <r>
      <t>Tổng số</t>
    </r>
    <r>
      <rPr>
        <i/>
        <sz val="10"/>
        <rFont val="Arial"/>
        <family val="2"/>
      </rPr>
      <t xml:space="preserve"> (Total)</t>
    </r>
  </si>
  <si>
    <r>
      <t xml:space="preserve">Tổng số </t>
    </r>
    <r>
      <rPr>
        <i/>
        <sz val="10"/>
        <rFont val="Arial"/>
        <family val="2"/>
      </rPr>
      <t>Total</t>
    </r>
  </si>
  <si>
    <r>
      <t>Nam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Male</t>
    </r>
  </si>
  <si>
    <r>
      <t>Nữ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Female</t>
    </r>
  </si>
  <si>
    <r>
      <t>Thành thị</t>
    </r>
    <r>
      <rPr>
        <sz val="10"/>
        <rFont val="Arial"/>
        <family val="2"/>
      </rPr>
      <t xml:space="preserve">
 </t>
    </r>
    <r>
      <rPr>
        <i/>
        <sz val="10"/>
        <rFont val="Arial"/>
        <family val="2"/>
      </rPr>
      <t>Urban</t>
    </r>
  </si>
  <si>
    <r>
      <t>Nông thôn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Rural</t>
    </r>
  </si>
  <si>
    <r>
      <t>Tốc độ tăng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Growth rate(%)</t>
    </r>
  </si>
  <si>
    <r>
      <t>Cơ cấu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Structure</t>
    </r>
    <r>
      <rPr>
        <sz val="10"/>
        <rFont val="Arial"/>
        <family val="2"/>
      </rPr>
      <t xml:space="preserve"> (%)</t>
    </r>
  </si>
  <si>
    <r>
      <t xml:space="preserve">   </t>
    </r>
    <r>
      <rPr>
        <b/>
        <i/>
        <sz val="10"/>
        <rFont val="Arial"/>
        <family val="2"/>
      </rPr>
      <t xml:space="preserve"> Phân theo ngành kinh tế</t>
    </r>
    <r>
      <rPr>
        <b/>
        <i/>
        <sz val="10"/>
        <color indexed="10"/>
        <rFont val="Arial"/>
        <family val="2"/>
      </rPr>
      <t xml:space="preserve">
  </t>
    </r>
    <r>
      <rPr>
        <i/>
        <sz val="10"/>
        <color indexed="10"/>
        <rFont val="Arial"/>
        <family val="2"/>
      </rPr>
      <t xml:space="preserve">  By kind of economic activities</t>
    </r>
  </si>
  <si>
    <r>
      <t>B- Khai khoáng -</t>
    </r>
    <r>
      <rPr>
        <sz val="10"/>
        <rFont val="Arial"/>
        <family val="2"/>
      </rPr>
      <t>Mining and quarrying</t>
    </r>
  </si>
  <si>
    <r>
      <t xml:space="preserve">C- Công nghiệp chế biến, chế tạo </t>
    </r>
    <r>
      <rPr>
        <sz val="10"/>
        <rFont val="Arial"/>
        <family val="2"/>
      </rPr>
      <t>-Manufacturing</t>
    </r>
  </si>
  <si>
    <r>
      <t xml:space="preserve">                   </t>
    </r>
    <r>
      <rPr>
        <i/>
        <sz val="13"/>
        <rFont val="Arial"/>
        <family val="2"/>
      </rPr>
      <t>(Tiếp biểu)</t>
    </r>
    <r>
      <rPr>
        <b/>
        <sz val="13"/>
        <rFont val="Arial"/>
        <family val="2"/>
      </rPr>
      <t xml:space="preserve"> Lao động đang làm việc phân theo ngành kinh tế</t>
    </r>
  </si>
  <si>
    <r>
      <t xml:space="preserve">P- Giáo dục và đào tạo - </t>
    </r>
    <r>
      <rPr>
        <i/>
        <sz val="10"/>
        <color indexed="10"/>
        <rFont val="Arial"/>
        <family val="2"/>
      </rPr>
      <t>Education</t>
    </r>
  </si>
  <si>
    <r>
      <t xml:space="preserve">U- Hoạt động của các tổ chức và cơ quan quốc tế
   </t>
    </r>
    <r>
      <rPr>
        <i/>
        <sz val="10"/>
        <color indexed="10"/>
        <rFont val="Arial"/>
        <family val="2"/>
      </rPr>
      <t xml:space="preserve"> Activities of extraterritorial organizations and 
    bodies</t>
    </r>
  </si>
  <si>
    <r>
      <t xml:space="preserve">Tổng số
</t>
    </r>
    <r>
      <rPr>
        <i/>
        <sz val="10"/>
        <rFont val="Arial"/>
        <family val="2"/>
      </rPr>
      <t>Total</t>
    </r>
  </si>
  <si>
    <r>
      <t xml:space="preserve">Trung ương
</t>
    </r>
    <r>
      <rPr>
        <i/>
        <sz val="10"/>
        <rFont val="Arial"/>
        <family val="2"/>
      </rPr>
      <t>Central</t>
    </r>
  </si>
  <si>
    <r>
      <t xml:space="preserve">Địa phương
</t>
    </r>
    <r>
      <rPr>
        <i/>
        <sz val="10"/>
        <rFont val="Arial"/>
        <family val="2"/>
      </rPr>
      <t>local</t>
    </r>
  </si>
  <si>
    <r>
      <t xml:space="preserve">Nhà nước
</t>
    </r>
    <r>
      <rPr>
        <i/>
        <sz val="10"/>
        <rFont val="Arial"/>
        <family val="2"/>
      </rPr>
      <t>State</t>
    </r>
  </si>
  <si>
    <r>
      <t xml:space="preserve">Ngoài nhà nước
</t>
    </r>
    <r>
      <rPr>
        <i/>
        <sz val="10"/>
        <rFont val="Arial"/>
        <family val="2"/>
      </rPr>
      <t>Non-State</t>
    </r>
  </si>
  <si>
    <r>
      <t xml:space="preserve">Khu vực đầu tư nước ngoài
</t>
    </r>
    <r>
      <rPr>
        <i/>
        <sz val="10"/>
        <rFont val="Arial"/>
        <family val="2"/>
      </rPr>
      <t>Foreign investment sector</t>
    </r>
  </si>
  <si>
    <r>
      <t>Nghìn người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Thous.persons</t>
    </r>
  </si>
  <si>
    <r>
      <t>Chỉ số phát triển -</t>
    </r>
    <r>
      <rPr>
        <sz val="10"/>
        <rFont val="Arial"/>
        <family val="2"/>
      </rPr>
      <t xml:space="preserve"> (Năm trước =100) </t>
    </r>
    <r>
      <rPr>
        <b/>
        <sz val="10"/>
        <rFont val="Arial"/>
        <family val="2"/>
      </rPr>
      <t>-%</t>
    </r>
    <r>
      <rPr>
        <b/>
        <i/>
        <sz val="10"/>
        <rFont val="Arial"/>
        <family val="2"/>
      </rPr>
      <t xml:space="preserve">
</t>
    </r>
    <r>
      <rPr>
        <i/>
        <sz val="10"/>
        <rFont val="Arial"/>
        <family val="2"/>
      </rPr>
      <t>Index (previous year = 100) - %</t>
    </r>
  </si>
  <si>
    <r>
      <t xml:space="preserve">Cơ cấu </t>
    </r>
    <r>
      <rPr>
        <sz val="10"/>
        <rFont val="Arial"/>
        <family val="2"/>
      </rPr>
      <t xml:space="preserve">(Tổng số = 100) </t>
    </r>
    <r>
      <rPr>
        <b/>
        <sz val="10"/>
        <rFont val="Arial"/>
        <family val="2"/>
      </rPr>
      <t xml:space="preserve">- % </t>
    </r>
    <r>
      <rPr>
        <i/>
        <sz val="10"/>
        <rFont val="Arial"/>
        <family val="2"/>
      </rPr>
      <t>Structure (sum = 100)- %</t>
    </r>
  </si>
  <si>
    <r>
      <t xml:space="preserve">                 </t>
    </r>
    <r>
      <rPr>
        <i/>
        <sz val="13"/>
        <rFont val="Arial"/>
        <family val="2"/>
      </rPr>
      <t xml:space="preserve">  (Tiếp biểu) </t>
    </r>
    <r>
      <rPr>
        <b/>
        <sz val="13"/>
        <rFont val="Arial"/>
        <family val="2"/>
      </rPr>
      <t>Tai nạn lao động trên địa bàn</t>
    </r>
  </si>
  <si>
    <r>
      <t>§VT-</t>
    </r>
    <r>
      <rPr>
        <i/>
        <sz val="10"/>
        <rFont val="Arial"/>
        <family val="2"/>
      </rPr>
      <t>Unit:</t>
    </r>
    <r>
      <rPr>
        <sz val="10"/>
        <rFont val="Arial"/>
        <family val="2"/>
      </rPr>
      <t xml:space="preserve"> Vụ - </t>
    </r>
    <r>
      <rPr>
        <i/>
        <sz val="10"/>
        <rFont val="Arial"/>
        <family val="2"/>
      </rPr>
      <t>Case.</t>
    </r>
  </si>
  <si>
    <r>
      <rPr>
        <b/>
        <sz val="16"/>
        <rFont val="Arial"/>
        <family val="2"/>
      </rPr>
      <t xml:space="preserve">26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</si>
  <si>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rPr>
        <b/>
        <sz val="16"/>
        <rFont val="Arial"/>
        <family val="2"/>
      </rPr>
      <t xml:space="preserve">28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</si>
  <si>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t xml:space="preserve">                    Number of case of accident at work by district</t>
  </si>
  <si>
    <t xml:space="preserve">                   Number of injures of accident at work by district</t>
  </si>
  <si>
    <r>
      <rPr>
        <b/>
        <sz val="16"/>
        <rFont val="Arial"/>
        <family val="2"/>
      </rPr>
      <t xml:space="preserve">30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</si>
  <si>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t>Water supply; sewerage, waste management and remediation activities</t>
  </si>
  <si>
    <t xml:space="preserve">    Electricity, gas, steam and air conditioning supply</t>
  </si>
  <si>
    <t>Water supply; sewerage, waste management and                                                    remediation activities</t>
  </si>
  <si>
    <t xml:space="preserve">  Electricity, gas, steam and air conditioning supply</t>
  </si>
  <si>
    <t>G- Bán buôn và bán lẻ; sửa chữa ô tô, mô tô, xe máy và xe có động cơ khác</t>
  </si>
  <si>
    <r>
      <t xml:space="preserve">              Lao động đang làm việc trong các ngành kinh tế phân theo cấp
              quản lý và phân theo thành phần kinh tế                 
              </t>
    </r>
    <r>
      <rPr>
        <i/>
        <sz val="13"/>
        <rFont val="Arial"/>
        <family val="2"/>
      </rPr>
      <t>Employee management degree and by owenership</t>
    </r>
  </si>
  <si>
    <t>2013</t>
  </si>
  <si>
    <t>Tỷ suất sinh thô</t>
  </si>
  <si>
    <t>Tỷ suất chết thô</t>
  </si>
  <si>
    <t>Crude birth rate</t>
  </si>
  <si>
    <t>Crude death rate</t>
  </si>
  <si>
    <r>
      <t xml:space="preserve">ĐVT: Số con/phụ nữ - </t>
    </r>
    <r>
      <rPr>
        <i/>
        <sz val="10"/>
        <rFont val="Arial"/>
        <family val="2"/>
      </rPr>
      <t xml:space="preserve">Unit: </t>
    </r>
    <r>
      <rPr>
        <i/>
        <sz val="10"/>
        <rFont val="Arial"/>
        <family val="2"/>
        <charset val="163"/>
      </rPr>
      <t>Children per woman</t>
    </r>
  </si>
  <si>
    <t>Tổng số</t>
  </si>
  <si>
    <t>Total</t>
  </si>
  <si>
    <r>
      <t xml:space="preserve">Thành thị - </t>
    </r>
    <r>
      <rPr>
        <i/>
        <sz val="10"/>
        <rFont val="Arial"/>
        <family val="2"/>
      </rPr>
      <t>Urban</t>
    </r>
  </si>
  <si>
    <r>
      <t>Sơ bộ -</t>
    </r>
    <r>
      <rPr>
        <i/>
        <sz val="10"/>
        <rFont val="Arial"/>
        <family val="2"/>
      </rPr>
      <t xml:space="preserve"> Prel.</t>
    </r>
    <r>
      <rPr>
        <sz val="10"/>
        <rFont val="Arial"/>
        <family val="2"/>
      </rPr>
      <t xml:space="preserve"> 2012</t>
    </r>
  </si>
  <si>
    <r>
      <t xml:space="preserve">Đơn vị tính - </t>
    </r>
    <r>
      <rPr>
        <i/>
        <sz val="10"/>
        <rFont val="Arial"/>
        <family val="2"/>
      </rPr>
      <t>Unit</t>
    </r>
    <r>
      <rPr>
        <sz val="10"/>
        <rFont val="Arial"/>
        <family val="2"/>
        <charset val="163"/>
      </rPr>
      <t>: ‰</t>
    </r>
  </si>
  <si>
    <t>Tổng</t>
  </si>
  <si>
    <t>Phân theo thành thị, nông thôn</t>
  </si>
  <si>
    <t>số</t>
  </si>
  <si>
    <t>Nam</t>
  </si>
  <si>
    <t>Nữ</t>
  </si>
  <si>
    <t>Thành thị</t>
  </si>
  <si>
    <t>Nông thôn</t>
  </si>
  <si>
    <t>Male</t>
  </si>
  <si>
    <t>Female</t>
  </si>
  <si>
    <t>Urban</t>
  </si>
  <si>
    <t>Rural</t>
  </si>
  <si>
    <t xml:space="preserve"> </t>
  </si>
  <si>
    <r>
      <t>Đơn vị tính -</t>
    </r>
    <r>
      <rPr>
        <i/>
        <sz val="10"/>
        <rFont val="Arial"/>
        <family val="2"/>
      </rPr>
      <t xml:space="preserve"> Unit: %</t>
    </r>
  </si>
  <si>
    <r>
      <t xml:space="preserve">Nghìn người - </t>
    </r>
    <r>
      <rPr>
        <b/>
        <i/>
        <sz val="10"/>
        <rFont val="Arial"/>
        <family val="2"/>
      </rPr>
      <t>Thous. persons</t>
    </r>
  </si>
  <si>
    <r>
      <t>TỔNG SỐ -</t>
    </r>
    <r>
      <rPr>
        <b/>
        <i/>
        <sz val="10"/>
        <rFont val="Arial"/>
        <family val="2"/>
      </rPr>
      <t xml:space="preserve"> TOTAL</t>
    </r>
  </si>
  <si>
    <r>
      <t>Phân theo giới tính</t>
    </r>
    <r>
      <rPr>
        <b/>
        <i/>
        <sz val="10"/>
        <rFont val="Arial"/>
        <family val="2"/>
      </rPr>
      <t xml:space="preserve"> - By sex</t>
    </r>
  </si>
  <si>
    <r>
      <t xml:space="preserve">Nam - </t>
    </r>
    <r>
      <rPr>
        <i/>
        <sz val="10"/>
        <rFont val="Arial"/>
        <family val="2"/>
      </rPr>
      <t>Male</t>
    </r>
  </si>
  <si>
    <r>
      <t xml:space="preserve">Nữ - </t>
    </r>
    <r>
      <rPr>
        <i/>
        <sz val="10"/>
        <rFont val="Arial"/>
        <family val="2"/>
      </rPr>
      <t>Female</t>
    </r>
  </si>
  <si>
    <r>
      <t>Nông thôn -</t>
    </r>
    <r>
      <rPr>
        <i/>
        <sz val="10"/>
        <rFont val="Arial"/>
        <family val="2"/>
      </rPr>
      <t xml:space="preserve"> Rural</t>
    </r>
  </si>
  <si>
    <r>
      <t>Cơ cấu</t>
    </r>
    <r>
      <rPr>
        <b/>
        <i/>
        <sz val="10"/>
        <rFont val="Arial"/>
        <family val="2"/>
      </rPr>
      <t xml:space="preserve"> -  Structure (%)</t>
    </r>
  </si>
  <si>
    <t>So với dân số (%)</t>
  </si>
  <si>
    <t>Proportion of population (%)</t>
  </si>
  <si>
    <t xml:space="preserve">Dân số </t>
  </si>
  <si>
    <t xml:space="preserve">       by occupation and by status in employment</t>
  </si>
  <si>
    <r>
      <t>Nhà lãnh đạo -</t>
    </r>
    <r>
      <rPr>
        <i/>
        <sz val="10"/>
        <rFont val="Arial"/>
        <family val="2"/>
      </rPr>
      <t xml:space="preserve"> Leaders/managers</t>
    </r>
  </si>
  <si>
    <r>
      <t xml:space="preserve">Chuyên môn kỹ thuật bậc cao - </t>
    </r>
    <r>
      <rPr>
        <i/>
        <sz val="10"/>
        <rFont val="Arial"/>
        <family val="2"/>
      </rPr>
      <t>High level professionals</t>
    </r>
  </si>
  <si>
    <r>
      <t xml:space="preserve">Chuyên môn kỹ thuật bậc trung - </t>
    </r>
    <r>
      <rPr>
        <i/>
        <sz val="10"/>
        <rFont val="Arial"/>
        <family val="2"/>
      </rPr>
      <t>Mid-level professionals</t>
    </r>
  </si>
  <si>
    <r>
      <t xml:space="preserve">Nhân viên - </t>
    </r>
    <r>
      <rPr>
        <i/>
        <sz val="10"/>
        <rFont val="Arial"/>
        <family val="2"/>
      </rPr>
      <t>Clerks</t>
    </r>
  </si>
  <si>
    <t xml:space="preserve">Dịch vụ cá nhân, bảo vệ bán hàng </t>
  </si>
  <si>
    <t>Personal services, protective workers and sales worker</t>
  </si>
  <si>
    <t>Nghề trong nông, lâm, ngư nghiệp</t>
  </si>
  <si>
    <t>Skilled agricultural, forestry and fishery workers</t>
  </si>
  <si>
    <t>Thợ thủ công và các thợ khác có kiên quan</t>
  </si>
  <si>
    <t>Craft and related trade workers</t>
  </si>
  <si>
    <t>Thợ lắp ráp và vận hành máy móc, thiết bị</t>
  </si>
  <si>
    <t>Plant and machine operators and assemblers</t>
  </si>
  <si>
    <r>
      <t>Nghề giản đơn -</t>
    </r>
    <r>
      <rPr>
        <i/>
        <sz val="10"/>
        <rFont val="Arial"/>
        <family val="2"/>
      </rPr>
      <t xml:space="preserve"> Unskilled occupations</t>
    </r>
  </si>
  <si>
    <r>
      <t xml:space="preserve">Khác - </t>
    </r>
    <r>
      <rPr>
        <i/>
        <sz val="10"/>
        <rFont val="Arial"/>
        <family val="2"/>
      </rPr>
      <t>Other</t>
    </r>
  </si>
  <si>
    <r>
      <t xml:space="preserve">Phân theo vị thế việc làm - </t>
    </r>
    <r>
      <rPr>
        <b/>
        <i/>
        <sz val="10"/>
        <rFont val="Arial"/>
        <family val="2"/>
      </rPr>
      <t>By status in employment</t>
    </r>
  </si>
  <si>
    <r>
      <t>Làm công ăn lương -</t>
    </r>
    <r>
      <rPr>
        <i/>
        <sz val="10"/>
        <rFont val="Arial"/>
        <family val="2"/>
      </rPr>
      <t xml:space="preserve"> Wage worker</t>
    </r>
  </si>
  <si>
    <r>
      <t xml:space="preserve">Chủ cơ sở sản xuất kinh doanh - </t>
    </r>
    <r>
      <rPr>
        <i/>
        <sz val="10"/>
        <rFont val="Arial"/>
        <family val="2"/>
      </rPr>
      <t>Employer</t>
    </r>
  </si>
  <si>
    <r>
      <t xml:space="preserve">Tự làm - </t>
    </r>
    <r>
      <rPr>
        <i/>
        <sz val="10"/>
        <rFont val="Arial"/>
        <family val="2"/>
      </rPr>
      <t>Own account worker</t>
    </r>
  </si>
  <si>
    <r>
      <t xml:space="preserve">Lao động gia đình - </t>
    </r>
    <r>
      <rPr>
        <i/>
        <sz val="10"/>
        <rFont val="Arial"/>
        <family val="2"/>
      </rPr>
      <t>Unpaid familly worker</t>
    </r>
  </si>
  <si>
    <r>
      <t xml:space="preserve">Xã viên hợp tác xã - </t>
    </r>
    <r>
      <rPr>
        <i/>
        <sz val="10"/>
        <rFont val="Arial"/>
        <family val="2"/>
      </rPr>
      <t>Member of cooperative</t>
    </r>
  </si>
  <si>
    <r>
      <t xml:space="preserve">Người học việc - </t>
    </r>
    <r>
      <rPr>
        <i/>
        <sz val="10"/>
        <rFont val="Arial"/>
        <family val="2"/>
      </rPr>
      <t>Apprentice</t>
    </r>
  </si>
  <si>
    <r>
      <t xml:space="preserve">Đơn vị tính - </t>
    </r>
    <r>
      <rPr>
        <i/>
        <sz val="10"/>
        <rFont val="Arial"/>
        <family val="2"/>
      </rPr>
      <t>Unit: %</t>
    </r>
  </si>
  <si>
    <r>
      <t xml:space="preserve">ĐVT: Nghìn đồng - </t>
    </r>
    <r>
      <rPr>
        <i/>
        <sz val="10"/>
        <rFont val="Arial"/>
        <family val="2"/>
      </rPr>
      <t>Unit: Thous. dongs</t>
    </r>
  </si>
  <si>
    <r>
      <t xml:space="preserve">Nghìn đồng - </t>
    </r>
    <r>
      <rPr>
        <b/>
        <i/>
        <sz val="10"/>
        <rFont val="Arial"/>
        <family val="2"/>
      </rPr>
      <t>Thous. dongs</t>
    </r>
  </si>
  <si>
    <t xml:space="preserve">Chỉ số phát triển (Năm trước = 100) - % </t>
  </si>
  <si>
    <t>Index (Previous year = 100) - %</t>
  </si>
  <si>
    <t>32. Thu nhập bình quân 1 tháng của lao động làm công ăn lương</t>
  </si>
  <si>
    <t xml:space="preserve">       từ 15 tuổi trở lên đang làm việc phân theo ngành kinh tế</t>
  </si>
  <si>
    <t xml:space="preserve">      Average monthly income of wage workers aged 15 and over</t>
  </si>
  <si>
    <t xml:space="preserve">      by kinds of economic activity</t>
  </si>
  <si>
    <r>
      <t xml:space="preserve">Sơ bộ
</t>
    </r>
    <r>
      <rPr>
        <i/>
        <sz val="10"/>
        <rFont val="Arial"/>
        <family val="2"/>
      </rPr>
      <t>Prel.</t>
    </r>
    <r>
      <rPr>
        <sz val="10"/>
        <rFont val="Arial"/>
        <family val="2"/>
      </rPr>
      <t xml:space="preserve"> 2012</t>
    </r>
  </si>
  <si>
    <t>Phân theo ngành kinh tế cấp 1 (visic 2007)</t>
  </si>
  <si>
    <t>A. Nông nghiệp, lâm nghiệp và thủy sản</t>
  </si>
  <si>
    <t>B. Khai khoáng</t>
  </si>
  <si>
    <t>C. Công nghiệp chế biến, chế tạo</t>
  </si>
  <si>
    <t>D. Sản xuất và phân phối điện, khí đốt, nước</t>
  </si>
  <si>
    <t xml:space="preserve">   nóng, hơi nước và điều hòa không khí</t>
  </si>
  <si>
    <t>E. Cung cấp nước, hoạt động quản lý và</t>
  </si>
  <si>
    <t xml:space="preserve">  xử lý rác thải, nước thải.</t>
  </si>
  <si>
    <t>F. Xây dựng</t>
  </si>
  <si>
    <t>G. Bán buôn và bán lẻ; sửa chữa ô tô, mô tô</t>
  </si>
  <si>
    <t xml:space="preserve"> xe máy và xe có động cơ khác.</t>
  </si>
  <si>
    <t>H. Vận tải, kho bãi</t>
  </si>
  <si>
    <t>I. Dịch vụ lưu trú và ăn uống</t>
  </si>
  <si>
    <t>J. Thông tin và truyền thông</t>
  </si>
  <si>
    <t>K. Hoạt động tài chính, ngân hàng và Bhiểm</t>
  </si>
  <si>
    <t>L. Hoạt động kinh doanh bất động sản</t>
  </si>
  <si>
    <t>M. Hoạt động chuyên môn khoa học và CN</t>
  </si>
  <si>
    <t>N. Hoạt động hành chính và dịch vụ hỗ trợ</t>
  </si>
  <si>
    <t>O. Hoạt động của Đảng, tổ chức chính trị XH</t>
  </si>
  <si>
    <t xml:space="preserve">  QLNN, ANQP, đảm bảo XH bắt buộc</t>
  </si>
  <si>
    <t>P. Giáo dục và đào tạo</t>
  </si>
  <si>
    <t>Q. Y tế và hoạt động cứu giúp xã hội</t>
  </si>
  <si>
    <t>R. Nghệ thuật, vui chơi và giải trí</t>
  </si>
  <si>
    <t>S. Hoạt động dịch vụ khác</t>
  </si>
  <si>
    <t xml:space="preserve">T. Hoạt động làm thuê công việc trong các hộ </t>
  </si>
  <si>
    <t xml:space="preserve">  gia đình, sản xuất sản phẩm vật chất và dịch</t>
  </si>
  <si>
    <t xml:space="preserve">  vụ tự tiêu dùng của hộ gia đình.</t>
  </si>
  <si>
    <t>U. Hoạt động của các tổ chức và cơ quan</t>
  </si>
  <si>
    <t xml:space="preserve">   quốc tế.</t>
  </si>
  <si>
    <t>33. Thu nhập bình quân 1 tháng của lao động làm công ăn lương</t>
  </si>
  <si>
    <t xml:space="preserve">       từ 15 tuổi trở lên đang làm việc phân theo loại hình kinh tế</t>
  </si>
  <si>
    <t xml:space="preserve">      by types of ownership</t>
  </si>
  <si>
    <r>
      <t xml:space="preserve">Chia ra - </t>
    </r>
    <r>
      <rPr>
        <i/>
        <sz val="10"/>
        <rFont val="Arial"/>
        <family val="2"/>
      </rPr>
      <t>Of which</t>
    </r>
  </si>
  <si>
    <t xml:space="preserve">Nhà nước </t>
  </si>
  <si>
    <t xml:space="preserve">Ngoài </t>
  </si>
  <si>
    <t xml:space="preserve">Khu vực có vốn </t>
  </si>
  <si>
    <t>State</t>
  </si>
  <si>
    <t>Nhà nước</t>
  </si>
  <si>
    <t>đầu tư nước ngoài</t>
  </si>
  <si>
    <t>Non-state</t>
  </si>
  <si>
    <t>Foreign</t>
  </si>
  <si>
    <t>investment sector</t>
  </si>
  <si>
    <t xml:space="preserve">                    </t>
  </si>
  <si>
    <r>
      <rPr>
        <b/>
        <sz val="10"/>
        <rFont val="Arial"/>
        <family val="2"/>
      </rPr>
      <t xml:space="preserve">Chia ra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  <charset val="163"/>
      </rPr>
      <t>Of which</t>
    </r>
  </si>
  <si>
    <r>
      <rPr>
        <b/>
        <sz val="10"/>
        <rFont val="Arial"/>
        <family val="2"/>
      </rPr>
      <t xml:space="preserve">Thành thị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Urban</t>
    </r>
  </si>
  <si>
    <r>
      <rPr>
        <b/>
        <sz val="10"/>
        <rFont val="Arial"/>
        <family val="2"/>
      </rPr>
      <t xml:space="preserve">Nông thôn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Rural</t>
    </r>
  </si>
  <si>
    <t xml:space="preserve">                  Lao động từ 15 tuổi trở lên đang làm việc tại thời điểm 1/7
                  hàng năm phân theo thành thị, nông thôn</t>
  </si>
  <si>
    <t xml:space="preserve">                    Employed population aged 15 and over of  annual 1/7 by residence</t>
  </si>
  <si>
    <r>
      <rPr>
        <b/>
        <sz val="10"/>
        <rFont val="Arial"/>
        <family val="2"/>
      </rPr>
      <t>Tổng số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</t>
    </r>
  </si>
  <si>
    <r>
      <rPr>
        <b/>
        <sz val="10"/>
        <rFont val="Arial"/>
        <family val="2"/>
      </rPr>
      <t>Chia ra</t>
    </r>
    <r>
      <rPr>
        <sz val="10"/>
        <rFont val="Arial"/>
        <family val="2"/>
      </rPr>
      <t xml:space="preserve"> - Of which</t>
    </r>
  </si>
  <si>
    <t xml:space="preserve">                 Lao động từ 15 tuổi trở lên đang làm việc tại thời điểm 1/7
                 hàng năm phân theo giới tính</t>
  </si>
  <si>
    <t xml:space="preserve">                  Employed population aged 15 and over as of  annual 1/7 by sex</t>
  </si>
  <si>
    <r>
      <rPr>
        <b/>
        <sz val="10"/>
        <rFont val="Arial"/>
        <family val="2"/>
      </rPr>
      <t>Nam -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Male</t>
    </r>
  </si>
  <si>
    <r>
      <rPr>
        <b/>
        <sz val="10"/>
        <rFont val="Arial"/>
        <family val="2"/>
      </rPr>
      <t xml:space="preserve">Nữ 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Female</t>
    </r>
  </si>
  <si>
    <r>
      <t>Nghìn người -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Thous. persons</t>
    </r>
  </si>
  <si>
    <t xml:space="preserve"> …</t>
  </si>
  <si>
    <t xml:space="preserve">             Thu nhập bình quân 1 tháng của lao động làm công ăn lương 
từ 15 tuổi trở lên đang làm việc phân theo giới tính</t>
  </si>
  <si>
    <t xml:space="preserve">                 Average monthly income of wage workers aged 15 and over by sex </t>
  </si>
  <si>
    <r>
      <rPr>
        <b/>
        <sz val="10"/>
        <rFont val="Arial"/>
        <family val="2"/>
      </rPr>
      <t>Nam</t>
    </r>
    <r>
      <rPr>
        <sz val="10"/>
        <rFont val="Arial"/>
        <family val="2"/>
      </rPr>
      <t xml:space="preserve"> - </t>
    </r>
    <r>
      <rPr>
        <i/>
        <sz val="10"/>
        <rFont val="Arial"/>
        <family val="2"/>
      </rPr>
      <t>Male</t>
    </r>
  </si>
  <si>
    <r>
      <t xml:space="preserve">Nghìn đồng - </t>
    </r>
    <r>
      <rPr>
        <i/>
        <sz val="10"/>
        <rFont val="Arial"/>
        <family val="2"/>
      </rPr>
      <t>Thous. dongs</t>
    </r>
  </si>
  <si>
    <r>
      <t xml:space="preserve">Dân số và lao động </t>
    </r>
    <r>
      <rPr>
        <i/>
        <sz val="12"/>
        <rFont val="Arial"/>
        <family val="2"/>
      </rPr>
      <t xml:space="preserve">- Population and Labour </t>
    </r>
    <r>
      <rPr>
        <b/>
        <sz val="16"/>
        <rFont val="Arial"/>
        <family val="2"/>
      </rPr>
      <t xml:space="preserve">21   </t>
    </r>
  </si>
  <si>
    <r>
      <rPr>
        <b/>
        <sz val="16"/>
        <rFont val="Arial"/>
        <family val="2"/>
      </rPr>
      <t xml:space="preserve">24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</si>
  <si>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t xml:space="preserve"> Dân số và lao động -</t>
    </r>
    <r>
      <rPr>
        <i/>
        <sz val="12"/>
        <rFont val="Arial"/>
        <family val="2"/>
      </rPr>
      <t xml:space="preserve"> Population and Labour </t>
    </r>
    <r>
      <rPr>
        <b/>
        <sz val="16"/>
        <rFont val="Arial"/>
        <family val="2"/>
      </rPr>
      <t>27</t>
    </r>
  </si>
  <si>
    <r>
      <t xml:space="preserve"> Dân số và lao động -</t>
    </r>
    <r>
      <rPr>
        <i/>
        <sz val="12"/>
        <rFont val="Arial"/>
        <family val="2"/>
      </rPr>
      <t xml:space="preserve"> Population and Labour </t>
    </r>
    <r>
      <rPr>
        <b/>
        <sz val="16"/>
        <rFont val="Arial"/>
        <family val="2"/>
      </rPr>
      <t>29</t>
    </r>
  </si>
  <si>
    <r>
      <rPr>
        <b/>
        <sz val="16"/>
        <rFont val="Arial"/>
        <family val="2"/>
      </rPr>
      <t xml:space="preserve">36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</si>
  <si>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rPr>
        <b/>
        <sz val="16"/>
        <rFont val="Arial"/>
        <family val="2"/>
      </rPr>
      <t xml:space="preserve">38 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</si>
  <si>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t>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  <r>
      <rPr>
        <b/>
        <sz val="16"/>
        <rFont val="Arial"/>
        <family val="2"/>
      </rPr>
      <t>27</t>
    </r>
  </si>
  <si>
    <r>
      <t xml:space="preserve">ĐVT-Unit: Nghìn người - </t>
    </r>
    <r>
      <rPr>
        <i/>
        <sz val="10"/>
        <rFont val="Arial"/>
        <family val="2"/>
      </rPr>
      <t>Thous.persons</t>
    </r>
  </si>
  <si>
    <r>
      <t>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  <r>
      <rPr>
        <b/>
        <sz val="16"/>
        <rFont val="Arial"/>
        <family val="2"/>
      </rPr>
      <t>29</t>
    </r>
  </si>
  <si>
    <r>
      <t>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 xml:space="preserve">Population and Labour </t>
    </r>
    <r>
      <rPr>
        <b/>
        <sz val="16"/>
        <rFont val="Arial"/>
        <family val="2"/>
      </rPr>
      <t>31</t>
    </r>
    <r>
      <rPr>
        <sz val="16"/>
        <rFont val="Arial"/>
        <family val="2"/>
      </rPr>
      <t xml:space="preserve"> </t>
    </r>
  </si>
  <si>
    <r>
      <t>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 xml:space="preserve">Population and Labour </t>
    </r>
    <r>
      <rPr>
        <b/>
        <sz val="16"/>
        <rFont val="Arial"/>
        <family val="2"/>
      </rPr>
      <t>33</t>
    </r>
  </si>
  <si>
    <r>
      <rPr>
        <b/>
        <sz val="16"/>
        <rFont val="Arial"/>
        <family val="2"/>
      </rPr>
      <t>34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</si>
  <si>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t>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 xml:space="preserve">Population and Labour </t>
    </r>
    <r>
      <rPr>
        <b/>
        <sz val="16"/>
        <rFont val="Arial"/>
        <family val="2"/>
      </rPr>
      <t>35</t>
    </r>
  </si>
  <si>
    <r>
      <rPr>
        <b/>
        <sz val="16"/>
        <rFont val="Arial"/>
        <family val="2"/>
      </rPr>
      <t>36</t>
    </r>
    <r>
      <rPr>
        <b/>
        <sz val="12"/>
        <rFont val="Arial"/>
        <family val="2"/>
      </rPr>
      <t xml:space="preserve">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>Population and Labour</t>
    </r>
    <r>
      <rPr>
        <sz val="12"/>
        <rFont val="Arial"/>
        <family val="2"/>
      </rPr>
      <t xml:space="preserve"> </t>
    </r>
  </si>
  <si>
    <r>
      <t>32</t>
    </r>
    <r>
      <rPr>
        <b/>
        <sz val="12"/>
        <rFont val="Arial"/>
        <family val="2"/>
      </rPr>
      <t xml:space="preserve">  Dân số và lao động</t>
    </r>
    <r>
      <rPr>
        <sz val="12"/>
        <rFont val="Arial"/>
        <family val="2"/>
      </rPr>
      <t xml:space="preserve"> - </t>
    </r>
    <r>
      <rPr>
        <i/>
        <sz val="12"/>
        <rFont val="Arial"/>
        <family val="2"/>
      </rPr>
      <t xml:space="preserve">Population and Labour </t>
    </r>
    <r>
      <rPr>
        <b/>
        <sz val="16"/>
        <rFont val="Arial"/>
        <family val="2"/>
      </rPr>
      <t/>
    </r>
  </si>
  <si>
    <r>
      <t xml:space="preserve">ĐVT-Unit: Người - </t>
    </r>
    <r>
      <rPr>
        <i/>
        <sz val="10"/>
        <rFont val="Arial"/>
        <family val="2"/>
      </rPr>
      <t>persons</t>
    </r>
  </si>
  <si>
    <r>
      <t xml:space="preserve">ĐVT-Unit: Vụ - </t>
    </r>
    <r>
      <rPr>
        <i/>
        <sz val="10"/>
        <rFont val="Arial"/>
        <family val="2"/>
      </rPr>
      <t>Case.</t>
    </r>
  </si>
  <si>
    <t xml:space="preserve">                    Number of deaths of accident at work by district</t>
  </si>
  <si>
    <t>2014</t>
  </si>
  <si>
    <t>ĐVT-Unit: Người - Person</t>
  </si>
  <si>
    <r>
      <t xml:space="preserve">ĐVT-Unit: Người - </t>
    </r>
    <r>
      <rPr>
        <i/>
        <sz val="10"/>
        <rFont val="Arial"/>
        <family val="2"/>
      </rPr>
      <t>person</t>
    </r>
  </si>
  <si>
    <r>
      <t>Người -</t>
    </r>
    <r>
      <rPr>
        <i/>
        <sz val="10"/>
        <rFont val="Arial"/>
        <family val="2"/>
      </rPr>
      <t xml:space="preserve"> Person</t>
    </r>
  </si>
  <si>
    <r>
      <t xml:space="preserve">C- Công nghiệp chế biến, chế tạo </t>
    </r>
    <r>
      <rPr>
        <i/>
        <sz val="10"/>
        <color indexed="10"/>
        <rFont val="Arial"/>
        <family val="2"/>
      </rPr>
      <t>Manufacturing</t>
    </r>
  </si>
  <si>
    <r>
      <t>(Km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</si>
  <si>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(Km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</t>
    </r>
  </si>
  <si>
    <r>
      <t xml:space="preserve"> (Người/Km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</si>
  <si>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(Person/km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)</t>
    </r>
  </si>
  <si>
    <r>
      <t xml:space="preserve">                 </t>
    </r>
    <r>
      <rPr>
        <i/>
        <sz val="13"/>
        <rFont val="Arial"/>
        <family val="2"/>
      </rPr>
      <t>(Tiếp biểu)</t>
    </r>
    <r>
      <rPr>
        <b/>
        <sz val="13"/>
        <rFont val="Arial"/>
        <family val="2"/>
      </rPr>
      <t>Lao động nữ đang làm việc phân theo ngành kinh tế</t>
    </r>
  </si>
  <si>
    <t>2015</t>
  </si>
  <si>
    <t>2.Thành Phố Tam Điệp</t>
  </si>
  <si>
    <t xml:space="preserve">                   Số vụ tai nạn lao động phân theo huyện, thành phố</t>
  </si>
  <si>
    <t xml:space="preserve">                   Số người bị thương do tai nạn lao động phân theo huyện,
                    thành phố</t>
  </si>
  <si>
    <t xml:space="preserve">                 Số người chết do tai nạn lao động phân theo huyện, thành phố</t>
  </si>
  <si>
    <t>2016</t>
  </si>
  <si>
    <t>2017</t>
  </si>
  <si>
    <t>18. Dân số từ 15 tuổi trở lên phân theo tình trạng hôn nhân</t>
  </si>
  <si>
    <t xml:space="preserve">      Population at 15 years old of age and above by marital status </t>
  </si>
  <si>
    <r>
      <t>ĐVT: Người</t>
    </r>
    <r>
      <rPr>
        <i/>
        <sz val="10"/>
        <rFont val="Arial"/>
        <family val="2"/>
      </rPr>
      <t xml:space="preserve"> - Unit: Person.</t>
    </r>
  </si>
  <si>
    <r>
      <t xml:space="preserve">Chưa vợ/chồng - </t>
    </r>
    <r>
      <rPr>
        <i/>
        <sz val="10"/>
        <rFont val="Arial"/>
        <family val="2"/>
      </rPr>
      <t>Single</t>
    </r>
  </si>
  <si>
    <r>
      <t xml:space="preserve">Có vợ/chồng - </t>
    </r>
    <r>
      <rPr>
        <i/>
        <sz val="10"/>
        <rFont val="Arial"/>
        <family val="2"/>
      </rPr>
      <t>Married</t>
    </r>
  </si>
  <si>
    <r>
      <t xml:space="preserve">Góa - </t>
    </r>
    <r>
      <rPr>
        <i/>
        <sz val="10"/>
        <rFont val="Arial"/>
        <family val="2"/>
      </rPr>
      <t>Widowed</t>
    </r>
  </si>
  <si>
    <r>
      <t>Ly hôn/ly thân -</t>
    </r>
    <r>
      <rPr>
        <i/>
        <sz val="10"/>
        <rFont val="Arial"/>
        <family val="2"/>
      </rPr>
      <t xml:space="preserve"> Devorced/Separated</t>
    </r>
  </si>
  <si>
    <t>19. Tỷ số giới tính của dân số phân theo thành thị, nông thôn</t>
  </si>
  <si>
    <t xml:space="preserve">      Sex ratio of population by residence</t>
  </si>
  <si>
    <r>
      <t>ĐVT: Số nam/100 nữ</t>
    </r>
    <r>
      <rPr>
        <i/>
        <sz val="10"/>
        <rFont val="Arial"/>
        <family val="2"/>
      </rPr>
      <t xml:space="preserve"> - Unit: Males per 100 females.</t>
    </r>
  </si>
  <si>
    <t>Chia ra - Of which</t>
  </si>
  <si>
    <r>
      <t xml:space="preserve">Nông thôn - </t>
    </r>
    <r>
      <rPr>
        <i/>
        <sz val="10"/>
        <rFont val="Arial"/>
        <family val="2"/>
      </rPr>
      <t>Rural</t>
    </r>
  </si>
  <si>
    <r>
      <rPr>
        <sz val="10"/>
        <rFont val="Arial"/>
        <family val="2"/>
      </rPr>
      <t xml:space="preserve">Chia ra - </t>
    </r>
    <r>
      <rPr>
        <i/>
        <sz val="10"/>
        <rFont val="Arial"/>
        <family val="2"/>
      </rPr>
      <t>Of which</t>
    </r>
  </si>
  <si>
    <t>Hệ thống chỉ tiêu QG</t>
  </si>
  <si>
    <t>23. Tỷ suất chết của trẻ em dưới năm tuổi phân theo giới tính</t>
  </si>
  <si>
    <t xml:space="preserve">      Under five mortality rate by sex</t>
  </si>
  <si>
    <t xml:space="preserve">ĐVT: Trẻ em dưới năm tuổi tử vong/1000 trẻ sinh sống </t>
  </si>
  <si>
    <t>Unit: Under - five deaths per 1000 live births</t>
  </si>
  <si>
    <t>24. Tỷ lệ tăng dân số chung của dân số phân theo thành thị, nông thôn</t>
  </si>
  <si>
    <t xml:space="preserve">      Increase rate of population by residence</t>
  </si>
  <si>
    <t>Tỷ lệ tăng dân số chung</t>
  </si>
  <si>
    <t>Increase rate of population</t>
  </si>
  <si>
    <t xml:space="preserve"> Natural increase rate </t>
  </si>
  <si>
    <t xml:space="preserve">Tỷ suất di cư thuần </t>
  </si>
  <si>
    <t>Net emigration rate</t>
  </si>
  <si>
    <t xml:space="preserve">       In-migration, out-migration and net-migration rates by sex</t>
  </si>
  <si>
    <t>Tỷ suất nhập cư</t>
  </si>
  <si>
    <t>In-migration rate</t>
  </si>
  <si>
    <t>Tỷ suất xuất cư</t>
  </si>
  <si>
    <t>Out-migration rate</t>
  </si>
  <si>
    <t>Tỷ suất di cư thuần</t>
  </si>
  <si>
    <t>Net-migration rate</t>
  </si>
  <si>
    <t xml:space="preserve">       Life expectancy at birth by sex</t>
  </si>
  <si>
    <r>
      <t>ĐVT: Năm</t>
    </r>
    <r>
      <rPr>
        <i/>
        <sz val="10"/>
        <rFont val="Arial"/>
        <family val="2"/>
      </rPr>
      <t xml:space="preserve"> - Unit: Year</t>
    </r>
  </si>
  <si>
    <t xml:space="preserve">      Average age of first marriage by sex and by residence </t>
  </si>
  <si>
    <r>
      <t xml:space="preserve">Đơn vị tính: Năm - </t>
    </r>
    <r>
      <rPr>
        <i/>
        <sz val="10"/>
        <rFont val="Arial"/>
        <family val="2"/>
      </rPr>
      <t>Unit: Year</t>
    </r>
  </si>
  <si>
    <r>
      <t xml:space="preserve">Phân theo giới tính - </t>
    </r>
    <r>
      <rPr>
        <sz val="10"/>
        <rFont val="Arial"/>
        <family val="2"/>
      </rPr>
      <t>By sex</t>
    </r>
  </si>
  <si>
    <r>
      <t xml:space="preserve">Phân theo thành thị, nông thôn </t>
    </r>
    <r>
      <rPr>
        <sz val="10"/>
        <rFont val="Arial"/>
        <family val="2"/>
      </rPr>
      <t>- By residence</t>
    </r>
  </si>
  <si>
    <r>
      <rPr>
        <b/>
        <sz val="10"/>
        <rFont val="Arial"/>
        <family val="2"/>
      </rPr>
      <t xml:space="preserve">Thành thị </t>
    </r>
    <r>
      <rPr>
        <sz val="10"/>
        <rFont val="Arial"/>
        <family val="2"/>
      </rPr>
      <t>- Urban</t>
    </r>
  </si>
  <si>
    <r>
      <rPr>
        <b/>
        <sz val="10"/>
        <rFont val="Arial"/>
        <family val="2"/>
      </rPr>
      <t>Nông thôn -</t>
    </r>
    <r>
      <rPr>
        <sz val="10"/>
        <rFont val="Arial"/>
        <family val="2"/>
      </rPr>
      <t xml:space="preserve"> Rural</t>
    </r>
  </si>
  <si>
    <t>B23</t>
  </si>
  <si>
    <t xml:space="preserve">       và theo thành thị, nông thôn</t>
  </si>
  <si>
    <t xml:space="preserve">       Labour force at 15 years of age and above by sex and by risedence</t>
  </si>
  <si>
    <r>
      <t xml:space="preserve">Người - </t>
    </r>
    <r>
      <rPr>
        <b/>
        <i/>
        <sz val="10"/>
        <rFont val="Arial"/>
        <family val="2"/>
      </rPr>
      <t>Person</t>
    </r>
  </si>
  <si>
    <t xml:space="preserve">       Underemployment rate of labour force at working age by sex and by residence</t>
  </si>
  <si>
    <r>
      <t>Người - P</t>
    </r>
    <r>
      <rPr>
        <b/>
        <i/>
        <sz val="10"/>
        <rFont val="Arial"/>
        <family val="2"/>
      </rPr>
      <t>ersons</t>
    </r>
  </si>
  <si>
    <t>DS trung bình</t>
  </si>
  <si>
    <t>Kết qả điều tra LĐVL (TCTK công bố)</t>
  </si>
  <si>
    <r>
      <t>Người -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persons</t>
    </r>
  </si>
  <si>
    <t>Dân số TB</t>
  </si>
  <si>
    <r>
      <t xml:space="preserve">Phân theo nghề nghiệp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By occupation</t>
    </r>
  </si>
  <si>
    <t xml:space="preserve">      Annual employed population at 15 years of age and above </t>
  </si>
  <si>
    <r>
      <t xml:space="preserve">Kinh tế                   Nhà nước 
</t>
    </r>
    <r>
      <rPr>
        <i/>
        <sz val="10"/>
        <rFont val="Arial"/>
        <family val="2"/>
      </rPr>
      <t>State</t>
    </r>
  </si>
  <si>
    <r>
      <t xml:space="preserve">Kinh tế ngoài Nhà nước
</t>
    </r>
    <r>
      <rPr>
        <i/>
        <sz val="10"/>
        <rFont val="Arial"/>
        <family val="2"/>
      </rPr>
      <t>Non-state</t>
    </r>
  </si>
  <si>
    <r>
      <t xml:space="preserve">Khu vực
đầu tư nước ngoài 
</t>
    </r>
    <r>
      <rPr>
        <i/>
        <sz val="10"/>
        <rFont val="Arial"/>
        <family val="2"/>
      </rPr>
      <t xml:space="preserve"> Foreign investment sector</t>
    </r>
  </si>
  <si>
    <t>Chỉ số phát triển (Năm trước = 100) -%</t>
  </si>
  <si>
    <t>Index (Previous = 100) %</t>
  </si>
  <si>
    <r>
      <t>Cơ cấu -</t>
    </r>
    <r>
      <rPr>
        <b/>
        <i/>
        <sz val="10"/>
        <rFont val="Arial"/>
        <family val="2"/>
      </rPr>
      <t xml:space="preserve"> Structure - (%)</t>
    </r>
  </si>
  <si>
    <t>Nguồn từ điều tra DN, HCSN, cá thể</t>
  </si>
  <si>
    <t>Nguồn từ các cuộc điều tra: DN, HCSN, cá thể</t>
  </si>
  <si>
    <t>Không có nguồn theo phân tổ: Giới tính, thành thị, NT</t>
  </si>
  <si>
    <t>Không có nguồn chia nam nữ</t>
  </si>
  <si>
    <t>DÂN SỐ VÀ LAO ĐỘNG</t>
  </si>
  <si>
    <t>POPULATION AND LABOUR</t>
  </si>
  <si>
    <t>Biểu</t>
  </si>
  <si>
    <t>Trang</t>
  </si>
  <si>
    <t>Table</t>
  </si>
  <si>
    <t>Page</t>
  </si>
  <si>
    <t>Tỷ số giới tính của dân số phân theo thành thị, nông thôn</t>
  </si>
  <si>
    <t>Tổng tỷ suất sinh phân theo thành thị, nông thôn</t>
  </si>
  <si>
    <t>Tỷ lệ tăng dân số chung của dân số phân theo thành thị, nông thôn</t>
  </si>
  <si>
    <t>Increase rate of population by residence</t>
  </si>
  <si>
    <t>Tỷ suất nhập cư, xuất cư và di cư thuần phân theo giới tính</t>
  </si>
  <si>
    <t>In-migration, out-migration and net-migration rates by sex</t>
  </si>
  <si>
    <t>Tuổi thọ trung bình tính từ lúc sinh phân theo giới tính</t>
  </si>
  <si>
    <t>Life expectancy at birth by sex</t>
  </si>
  <si>
    <t>Annual employed population at 15 years of age and above by types of ownership</t>
  </si>
  <si>
    <t>by occupation and by status in employment</t>
  </si>
  <si>
    <t>Underemployment rate of labour force at working age by sex and by residence</t>
  </si>
  <si>
    <t xml:space="preserve">     </t>
  </si>
  <si>
    <t>Giải thích chỉ tiêu</t>
  </si>
  <si>
    <t>Tổng quan tình hình</t>
  </si>
  <si>
    <t>Dân số trung bình nam phân theo huyện, thành phố</t>
  </si>
  <si>
    <t>Dân số trung bình nữ phân theo huyện, thành phố</t>
  </si>
  <si>
    <t>Dân số trung bình thành thị phân theo huyện, thành phố</t>
  </si>
  <si>
    <t>Dân số trung bình nông thôn phân theo huyện, thành phố</t>
  </si>
  <si>
    <t xml:space="preserve">        Average population by sex and by residence</t>
  </si>
  <si>
    <t>13.  Dân số trung bình phân theo huyện, thành phố</t>
  </si>
  <si>
    <t xml:space="preserve">        Average population by district</t>
  </si>
  <si>
    <t>14. Dân số trung bình nam phân theo huyện, thành phố</t>
  </si>
  <si>
    <t xml:space="preserve">     Average male population by district</t>
  </si>
  <si>
    <t xml:space="preserve"> 15. Dân số trung bình nữ phân theo huyện, thành phố</t>
  </si>
  <si>
    <t xml:space="preserve">      Average female population by district</t>
  </si>
  <si>
    <t xml:space="preserve"> 16. Dân số trung bình thành thị phân theo huyện, thành phố</t>
  </si>
  <si>
    <t xml:space="preserve">      Average urban population by district</t>
  </si>
  <si>
    <t>17. Dân số trung bình nông thôn phân theo huyện, thành phố</t>
  </si>
  <si>
    <t xml:space="preserve">      Average rural population by district</t>
  </si>
  <si>
    <t xml:space="preserve">20. Tỷ suất sinh thô, tỷ suất chết thô và tỷ lệ tăng tự nhiên của dân số
    </t>
  </si>
  <si>
    <t xml:space="preserve">      Crude birth rate, crude death rate and natural increase rate of population</t>
  </si>
  <si>
    <t xml:space="preserve">21. Tổng tỷ suất sinh phân theo thành thị, nông thôn
                   </t>
  </si>
  <si>
    <t xml:space="preserve">       Total fertility rate by residence </t>
  </si>
  <si>
    <t xml:space="preserve">      Child mortality rate by sex and by residence</t>
  </si>
  <si>
    <t xml:space="preserve">        Unemployment rate by sex and by residence</t>
  </si>
  <si>
    <t>thành thị, nông thôn</t>
  </si>
  <si>
    <t>Dân số từ 15 tuổi trở lên phân theo tình trạng hôn nhân</t>
  </si>
  <si>
    <t xml:space="preserve">22. Tỷ suất chết của trẻ em dưới 1 tuổi phân theo giới tính, </t>
  </si>
  <si>
    <t xml:space="preserve"> Child mortality rate</t>
  </si>
  <si>
    <t>Tỷ suất chết của trẻ em dưới năm tuổi</t>
  </si>
  <si>
    <t xml:space="preserve"> Under five mortality rate</t>
  </si>
  <si>
    <t xml:space="preserve">Natural increase rate </t>
  </si>
  <si>
    <t>Under - five deaths per 1000 live births)</t>
  </si>
  <si>
    <t>23. Tỷ lệ tăng dân số chung của dân số phân theo thành thị, nông thôn</t>
  </si>
  <si>
    <t>24. Tỷ suất nhập cư, xuất cư và di cư thuần phân theo giới tính</t>
  </si>
  <si>
    <t>25. Tuổi thọ trung bình tính từ lúc sinh phân theo giới tính</t>
  </si>
  <si>
    <t>26. Tuổi kết hôn trung bình lần đầu phân theo giới tính</t>
  </si>
  <si>
    <t>27. Tỷ lệ dân số từ 15 tuổi trở lên biết chữ phân theo giới tính</t>
  </si>
  <si>
    <t>28. Lực lượng lao động từ 15 tuổi trở lên phân theo giới tính</t>
  </si>
  <si>
    <t>29. Lao động từ 15 tuổi trở lên đang làm việc hàng năm</t>
  </si>
  <si>
    <r>
      <t xml:space="preserve">Tổng số </t>
    </r>
    <r>
      <rPr>
        <i/>
        <sz val="10"/>
        <color theme="1"/>
        <rFont val="Arial"/>
        <family val="2"/>
      </rPr>
      <t>Total</t>
    </r>
  </si>
  <si>
    <r>
      <t>Nam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Male</t>
    </r>
  </si>
  <si>
    <r>
      <t>Nữ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Female</t>
    </r>
  </si>
  <si>
    <r>
      <t>Thành thị</t>
    </r>
    <r>
      <rPr>
        <sz val="10"/>
        <color theme="1"/>
        <rFont val="Arial"/>
        <family val="2"/>
      </rPr>
      <t xml:space="preserve">
 </t>
    </r>
    <r>
      <rPr>
        <i/>
        <sz val="10"/>
        <color theme="1"/>
        <rFont val="Arial"/>
        <family val="2"/>
      </rPr>
      <t>Urban</t>
    </r>
  </si>
  <si>
    <r>
      <t>Nông thôn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Rural</t>
    </r>
  </si>
  <si>
    <t>30. Lao động từ 15 tuổi trở lên đang làm việc tại thời điểm 1/7 hàng năm   phân theo thành thị, nông thôn</t>
  </si>
  <si>
    <t>31. Lao động từ 15 tuổi trở lên đang làm việc tại thời điểm 1/7 hàng năm             phân theo giới tính</t>
  </si>
  <si>
    <t>32. Lao động từ 15 tuổi trở lên đang làm việc tại thời điểm 1/7 hàng năm</t>
  </si>
  <si>
    <t>35. Tỷ lệ thiếu việc làm của lực lượng lao động trong độ tuổi</t>
  </si>
  <si>
    <r>
      <t xml:space="preserve">Tổng số </t>
    </r>
    <r>
      <rPr>
        <i/>
        <sz val="12"/>
        <rFont val="Times New Roman"/>
        <family val="1"/>
      </rPr>
      <t>Total</t>
    </r>
  </si>
  <si>
    <r>
      <t>Nam</t>
    </r>
    <r>
      <rPr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Male</t>
    </r>
  </si>
  <si>
    <r>
      <t>Nữ</t>
    </r>
    <r>
      <rPr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Female</t>
    </r>
  </si>
  <si>
    <r>
      <t>Thành thị</t>
    </r>
    <r>
      <rPr>
        <sz val="12"/>
        <rFont val="Times New Roman"/>
        <family val="1"/>
      </rPr>
      <t xml:space="preserve">
 </t>
    </r>
    <r>
      <rPr>
        <i/>
        <sz val="12"/>
        <rFont val="Times New Roman"/>
        <family val="1"/>
      </rPr>
      <t>Urban</t>
    </r>
  </si>
  <si>
    <r>
      <t>Nông thôn</t>
    </r>
    <r>
      <rPr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Rural</t>
    </r>
  </si>
  <si>
    <r>
      <t>Người -</t>
    </r>
    <r>
      <rPr>
        <i/>
        <sz val="12"/>
        <rFont val="Times New Roman"/>
        <family val="1"/>
      </rPr>
      <t xml:space="preserve"> Person</t>
    </r>
  </si>
  <si>
    <t xml:space="preserve">Dân số trung bình phân theo giới tính </t>
  </si>
  <si>
    <t>Dân số trung bình phân theo thành thị, nông thôn</t>
  </si>
  <si>
    <t xml:space="preserve">Average population by sex </t>
  </si>
  <si>
    <t>Average population by residence</t>
  </si>
  <si>
    <t>Người - Person</t>
  </si>
  <si>
    <t>29. Lao động từ 15 tuổi trở lên đang làm việc hàng năm phân theo thành phần kinh tế</t>
  </si>
  <si>
    <t>31. Lao động từ 15 tuổi trở lên đang làm việc tại thời điểm 1/7 hàng năm phân theo giới tính</t>
  </si>
  <si>
    <t xml:space="preserve">  Employed population aged 15 and over as of  annual 1/7 by sex</t>
  </si>
  <si>
    <t>Tổng số
Total</t>
  </si>
  <si>
    <t>CƠ CẤU LAO ĐỘNG TỪ 15 TUỔI TRỞ LÊN THEO THÀNH PHẦN KINH TẾ</t>
  </si>
  <si>
    <t>Theo số liệu dân số đã công bố (biểu 12)</t>
  </si>
  <si>
    <t>Ghép biểu</t>
  </si>
  <si>
    <t>Số vụ tai nạn lao động phân theo huyện, thành phố</t>
  </si>
  <si>
    <t>Number of case of accident at work by district</t>
  </si>
  <si>
    <t>Number of deaths of accident at work by district</t>
  </si>
  <si>
    <t>2trang</t>
  </si>
  <si>
    <t>Từ 39-41</t>
  </si>
  <si>
    <t>20 trang        Từ 43-62</t>
  </si>
  <si>
    <t xml:space="preserve">         Child mortality rate and under five mortality rate</t>
  </si>
  <si>
    <t xml:space="preserve">        Percentage of literate population at 15 years of age and above by sex </t>
  </si>
  <si>
    <t xml:space="preserve">      phân theo loại hình kinh tế</t>
  </si>
  <si>
    <t>Employed population at 15 years of age and above as of  annual 1/7 by residence</t>
  </si>
  <si>
    <t xml:space="preserve">   Employed population at 15 years of age and above as of  annual 1/7 by sex</t>
  </si>
  <si>
    <r>
      <t>Chia ra -</t>
    </r>
    <r>
      <rPr>
        <sz val="10"/>
        <rFont val="Arial"/>
        <family val="2"/>
      </rPr>
      <t xml:space="preserve"> Of which</t>
    </r>
  </si>
  <si>
    <t xml:space="preserve">       phân theo nghề nghiệp và vị thế việc làm</t>
  </si>
  <si>
    <t xml:space="preserve">       Employed population at 15 years of age and above as of  annual 1/7</t>
  </si>
  <si>
    <r>
      <t xml:space="preserve">ĐVT: Người - </t>
    </r>
    <r>
      <rPr>
        <i/>
        <sz val="10"/>
        <rFont val="Arial"/>
        <family val="2"/>
      </rPr>
      <t>Unit: Persons</t>
    </r>
  </si>
  <si>
    <t>33. Tỷ lệ lao động từ 15 tuổi trở lên đang làm việc tại thời điểm 1/7 hàng năm trong nền kinh tế đã qua đào tạo phân theo giới tính và thành thị, nông thôn</t>
  </si>
  <si>
    <t xml:space="preserve">      Percentage of trained employed worker at 15 years of age and above as of  annual 1/7 by sex and by residence</t>
  </si>
  <si>
    <t>34. Tỷ lệ thất nghiệp phân theo giới tính và thành thị, nông thôn</t>
  </si>
  <si>
    <t xml:space="preserve">     phân theo giới tính và theo thành thị, nông thôn </t>
  </si>
  <si>
    <r>
      <t>ĐVT: Vụ -Unit:</t>
    </r>
    <r>
      <rPr>
        <i/>
        <sz val="10"/>
        <rFont val="Arial"/>
        <family val="2"/>
      </rPr>
      <t xml:space="preserve"> Case.</t>
    </r>
  </si>
  <si>
    <r>
      <t xml:space="preserve">1. Số vụ tai nạn lao động </t>
    </r>
    <r>
      <rPr>
        <i/>
        <sz val="10"/>
        <rFont val="Arial"/>
        <family val="2"/>
      </rPr>
      <t xml:space="preserve"> (Vụ)</t>
    </r>
  </si>
  <si>
    <r>
      <t xml:space="preserve">               </t>
    </r>
    <r>
      <rPr>
        <b/>
        <sz val="12"/>
        <rFont val="Arial"/>
        <family val="2"/>
      </rPr>
      <t xml:space="preserve"> 36.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 xml:space="preserve">  (Tiếp biểu) </t>
    </r>
    <r>
      <rPr>
        <b/>
        <sz val="12"/>
        <rFont val="Arial"/>
        <family val="2"/>
      </rPr>
      <t>Tai nạn lao động trên địa bàn</t>
    </r>
  </si>
  <si>
    <r>
      <t xml:space="preserve">2. Số người bị thương do tai nạn LĐ  </t>
    </r>
    <r>
      <rPr>
        <i/>
        <sz val="10"/>
        <rFont val="Arial"/>
        <family val="2"/>
      </rPr>
      <t>(Người)</t>
    </r>
  </si>
  <si>
    <r>
      <t xml:space="preserve">3. Số người chết do tai nạn lao động  </t>
    </r>
    <r>
      <rPr>
        <i/>
        <sz val="10"/>
        <rFont val="Arial"/>
        <family val="2"/>
      </rPr>
      <t>(Người)</t>
    </r>
  </si>
  <si>
    <t>Ghi chú: Số liệu từ năm 2010-2019 được điều chỉnh theo kết quả Tổng điều tra dân số 2019</t>
  </si>
  <si>
    <t>Ktra</t>
  </si>
  <si>
    <t>SỐ LIỆU NGTK 2018</t>
  </si>
  <si>
    <t>Theo DS trung bình</t>
  </si>
  <si>
    <t xml:space="preserve">   39. Số người chết do tai nạn lao động phân theo huyện, thành phố</t>
  </si>
  <si>
    <t xml:space="preserve">         Number of deaths of accident at work by district</t>
  </si>
  <si>
    <t>under one year of age in the reference period per 1000 live births</t>
  </si>
  <si>
    <t>38.  Số người bị thương do tai nạn lao động phân theo huyện, thành phố</t>
  </si>
  <si>
    <t xml:space="preserve">       Number of injures of accident at work by district</t>
  </si>
  <si>
    <t xml:space="preserve">   37. Số vụ tai nạn lao động phân theo huyện, thành phố</t>
  </si>
  <si>
    <t xml:space="preserve">         Number of case of accident at work by district</t>
  </si>
  <si>
    <t>BTNG 2020: Điều chỉnh lại từ 2010-2020</t>
  </si>
  <si>
    <t>NGTK 2019</t>
  </si>
  <si>
    <t>Thợ thủ công và các thợ khác có liên quan</t>
  </si>
  <si>
    <t>Số liệu NGTK 2019</t>
  </si>
  <si>
    <t>Số liệu 2010-2018 chưa điều chỉnh</t>
  </si>
  <si>
    <t>Tại sao tăng cao?</t>
  </si>
  <si>
    <t>Thành thị - Urban</t>
  </si>
  <si>
    <t>Nông thôn - Rural</t>
  </si>
  <si>
    <t>Theo KQ điều tra 1/4 của TCTK công bố (số liệu NGTK 2019)</t>
  </si>
  <si>
    <t>30. Lao động từ 15 tuổi trở lên đang làm việc hàng năm  phân theo thành thị, nông thôn</t>
  </si>
  <si>
    <t>31. Lao động từ 15 tuổi trở lên đang làm việc hàng năm phân theo giới tính</t>
  </si>
  <si>
    <t xml:space="preserve">   Employed population at 15 years of age and above as of  annual 1/7 by residence</t>
  </si>
  <si>
    <t xml:space="preserve">   Employed population at 15 years of age and above as of  annual by residence</t>
  </si>
  <si>
    <t xml:space="preserve">   Employed population at 15 years of age and above as of  annual  by sex</t>
  </si>
  <si>
    <t>Lao động từ 15 tuổi trở lên đang làm việc hàng năm phân theo giới tính</t>
  </si>
  <si>
    <t>Tỷ lệ lao động từ 15 tuổi trở lên đang làm việc hàng năm trong nền kinh tế</t>
  </si>
  <si>
    <t>33. Tỷ lệ lao động từ 15 tuổi trở lên đang làm việc hàng năm trong nền kinh tế đã qua đào tạo phân theo giới tính và thành thị, nông thôn</t>
  </si>
  <si>
    <t xml:space="preserve">      Percentage of trained employed worker at 15 years of age and above as of  annual by sex and by residence</t>
  </si>
  <si>
    <t xml:space="preserve">       Employed population at 15 years of age and above as of  annual</t>
  </si>
  <si>
    <t xml:space="preserve"> 12.  Dân số trung bình phân theo giới tính và thành thị, nông thôn</t>
  </si>
  <si>
    <t>ĐVT: Người -Unit: person</t>
  </si>
  <si>
    <t>Dân số trung bình phân theo giới tính và thành thị, nông thôn</t>
  </si>
  <si>
    <t>Average population by sex and by residence</t>
  </si>
  <si>
    <t>Dân số trung bình phân theo huyện, thành phố</t>
  </si>
  <si>
    <t>Average population by district</t>
  </si>
  <si>
    <t>Average male population by district</t>
  </si>
  <si>
    <t>Average female population by district</t>
  </si>
  <si>
    <t>Average urban population by district</t>
  </si>
  <si>
    <t>Average rural population by district</t>
  </si>
  <si>
    <t>Population at 15 years of age and above by marital status</t>
  </si>
  <si>
    <t>Sex ratio of population by residence</t>
  </si>
  <si>
    <t>Tỷ suất sinh thô, tỷ suất chết thô và tỷ lệ tăng tự nhiên của dân số</t>
  </si>
  <si>
    <t>Crude birth rate, crude death rate and natural increase rate of population</t>
  </si>
  <si>
    <t>Total fertility rate by residence</t>
  </si>
  <si>
    <t>Child mortality rate and under five mortality rate</t>
  </si>
  <si>
    <t>Tuổi kết hôn trung bình lần đầu phân theo giới tính</t>
  </si>
  <si>
    <t>Average age of first marriage by sex</t>
  </si>
  <si>
    <t>Tỷ lệ dân số từ 15 tuổi trở lên biết chữ phân theo giới tính</t>
  </si>
  <si>
    <t xml:space="preserve">Percentage of literate population at 15 year of age and above by sex </t>
  </si>
  <si>
    <t>Lực lượng lao động từ 15 tuổi trở lên phân theo giới tính và thành thị, nông thôn</t>
  </si>
  <si>
    <t>Labour force at 15 years of age and above by sex and by residence</t>
  </si>
  <si>
    <t>Lao động từ 15 tuổi trở lên đang làm việc hàng năm phân theo loại hình kinh tế</t>
  </si>
  <si>
    <t>Lao động từ 15 tuổi trở lên đang làm việc hàng năm phân theo thành thị, nông thôn</t>
  </si>
  <si>
    <t>Employed population at 15 year of age and above as of annual  by residence</t>
  </si>
  <si>
    <t>Employed population at 15 year of age and above as of annual  by sex</t>
  </si>
  <si>
    <t>Lao động từ 15 tuổi trở lên đang làm việc hàng năm phân theo nghề nghiệp và vị thế việc làm</t>
  </si>
  <si>
    <t>Employed population at 15 year of age and above of annual</t>
  </si>
  <si>
    <t>đã qua đào tạo phân theo giới tính và thành thị, nông thôn</t>
  </si>
  <si>
    <t>Percentage of trained employed population at 15 year of age and above</t>
  </si>
  <si>
    <t>as of annual  by sex and by residence</t>
  </si>
  <si>
    <t>Tỷ lệ thất nghiệp phân theo giới tính và thành thị, nông thôn</t>
  </si>
  <si>
    <t>Unemployment rate by sex and by residence</t>
  </si>
  <si>
    <t>Tỷ lệ thiếu việc làm của lực lượng lao động trong độ tuổi phân theo giới tính</t>
  </si>
  <si>
    <t>và thành thị, nông thôn</t>
  </si>
  <si>
    <t>Số người bị thương do tai nạn lao động phân theo huyện, thành phố</t>
  </si>
  <si>
    <t>Number of injures of accident at work by district</t>
  </si>
  <si>
    <t>Số người chết do tai nạn lao động phân theo huyện, thành phố</t>
  </si>
  <si>
    <r>
      <t xml:space="preserve">Tai nạn lao động trên địa bàn - </t>
    </r>
    <r>
      <rPr>
        <i/>
        <sz val="10"/>
        <rFont val="Arial"/>
        <family val="2"/>
      </rPr>
      <t>Accident at work</t>
    </r>
  </si>
  <si>
    <t xml:space="preserve">22. Tỷ suất chết của trẻ em dưới một tuổi và dưới năm tuổi                  </t>
  </si>
  <si>
    <t xml:space="preserve">Tỷ suất chết của trẻ em dưới một tuổi </t>
  </si>
  <si>
    <t>(Trẻ em dưới một tuổi tử vong/1000 trẻ sinh sống)</t>
  </si>
  <si>
    <t xml:space="preserve">(Trẻ em dưới năm tuổi tử vong/1000 trẻ sinh sống </t>
  </si>
  <si>
    <t>Tỷ suất chết của trẻ em dưới một tuổi và dưới năm tuổi</t>
  </si>
  <si>
    <t>Xem lại tên chỉ tiêu này cho phù hợp HTCT cấp tỉnh</t>
  </si>
  <si>
    <t>11. Diện tích, dân số và mật độ dân số năm 2021 phân theo huyện, thành phố</t>
  </si>
  <si>
    <t xml:space="preserve">           Area, population and population density in 2021 by district</t>
  </si>
  <si>
    <t>Diện tích, dân số và mật độ dân số năm 2021 phân theo huyện, thành phố</t>
  </si>
  <si>
    <t>Area, population and population density in 2021 by district</t>
  </si>
  <si>
    <t>32. Lao động từ 15 tuổi trở lên đang làm việc hàng năm</t>
  </si>
  <si>
    <t xml:space="preserve">  </t>
  </si>
  <si>
    <t>(*) Năm 2021 phân tổ theo Danh mục nghề nghiệp ban hành theo Quyết định số 34/2000/QĐ-TTg ngày 26/11/2020 của Thủ tướng chính phủ.</t>
  </si>
  <si>
    <r>
      <t>Phân theo nghề nghiệp</t>
    </r>
    <r>
      <rPr>
        <b/>
        <vertAlign val="superscript"/>
        <sz val="10"/>
        <rFont val="Arial"/>
        <family val="2"/>
      </rPr>
      <t xml:space="preserve"> (*)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</t>
    </r>
    <r>
      <rPr>
        <i/>
        <sz val="10"/>
        <rFont val="Arial"/>
        <family val="2"/>
      </rPr>
      <t>By occupation</t>
    </r>
  </si>
  <si>
    <t>Năm 2021: Lực lượng lao động từ 15 tuổi trở lên tính theo khái niệm mới (loại bỏ lao động tự sản, tự tiêu trong ngành nông, lâm, ngư nghiệp)</t>
  </si>
  <si>
    <t>36. Tai nạn lao động trên địa bàn</t>
  </si>
  <si>
    <t>Accident at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</si>
</sst>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1" formatCode="_-* #,##0\ _₫_-;\-* #,##0\ _₫_-;_-* &quot;-&quot;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* #,##0_-;\-* #,##0_-;_-* &quot;-&quot;_-;_-@_-"/>
    <numFmt numFmtId="168" formatCode="_-* #,##0.00_-;\-* #,##0.00_-;_-* &quot;-&quot;??_-;_-@_-"/>
    <numFmt numFmtId="169" formatCode="_-* #,##0.00\ _€_-;\-* #,##0.00\ _€_-;_-* &quot;-&quot;??\ _€_-;_-@_-"/>
    <numFmt numFmtId="170" formatCode="_-&quot;$&quot;* #,##0_-;\-&quot;$&quot;* #,##0_-;_-&quot;$&quot;* &quot;-&quot;_-;_-@_-"/>
    <numFmt numFmtId="171" formatCode="_-&quot;$&quot;* #,##0.00_-;\-&quot;$&quot;* #,##0.00_-;_-&quot;$&quot;* &quot;-&quot;??_-;_-@_-"/>
    <numFmt numFmtId="172" formatCode="_(* #,##0_);_(* \(#,##0\);_(* &quot;-&quot;??_);_(@_)"/>
    <numFmt numFmtId="173" formatCode="_(* #,##0.0_);_(* \(#,##0.0\);_(* &quot;-&quot;??_);_(@_)"/>
    <numFmt numFmtId="174" formatCode="0.0"/>
    <numFmt numFmtId="175" formatCode="#,##0.0"/>
    <numFmt numFmtId="176" formatCode="#,##0;[Red]#,##0"/>
    <numFmt numFmtId="177" formatCode="_(* #,##0.0_);_(* \(#,##0.0\);_(* &quot;-&quot;_);_(@_)"/>
    <numFmt numFmtId="178" formatCode="_(* #,##0.0_);_(* \(#,##0.0\);_(* &quot;-&quot;?_);_(@_)"/>
    <numFmt numFmtId="179" formatCode="_(* #,##0.0000_);_(* \(#,##0.0000\);_(* &quot;-&quot;?_);_(@_)"/>
    <numFmt numFmtId="180" formatCode="_(* #,##0_);_(* \(#,##0\);_(* &quot;-&quot;?_);_(@_)"/>
    <numFmt numFmtId="181" formatCode="0_);\(0\)"/>
    <numFmt numFmtId="182" formatCode="#,##0.0_);\(#,##0.0\)"/>
    <numFmt numFmtId="183" formatCode="0&quot;.&quot;000%"/>
    <numFmt numFmtId="184" formatCode="###,0&quot;.&quot;00\ &quot;F&quot;;[Red]\-###,0&quot;.&quot;00\ &quot;F&quot;"/>
    <numFmt numFmtId="185" formatCode="_-* #,##0.00\ _V_N_D_-;\-* #,##0.00\ _V_N_D_-;_-* &quot;-&quot;??\ _V_N_D_-;_-@_-"/>
    <numFmt numFmtId="186" formatCode="_-* #,##0\ _V_N_D_-;\-* #,##0\ _V_N_D_-;_-* &quot;-&quot;\ _V_N_D_-;_-@_-"/>
    <numFmt numFmtId="187" formatCode="&quot;SFr.&quot;\ #,##0.00;[Red]&quot;SFr.&quot;\ \-#,##0.00"/>
    <numFmt numFmtId="188" formatCode="_ &quot;SFr.&quot;\ * #,##0_ ;_ &quot;SFr.&quot;\ * \-#,##0_ ;_ &quot;SFr.&quot;\ * &quot;-&quot;_ ;_ @_ "/>
    <numFmt numFmtId="189" formatCode="_ * #,##0_ ;_ * \-#,##0_ ;_ * &quot;-&quot;_ ;_ @_ "/>
    <numFmt numFmtId="190" formatCode="_ * #,##0.00_ ;_ * \-#,##0.00_ ;_ * &quot;-&quot;??_ ;_ @_ "/>
    <numFmt numFmtId="191" formatCode="_-* #,##0.00\ &quot;F&quot;_-;\-* #,##0.00\ &quot;F&quot;_-;_-* &quot;-&quot;??\ &quot;F&quot;_-;_-@_-"/>
    <numFmt numFmtId="192" formatCode="#,##0;\(#,##0\)"/>
    <numFmt numFmtId="193" formatCode="_ * #,##0.00_)\ &quot;ĐỒNG&quot;_ ;_ * \(#,##0.00\)\ &quot;ĐỒNG&quot;_ ;_ * &quot;-&quot;??_)\ &quot;ĐỒNG&quot;_ ;_ @_ "/>
    <numFmt numFmtId="194" formatCode="\$#,##0\ ;\(\$#,##0\)"/>
    <numFmt numFmtId="195" formatCode="\t0.00%"/>
    <numFmt numFmtId="196" formatCode="\t#\ ??/??"/>
    <numFmt numFmtId="197" formatCode="m/d"/>
    <numFmt numFmtId="198" formatCode="&quot;ß&quot;#,##0;\-&quot;&quot;\ß&quot;&quot;#,##0"/>
    <numFmt numFmtId="199" formatCode="0.00_)"/>
    <numFmt numFmtId="200" formatCode="_###,###,###"/>
    <numFmt numFmtId="201" formatCode="#,##0\ &quot;DM&quot;;\-#,##0\ &quot;DM&quot;"/>
    <numFmt numFmtId="202" formatCode="0.000%"/>
    <numFmt numFmtId="203" formatCode="&quot;￥&quot;#,##0;&quot;￥&quot;\-#,##0"/>
    <numFmt numFmtId="204" formatCode="00.000"/>
    <numFmt numFmtId="205" formatCode="#,##0\ &quot;$&quot;_);[Red]\(#,##0\ &quot;$&quot;\)"/>
    <numFmt numFmtId="206" formatCode="_-* #,##0\ _P_t_s_-;\-* #,##0\ _P_t_s_-;_-* &quot;-&quot;\ _P_t_s_-;_-@_-"/>
    <numFmt numFmtId="207" formatCode="_(* #.##0.00_);_(* \(#.##0.00\);_(* &quot;-&quot;??_);_(@_)"/>
    <numFmt numFmtId="208" formatCode="0.000000"/>
    <numFmt numFmtId="209" formatCode="_(* #,##0.00_);_(* \(#,##0.00\);_(* &quot;-&quot;_);_(@_)"/>
  </numFmts>
  <fonts count="161">
    <font>
      <sz val="10"/>
      <name val=".VnTime"/>
    </font>
    <font>
      <sz val="10"/>
      <name val=".VnTime"/>
      <family val="2"/>
    </font>
    <font>
      <sz val="12"/>
      <name val=".VnTime"/>
      <family val="2"/>
    </font>
    <font>
      <sz val="8"/>
      <name val=".VnTime"/>
      <family val="2"/>
    </font>
    <font>
      <sz val="10"/>
      <name val=".VnTime"/>
      <family val="2"/>
    </font>
    <font>
      <sz val="10"/>
      <name val=".VnTime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i/>
      <sz val="10"/>
      <color indexed="10"/>
      <name val="Arial"/>
      <family val="2"/>
    </font>
    <font>
      <b/>
      <i/>
      <sz val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sz val="11"/>
      <name val=".VnTime"/>
      <family val="2"/>
    </font>
    <font>
      <sz val="11"/>
      <name val="Arial"/>
      <family val="2"/>
    </font>
    <font>
      <sz val="14"/>
      <name val="Times New Roman"/>
      <family val="1"/>
    </font>
    <font>
      <b/>
      <i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  <charset val="163"/>
    </font>
    <font>
      <sz val="14"/>
      <color indexed="10"/>
      <name val="Times New Roman"/>
      <family val="1"/>
    </font>
    <font>
      <sz val="12"/>
      <name val="VNI-Times"/>
    </font>
    <font>
      <sz val="11"/>
      <name val="??"/>
      <family val="3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2"/>
      <color indexed="8"/>
      <name val="¹ÙÅÁÃ¼"/>
      <family val="1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Arial"/>
      <family val="2"/>
      <charset val="163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3"/>
      <name val="Times New Roman"/>
      <family val="1"/>
      <charset val="163"/>
    </font>
    <font>
      <sz val="12"/>
      <name val=".VnArial"/>
      <family val="2"/>
    </font>
    <font>
      <sz val="14"/>
      <name val="Times New Roman"/>
      <family val="1"/>
      <charset val="163"/>
    </font>
    <font>
      <sz val="14"/>
      <name val=".VnTime"/>
      <family val="2"/>
    </font>
    <font>
      <b/>
      <sz val="11"/>
      <color indexed="63"/>
      <name val="Calibri"/>
      <family val="2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0"/>
      <name val=".VnArial"/>
      <family val="2"/>
    </font>
    <font>
      <sz val="11"/>
      <name val=".VnArial Narrow"/>
      <family val="2"/>
    </font>
    <font>
      <sz val="14"/>
      <name val=".Vn3DH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b/>
      <sz val="9"/>
      <name val="Arial"/>
      <family val="2"/>
    </font>
    <font>
      <sz val="12"/>
      <name val="新細明體"/>
      <charset val="136"/>
    </font>
    <font>
      <sz val="12"/>
      <name val="Courier"/>
      <family val="3"/>
    </font>
    <font>
      <sz val="11"/>
      <name val="돋움"/>
      <family val="3"/>
    </font>
    <font>
      <sz val="10"/>
      <name val="굴림체"/>
      <family val="3"/>
    </font>
    <font>
      <sz val="10"/>
      <name val=" "/>
      <family val="1"/>
      <charset val="136"/>
    </font>
    <font>
      <sz val="14"/>
      <color indexed="10"/>
      <name val="Arial"/>
      <family val="2"/>
    </font>
    <font>
      <b/>
      <sz val="9.5"/>
      <name val="Arial"/>
      <family val="2"/>
    </font>
    <font>
      <b/>
      <i/>
      <sz val="9.5"/>
      <name val="Arial"/>
      <family val="2"/>
    </font>
    <font>
      <sz val="13"/>
      <name val="Arial"/>
      <family val="2"/>
    </font>
    <font>
      <i/>
      <sz val="12.5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sz val="8"/>
      <name val=".VnTime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i/>
      <strike/>
      <sz val="10"/>
      <color rgb="FFFF0000"/>
      <name val="Arial"/>
      <family val="2"/>
    </font>
    <font>
      <sz val="12"/>
      <color indexed="8"/>
      <name val=".VnTime"/>
      <family val="2"/>
    </font>
    <font>
      <sz val="12"/>
      <color indexed="9"/>
      <name val=".VnTime"/>
      <family val="2"/>
    </font>
    <font>
      <sz val="12"/>
      <color indexed="20"/>
      <name val=".VnTime"/>
      <family val="2"/>
    </font>
    <font>
      <b/>
      <sz val="12"/>
      <color indexed="52"/>
      <name val=".VnTime"/>
      <family val="2"/>
    </font>
    <font>
      <b/>
      <sz val="12"/>
      <color indexed="9"/>
      <name val=".VnTime"/>
      <family val="2"/>
    </font>
    <font>
      <sz val="11"/>
      <color indexed="8"/>
      <name val="Arial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</font>
    <font>
      <sz val="13"/>
      <name val=".VnTime"/>
      <family val="2"/>
    </font>
    <font>
      <i/>
      <sz val="12"/>
      <color indexed="23"/>
      <name val=".VnTime"/>
      <family val="2"/>
    </font>
    <font>
      <sz val="12"/>
      <color indexed="17"/>
      <name val=".VnTime"/>
      <family val="2"/>
    </font>
    <font>
      <b/>
      <sz val="11"/>
      <color indexed="56"/>
      <name val=".VnTime"/>
      <family val="2"/>
    </font>
    <font>
      <u/>
      <sz val="10"/>
      <color indexed="12"/>
      <name val="Arial"/>
      <family val="2"/>
    </font>
    <font>
      <sz val="8"/>
      <color indexed="12"/>
      <name val="Helv"/>
    </font>
    <font>
      <sz val="12"/>
      <color indexed="52"/>
      <name val=".VnTime"/>
      <family val="2"/>
    </font>
    <font>
      <sz val="12"/>
      <color indexed="60"/>
      <name val=".VnTime"/>
      <family val="2"/>
    </font>
    <font>
      <sz val="14"/>
      <name val=".VnArial"/>
      <family val="2"/>
    </font>
    <font>
      <sz val="13"/>
      <name val="Times New Roman"/>
      <family val="1"/>
    </font>
    <font>
      <sz val="13"/>
      <name val="VNI-Times"/>
    </font>
    <font>
      <b/>
      <sz val="12"/>
      <color indexed="63"/>
      <name val=".VnTime"/>
      <family val="2"/>
    </font>
    <font>
      <b/>
      <sz val="18"/>
      <color indexed="56"/>
      <name val="Cambria"/>
      <family val="2"/>
    </font>
    <font>
      <sz val="12"/>
      <color indexed="10"/>
      <name val=".VnTime"/>
      <family val="2"/>
    </font>
    <font>
      <sz val="14"/>
      <name val="Cordia New"/>
      <family val="2"/>
    </font>
    <font>
      <strike/>
      <sz val="10"/>
      <name val="Arial"/>
      <family val="2"/>
    </font>
    <font>
      <sz val="13"/>
      <name val=".VnArial"/>
      <family val="2"/>
    </font>
    <font>
      <sz val="14"/>
      <name val="Arial"/>
      <family val="2"/>
    </font>
    <font>
      <sz val="14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8"/>
      <name val="Arial"/>
      <family val="2"/>
    </font>
    <font>
      <b/>
      <i/>
      <sz val="16"/>
      <color indexed="8"/>
      <name val="Arial"/>
      <family val="2"/>
      <charset val="163"/>
    </font>
    <font>
      <b/>
      <sz val="24"/>
      <color indexed="8"/>
      <name val="Arial"/>
      <family val="2"/>
    </font>
    <font>
      <sz val="24"/>
      <color theme="1"/>
      <name val="Arial"/>
      <family val="2"/>
    </font>
    <font>
      <b/>
      <i/>
      <sz val="24"/>
      <color indexed="8"/>
      <name val="Arial"/>
      <family val="2"/>
    </font>
    <font>
      <i/>
      <sz val="12"/>
      <name val="Arial"/>
      <family val="2"/>
      <charset val="163"/>
    </font>
    <font>
      <sz val="14"/>
      <color theme="1"/>
      <name val="Times New Roman"/>
      <family val="1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i/>
      <sz val="14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Times New Roman"/>
      <family val="1"/>
    </font>
    <font>
      <i/>
      <sz val="12"/>
      <color rgb="FFFF0000"/>
      <name val="Arial"/>
      <family val="2"/>
    </font>
    <font>
      <b/>
      <vertAlign val="superscript"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237">
    <xf numFmtId="0" fontId="0" fillId="0" borderId="0"/>
    <xf numFmtId="170" fontId="30" fillId="0" borderId="0" applyFont="0" applyFill="0" applyBorder="0" applyAlignment="0" applyProtection="0"/>
    <xf numFmtId="183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2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167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164" fontId="36" fillId="0" borderId="0" applyFont="0" applyFill="0" applyBorder="0" applyAlignment="0" applyProtection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5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186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6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67" fontId="30" fillId="0" borderId="0" applyFont="0" applyFill="0" applyBorder="0" applyAlignment="0" applyProtection="0"/>
    <xf numFmtId="186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23" fillId="0" borderId="0"/>
    <xf numFmtId="0" fontId="23" fillId="2" borderId="0" applyNumberFormat="0"/>
    <xf numFmtId="0" fontId="23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3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37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9" fontId="38" fillId="0" borderId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187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41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90" fontId="42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43" fillId="4" borderId="0" applyNumberFormat="0" applyBorder="0" applyAlignment="0" applyProtection="0"/>
    <xf numFmtId="0" fontId="41" fillId="0" borderId="0"/>
    <xf numFmtId="0" fontId="44" fillId="0" borderId="0"/>
    <xf numFmtId="0" fontId="45" fillId="21" borderId="1" applyNumberFormat="0" applyAlignment="0" applyProtection="0"/>
    <xf numFmtId="0" fontId="46" fillId="0" borderId="0"/>
    <xf numFmtId="191" fontId="36" fillId="0" borderId="0" applyFont="0" applyFill="0" applyBorder="0" applyAlignment="0" applyProtection="0"/>
    <xf numFmtId="0" fontId="47" fillId="22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8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7" fillId="0" borderId="0" applyFont="0" applyFill="0" applyBorder="0" applyAlignment="0" applyProtection="0"/>
    <xf numFmtId="192" fontId="44" fillId="0" borderId="0"/>
    <xf numFmtId="3" fontId="12" fillId="0" borderId="0" applyFont="0" applyFill="0" applyBorder="0" applyAlignment="0" applyProtection="0"/>
    <xf numFmtId="0" fontId="52" fillId="0" borderId="0">
      <alignment horizontal="center"/>
    </xf>
    <xf numFmtId="193" fontId="37" fillId="0" borderId="0" applyFont="0" applyFill="0" applyBorder="0" applyAlignment="0" applyProtection="0"/>
    <xf numFmtId="194" fontId="12" fillId="0" borderId="0" applyFont="0" applyFill="0" applyBorder="0" applyAlignment="0" applyProtection="0"/>
    <xf numFmtId="195" fontId="12" fillId="0" borderId="0"/>
    <xf numFmtId="0" fontId="12" fillId="0" borderId="0" applyFont="0" applyFill="0" applyBorder="0" applyAlignment="0" applyProtection="0"/>
    <xf numFmtId="3" fontId="53" fillId="0" borderId="3">
      <alignment horizontal="left" vertical="top" wrapText="1"/>
    </xf>
    <xf numFmtId="196" fontId="12" fillId="0" borderId="0"/>
    <xf numFmtId="0" fontId="54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55" fillId="0" borderId="0">
      <alignment vertical="top" wrapText="1"/>
    </xf>
    <xf numFmtId="0" fontId="56" fillId="5" borderId="0" applyNumberFormat="0" applyBorder="0" applyAlignment="0" applyProtection="0"/>
    <xf numFmtId="38" fontId="57" fillId="23" borderId="0" applyNumberFormat="0" applyBorder="0" applyAlignment="0" applyProtection="0"/>
    <xf numFmtId="0" fontId="58" fillId="0" borderId="0">
      <alignment horizontal="left"/>
    </xf>
    <xf numFmtId="0" fontId="6" fillId="0" borderId="4" applyNumberFormat="0" applyAlignment="0" applyProtection="0">
      <alignment horizontal="left" vertical="center"/>
    </xf>
    <xf numFmtId="0" fontId="6" fillId="0" borderId="5">
      <alignment horizontal="left" vertical="center"/>
    </xf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Protection="0"/>
    <xf numFmtId="0" fontId="6" fillId="0" borderId="0" applyProtection="0"/>
    <xf numFmtId="10" fontId="57" fillId="23" borderId="9" applyNumberFormat="0" applyBorder="0" applyAlignment="0" applyProtection="0"/>
    <xf numFmtId="0" fontId="63" fillId="8" borderId="1" applyNumberFormat="0" applyAlignment="0" applyProtection="0"/>
    <xf numFmtId="0" fontId="64" fillId="0" borderId="10" applyNumberFormat="0" applyFill="0" applyAlignment="0" applyProtection="0"/>
    <xf numFmtId="0" fontId="65" fillId="0" borderId="11"/>
    <xf numFmtId="197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0" fontId="7" fillId="0" borderId="0" applyNumberFormat="0" applyFont="0" applyFill="0" applyAlignment="0"/>
    <xf numFmtId="0" fontId="66" fillId="24" borderId="0" applyNumberFormat="0" applyBorder="0" applyAlignment="0" applyProtection="0"/>
    <xf numFmtId="0" fontId="44" fillId="0" borderId="0"/>
    <xf numFmtId="0" fontId="2" fillId="0" borderId="0">
      <alignment horizontal="left"/>
    </xf>
    <xf numFmtId="37" fontId="67" fillId="0" borderId="0"/>
    <xf numFmtId="0" fontId="12" fillId="0" borderId="0"/>
    <xf numFmtId="199" fontId="68" fillId="0" borderId="0"/>
    <xf numFmtId="0" fontId="69" fillId="0" borderId="0"/>
    <xf numFmtId="0" fontId="12" fillId="0" borderId="0"/>
    <xf numFmtId="0" fontId="49" fillId="0" borderId="0"/>
    <xf numFmtId="0" fontId="70" fillId="0" borderId="0"/>
    <xf numFmtId="0" fontId="12" fillId="0" borderId="0"/>
    <xf numFmtId="0" fontId="39" fillId="0" borderId="0"/>
    <xf numFmtId="0" fontId="50" fillId="0" borderId="0"/>
    <xf numFmtId="0" fontId="37" fillId="0" borderId="0"/>
    <xf numFmtId="0" fontId="51" fillId="0" borderId="0"/>
    <xf numFmtId="0" fontId="71" fillId="0" borderId="0"/>
    <xf numFmtId="0" fontId="48" fillId="0" borderId="0"/>
    <xf numFmtId="0" fontId="2" fillId="0" borderId="0"/>
    <xf numFmtId="0" fontId="39" fillId="0" borderId="0"/>
    <xf numFmtId="0" fontId="3" fillId="0" borderId="0"/>
    <xf numFmtId="0" fontId="12" fillId="0" borderId="0"/>
    <xf numFmtId="0" fontId="24" fillId="0" borderId="0"/>
    <xf numFmtId="0" fontId="24" fillId="0" borderId="0"/>
    <xf numFmtId="0" fontId="7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7" fillId="0" borderId="0"/>
    <xf numFmtId="0" fontId="12" fillId="25" borderId="12" applyNumberFormat="0" applyFont="0" applyAlignment="0" applyProtection="0"/>
    <xf numFmtId="0" fontId="73" fillId="21" borderId="13" applyNumberFormat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" borderId="0" applyNumberFormat="0"/>
    <xf numFmtId="186" fontId="36" fillId="0" borderId="0" applyFont="0" applyFill="0" applyBorder="0" applyAlignment="0" applyProtection="0"/>
    <xf numFmtId="200" fontId="12" fillId="0" borderId="0" applyFill="0" applyBorder="0" applyAlignment="0" applyProtection="0"/>
    <xf numFmtId="164" fontId="36" fillId="0" borderId="0" applyFont="0" applyFill="0" applyBorder="0" applyAlignment="0" applyProtection="0"/>
    <xf numFmtId="1" fontId="4" fillId="0" borderId="9">
      <alignment horizontal="center" vertical="center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74" fillId="0" borderId="0"/>
    <xf numFmtId="0" fontId="75" fillId="0" borderId="0">
      <alignment horizontal="center"/>
    </xf>
    <xf numFmtId="0" fontId="76" fillId="0" borderId="14">
      <alignment horizontal="center" vertical="center"/>
    </xf>
    <xf numFmtId="0" fontId="77" fillId="0" borderId="9" applyAlignment="0">
      <alignment horizontal="center" vertical="center" wrapText="1"/>
    </xf>
    <xf numFmtId="0" fontId="78" fillId="0" borderId="9">
      <alignment horizontal="center" vertical="center" wrapText="1"/>
    </xf>
    <xf numFmtId="3" fontId="79" fillId="0" borderId="0"/>
    <xf numFmtId="0" fontId="80" fillId="0" borderId="15"/>
    <xf numFmtId="0" fontId="65" fillId="0" borderId="0"/>
    <xf numFmtId="0" fontId="81" fillId="0" borderId="0" applyFont="0">
      <alignment horizontal="centerContinuous"/>
    </xf>
    <xf numFmtId="0" fontId="82" fillId="0" borderId="16" applyNumberFormat="0" applyFill="0" applyAlignment="0" applyProtection="0"/>
    <xf numFmtId="0" fontId="83" fillId="0" borderId="0" applyNumberFormat="0" applyFill="0" applyBorder="0" applyAlignment="0" applyProtection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86" fillId="0" borderId="0"/>
    <xf numFmtId="0" fontId="87" fillId="0" borderId="0" applyProtection="0"/>
    <xf numFmtId="167" fontId="88" fillId="0" borderId="0" applyFont="0" applyFill="0" applyBorder="0" applyAlignment="0" applyProtection="0"/>
    <xf numFmtId="40" fontId="89" fillId="0" borderId="0" applyFont="0" applyFill="0" applyBorder="0" applyAlignment="0" applyProtection="0"/>
    <xf numFmtId="201" fontId="90" fillId="0" borderId="0" applyFont="0" applyFill="0" applyBorder="0" applyAlignment="0" applyProtection="0"/>
    <xf numFmtId="202" fontId="90" fillId="0" borderId="0" applyFont="0" applyFill="0" applyBorder="0" applyAlignment="0" applyProtection="0"/>
    <xf numFmtId="203" fontId="90" fillId="0" borderId="0" applyFont="0" applyFill="0" applyBorder="0" applyAlignment="0" applyProtection="0"/>
    <xf numFmtId="204" fontId="90" fillId="0" borderId="0" applyFont="0" applyFill="0" applyBorder="0" applyAlignment="0" applyProtection="0"/>
    <xf numFmtId="0" fontId="91" fillId="0" borderId="0"/>
    <xf numFmtId="0" fontId="2" fillId="0" borderId="0"/>
    <xf numFmtId="170" fontId="88" fillId="0" borderId="0" applyFont="0" applyFill="0" applyBorder="0" applyAlignment="0" applyProtection="0"/>
    <xf numFmtId="205" fontId="89" fillId="0" borderId="0" applyFont="0" applyFill="0" applyBorder="0" applyAlignment="0" applyProtection="0"/>
    <xf numFmtId="171" fontId="88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27" fillId="0" borderId="0">
      <alignment vertical="center"/>
    </xf>
    <xf numFmtId="0" fontId="24" fillId="0" borderId="0"/>
    <xf numFmtId="0" fontId="27" fillId="0" borderId="0"/>
    <xf numFmtId="184" fontId="12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4" fontId="36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18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23" fillId="0" borderId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2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0" borderId="0" applyNumberFormat="0" applyFont="0" applyFill="0" applyBorder="0" applyAlignment="0" applyProtection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09" fillId="3" borderId="0" applyNumberFormat="0" applyBorder="0" applyAlignment="0" applyProtection="0"/>
    <xf numFmtId="0" fontId="109" fillId="4" borderId="0" applyNumberFormat="0" applyBorder="0" applyAlignment="0" applyProtection="0"/>
    <xf numFmtId="0" fontId="109" fillId="5" borderId="0" applyNumberFormat="0" applyBorder="0" applyAlignment="0" applyProtection="0"/>
    <xf numFmtId="0" fontId="109" fillId="6" borderId="0" applyNumberFormat="0" applyBorder="0" applyAlignment="0" applyProtection="0"/>
    <xf numFmtId="0" fontId="109" fillId="7" borderId="0" applyNumberFormat="0" applyBorder="0" applyAlignment="0" applyProtection="0"/>
    <xf numFmtId="0" fontId="109" fillId="8" borderId="0" applyNumberFormat="0" applyBorder="0" applyAlignment="0" applyProtection="0"/>
    <xf numFmtId="0" fontId="109" fillId="9" borderId="0" applyNumberFormat="0" applyBorder="0" applyAlignment="0" applyProtection="0"/>
    <xf numFmtId="0" fontId="109" fillId="10" borderId="0" applyNumberFormat="0" applyBorder="0" applyAlignment="0" applyProtection="0"/>
    <xf numFmtId="0" fontId="109" fillId="11" borderId="0" applyNumberFormat="0" applyBorder="0" applyAlignment="0" applyProtection="0"/>
    <xf numFmtId="0" fontId="109" fillId="6" borderId="0" applyNumberFormat="0" applyBorder="0" applyAlignment="0" applyProtection="0"/>
    <xf numFmtId="0" fontId="109" fillId="9" borderId="0" applyNumberFormat="0" applyBorder="0" applyAlignment="0" applyProtection="0"/>
    <xf numFmtId="0" fontId="109" fillId="12" borderId="0" applyNumberFormat="0" applyBorder="0" applyAlignment="0" applyProtection="0"/>
    <xf numFmtId="0" fontId="110" fillId="13" borderId="0" applyNumberFormat="0" applyBorder="0" applyAlignment="0" applyProtection="0"/>
    <xf numFmtId="0" fontId="110" fillId="10" borderId="0" applyNumberFormat="0" applyBorder="0" applyAlignment="0" applyProtection="0"/>
    <xf numFmtId="0" fontId="110" fillId="11" borderId="0" applyNumberFormat="0" applyBorder="0" applyAlignment="0" applyProtection="0"/>
    <xf numFmtId="0" fontId="110" fillId="14" borderId="0" applyNumberFormat="0" applyBorder="0" applyAlignment="0" applyProtection="0"/>
    <xf numFmtId="0" fontId="110" fillId="15" borderId="0" applyNumberFormat="0" applyBorder="0" applyAlignment="0" applyProtection="0"/>
    <xf numFmtId="0" fontId="110" fillId="16" borderId="0" applyNumberFormat="0" applyBorder="0" applyAlignment="0" applyProtection="0"/>
    <xf numFmtId="0" fontId="110" fillId="17" borderId="0" applyNumberFormat="0" applyBorder="0" applyAlignment="0" applyProtection="0"/>
    <xf numFmtId="0" fontId="110" fillId="18" borderId="0" applyNumberFormat="0" applyBorder="0" applyAlignment="0" applyProtection="0"/>
    <xf numFmtId="0" fontId="110" fillId="19" borderId="0" applyNumberFormat="0" applyBorder="0" applyAlignment="0" applyProtection="0"/>
    <xf numFmtId="0" fontId="110" fillId="14" borderId="0" applyNumberFormat="0" applyBorder="0" applyAlignment="0" applyProtection="0"/>
    <xf numFmtId="0" fontId="110" fillId="15" borderId="0" applyNumberFormat="0" applyBorder="0" applyAlignment="0" applyProtection="0"/>
    <xf numFmtId="0" fontId="110" fillId="20" borderId="0" applyNumberFormat="0" applyBorder="0" applyAlignment="0" applyProtection="0"/>
    <xf numFmtId="0" fontId="111" fillId="4" borderId="0" applyNumberFormat="0" applyBorder="0" applyAlignment="0" applyProtection="0"/>
    <xf numFmtId="0" fontId="112" fillId="21" borderId="1" applyNumberFormat="0" applyAlignment="0" applyProtection="0"/>
    <xf numFmtId="0" fontId="113" fillId="22" borderId="2" applyNumberFormat="0" applyAlignment="0" applyProtection="0"/>
    <xf numFmtId="165" fontId="69" fillId="0" borderId="0" applyFont="0" applyFill="0" applyBorder="0" applyAlignment="0" applyProtection="0"/>
    <xf numFmtId="206" fontId="2" fillId="0" borderId="0" applyFont="0" applyFill="0" applyBorder="0" applyAlignment="0" applyProtection="0"/>
    <xf numFmtId="166" fontId="114" fillId="0" borderId="0" applyFont="0" applyFill="0" applyBorder="0" applyAlignment="0" applyProtection="0"/>
    <xf numFmtId="193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206" fontId="2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6" fontId="115" fillId="0" borderId="0" applyFont="0" applyFill="0" applyBorder="0" applyAlignment="0" applyProtection="0"/>
    <xf numFmtId="207" fontId="115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66" fontId="69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208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69" fontId="116" fillId="0" borderId="0" applyFont="0" applyFill="0" applyBorder="0" applyAlignment="0" applyProtection="0"/>
    <xf numFmtId="166" fontId="7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3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119" fillId="5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0" fillId="0" borderId="8" applyNumberFormat="0" applyFill="0" applyAlignment="0" applyProtection="0"/>
    <xf numFmtId="0" fontId="120" fillId="0" borderId="0" applyNumberFormat="0" applyFill="0" applyBorder="0" applyAlignment="0" applyProtection="0"/>
    <xf numFmtId="0" fontId="62" fillId="0" borderId="0" applyProtection="0"/>
    <xf numFmtId="0" fontId="12" fillId="0" borderId="0" applyNumberFormat="0" applyFont="0" applyFill="0" applyBorder="0" applyAlignment="0" applyProtection="0"/>
    <xf numFmtId="0" fontId="6" fillId="0" borderId="0" applyProtection="0"/>
    <xf numFmtId="0" fontId="12" fillId="0" borderId="0" applyNumberFormat="0" applyFon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3" fillId="0" borderId="10" applyNumberFormat="0" applyFill="0" applyAlignment="0" applyProtection="0"/>
    <xf numFmtId="0" fontId="124" fillId="24" borderId="0" applyNumberFormat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" fillId="0" borderId="0">
      <alignment horizontal="left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" fillId="0" borderId="0">
      <alignment horizontal="left"/>
    </xf>
    <xf numFmtId="0" fontId="12" fillId="0" borderId="0"/>
    <xf numFmtId="0" fontId="11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125" fillId="0" borderId="0"/>
    <xf numFmtId="0" fontId="22" fillId="0" borderId="0"/>
    <xf numFmtId="0" fontId="12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4" fillId="0" borderId="0"/>
    <xf numFmtId="0" fontId="24" fillId="0" borderId="0"/>
    <xf numFmtId="0" fontId="22" fillId="2" borderId="0" applyNumberFormat="0"/>
    <xf numFmtId="0" fontId="4" fillId="0" borderId="0"/>
    <xf numFmtId="0" fontId="12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8" fillId="0" borderId="0"/>
    <xf numFmtId="0" fontId="7" fillId="0" borderId="0"/>
    <xf numFmtId="0" fontId="12" fillId="0" borderId="0" applyNumberFormat="0" applyFont="0" applyFill="0" applyBorder="0" applyAlignment="0" applyProtection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24" fillId="0" borderId="0"/>
    <xf numFmtId="0" fontId="115" fillId="0" borderId="0"/>
    <xf numFmtId="0" fontId="12" fillId="0" borderId="0"/>
    <xf numFmtId="0" fontId="1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5" fillId="0" borderId="0"/>
    <xf numFmtId="0" fontId="69" fillId="0" borderId="0"/>
    <xf numFmtId="0" fontId="12" fillId="0" borderId="0" applyNumberFormat="0" applyFont="0" applyFill="0" applyBorder="0" applyAlignment="0" applyProtection="0"/>
    <xf numFmtId="0" fontId="22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" fillId="0" borderId="0"/>
    <xf numFmtId="0" fontId="39" fillId="0" borderId="0"/>
    <xf numFmtId="0" fontId="12" fillId="0" borderId="0"/>
    <xf numFmtId="0" fontId="2" fillId="0" borderId="0"/>
    <xf numFmtId="0" fontId="1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6" fillId="0" borderId="0"/>
    <xf numFmtId="0" fontId="72" fillId="0" borderId="0"/>
    <xf numFmtId="0" fontId="7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7" fillId="25" borderId="12" applyNumberFormat="0" applyFont="0" applyAlignment="0" applyProtection="0"/>
    <xf numFmtId="0" fontId="128" fillId="21" borderId="13" applyNumberFormat="0" applyAlignment="0" applyProtection="0"/>
    <xf numFmtId="0" fontId="12" fillId="0" borderId="0" applyNumberFormat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9" fillId="0" borderId="0" applyNumberFormat="0" applyFill="0" applyBorder="0" applyAlignment="0" applyProtection="0"/>
    <xf numFmtId="0" fontId="12" fillId="0" borderId="18" applyNumberFormat="0" applyFont="0" applyFill="0" applyAlignment="0" applyProtection="0"/>
    <xf numFmtId="0" fontId="130" fillId="0" borderId="0" applyNumberFormat="0" applyFill="0" applyBorder="0" applyAlignment="0" applyProtection="0"/>
    <xf numFmtId="0" fontId="131" fillId="0" borderId="0"/>
    <xf numFmtId="0" fontId="7" fillId="0" borderId="0"/>
    <xf numFmtId="0" fontId="7" fillId="0" borderId="0"/>
    <xf numFmtId="0" fontId="1" fillId="0" borderId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2" fillId="2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5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/>
    <xf numFmtId="172" fontId="7" fillId="0" borderId="0" xfId="546" applyNumberFormat="1" applyFont="1"/>
    <xf numFmtId="0" fontId="7" fillId="0" borderId="0" xfId="0" applyFont="1" applyAlignment="1"/>
    <xf numFmtId="0" fontId="10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2" fontId="11" fillId="0" borderId="0" xfId="546" applyNumberFormat="1" applyFont="1" applyAlignment="1">
      <alignment horizontal="center"/>
    </xf>
    <xf numFmtId="179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72" fontId="12" fillId="0" borderId="0" xfId="546" applyNumberFormat="1" applyFont="1" applyAlignment="1">
      <alignment horizontal="center"/>
    </xf>
    <xf numFmtId="0" fontId="13" fillId="0" borderId="0" xfId="0" applyFont="1" applyAlignment="1">
      <alignment horizontal="center"/>
    </xf>
    <xf numFmtId="172" fontId="13" fillId="0" borderId="0" xfId="546" applyNumberFormat="1" applyFont="1" applyAlignment="1">
      <alignment horizontal="center"/>
    </xf>
    <xf numFmtId="0" fontId="13" fillId="0" borderId="14" xfId="0" applyFont="1" applyBorder="1" applyAlignment="1">
      <alignment horizontal="center"/>
    </xf>
    <xf numFmtId="172" fontId="13" fillId="0" borderId="14" xfId="546" applyNumberFormat="1" applyFont="1" applyBorder="1" applyAlignment="1">
      <alignment horizontal="center"/>
    </xf>
    <xf numFmtId="172" fontId="12" fillId="0" borderId="0" xfId="546" applyNumberFormat="1" applyFont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14" xfId="0" applyFont="1" applyBorder="1"/>
    <xf numFmtId="172" fontId="12" fillId="0" borderId="14" xfId="546" applyNumberFormat="1" applyFont="1" applyBorder="1"/>
    <xf numFmtId="0" fontId="7" fillId="0" borderId="0" xfId="0" applyFont="1" applyFill="1" applyAlignment="1">
      <alignment vertical="center"/>
    </xf>
    <xf numFmtId="0" fontId="7" fillId="0" borderId="14" xfId="0" applyFont="1" applyBorder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3" fontId="12" fillId="0" borderId="0" xfId="0" applyNumberFormat="1" applyFont="1" applyFill="1" applyAlignment="1">
      <alignment vertical="center"/>
    </xf>
    <xf numFmtId="3" fontId="12" fillId="0" borderId="0" xfId="611" applyNumberFormat="1" applyFont="1" applyFill="1" applyAlignment="1">
      <alignment vertical="center" wrapText="1"/>
    </xf>
    <xf numFmtId="3" fontId="15" fillId="0" borderId="0" xfId="611" applyNumberFormat="1" applyFont="1" applyFill="1" applyAlignment="1">
      <alignment vertical="center" wrapText="1"/>
    </xf>
    <xf numFmtId="2" fontId="12" fillId="0" borderId="0" xfId="0" applyNumberFormat="1" applyFont="1" applyFill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4" xfId="0" applyFont="1" applyBorder="1" applyAlignment="1"/>
    <xf numFmtId="0" fontId="6" fillId="0" borderId="0" xfId="0" applyFont="1" applyFill="1" applyAlignment="1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2" fontId="15" fillId="0" borderId="0" xfId="611" applyNumberFormat="1" applyFont="1" applyAlignment="1">
      <alignment horizontal="center" wrapText="1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14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/>
    <xf numFmtId="0" fontId="11" fillId="0" borderId="0" xfId="0" applyFont="1" applyBorder="1"/>
    <xf numFmtId="0" fontId="11" fillId="0" borderId="19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3" fontId="11" fillId="0" borderId="0" xfId="544" applyNumberFormat="1" applyFont="1" applyBorder="1" applyAlignment="1">
      <alignment horizontal="right"/>
    </xf>
    <xf numFmtId="0" fontId="12" fillId="0" borderId="0" xfId="0" applyFont="1" applyAlignment="1"/>
    <xf numFmtId="3" fontId="12" fillId="0" borderId="0" xfId="544" applyNumberFormat="1" applyFont="1" applyFill="1" applyAlignment="1"/>
    <xf numFmtId="0" fontId="12" fillId="0" borderId="14" xfId="0" applyFont="1" applyBorder="1" applyAlignment="1">
      <alignment vertical="center"/>
    </xf>
    <xf numFmtId="172" fontId="12" fillId="0" borderId="14" xfId="544" applyNumberFormat="1" applyFont="1" applyBorder="1"/>
    <xf numFmtId="0" fontId="12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4" xfId="0" applyFont="1" applyFill="1" applyBorder="1" applyAlignment="1"/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12" fillId="0" borderId="17" xfId="0" applyFont="1" applyFill="1" applyBorder="1" applyAlignment="1">
      <alignment vertical="center"/>
    </xf>
    <xf numFmtId="0" fontId="11" fillId="0" borderId="0" xfId="0" applyFont="1" applyFill="1" applyBorder="1"/>
    <xf numFmtId="3" fontId="11" fillId="0" borderId="0" xfId="544" applyNumberFormat="1" applyFont="1" applyFill="1" applyBorder="1" applyAlignment="1">
      <alignment horizontal="right"/>
    </xf>
    <xf numFmtId="0" fontId="12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1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 applyProtection="1">
      <protection locked="0"/>
    </xf>
    <xf numFmtId="0" fontId="6" fillId="0" borderId="0" xfId="0" applyFont="1" applyFill="1" applyAlignment="1">
      <alignment horizontal="left" vertical="center"/>
    </xf>
    <xf numFmtId="3" fontId="11" fillId="0" borderId="0" xfId="544" applyNumberFormat="1" applyFont="1" applyFill="1" applyBorder="1" applyAlignment="1" applyProtection="1">
      <alignment horizontal="right"/>
      <protection locked="0"/>
    </xf>
    <xf numFmtId="3" fontId="12" fillId="0" borderId="0" xfId="544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Alignment="1"/>
    <xf numFmtId="0" fontId="12" fillId="0" borderId="14" xfId="0" applyFont="1" applyFill="1" applyBorder="1" applyAlignment="1"/>
    <xf numFmtId="0" fontId="7" fillId="0" borderId="0" xfId="0" applyFont="1" applyFill="1" applyAlignment="1"/>
    <xf numFmtId="0" fontId="8" fillId="0" borderId="14" xfId="0" applyFont="1" applyFill="1" applyBorder="1" applyAlignment="1">
      <alignment wrapText="1"/>
    </xf>
    <xf numFmtId="0" fontId="7" fillId="0" borderId="14" xfId="0" applyFont="1" applyFill="1" applyBorder="1" applyAlignment="1">
      <alignment horizontal="right"/>
    </xf>
    <xf numFmtId="181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6" fillId="0" borderId="0" xfId="0" applyFont="1" applyFill="1" applyAlignment="1">
      <alignment wrapText="1"/>
    </xf>
    <xf numFmtId="172" fontId="12" fillId="0" borderId="0" xfId="544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/>
    <xf numFmtId="0" fontId="19" fillId="0" borderId="0" xfId="0" applyFont="1" applyFill="1" applyAlignment="1">
      <alignment wrapText="1"/>
    </xf>
    <xf numFmtId="0" fontId="15" fillId="0" borderId="0" xfId="0" applyFont="1" applyFill="1" applyAlignment="1">
      <alignment horizontal="right"/>
    </xf>
    <xf numFmtId="174" fontId="15" fillId="0" borderId="0" xfId="0" applyNumberFormat="1" applyFont="1" applyFill="1" applyAlignment="1"/>
    <xf numFmtId="174" fontId="19" fillId="0" borderId="0" xfId="0" applyNumberFormat="1" applyFont="1" applyFill="1" applyAlignment="1"/>
    <xf numFmtId="0" fontId="19" fillId="0" borderId="0" xfId="0" applyFont="1" applyFill="1" applyAlignment="1"/>
    <xf numFmtId="0" fontId="13" fillId="0" borderId="0" xfId="0" applyFont="1" applyFill="1" applyAlignment="1">
      <alignment wrapText="1"/>
    </xf>
    <xf numFmtId="0" fontId="15" fillId="0" borderId="0" xfId="0" applyFont="1" applyFill="1" applyAlignment="1"/>
    <xf numFmtId="0" fontId="13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/>
    <xf numFmtId="165" fontId="19" fillId="0" borderId="0" xfId="545" applyFont="1" applyFill="1" applyAlignment="1">
      <alignment horizontal="right"/>
    </xf>
    <xf numFmtId="165" fontId="19" fillId="0" borderId="0" xfId="545" applyFont="1" applyFill="1" applyAlignment="1">
      <alignment horizontal="center"/>
    </xf>
    <xf numFmtId="177" fontId="19" fillId="0" borderId="0" xfId="545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right"/>
    </xf>
    <xf numFmtId="0" fontId="7" fillId="0" borderId="0" xfId="0" applyFont="1" applyBorder="1" applyAlignment="1"/>
    <xf numFmtId="0" fontId="8" fillId="0" borderId="0" xfId="0" applyFont="1" applyAlignment="1"/>
    <xf numFmtId="0" fontId="12" fillId="0" borderId="17" xfId="0" applyFont="1" applyBorder="1" applyAlignment="1">
      <alignment vertical="center"/>
    </xf>
    <xf numFmtId="0" fontId="11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/>
    <xf numFmtId="0" fontId="6" fillId="0" borderId="17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/>
    </xf>
    <xf numFmtId="180" fontId="7" fillId="0" borderId="14" xfId="0" applyNumberFormat="1" applyFont="1" applyFill="1" applyBorder="1" applyAlignment="1">
      <alignment vertical="center"/>
    </xf>
    <xf numFmtId="173" fontId="7" fillId="0" borderId="14" xfId="544" applyNumberFormat="1" applyFont="1" applyFill="1" applyBorder="1" applyAlignment="1">
      <alignment vertical="center"/>
    </xf>
    <xf numFmtId="166" fontId="7" fillId="0" borderId="14" xfId="544" applyNumberFormat="1" applyFont="1" applyFill="1" applyBorder="1" applyAlignment="1">
      <alignment vertical="center"/>
    </xf>
    <xf numFmtId="173" fontId="12" fillId="0" borderId="0" xfId="544" applyNumberFormat="1" applyFont="1" applyFill="1" applyAlignment="1">
      <alignment vertical="center"/>
    </xf>
    <xf numFmtId="166" fontId="12" fillId="0" borderId="0" xfId="544" applyNumberFormat="1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7" fillId="0" borderId="17" xfId="0" applyFont="1" applyBorder="1" applyAlignment="1"/>
    <xf numFmtId="0" fontId="8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9" fillId="0" borderId="0" xfId="0" applyFont="1" applyAlignment="1">
      <alignment wrapText="1"/>
    </xf>
    <xf numFmtId="172" fontId="19" fillId="0" borderId="0" xfId="544" applyNumberFormat="1" applyFont="1" applyAlignment="1">
      <alignment horizontal="right"/>
    </xf>
    <xf numFmtId="172" fontId="12" fillId="0" borderId="0" xfId="544" applyNumberFormat="1" applyFont="1" applyAlignment="1"/>
    <xf numFmtId="165" fontId="19" fillId="0" borderId="0" xfId="544" applyNumberFormat="1" applyFont="1" applyAlignment="1">
      <alignment horizontal="right"/>
    </xf>
    <xf numFmtId="0" fontId="13" fillId="0" borderId="0" xfId="0" applyFont="1" applyBorder="1" applyAlignment="1">
      <alignment wrapText="1"/>
    </xf>
    <xf numFmtId="0" fontId="11" fillId="0" borderId="19" xfId="0" applyFont="1" applyBorder="1" applyAlignment="1"/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165" fontId="12" fillId="0" borderId="0" xfId="544" applyNumberFormat="1" applyFont="1" applyAlignment="1">
      <alignment horizontal="right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165" fontId="12" fillId="0" borderId="0" xfId="545" applyFont="1" applyAlignment="1"/>
    <xf numFmtId="165" fontId="12" fillId="0" borderId="0" xfId="545" applyFont="1" applyAlignment="1">
      <alignment horizontal="right"/>
    </xf>
    <xf numFmtId="0" fontId="12" fillId="0" borderId="0" xfId="0" applyFont="1" applyBorder="1" applyAlignment="1">
      <alignment horizontal="center"/>
    </xf>
    <xf numFmtId="0" fontId="8" fillId="0" borderId="0" xfId="0" applyFont="1"/>
    <xf numFmtId="165" fontId="11" fillId="0" borderId="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vertical="center"/>
    </xf>
    <xf numFmtId="173" fontId="7" fillId="0" borderId="0" xfId="544" applyNumberFormat="1" applyFont="1" applyFill="1" applyBorder="1" applyAlignment="1">
      <alignment vertical="center"/>
    </xf>
    <xf numFmtId="166" fontId="7" fillId="0" borderId="0" xfId="544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wrapText="1" indent="2"/>
    </xf>
    <xf numFmtId="0" fontId="13" fillId="0" borderId="14" xfId="0" applyFont="1" applyFill="1" applyBorder="1" applyAlignment="1">
      <alignment wrapText="1"/>
    </xf>
    <xf numFmtId="0" fontId="12" fillId="0" borderId="14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/>
    </xf>
    <xf numFmtId="174" fontId="11" fillId="0" borderId="0" xfId="0" applyNumberFormat="1" applyFont="1" applyFill="1" applyAlignment="1"/>
    <xf numFmtId="182" fontId="11" fillId="0" borderId="0" xfId="0" applyNumberFormat="1" applyFont="1" applyFill="1" applyAlignment="1">
      <alignment horizontal="right" wrapText="1"/>
    </xf>
    <xf numFmtId="165" fontId="12" fillId="0" borderId="0" xfId="0" applyNumberFormat="1" applyFont="1" applyBorder="1" applyAlignment="1">
      <alignment horizontal="right"/>
    </xf>
    <xf numFmtId="165" fontId="12" fillId="0" borderId="0" xfId="545" applyFont="1" applyAlignment="1">
      <alignment horizontal="right" wrapText="1"/>
    </xf>
    <xf numFmtId="181" fontId="11" fillId="0" borderId="19" xfId="0" applyNumberFormat="1" applyFont="1" applyFill="1" applyBorder="1" applyAlignment="1">
      <alignment horizontal="right" vertical="center"/>
    </xf>
    <xf numFmtId="49" fontId="11" fillId="0" borderId="19" xfId="0" applyNumberFormat="1" applyFont="1" applyFill="1" applyBorder="1" applyAlignment="1">
      <alignment horizontal="right" vertical="center"/>
    </xf>
    <xf numFmtId="0" fontId="98" fillId="0" borderId="0" xfId="0" applyFont="1" applyFill="1" applyAlignment="1">
      <alignment horizontal="right"/>
    </xf>
    <xf numFmtId="0" fontId="98" fillId="0" borderId="0" xfId="0" applyFont="1" applyFill="1" applyAlignment="1"/>
    <xf numFmtId="0" fontId="99" fillId="0" borderId="14" xfId="0" applyFont="1" applyFill="1" applyBorder="1" applyAlignment="1">
      <alignment horizontal="right"/>
    </xf>
    <xf numFmtId="177" fontId="98" fillId="0" borderId="0" xfId="545" applyNumberFormat="1" applyFont="1" applyFill="1" applyAlignment="1">
      <alignment horizontal="center"/>
    </xf>
    <xf numFmtId="0" fontId="98" fillId="0" borderId="0" xfId="0" applyFont="1" applyFill="1" applyAlignment="1">
      <alignment horizontal="center"/>
    </xf>
    <xf numFmtId="0" fontId="98" fillId="0" borderId="0" xfId="0" applyFont="1" applyFill="1" applyAlignment="1">
      <alignment horizontal="right" vertical="center"/>
    </xf>
    <xf numFmtId="165" fontId="98" fillId="0" borderId="0" xfId="545" applyFont="1" applyFill="1" applyAlignment="1">
      <alignment horizontal="right"/>
    </xf>
    <xf numFmtId="0" fontId="98" fillId="0" borderId="14" xfId="0" applyFont="1" applyFill="1" applyBorder="1" applyAlignment="1"/>
    <xf numFmtId="0" fontId="99" fillId="0" borderId="0" xfId="0" applyFont="1" applyFill="1" applyBorder="1" applyAlignment="1">
      <alignment vertical="center"/>
    </xf>
    <xf numFmtId="0" fontId="99" fillId="0" borderId="0" xfId="0" applyFont="1" applyFill="1" applyAlignment="1">
      <alignment vertical="center"/>
    </xf>
    <xf numFmtId="0" fontId="11" fillId="0" borderId="19" xfId="0" applyFont="1" applyBorder="1" applyAlignment="1">
      <alignment vertical="center"/>
    </xf>
    <xf numFmtId="173" fontId="12" fillId="0" borderId="0" xfId="544" applyNumberFormat="1" applyFont="1" applyFill="1" applyAlignment="1">
      <alignment horizontal="center" vertical="center"/>
    </xf>
    <xf numFmtId="173" fontId="12" fillId="0" borderId="0" xfId="544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12" fillId="0" borderId="17" xfId="0" applyFont="1" applyFill="1" applyBorder="1" applyAlignment="1"/>
    <xf numFmtId="0" fontId="12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7" xfId="0" applyFont="1" applyBorder="1" applyAlignment="1"/>
    <xf numFmtId="0" fontId="6" fillId="0" borderId="0" xfId="611" applyFont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23" fillId="0" borderId="0" xfId="612" applyFont="1" applyFill="1" applyAlignment="1">
      <alignment vertical="center"/>
    </xf>
    <xf numFmtId="0" fontId="24" fillId="0" borderId="0" xfId="606" applyFont="1" applyFill="1" applyAlignment="1">
      <alignment vertical="center"/>
    </xf>
    <xf numFmtId="0" fontId="25" fillId="0" borderId="0" xfId="609" applyNumberFormat="1" applyFont="1" applyFill="1" applyAlignment="1">
      <alignment horizontal="left"/>
    </xf>
    <xf numFmtId="0" fontId="25" fillId="0" borderId="0" xfId="614" applyFont="1" applyFill="1" applyAlignment="1" applyProtection="1">
      <protection hidden="1"/>
    </xf>
    <xf numFmtId="0" fontId="12" fillId="0" borderId="0" xfId="614" applyFont="1" applyFill="1" applyAlignment="1" applyProtection="1">
      <alignment vertical="center"/>
      <protection hidden="1"/>
    </xf>
    <xf numFmtId="0" fontId="13" fillId="0" borderId="0" xfId="614" applyFont="1" applyFill="1" applyAlignment="1" applyProtection="1">
      <alignment vertical="center"/>
      <protection hidden="1"/>
    </xf>
    <xf numFmtId="0" fontId="6" fillId="0" borderId="0" xfId="614" applyFont="1" applyFill="1" applyAlignment="1" applyProtection="1">
      <alignment vertical="center"/>
      <protection hidden="1"/>
    </xf>
    <xf numFmtId="0" fontId="12" fillId="0" borderId="14" xfId="614" applyNumberFormat="1" applyFont="1" applyFill="1" applyBorder="1" applyAlignment="1" applyProtection="1">
      <alignment horizontal="right"/>
      <protection hidden="1"/>
    </xf>
    <xf numFmtId="0" fontId="12" fillId="0" borderId="20" xfId="614" applyFont="1" applyFill="1" applyBorder="1" applyAlignment="1" applyProtection="1">
      <alignment vertical="center"/>
      <protection hidden="1"/>
    </xf>
    <xf numFmtId="0" fontId="12" fillId="0" borderId="20" xfId="614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614" applyFont="1" applyFill="1" applyBorder="1" applyAlignment="1" applyProtection="1">
      <alignment vertical="center"/>
      <protection hidden="1"/>
    </xf>
    <xf numFmtId="0" fontId="13" fillId="0" borderId="14" xfId="614" applyFont="1" applyFill="1" applyBorder="1" applyAlignment="1" applyProtection="1">
      <alignment horizontal="center" vertical="center"/>
      <protection hidden="1"/>
    </xf>
    <xf numFmtId="0" fontId="12" fillId="0" borderId="14" xfId="608" applyNumberFormat="1" applyFont="1" applyFill="1" applyBorder="1" applyAlignment="1">
      <alignment horizontal="center" vertical="center" wrapText="1"/>
    </xf>
    <xf numFmtId="0" fontId="11" fillId="0" borderId="0" xfId="614" applyFont="1" applyFill="1" applyBorder="1" applyAlignment="1" applyProtection="1">
      <alignment horizontal="left" vertical="center"/>
      <protection hidden="1"/>
    </xf>
    <xf numFmtId="175" fontId="12" fillId="0" borderId="0" xfId="614" applyNumberFormat="1" applyFont="1" applyFill="1" applyAlignment="1" applyProtection="1">
      <alignment horizontal="right" vertical="center" wrapText="1"/>
      <protection hidden="1"/>
    </xf>
    <xf numFmtId="0" fontId="29" fillId="0" borderId="0" xfId="606" applyFont="1" applyFill="1" applyAlignment="1">
      <alignment vertical="center"/>
    </xf>
    <xf numFmtId="0" fontId="12" fillId="0" borderId="0" xfId="591" applyAlignment="1">
      <alignment horizontal="center"/>
    </xf>
    <xf numFmtId="2" fontId="12" fillId="0" borderId="0" xfId="614" applyNumberFormat="1" applyFont="1" applyFill="1" applyBorder="1" applyAlignment="1" applyProtection="1">
      <alignment horizontal="center"/>
      <protection hidden="1"/>
    </xf>
    <xf numFmtId="0" fontId="12" fillId="0" borderId="0" xfId="608" applyNumberFormat="1" applyFont="1" applyFill="1" applyBorder="1" applyAlignment="1">
      <alignment horizontal="center"/>
    </xf>
    <xf numFmtId="2" fontId="24" fillId="0" borderId="0" xfId="606" applyNumberFormat="1" applyFont="1" applyFill="1" applyAlignment="1">
      <alignment vertical="center"/>
    </xf>
    <xf numFmtId="0" fontId="6" fillId="0" borderId="0" xfId="608" applyNumberFormat="1" applyFont="1" applyFill="1" applyAlignment="1"/>
    <xf numFmtId="0" fontId="7" fillId="0" borderId="0" xfId="610" applyFont="1" applyFill="1" applyAlignment="1">
      <alignment vertical="center"/>
    </xf>
    <xf numFmtId="0" fontId="24" fillId="0" borderId="0" xfId="588" applyFont="1" applyFill="1"/>
    <xf numFmtId="0" fontId="26" fillId="0" borderId="0" xfId="588" applyFont="1" applyFill="1" applyAlignment="1"/>
    <xf numFmtId="0" fontId="25" fillId="0" borderId="0" xfId="610" applyFont="1" applyFill="1" applyAlignment="1"/>
    <xf numFmtId="0" fontId="23" fillId="0" borderId="0" xfId="610" applyFont="1" applyFill="1" applyAlignment="1">
      <alignment vertical="center"/>
    </xf>
    <xf numFmtId="0" fontId="37" fillId="0" borderId="0" xfId="588" applyFont="1" applyAlignment="1">
      <alignment horizontal="right"/>
    </xf>
    <xf numFmtId="0" fontId="29" fillId="0" borderId="0" xfId="588" applyFont="1" applyFill="1"/>
    <xf numFmtId="0" fontId="12" fillId="0" borderId="20" xfId="610" applyFont="1" applyFill="1" applyBorder="1" applyAlignment="1">
      <alignment vertical="center"/>
    </xf>
    <xf numFmtId="0" fontId="12" fillId="0" borderId="20" xfId="610" applyFont="1" applyFill="1" applyBorder="1" applyAlignment="1">
      <alignment horizontal="center" vertical="center"/>
    </xf>
    <xf numFmtId="0" fontId="12" fillId="0" borderId="0" xfId="610" applyFont="1" applyFill="1" applyAlignment="1">
      <alignment vertical="center"/>
    </xf>
    <xf numFmtId="0" fontId="13" fillId="0" borderId="14" xfId="610" applyNumberFormat="1" applyFont="1" applyFill="1" applyBorder="1" applyAlignment="1">
      <alignment horizontal="center" vertical="center"/>
    </xf>
    <xf numFmtId="0" fontId="13" fillId="0" borderId="14" xfId="610" applyFont="1" applyFill="1" applyBorder="1" applyAlignment="1">
      <alignment horizontal="center" vertical="center"/>
    </xf>
    <xf numFmtId="0" fontId="13" fillId="0" borderId="0" xfId="610" applyFont="1" applyFill="1" applyBorder="1" applyAlignment="1">
      <alignment horizontal="center" vertical="center"/>
    </xf>
    <xf numFmtId="0" fontId="13" fillId="0" borderId="0" xfId="610" applyNumberFormat="1" applyFont="1" applyFill="1" applyBorder="1" applyAlignment="1">
      <alignment horizontal="center" vertical="center"/>
    </xf>
    <xf numFmtId="0" fontId="19" fillId="0" borderId="0" xfId="610" applyFont="1" applyFill="1" applyBorder="1" applyAlignment="1">
      <alignment horizontal="center" vertical="center"/>
    </xf>
    <xf numFmtId="0" fontId="12" fillId="0" borderId="14" xfId="610" applyFont="1" applyFill="1" applyBorder="1" applyAlignment="1">
      <alignment vertical="center"/>
    </xf>
    <xf numFmtId="0" fontId="12" fillId="0" borderId="0" xfId="588" applyAlignment="1">
      <alignment horizontal="center"/>
    </xf>
    <xf numFmtId="174" fontId="12" fillId="0" borderId="0" xfId="607" applyNumberFormat="1" applyFont="1" applyFill="1" applyBorder="1" applyAlignment="1">
      <alignment horizontal="center"/>
    </xf>
    <xf numFmtId="174" fontId="12" fillId="0" borderId="0" xfId="610" applyNumberFormat="1" applyFont="1" applyFill="1" applyAlignment="1">
      <alignment horizontal="center"/>
    </xf>
    <xf numFmtId="174" fontId="12" fillId="0" borderId="0" xfId="613" applyNumberFormat="1" applyFont="1" applyFill="1" applyAlignment="1">
      <alignment horizontal="center"/>
    </xf>
    <xf numFmtId="0" fontId="24" fillId="0" borderId="0" xfId="588" applyFont="1" applyFill="1" applyAlignment="1"/>
    <xf numFmtId="0" fontId="79" fillId="0" borderId="0" xfId="610" applyFont="1" applyFill="1" applyAlignment="1">
      <alignment vertical="center"/>
    </xf>
    <xf numFmtId="0" fontId="12" fillId="0" borderId="14" xfId="612" applyNumberFormat="1" applyFont="1" applyFill="1" applyBorder="1" applyAlignment="1">
      <alignment horizontal="right"/>
    </xf>
    <xf numFmtId="0" fontId="18" fillId="0" borderId="0" xfId="610" applyFont="1" applyFill="1" applyBorder="1" applyAlignment="1">
      <alignment horizontal="center" vertical="center"/>
    </xf>
    <xf numFmtId="0" fontId="12" fillId="0" borderId="0" xfId="610" applyFont="1" applyFill="1" applyBorder="1" applyAlignment="1">
      <alignment horizontal="center" vertical="center"/>
    </xf>
    <xf numFmtId="174" fontId="12" fillId="0" borderId="0" xfId="608" applyNumberFormat="1" applyFont="1" applyFill="1" applyAlignment="1">
      <alignment horizontal="center"/>
    </xf>
    <xf numFmtId="2" fontId="12" fillId="0" borderId="0" xfId="610" applyNumberFormat="1" applyFont="1" applyFill="1" applyAlignment="1">
      <alignment horizontal="center" vertical="center"/>
    </xf>
    <xf numFmtId="0" fontId="6" fillId="0" borderId="0" xfId="588" applyFont="1" applyAlignment="1"/>
    <xf numFmtId="0" fontId="12" fillId="0" borderId="0" xfId="588"/>
    <xf numFmtId="0" fontId="12" fillId="0" borderId="14" xfId="588" applyBorder="1"/>
    <xf numFmtId="0" fontId="12" fillId="0" borderId="5" xfId="588" applyBorder="1" applyAlignment="1">
      <alignment horizontal="center" vertical="center"/>
    </xf>
    <xf numFmtId="0" fontId="12" fillId="0" borderId="5" xfId="608" applyNumberFormat="1" applyFont="1" applyFill="1" applyBorder="1" applyAlignment="1">
      <alignment horizontal="center" wrapText="1"/>
    </xf>
    <xf numFmtId="0" fontId="11" fillId="0" borderId="0" xfId="588" applyFont="1"/>
    <xf numFmtId="0" fontId="11" fillId="0" borderId="0" xfId="588" applyFont="1" applyAlignment="1">
      <alignment horizontal="left" indent="1"/>
    </xf>
    <xf numFmtId="0" fontId="12" fillId="0" borderId="0" xfId="588" applyAlignment="1">
      <alignment horizontal="left" indent="3"/>
    </xf>
    <xf numFmtId="0" fontId="17" fillId="0" borderId="0" xfId="588" applyFont="1" applyAlignment="1">
      <alignment horizontal="left" indent="1"/>
    </xf>
    <xf numFmtId="0" fontId="12" fillId="0" borderId="0" xfId="588" applyAlignment="1">
      <alignment vertical="center"/>
    </xf>
    <xf numFmtId="0" fontId="6" fillId="0" borderId="0" xfId="614" applyNumberFormat="1" applyFont="1" applyFill="1" applyAlignment="1" applyProtection="1">
      <alignment horizontal="left"/>
      <protection hidden="1"/>
    </xf>
    <xf numFmtId="0" fontId="24" fillId="0" borderId="0" xfId="606" applyFont="1" applyFill="1"/>
    <xf numFmtId="0" fontId="25" fillId="0" borderId="0" xfId="614" applyNumberFormat="1" applyFont="1" applyFill="1" applyAlignment="1" applyProtection="1">
      <alignment horizontal="left"/>
      <protection hidden="1"/>
    </xf>
    <xf numFmtId="0" fontId="6" fillId="0" borderId="0" xfId="614" applyFont="1" applyFill="1" applyAlignment="1" applyProtection="1">
      <protection hidden="1"/>
    </xf>
    <xf numFmtId="0" fontId="29" fillId="0" borderId="0" xfId="606" applyFont="1" applyFill="1"/>
    <xf numFmtId="0" fontId="11" fillId="0" borderId="0" xfId="614" applyFont="1" applyFill="1" applyBorder="1" applyAlignment="1" applyProtection="1">
      <alignment horizontal="left"/>
      <protection hidden="1"/>
    </xf>
    <xf numFmtId="0" fontId="12" fillId="0" borderId="0" xfId="614" applyFont="1" applyFill="1" applyBorder="1" applyAlignment="1" applyProtection="1">
      <alignment horizontal="left"/>
      <protection hidden="1"/>
    </xf>
    <xf numFmtId="175" fontId="12" fillId="0" borderId="0" xfId="614" applyNumberFormat="1" applyFont="1" applyFill="1" applyBorder="1" applyAlignment="1" applyProtection="1">
      <alignment horizontal="right"/>
      <protection hidden="1"/>
    </xf>
    <xf numFmtId="174" fontId="12" fillId="0" borderId="0" xfId="614" applyNumberFormat="1" applyFont="1" applyFill="1" applyBorder="1" applyAlignment="1" applyProtection="1">
      <alignment horizontal="right"/>
      <protection hidden="1"/>
    </xf>
    <xf numFmtId="3" fontId="12" fillId="0" borderId="0" xfId="606" applyNumberFormat="1" applyFont="1" applyFill="1" applyAlignment="1">
      <alignment horizontal="center" vertical="center"/>
    </xf>
    <xf numFmtId="175" fontId="12" fillId="0" borderId="0" xfId="614" applyNumberFormat="1" applyFont="1" applyFill="1" applyBorder="1" applyAlignment="1" applyProtection="1">
      <alignment horizontal="center"/>
      <protection hidden="1"/>
    </xf>
    <xf numFmtId="3" fontId="12" fillId="0" borderId="0" xfId="606" applyNumberFormat="1" applyFont="1" applyFill="1"/>
    <xf numFmtId="174" fontId="24" fillId="0" borderId="0" xfId="606" applyNumberFormat="1" applyFont="1" applyFill="1"/>
    <xf numFmtId="0" fontId="12" fillId="0" borderId="14" xfId="608" applyNumberFormat="1" applyFont="1" applyFill="1" applyBorder="1" applyAlignment="1">
      <alignment horizontal="center" vertical="center"/>
    </xf>
    <xf numFmtId="0" fontId="21" fillId="0" borderId="0" xfId="588" applyFont="1" applyAlignment="1"/>
    <xf numFmtId="0" fontId="19" fillId="0" borderId="0" xfId="588" applyFont="1"/>
    <xf numFmtId="0" fontId="12" fillId="0" borderId="0" xfId="588" applyFont="1" applyAlignment="1">
      <alignment horizontal="left" indent="1"/>
    </xf>
    <xf numFmtId="0" fontId="13" fillId="0" borderId="0" xfId="588" applyFont="1" applyAlignment="1">
      <alignment horizontal="left" indent="1"/>
    </xf>
    <xf numFmtId="0" fontId="12" fillId="0" borderId="14" xfId="608" applyNumberFormat="1" applyFont="1" applyFill="1" applyBorder="1" applyAlignment="1">
      <alignment horizontal="center"/>
    </xf>
    <xf numFmtId="0" fontId="18" fillId="0" borderId="14" xfId="610" applyFont="1" applyFill="1" applyBorder="1" applyAlignment="1">
      <alignment horizontal="center" vertical="center"/>
    </xf>
    <xf numFmtId="0" fontId="8" fillId="0" borderId="0" xfId="614" applyNumberFormat="1" applyFont="1" applyFill="1" applyAlignment="1" applyProtection="1">
      <alignment horizontal="left"/>
      <protection hidden="1"/>
    </xf>
    <xf numFmtId="0" fontId="11" fillId="0" borderId="0" xfId="612" applyNumberFormat="1" applyFont="1" applyFill="1" applyBorder="1" applyAlignment="1">
      <alignment horizontal="center"/>
    </xf>
    <xf numFmtId="174" fontId="12" fillId="0" borderId="0" xfId="614" applyNumberFormat="1" applyFont="1" applyFill="1" applyBorder="1" applyAlignment="1" applyProtection="1">
      <alignment horizontal="center"/>
      <protection hidden="1"/>
    </xf>
    <xf numFmtId="0" fontId="93" fillId="0" borderId="0" xfId="588" applyFont="1"/>
    <xf numFmtId="3" fontId="12" fillId="0" borderId="0" xfId="614" applyNumberFormat="1" applyFont="1" applyFill="1" applyBorder="1" applyAlignment="1" applyProtection="1">
      <alignment horizontal="center"/>
      <protection hidden="1"/>
    </xf>
    <xf numFmtId="174" fontId="19" fillId="0" borderId="0" xfId="614" applyNumberFormat="1" applyFont="1" applyFill="1" applyBorder="1" applyAlignment="1" applyProtection="1">
      <alignment horizontal="center"/>
      <protection hidden="1"/>
    </xf>
    <xf numFmtId="0" fontId="12" fillId="0" borderId="14" xfId="612" applyNumberFormat="1" applyFont="1" applyFill="1" applyBorder="1" applyAlignment="1">
      <alignment horizontal="right" vertical="center"/>
    </xf>
    <xf numFmtId="0" fontId="19" fillId="0" borderId="5" xfId="588" applyFont="1" applyBorder="1" applyAlignment="1">
      <alignment horizontal="center" vertical="center"/>
    </xf>
    <xf numFmtId="0" fontId="11" fillId="0" borderId="0" xfId="588" applyFont="1" applyAlignment="1">
      <alignment horizontal="center"/>
    </xf>
    <xf numFmtId="0" fontId="24" fillId="0" borderId="0" xfId="605" applyFont="1" applyFill="1"/>
    <xf numFmtId="0" fontId="25" fillId="0" borderId="0" xfId="612" applyNumberFormat="1" applyFont="1" applyFill="1" applyAlignment="1">
      <alignment horizontal="left"/>
    </xf>
    <xf numFmtId="0" fontId="7" fillId="0" borderId="0" xfId="612" applyFont="1" applyFill="1" applyAlignment="1">
      <alignment vertical="center"/>
    </xf>
    <xf numFmtId="0" fontId="12" fillId="0" borderId="0" xfId="612" applyFont="1" applyFill="1" applyAlignment="1">
      <alignment vertical="center"/>
    </xf>
    <xf numFmtId="0" fontId="8" fillId="0" borderId="0" xfId="612" applyNumberFormat="1" applyFont="1" applyFill="1" applyAlignment="1">
      <alignment horizontal="left"/>
    </xf>
    <xf numFmtId="0" fontId="12" fillId="0" borderId="0" xfId="614" applyFont="1" applyFill="1" applyBorder="1" applyAlignment="1" applyProtection="1">
      <alignment horizontal="right" vertical="center"/>
      <protection hidden="1"/>
    </xf>
    <xf numFmtId="0" fontId="12" fillId="0" borderId="0" xfId="614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614" applyFont="1" applyFill="1" applyBorder="1" applyAlignment="1" applyProtection="1">
      <alignment horizontal="center" vertical="center"/>
      <protection hidden="1"/>
    </xf>
    <xf numFmtId="0" fontId="13" fillId="0" borderId="0" xfId="614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614" applyFont="1" applyFill="1" applyBorder="1" applyAlignment="1" applyProtection="1">
      <alignment horizontal="center" vertical="center"/>
      <protection hidden="1"/>
    </xf>
    <xf numFmtId="0" fontId="12" fillId="0" borderId="14" xfId="614" applyFont="1" applyFill="1" applyBorder="1" applyAlignment="1" applyProtection="1">
      <alignment horizontal="center" vertical="center"/>
      <protection hidden="1"/>
    </xf>
    <xf numFmtId="0" fontId="13" fillId="0" borderId="14" xfId="614" applyNumberFormat="1" applyFont="1" applyFill="1" applyBorder="1" applyAlignment="1" applyProtection="1">
      <alignment horizontal="center" vertical="center" wrapText="1"/>
      <protection hidden="1"/>
    </xf>
    <xf numFmtId="174" fontId="12" fillId="0" borderId="0" xfId="614" applyNumberFormat="1" applyFont="1" applyFill="1" applyBorder="1" applyAlignment="1" applyProtection="1">
      <alignment horizontal="right" indent="2"/>
      <protection hidden="1"/>
    </xf>
    <xf numFmtId="175" fontId="12" fillId="0" borderId="0" xfId="614" applyNumberFormat="1" applyFont="1" applyFill="1" applyBorder="1" applyAlignment="1" applyProtection="1">
      <alignment horizontal="right" indent="2"/>
      <protection hidden="1"/>
    </xf>
    <xf numFmtId="0" fontId="24" fillId="0" borderId="0" xfId="605" applyFont="1" applyFill="1" applyAlignment="1">
      <alignment vertical="center"/>
    </xf>
    <xf numFmtId="0" fontId="11" fillId="0" borderId="20" xfId="614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610" applyNumberFormat="1" applyFont="1" applyFill="1" applyAlignment="1"/>
    <xf numFmtId="0" fontId="24" fillId="0" borderId="14" xfId="606" applyFont="1" applyFill="1" applyBorder="1" applyAlignment="1">
      <alignment vertical="center"/>
    </xf>
    <xf numFmtId="0" fontId="79" fillId="0" borderId="14" xfId="610" applyFont="1" applyFill="1" applyBorder="1" applyAlignment="1">
      <alignment vertical="center"/>
    </xf>
    <xf numFmtId="0" fontId="10" fillId="0" borderId="0" xfId="610" applyNumberFormat="1" applyFont="1" applyFill="1" applyAlignment="1"/>
    <xf numFmtId="0" fontId="96" fillId="0" borderId="0" xfId="610" applyFont="1" applyFill="1" applyAlignment="1">
      <alignment vertical="center"/>
    </xf>
    <xf numFmtId="0" fontId="11" fillId="0" borderId="20" xfId="610" applyFont="1" applyFill="1" applyBorder="1" applyAlignment="1">
      <alignment horizontal="center" vertical="center"/>
    </xf>
    <xf numFmtId="0" fontId="11" fillId="0" borderId="0" xfId="610" applyNumberFormat="1" applyFont="1" applyFill="1" applyAlignment="1">
      <alignment horizontal="center" vertical="center"/>
    </xf>
    <xf numFmtId="0" fontId="11" fillId="0" borderId="0" xfId="610" applyNumberFormat="1" applyFont="1" applyFill="1" applyBorder="1" applyAlignment="1">
      <alignment horizontal="center" vertical="center"/>
    </xf>
    <xf numFmtId="174" fontId="12" fillId="0" borderId="14" xfId="607" applyNumberFormat="1" applyFont="1" applyFill="1" applyBorder="1" applyAlignment="1">
      <alignment horizontal="center"/>
    </xf>
    <xf numFmtId="174" fontId="12" fillId="0" borderId="14" xfId="610" applyNumberFormat="1" applyFont="1" applyFill="1" applyBorder="1" applyAlignment="1">
      <alignment horizontal="center"/>
    </xf>
    <xf numFmtId="174" fontId="12" fillId="0" borderId="14" xfId="613" applyNumberFormat="1" applyFont="1" applyFill="1" applyBorder="1" applyAlignment="1">
      <alignment horizontal="center"/>
    </xf>
    <xf numFmtId="0" fontId="10" fillId="0" borderId="0" xfId="614" applyNumberFormat="1" applyFont="1" applyFill="1" applyAlignment="1" applyProtection="1">
      <alignment horizontal="left"/>
      <protection hidden="1"/>
    </xf>
    <xf numFmtId="0" fontId="24" fillId="0" borderId="14" xfId="606" applyFont="1" applyFill="1" applyBorder="1"/>
    <xf numFmtId="0" fontId="96" fillId="0" borderId="0" xfId="614" applyFont="1" applyFill="1" applyAlignment="1" applyProtection="1">
      <alignment vertical="center"/>
      <protection hidden="1"/>
    </xf>
    <xf numFmtId="175" fontId="12" fillId="0" borderId="14" xfId="614" applyNumberFormat="1" applyFont="1" applyFill="1" applyBorder="1" applyAlignment="1" applyProtection="1">
      <alignment horizontal="center"/>
      <protection hidden="1"/>
    </xf>
    <xf numFmtId="0" fontId="12" fillId="0" borderId="20" xfId="610" applyFont="1" applyFill="1" applyBorder="1" applyAlignment="1">
      <alignment horizontal="center"/>
    </xf>
    <xf numFmtId="0" fontId="13" fillId="0" borderId="0" xfId="610" applyFont="1" applyFill="1" applyBorder="1" applyAlignment="1">
      <alignment horizontal="center" vertical="top"/>
    </xf>
    <xf numFmtId="0" fontId="11" fillId="0" borderId="20" xfId="610" applyFont="1" applyFill="1" applyBorder="1" applyAlignment="1">
      <alignment horizontal="center"/>
    </xf>
    <xf numFmtId="0" fontId="11" fillId="0" borderId="0" xfId="610" applyNumberFormat="1" applyFont="1" applyFill="1" applyAlignment="1">
      <alignment horizontal="center" vertical="top"/>
    </xf>
    <xf numFmtId="0" fontId="12" fillId="0" borderId="0" xfId="612" applyNumberFormat="1" applyFont="1" applyFill="1" applyBorder="1" applyAlignment="1">
      <alignment horizontal="center"/>
    </xf>
    <xf numFmtId="0" fontId="97" fillId="0" borderId="0" xfId="614" applyNumberFormat="1" applyFont="1" applyFill="1" applyAlignment="1" applyProtection="1">
      <alignment horizontal="left"/>
      <protection hidden="1"/>
    </xf>
    <xf numFmtId="0" fontId="6" fillId="0" borderId="0" xfId="611" applyFont="1" applyAlignment="1"/>
    <xf numFmtId="0" fontId="6" fillId="0" borderId="20" xfId="0" applyFont="1" applyBorder="1" applyAlignment="1"/>
    <xf numFmtId="0" fontId="6" fillId="0" borderId="0" xfId="0" applyFont="1" applyBorder="1" applyAlignment="1"/>
    <xf numFmtId="0" fontId="11" fillId="0" borderId="18" xfId="0" applyFont="1" applyFill="1" applyBorder="1" applyAlignment="1">
      <alignment horizontal="center" vertical="center" wrapText="1"/>
    </xf>
    <xf numFmtId="172" fontId="11" fillId="0" borderId="0" xfId="0" applyNumberFormat="1" applyFont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174" fontId="12" fillId="26" borderId="0" xfId="614" applyNumberFormat="1" applyFont="1" applyFill="1" applyBorder="1" applyAlignment="1" applyProtection="1">
      <alignment horizontal="center"/>
      <protection hidden="1"/>
    </xf>
    <xf numFmtId="175" fontId="12" fillId="26" borderId="0" xfId="614" applyNumberFormat="1" applyFont="1" applyFill="1" applyBorder="1" applyAlignment="1" applyProtection="1">
      <alignment horizontal="center"/>
      <protection hidden="1"/>
    </xf>
    <xf numFmtId="176" fontId="11" fillId="0" borderId="0" xfId="544" applyNumberFormat="1" applyFont="1" applyFill="1" applyAlignment="1">
      <alignment horizontal="center"/>
    </xf>
    <xf numFmtId="0" fontId="6" fillId="0" borderId="20" xfId="0" applyFont="1" applyFill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0" xfId="0" applyFont="1" applyFill="1" applyBorder="1" applyAlignment="1"/>
    <xf numFmtId="0" fontId="9" fillId="0" borderId="0" xfId="0" applyFont="1" applyFill="1" applyAlignment="1"/>
    <xf numFmtId="172" fontId="12" fillId="0" borderId="0" xfId="0" applyNumberFormat="1" applyFont="1" applyFill="1" applyAlignment="1" applyProtection="1">
      <protection locked="0"/>
    </xf>
    <xf numFmtId="165" fontId="12" fillId="0" borderId="0" xfId="545" applyFont="1" applyFill="1" applyAlignment="1">
      <alignment horizontal="right" wrapText="1"/>
    </xf>
    <xf numFmtId="0" fontId="10" fillId="0" borderId="0" xfId="0" applyFont="1" applyFill="1" applyAlignment="1">
      <alignment horizontal="left" wrapText="1"/>
    </xf>
    <xf numFmtId="176" fontId="12" fillId="0" borderId="0" xfId="544" applyNumberFormat="1" applyFont="1" applyFill="1" applyAlignment="1">
      <alignment horizontal="right"/>
    </xf>
    <xf numFmtId="173" fontId="104" fillId="0" borderId="0" xfId="544" applyNumberFormat="1" applyFont="1" applyFill="1" applyAlignment="1">
      <alignment vertical="center"/>
    </xf>
    <xf numFmtId="0" fontId="9" fillId="0" borderId="0" xfId="0" applyFont="1" applyFill="1" applyAlignment="1" applyProtection="1">
      <alignment wrapText="1"/>
      <protection locked="0"/>
    </xf>
    <xf numFmtId="174" fontId="104" fillId="0" borderId="0" xfId="614" applyNumberFormat="1" applyFont="1" applyFill="1" applyBorder="1" applyAlignment="1" applyProtection="1">
      <alignment horizontal="right"/>
      <protection hidden="1"/>
    </xf>
    <xf numFmtId="172" fontId="12" fillId="0" borderId="0" xfId="544" applyNumberFormat="1" applyFont="1" applyFill="1" applyAlignment="1">
      <alignment vertical="center"/>
    </xf>
    <xf numFmtId="174" fontId="12" fillId="0" borderId="0" xfId="0" applyNumberFormat="1" applyFont="1" applyFill="1" applyAlignment="1">
      <alignment vertical="center"/>
    </xf>
    <xf numFmtId="49" fontId="11" fillId="27" borderId="19" xfId="0" applyNumberFormat="1" applyFont="1" applyFill="1" applyBorder="1" applyAlignment="1">
      <alignment horizontal="right" vertical="center"/>
    </xf>
    <xf numFmtId="182" fontId="11" fillId="27" borderId="0" xfId="0" applyNumberFormat="1" applyFont="1" applyFill="1" applyAlignment="1">
      <alignment horizontal="right" wrapText="1"/>
    </xf>
    <xf numFmtId="0" fontId="11" fillId="0" borderId="0" xfId="0" applyFont="1" applyFill="1" applyAlignment="1"/>
    <xf numFmtId="0" fontId="13" fillId="0" borderId="14" xfId="610" applyNumberFormat="1" applyFont="1" applyFill="1" applyBorder="1" applyAlignment="1">
      <alignment horizontal="center" vertical="center"/>
    </xf>
    <xf numFmtId="0" fontId="6" fillId="0" borderId="0" xfId="588" applyFont="1" applyFill="1" applyAlignment="1"/>
    <xf numFmtId="0" fontId="12" fillId="0" borderId="0" xfId="588" applyFill="1"/>
    <xf numFmtId="0" fontId="8" fillId="0" borderId="0" xfId="588" applyFont="1" applyFill="1" applyAlignment="1"/>
    <xf numFmtId="0" fontId="105" fillId="0" borderId="0" xfId="614" applyNumberFormat="1" applyFont="1" applyFill="1" applyAlignment="1" applyProtection="1">
      <alignment horizontal="left"/>
      <protection hidden="1"/>
    </xf>
    <xf numFmtId="0" fontId="12" fillId="0" borderId="14" xfId="588" applyFont="1" applyBorder="1" applyAlignment="1">
      <alignment horizontal="right"/>
    </xf>
    <xf numFmtId="0" fontId="12" fillId="0" borderId="0" xfId="588" applyAlignment="1">
      <alignment horizontal="left" indent="1"/>
    </xf>
    <xf numFmtId="0" fontId="107" fillId="0" borderId="0" xfId="588" applyFont="1" applyAlignment="1">
      <alignment horizontal="left" indent="1"/>
    </xf>
    <xf numFmtId="0" fontId="108" fillId="0" borderId="0" xfId="588" applyFont="1" applyAlignment="1">
      <alignment horizontal="left" indent="1"/>
    </xf>
    <xf numFmtId="0" fontId="12" fillId="0" borderId="0" xfId="660" applyFont="1" applyFill="1" applyAlignment="1">
      <alignment vertical="center"/>
    </xf>
    <xf numFmtId="0" fontId="8" fillId="0" borderId="0" xfId="608" applyNumberFormat="1" applyFont="1" applyFill="1" applyAlignment="1"/>
    <xf numFmtId="0" fontId="6" fillId="0" borderId="0" xfId="661" applyFont="1" applyFill="1" applyAlignment="1" applyProtection="1">
      <protection hidden="1"/>
    </xf>
    <xf numFmtId="0" fontId="12" fillId="0" borderId="14" xfId="661" applyNumberFormat="1" applyFont="1" applyFill="1" applyBorder="1" applyAlignment="1" applyProtection="1">
      <alignment vertical="center"/>
      <protection hidden="1"/>
    </xf>
    <xf numFmtId="0" fontId="12" fillId="0" borderId="20" xfId="661" applyFont="1" applyFill="1" applyBorder="1" applyAlignment="1" applyProtection="1">
      <alignment vertical="center"/>
      <protection hidden="1"/>
    </xf>
    <xf numFmtId="0" fontId="12" fillId="0" borderId="20" xfId="66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661" applyFont="1" applyFill="1" applyBorder="1" applyAlignment="1" applyProtection="1">
      <alignment vertical="center"/>
      <protection hidden="1"/>
    </xf>
    <xf numFmtId="0" fontId="13" fillId="0" borderId="14" xfId="661" applyFont="1" applyFill="1" applyBorder="1" applyAlignment="1" applyProtection="1">
      <alignment horizontal="center" vertical="center"/>
      <protection hidden="1"/>
    </xf>
    <xf numFmtId="0" fontId="13" fillId="0" borderId="0" xfId="661" applyFont="1" applyFill="1" applyBorder="1" applyAlignment="1" applyProtection="1">
      <alignment horizontal="center" vertical="center"/>
      <protection hidden="1"/>
    </xf>
    <xf numFmtId="0" fontId="12" fillId="0" borderId="0" xfId="608" applyNumberFormat="1" applyFont="1" applyFill="1" applyBorder="1" applyAlignment="1">
      <alignment horizontal="center" vertical="center" wrapText="1"/>
    </xf>
    <xf numFmtId="174" fontId="12" fillId="0" borderId="0" xfId="661" applyNumberFormat="1" applyFont="1" applyFill="1" applyBorder="1" applyAlignment="1" applyProtection="1">
      <alignment horizontal="center"/>
      <protection hidden="1"/>
    </xf>
    <xf numFmtId="0" fontId="107" fillId="0" borderId="0" xfId="588" applyFont="1" applyAlignment="1">
      <alignment horizontal="center"/>
    </xf>
    <xf numFmtId="0" fontId="107" fillId="0" borderId="0" xfId="608" applyNumberFormat="1" applyFont="1" applyFill="1" applyBorder="1" applyAlignment="1">
      <alignment horizontal="center"/>
    </xf>
    <xf numFmtId="0" fontId="11" fillId="0" borderId="0" xfId="5003" applyFont="1" applyFill="1" applyAlignment="1">
      <alignment vertical="center"/>
    </xf>
    <xf numFmtId="0" fontId="13" fillId="0" borderId="0" xfId="588" applyFont="1" applyAlignment="1">
      <alignment horizontal="right"/>
    </xf>
    <xf numFmtId="0" fontId="17" fillId="0" borderId="0" xfId="5003" applyFont="1" applyFill="1" applyAlignment="1">
      <alignment vertical="center"/>
    </xf>
    <xf numFmtId="0" fontId="12" fillId="0" borderId="0" xfId="610" applyFont="1" applyFill="1" applyBorder="1" applyAlignment="1">
      <alignment vertical="center"/>
    </xf>
    <xf numFmtId="0" fontId="12" fillId="0" borderId="14" xfId="610" applyNumberFormat="1" applyFont="1" applyFill="1" applyBorder="1" applyAlignment="1">
      <alignment horizontal="center" vertical="center"/>
    </xf>
    <xf numFmtId="0" fontId="133" fillId="0" borderId="0" xfId="612" applyFont="1" applyFill="1" applyAlignment="1">
      <alignment vertical="center"/>
    </xf>
    <xf numFmtId="0" fontId="24" fillId="0" borderId="0" xfId="660" applyFont="1" applyFill="1" applyAlignment="1">
      <alignment vertical="center"/>
    </xf>
    <xf numFmtId="0" fontId="8" fillId="0" borderId="0" xfId="661" applyFont="1" applyFill="1" applyAlignment="1" applyProtection="1">
      <protection hidden="1"/>
    </xf>
    <xf numFmtId="0" fontId="6" fillId="0" borderId="14" xfId="661" applyFont="1" applyFill="1" applyBorder="1" applyAlignment="1" applyProtection="1">
      <alignment vertical="center"/>
      <protection hidden="1"/>
    </xf>
    <xf numFmtId="0" fontId="12" fillId="0" borderId="14" xfId="661" applyFont="1" applyFill="1" applyBorder="1" applyAlignment="1" applyProtection="1">
      <alignment horizontal="center" vertical="center" wrapText="1"/>
      <protection hidden="1"/>
    </xf>
    <xf numFmtId="0" fontId="11" fillId="0" borderId="0" xfId="661" applyFont="1" applyFill="1" applyBorder="1" applyAlignment="1" applyProtection="1">
      <alignment horizontal="left" vertical="center"/>
      <protection hidden="1"/>
    </xf>
    <xf numFmtId="0" fontId="11" fillId="0" borderId="0" xfId="661" applyFont="1" applyFill="1" applyBorder="1" applyAlignment="1" applyProtection="1">
      <alignment horizontal="center"/>
      <protection hidden="1"/>
    </xf>
    <xf numFmtId="0" fontId="11" fillId="0" borderId="0" xfId="661" applyNumberFormat="1" applyFont="1" applyFill="1" applyBorder="1" applyAlignment="1" applyProtection="1">
      <protection hidden="1"/>
    </xf>
    <xf numFmtId="0" fontId="12" fillId="0" borderId="0" xfId="588" applyFont="1" applyAlignment="1">
      <alignment horizontal="center"/>
    </xf>
    <xf numFmtId="0" fontId="11" fillId="0" borderId="0" xfId="608" applyNumberFormat="1" applyFont="1" applyFill="1" applyBorder="1" applyAlignment="1">
      <alignment horizontal="center" wrapText="1"/>
    </xf>
    <xf numFmtId="0" fontId="11" fillId="0" borderId="0" xfId="661" applyNumberFormat="1" applyFont="1" applyFill="1" applyBorder="1" applyAlignment="1" applyProtection="1">
      <alignment wrapText="1"/>
      <protection hidden="1"/>
    </xf>
    <xf numFmtId="175" fontId="12" fillId="0" borderId="0" xfId="661" applyNumberFormat="1" applyFont="1" applyFill="1" applyBorder="1" applyAlignment="1" applyProtection="1">
      <alignment horizontal="center"/>
      <protection hidden="1"/>
    </xf>
    <xf numFmtId="0" fontId="24" fillId="0" borderId="0" xfId="660" applyFont="1" applyFill="1" applyAlignment="1"/>
    <xf numFmtId="0" fontId="6" fillId="0" borderId="0" xfId="608" applyNumberFormat="1" applyFont="1" applyFill="1"/>
    <xf numFmtId="0" fontId="8" fillId="0" borderId="0" xfId="610" applyNumberFormat="1" applyFont="1" applyFill="1" applyAlignment="1">
      <alignment vertical="center"/>
    </xf>
    <xf numFmtId="0" fontId="12" fillId="0" borderId="0" xfId="610" applyNumberFormat="1" applyFont="1" applyFill="1" applyBorder="1" applyAlignment="1">
      <alignment horizontal="center" vertical="center"/>
    </xf>
    <xf numFmtId="0" fontId="12" fillId="0" borderId="0" xfId="610" applyNumberFormat="1" applyFont="1" applyFill="1" applyAlignment="1">
      <alignment horizontal="center" vertical="center"/>
    </xf>
    <xf numFmtId="0" fontId="12" fillId="0" borderId="0" xfId="610" applyFont="1" applyFill="1" applyAlignment="1">
      <alignment horizontal="center" vertical="center"/>
    </xf>
    <xf numFmtId="0" fontId="12" fillId="0" borderId="0" xfId="588" applyFont="1" applyFill="1" applyAlignment="1">
      <alignment horizontal="center"/>
    </xf>
    <xf numFmtId="0" fontId="6" fillId="0" borderId="0" xfId="5163" applyNumberFormat="1" applyFont="1" applyFill="1" applyAlignment="1">
      <alignment horizontal="left" vertical="center"/>
    </xf>
    <xf numFmtId="0" fontId="8" fillId="0" borderId="0" xfId="5163" applyNumberFormat="1" applyFont="1" applyFill="1" applyAlignment="1">
      <alignment horizontal="left" vertical="center"/>
    </xf>
    <xf numFmtId="0" fontId="25" fillId="0" borderId="0" xfId="610" applyNumberFormat="1" applyFont="1" applyFill="1" applyAlignment="1"/>
    <xf numFmtId="0" fontId="12" fillId="0" borderId="14" xfId="5003" applyFont="1" applyFill="1" applyBorder="1" applyAlignment="1">
      <alignment horizontal="right" vertical="center"/>
    </xf>
    <xf numFmtId="0" fontId="6" fillId="0" borderId="0" xfId="588" applyFont="1" applyAlignment="1">
      <alignment vertical="center"/>
    </xf>
    <xf numFmtId="0" fontId="12" fillId="0" borderId="0" xfId="588" applyFont="1" applyAlignment="1">
      <alignment vertical="center"/>
    </xf>
    <xf numFmtId="0" fontId="8" fillId="0" borderId="0" xfId="588" applyFont="1" applyAlignment="1">
      <alignment vertical="center"/>
    </xf>
    <xf numFmtId="0" fontId="12" fillId="0" borderId="0" xfId="588" applyFont="1" applyBorder="1" applyAlignment="1">
      <alignment vertical="center"/>
    </xf>
    <xf numFmtId="0" fontId="25" fillId="0" borderId="0" xfId="610" applyFont="1" applyFill="1" applyAlignment="1">
      <alignment vertical="center"/>
    </xf>
    <xf numFmtId="0" fontId="13" fillId="0" borderId="0" xfId="610" applyFont="1" applyFill="1" applyAlignment="1">
      <alignment horizontal="center" vertical="center"/>
    </xf>
    <xf numFmtId="0" fontId="12" fillId="0" borderId="0" xfId="588" applyFont="1" applyAlignment="1">
      <alignment horizontal="center" vertical="center"/>
    </xf>
    <xf numFmtId="174" fontId="12" fillId="0" borderId="0" xfId="612" applyNumberFormat="1" applyFont="1" applyFill="1" applyAlignment="1">
      <alignment horizontal="center" vertical="center"/>
    </xf>
    <xf numFmtId="0" fontId="134" fillId="0" borderId="0" xfId="660" applyFont="1" applyFill="1" applyAlignment="1">
      <alignment vertical="center"/>
    </xf>
    <xf numFmtId="0" fontId="8" fillId="0" borderId="0" xfId="588" applyFont="1" applyAlignment="1"/>
    <xf numFmtId="0" fontId="12" fillId="0" borderId="0" xfId="588" applyFont="1" applyAlignment="1">
      <alignment horizontal="left" indent="3"/>
    </xf>
    <xf numFmtId="3" fontId="12" fillId="0" borderId="0" xfId="614" applyNumberFormat="1" applyFont="1" applyFill="1" applyBorder="1" applyAlignment="1" applyProtection="1">
      <alignment horizontal="right"/>
      <protection hidden="1"/>
    </xf>
    <xf numFmtId="3" fontId="104" fillId="0" borderId="0" xfId="614" applyNumberFormat="1" applyFont="1" applyFill="1" applyBorder="1" applyAlignment="1" applyProtection="1">
      <alignment horizontal="right"/>
      <protection hidden="1"/>
    </xf>
    <xf numFmtId="0" fontId="24" fillId="28" borderId="0" xfId="606" applyFont="1" applyFill="1"/>
    <xf numFmtId="0" fontId="12" fillId="28" borderId="0" xfId="588" applyFill="1"/>
    <xf numFmtId="165" fontId="11" fillId="0" borderId="0" xfId="0" applyNumberFormat="1" applyFont="1" applyAlignment="1">
      <alignment horizontal="right"/>
    </xf>
    <xf numFmtId="0" fontId="11" fillId="0" borderId="5" xfId="588" applyFont="1" applyBorder="1" applyAlignment="1">
      <alignment horizontal="center" vertical="center"/>
    </xf>
    <xf numFmtId="3" fontId="12" fillId="0" borderId="0" xfId="588" applyNumberFormat="1"/>
    <xf numFmtId="3" fontId="11" fillId="0" borderId="0" xfId="588" applyNumberFormat="1" applyFont="1"/>
    <xf numFmtId="0" fontId="12" fillId="0" borderId="0" xfId="661" applyFont="1" applyFill="1" applyBorder="1" applyAlignment="1" applyProtection="1">
      <alignment horizontal="center"/>
      <protection hidden="1"/>
    </xf>
    <xf numFmtId="0" fontId="79" fillId="0" borderId="0" xfId="610" applyFont="1" applyFill="1" applyAlignment="1">
      <alignment horizontal="center" vertical="center"/>
    </xf>
    <xf numFmtId="4" fontId="12" fillId="0" borderId="0" xfId="661" applyNumberFormat="1" applyFont="1" applyFill="1" applyBorder="1" applyAlignment="1" applyProtection="1">
      <alignment horizontal="center"/>
      <protection hidden="1"/>
    </xf>
    <xf numFmtId="2" fontId="12" fillId="0" borderId="0" xfId="661" applyNumberFormat="1" applyFont="1" applyFill="1" applyBorder="1" applyAlignment="1" applyProtection="1">
      <alignment horizontal="center"/>
      <protection hidden="1"/>
    </xf>
    <xf numFmtId="0" fontId="12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135" fillId="0" borderId="0" xfId="588" applyFont="1" applyFill="1"/>
    <xf numFmtId="3" fontId="12" fillId="28" borderId="0" xfId="588" applyNumberFormat="1" applyFill="1"/>
    <xf numFmtId="3" fontId="24" fillId="0" borderId="0" xfId="606" applyNumberFormat="1" applyFont="1" applyFill="1"/>
    <xf numFmtId="165" fontId="12" fillId="0" borderId="0" xfId="588" applyNumberFormat="1"/>
    <xf numFmtId="2" fontId="12" fillId="0" borderId="0" xfId="607" applyNumberFormat="1" applyFont="1" applyFill="1" applyBorder="1" applyAlignment="1">
      <alignment horizontal="center"/>
    </xf>
    <xf numFmtId="2" fontId="12" fillId="0" borderId="0" xfId="610" applyNumberFormat="1" applyFont="1" applyFill="1" applyAlignment="1">
      <alignment horizontal="center"/>
    </xf>
    <xf numFmtId="2" fontId="12" fillId="0" borderId="0" xfId="613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8" fillId="0" borderId="0" xfId="605" applyFont="1" applyFill="1" applyAlignment="1"/>
    <xf numFmtId="174" fontId="24" fillId="0" borderId="0" xfId="605" applyNumberFormat="1" applyFont="1" applyFill="1"/>
    <xf numFmtId="0" fontId="105" fillId="0" borderId="0" xfId="0" applyFont="1" applyFill="1" applyAlignment="1">
      <alignment vertical="center"/>
    </xf>
    <xf numFmtId="0" fontId="105" fillId="0" borderId="0" xfId="0" applyFont="1" applyAlignment="1">
      <alignment vertical="center"/>
    </xf>
    <xf numFmtId="165" fontId="12" fillId="0" borderId="0" xfId="614" applyNumberFormat="1" applyFont="1" applyFill="1" applyBorder="1" applyAlignment="1" applyProtection="1">
      <alignment horizontal="center"/>
      <protection hidden="1"/>
    </xf>
    <xf numFmtId="165" fontId="12" fillId="0" borderId="0" xfId="612" applyNumberFormat="1" applyFont="1" applyFill="1" applyBorder="1" applyAlignment="1">
      <alignment horizontal="center"/>
    </xf>
    <xf numFmtId="165" fontId="12" fillId="0" borderId="0" xfId="614" applyNumberFormat="1" applyFont="1" applyFill="1" applyBorder="1" applyAlignment="1" applyProtection="1">
      <alignment horizontal="right"/>
      <protection hidden="1"/>
    </xf>
    <xf numFmtId="165" fontId="12" fillId="0" borderId="0" xfId="614" applyNumberFormat="1" applyFont="1" applyFill="1" applyAlignment="1" applyProtection="1">
      <alignment horizontal="left"/>
      <protection hidden="1"/>
    </xf>
    <xf numFmtId="165" fontId="12" fillId="0" borderId="0" xfId="614" applyNumberFormat="1" applyFont="1" applyFill="1" applyAlignment="1" applyProtection="1">
      <alignment horizontal="center" vertical="center"/>
      <protection hidden="1"/>
    </xf>
    <xf numFmtId="165" fontId="12" fillId="0" borderId="0" xfId="614" applyNumberFormat="1" applyFont="1" applyFill="1" applyAlignment="1" applyProtection="1">
      <alignment horizontal="right" vertical="center"/>
      <protection hidden="1"/>
    </xf>
    <xf numFmtId="165" fontId="12" fillId="0" borderId="0" xfId="614" applyNumberFormat="1" applyFont="1" applyFill="1" applyAlignment="1" applyProtection="1">
      <alignment vertical="center"/>
      <protection hidden="1"/>
    </xf>
    <xf numFmtId="165" fontId="12" fillId="0" borderId="0" xfId="612" applyNumberFormat="1" applyFont="1" applyFill="1" applyBorder="1" applyAlignment="1">
      <alignment horizontal="right"/>
    </xf>
    <xf numFmtId="0" fontId="24" fillId="0" borderId="14" xfId="605" applyFont="1" applyFill="1" applyBorder="1"/>
    <xf numFmtId="0" fontId="135" fillId="28" borderId="0" xfId="588" applyFont="1" applyFill="1"/>
    <xf numFmtId="0" fontId="13" fillId="0" borderId="14" xfId="610" applyNumberFormat="1" applyFont="1" applyFill="1" applyBorder="1" applyAlignment="1">
      <alignment horizontal="center" vertical="center"/>
    </xf>
    <xf numFmtId="0" fontId="7" fillId="0" borderId="0" xfId="5179"/>
    <xf numFmtId="0" fontId="25" fillId="0" borderId="0" xfId="5179" applyFont="1" applyFill="1" applyBorder="1" applyAlignment="1">
      <alignment horizontal="center"/>
    </xf>
    <xf numFmtId="0" fontId="25" fillId="0" borderId="0" xfId="5179" applyFont="1" applyFill="1" applyBorder="1" applyAlignment="1"/>
    <xf numFmtId="0" fontId="12" fillId="0" borderId="0" xfId="5179" applyFont="1" applyFill="1" applyBorder="1" applyAlignment="1">
      <alignment horizontal="center"/>
    </xf>
    <xf numFmtId="0" fontId="6" fillId="0" borderId="0" xfId="5179" applyFont="1" applyFill="1" applyBorder="1"/>
    <xf numFmtId="0" fontId="12" fillId="0" borderId="0" xfId="5179" applyFont="1"/>
    <xf numFmtId="0" fontId="7" fillId="0" borderId="0" xfId="5179" applyFill="1"/>
    <xf numFmtId="0" fontId="13" fillId="0" borderId="0" xfId="610" applyNumberFormat="1" applyFont="1" applyFill="1" applyAlignment="1"/>
    <xf numFmtId="0" fontId="12" fillId="0" borderId="0" xfId="5179" applyFont="1" applyFill="1" applyAlignment="1">
      <alignment horizontal="center"/>
    </xf>
    <xf numFmtId="0" fontId="12" fillId="0" borderId="0" xfId="5179" applyFont="1" applyFill="1"/>
    <xf numFmtId="0" fontId="7" fillId="0" borderId="0" xfId="5179" applyFill="1" applyAlignment="1">
      <alignment horizontal="center"/>
    </xf>
    <xf numFmtId="0" fontId="7" fillId="0" borderId="0" xfId="5020"/>
    <xf numFmtId="0" fontId="1" fillId="0" borderId="0" xfId="5180"/>
    <xf numFmtId="0" fontId="138" fillId="0" borderId="0" xfId="5021" applyFont="1" applyAlignment="1">
      <alignment horizontal="center"/>
    </xf>
    <xf numFmtId="0" fontId="116" fillId="0" borderId="0" xfId="5055"/>
    <xf numFmtId="209" fontId="11" fillId="0" borderId="0" xfId="588" applyNumberFormat="1" applyFont="1"/>
    <xf numFmtId="0" fontId="106" fillId="0" borderId="14" xfId="588" applyFont="1" applyBorder="1"/>
    <xf numFmtId="3" fontId="12" fillId="0" borderId="14" xfId="588" applyNumberFormat="1" applyBorder="1"/>
    <xf numFmtId="174" fontId="12" fillId="0" borderId="14" xfId="661" applyNumberFormat="1" applyFont="1" applyFill="1" applyBorder="1" applyAlignment="1" applyProtection="1">
      <alignment horizontal="center"/>
      <protection hidden="1"/>
    </xf>
    <xf numFmtId="0" fontId="24" fillId="0" borderId="14" xfId="660" applyFont="1" applyFill="1" applyBorder="1" applyAlignment="1">
      <alignment vertical="center"/>
    </xf>
    <xf numFmtId="0" fontId="28" fillId="0" borderId="0" xfId="661" applyFont="1" applyFill="1" applyBorder="1" applyAlignment="1" applyProtection="1">
      <alignment horizontal="center"/>
      <protection hidden="1"/>
    </xf>
    <xf numFmtId="0" fontId="28" fillId="0" borderId="0" xfId="608" applyNumberFormat="1" applyFont="1" applyFill="1" applyBorder="1" applyAlignment="1">
      <alignment horizontal="center" wrapText="1"/>
    </xf>
    <xf numFmtId="0" fontId="12" fillId="0" borderId="14" xfId="610" applyFont="1" applyFill="1" applyBorder="1" applyAlignment="1">
      <alignment horizontal="center" vertical="center"/>
    </xf>
    <xf numFmtId="174" fontId="12" fillId="0" borderId="14" xfId="607" applyNumberFormat="1" applyFont="1" applyFill="1" applyBorder="1" applyAlignment="1">
      <alignment horizontal="center" vertical="center"/>
    </xf>
    <xf numFmtId="174" fontId="12" fillId="0" borderId="14" xfId="610" applyNumberFormat="1" applyFont="1" applyFill="1" applyBorder="1" applyAlignment="1">
      <alignment horizontal="center" vertical="center"/>
    </xf>
    <xf numFmtId="165" fontId="12" fillId="0" borderId="14" xfId="588" applyNumberFormat="1" applyBorder="1"/>
    <xf numFmtId="2" fontId="12" fillId="0" borderId="14" xfId="607" applyNumberFormat="1" applyFont="1" applyFill="1" applyBorder="1" applyAlignment="1">
      <alignment horizontal="center"/>
    </xf>
    <xf numFmtId="0" fontId="79" fillId="0" borderId="20" xfId="610" applyFont="1" applyFill="1" applyBorder="1" applyAlignment="1">
      <alignment vertical="center"/>
    </xf>
    <xf numFmtId="174" fontId="12" fillId="0" borderId="20" xfId="607" applyNumberFormat="1" applyFont="1" applyFill="1" applyBorder="1" applyAlignment="1">
      <alignment horizontal="center"/>
    </xf>
    <xf numFmtId="174" fontId="12" fillId="0" borderId="20" xfId="610" applyNumberFormat="1" applyFont="1" applyFill="1" applyBorder="1" applyAlignment="1">
      <alignment horizontal="center"/>
    </xf>
    <xf numFmtId="174" fontId="12" fillId="0" borderId="20" xfId="613" applyNumberFormat="1" applyFont="1" applyFill="1" applyBorder="1" applyAlignment="1">
      <alignment horizontal="center"/>
    </xf>
    <xf numFmtId="0" fontId="12" fillId="0" borderId="0" xfId="5065" applyFont="1" applyFill="1" applyBorder="1" applyAlignment="1">
      <alignment horizontal="center" wrapText="1"/>
    </xf>
    <xf numFmtId="0" fontId="12" fillId="0" borderId="0" xfId="5065" applyFont="1" applyBorder="1" applyAlignment="1">
      <alignment horizontal="center"/>
    </xf>
    <xf numFmtId="0" fontId="12" fillId="0" borderId="0" xfId="5065" applyFont="1" applyBorder="1" applyAlignment="1">
      <alignment horizontal="center" wrapText="1"/>
    </xf>
    <xf numFmtId="0" fontId="13" fillId="0" borderId="0" xfId="5065" applyFont="1" applyFill="1" applyBorder="1" applyAlignment="1">
      <alignment horizontal="center" wrapText="1"/>
    </xf>
    <xf numFmtId="0" fontId="13" fillId="0" borderId="0" xfId="5065" applyFont="1" applyBorder="1" applyAlignment="1">
      <alignment horizontal="center"/>
    </xf>
    <xf numFmtId="0" fontId="13" fillId="0" borderId="0" xfId="5065" applyFont="1" applyBorder="1" applyAlignment="1">
      <alignment horizontal="center" wrapText="1"/>
    </xf>
    <xf numFmtId="0" fontId="12" fillId="0" borderId="14" xfId="5179" applyFont="1" applyFill="1" applyBorder="1" applyAlignment="1">
      <alignment horizontal="center"/>
    </xf>
    <xf numFmtId="0" fontId="12" fillId="0" borderId="14" xfId="608" applyNumberFormat="1" applyFont="1" applyFill="1" applyBorder="1" applyAlignment="1"/>
    <xf numFmtId="0" fontId="13" fillId="0" borderId="14" xfId="5065" applyFont="1" applyFill="1" applyBorder="1" applyAlignment="1">
      <alignment horizontal="center" wrapText="1"/>
    </xf>
    <xf numFmtId="0" fontId="13" fillId="0" borderId="14" xfId="5065" applyFont="1" applyBorder="1" applyAlignment="1">
      <alignment horizontal="center"/>
    </xf>
    <xf numFmtId="0" fontId="13" fillId="0" borderId="14" xfId="5065" applyFont="1" applyBorder="1" applyAlignment="1">
      <alignment horizontal="center" wrapText="1"/>
    </xf>
    <xf numFmtId="0" fontId="139" fillId="0" borderId="0" xfId="5021" applyFont="1" applyAlignment="1">
      <alignment horizontal="center"/>
    </xf>
    <xf numFmtId="0" fontId="140" fillId="0" borderId="0" xfId="5021" applyFont="1" applyAlignment="1">
      <alignment horizontal="center"/>
    </xf>
    <xf numFmtId="0" fontId="141" fillId="0" borderId="0" xfId="5055" applyFont="1"/>
    <xf numFmtId="0" fontId="142" fillId="0" borderId="0" xfId="5021" applyFont="1" applyAlignment="1">
      <alignment horizontal="center"/>
    </xf>
    <xf numFmtId="0" fontId="8" fillId="0" borderId="0" xfId="0" applyFont="1" applyBorder="1"/>
    <xf numFmtId="0" fontId="8" fillId="0" borderId="0" xfId="0" applyFont="1" applyFill="1" applyAlignment="1" applyProtection="1"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6" fillId="0" borderId="0" xfId="0" applyFont="1" applyFill="1" applyAlignment="1" applyProtection="1">
      <protection locked="0"/>
    </xf>
    <xf numFmtId="0" fontId="14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5" xfId="588" applyFont="1" applyBorder="1" applyAlignment="1">
      <alignment horizontal="right" vertical="center"/>
    </xf>
    <xf numFmtId="0" fontId="7" fillId="0" borderId="0" xfId="614" applyFont="1" applyFill="1" applyAlignment="1" applyProtection="1">
      <alignment vertical="center"/>
      <protection hidden="1"/>
    </xf>
    <xf numFmtId="0" fontId="11" fillId="0" borderId="14" xfId="0" applyFont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2" fillId="0" borderId="14" xfId="0" applyFont="1" applyBorder="1" applyAlignment="1">
      <alignment horizontal="right"/>
    </xf>
    <xf numFmtId="0" fontId="7" fillId="0" borderId="14" xfId="0" applyFont="1" applyBorder="1"/>
    <xf numFmtId="172" fontId="7" fillId="0" borderId="14" xfId="546" applyNumberFormat="1" applyFont="1" applyBorder="1"/>
    <xf numFmtId="0" fontId="7" fillId="0" borderId="14" xfId="0" applyFont="1" applyFill="1" applyBorder="1" applyAlignment="1">
      <alignment vertical="center"/>
    </xf>
    <xf numFmtId="0" fontId="6" fillId="0" borderId="14" xfId="0" applyFont="1" applyFill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7" fillId="0" borderId="14" xfId="0" applyFont="1" applyBorder="1" applyAlignment="1">
      <alignment horizontal="right" vertical="center"/>
    </xf>
    <xf numFmtId="0" fontId="12" fillId="0" borderId="0" xfId="5179" applyFont="1" applyBorder="1" applyAlignment="1">
      <alignment horizontal="center"/>
    </xf>
    <xf numFmtId="0" fontId="12" fillId="0" borderId="14" xfId="5179" applyFont="1" applyBorder="1" applyAlignment="1">
      <alignment horizontal="center"/>
    </xf>
    <xf numFmtId="0" fontId="12" fillId="0" borderId="0" xfId="5179" applyFont="1" applyAlignment="1">
      <alignment horizontal="center"/>
    </xf>
    <xf numFmtId="0" fontId="11" fillId="0" borderId="14" xfId="0" applyFont="1" applyFill="1" applyBorder="1" applyAlignment="1" applyProtection="1">
      <alignment horizontal="right" vertical="center"/>
      <protection locked="0"/>
    </xf>
    <xf numFmtId="1" fontId="11" fillId="0" borderId="14" xfId="0" applyNumberFormat="1" applyFont="1" applyFill="1" applyBorder="1" applyAlignment="1">
      <alignment horizontal="right" vertical="center"/>
    </xf>
    <xf numFmtId="0" fontId="9" fillId="0" borderId="0" xfId="608" applyNumberFormat="1" applyFont="1" applyFill="1" applyAlignment="1"/>
    <xf numFmtId="0" fontId="12" fillId="29" borderId="0" xfId="588" applyFill="1" applyAlignment="1">
      <alignment horizontal="center"/>
    </xf>
    <xf numFmtId="174" fontId="12" fillId="29" borderId="0" xfId="607" applyNumberFormat="1" applyFont="1" applyFill="1" applyBorder="1" applyAlignment="1">
      <alignment horizontal="center"/>
    </xf>
    <xf numFmtId="0" fontId="12" fillId="29" borderId="0" xfId="607" applyNumberFormat="1" applyFont="1" applyFill="1" applyBorder="1" applyAlignment="1">
      <alignment horizontal="center"/>
    </xf>
    <xf numFmtId="174" fontId="12" fillId="29" borderId="0" xfId="610" applyNumberFormat="1" applyFont="1" applyFill="1" applyAlignment="1">
      <alignment horizontal="center"/>
    </xf>
    <xf numFmtId="0" fontId="13" fillId="0" borderId="14" xfId="661" applyFont="1" applyFill="1" applyBorder="1" applyAlignment="1" applyProtection="1">
      <alignment horizontal="center" vertical="center" wrapText="1"/>
      <protection hidden="1"/>
    </xf>
    <xf numFmtId="0" fontId="13" fillId="0" borderId="14" xfId="608" applyNumberFormat="1" applyFont="1" applyFill="1" applyBorder="1" applyAlignment="1">
      <alignment horizontal="center" vertical="center" wrapText="1"/>
    </xf>
    <xf numFmtId="175" fontId="13" fillId="0" borderId="0" xfId="614" applyNumberFormat="1" applyFont="1" applyFill="1" applyAlignment="1" applyProtection="1">
      <alignment horizontal="right" vertical="center" wrapText="1"/>
      <protection hidden="1"/>
    </xf>
    <xf numFmtId="0" fontId="13" fillId="0" borderId="0" xfId="608" applyNumberFormat="1" applyFont="1" applyFill="1" applyBorder="1" applyAlignment="1">
      <alignment horizontal="center" vertical="center" wrapText="1"/>
    </xf>
    <xf numFmtId="0" fontId="144" fillId="0" borderId="0" xfId="606" applyFont="1" applyFill="1"/>
    <xf numFmtId="0" fontId="145" fillId="0" borderId="14" xfId="0" applyFont="1" applyFill="1" applyBorder="1" applyAlignment="1">
      <alignment horizontal="center" vertical="center" wrapText="1"/>
    </xf>
    <xf numFmtId="0" fontId="145" fillId="0" borderId="5" xfId="0" applyFont="1" applyFill="1" applyBorder="1" applyAlignment="1">
      <alignment horizontal="center" vertical="center" wrapText="1"/>
    </xf>
    <xf numFmtId="3" fontId="144" fillId="0" borderId="0" xfId="606" applyNumberFormat="1" applyFont="1" applyFill="1"/>
    <xf numFmtId="0" fontId="147" fillId="0" borderId="0" xfId="0" applyFont="1" applyFill="1" applyAlignment="1">
      <alignment horizontal="center" vertical="center"/>
    </xf>
    <xf numFmtId="3" fontId="147" fillId="0" borderId="0" xfId="0" applyNumberFormat="1" applyFont="1" applyFill="1" applyAlignment="1">
      <alignment vertical="center"/>
    </xf>
    <xf numFmtId="3" fontId="147" fillId="0" borderId="0" xfId="611" applyNumberFormat="1" applyFont="1" applyFill="1" applyAlignment="1">
      <alignment vertical="center" wrapText="1"/>
    </xf>
    <xf numFmtId="0" fontId="148" fillId="0" borderId="0" xfId="0" applyFont="1" applyAlignment="1"/>
    <xf numFmtId="0" fontId="12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/>
    <xf numFmtId="0" fontId="27" fillId="0" borderId="0" xfId="0" applyFont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3" fontId="27" fillId="0" borderId="0" xfId="0" applyNumberFormat="1" applyFont="1" applyFill="1" applyAlignment="1">
      <alignment vertical="center"/>
    </xf>
    <xf numFmtId="3" fontId="150" fillId="0" borderId="0" xfId="611" applyNumberFormat="1" applyFont="1" applyFill="1" applyAlignment="1">
      <alignment vertical="center" wrapText="1"/>
    </xf>
    <xf numFmtId="3" fontId="151" fillId="0" borderId="0" xfId="611" applyNumberFormat="1" applyFont="1" applyFill="1" applyAlignment="1">
      <alignment vertical="center" wrapText="1"/>
    </xf>
    <xf numFmtId="0" fontId="149" fillId="0" borderId="0" xfId="0" applyFont="1"/>
    <xf numFmtId="0" fontId="0" fillId="0" borderId="0" xfId="0" applyAlignment="1">
      <alignment horizontal="right"/>
    </xf>
    <xf numFmtId="0" fontId="24" fillId="0" borderId="0" xfId="0" applyFont="1"/>
    <xf numFmtId="0" fontId="152" fillId="0" borderId="0" xfId="0" applyFont="1"/>
    <xf numFmtId="0" fontId="12" fillId="0" borderId="5" xfId="614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14" xfId="608" applyNumberFormat="1" applyFont="1" applyFill="1" applyBorder="1" applyAlignment="1">
      <alignment vertical="center" wrapText="1"/>
    </xf>
    <xf numFmtId="0" fontId="12" fillId="0" borderId="14" xfId="608" applyNumberFormat="1" applyFont="1" applyFill="1" applyBorder="1" applyAlignment="1">
      <alignment vertical="center"/>
    </xf>
    <xf numFmtId="0" fontId="153" fillId="0" borderId="0" xfId="0" applyFont="1"/>
    <xf numFmtId="176" fontId="12" fillId="0" borderId="0" xfId="544" applyNumberFormat="1" applyFont="1" applyFill="1" applyAlignment="1">
      <alignment horizontal="center"/>
    </xf>
    <xf numFmtId="3" fontId="24" fillId="28" borderId="0" xfId="606" applyNumberFormat="1" applyFont="1" applyFill="1"/>
    <xf numFmtId="4" fontId="24" fillId="0" borderId="0" xfId="660" applyNumberFormat="1" applyFont="1" applyFill="1" applyAlignment="1">
      <alignment vertical="center"/>
    </xf>
    <xf numFmtId="3" fontId="104" fillId="0" borderId="0" xfId="614" applyNumberFormat="1" applyFont="1" applyFill="1" applyBorder="1" applyAlignment="1" applyProtection="1">
      <alignment horizontal="center"/>
      <protection hidden="1"/>
    </xf>
    <xf numFmtId="2" fontId="104" fillId="0" borderId="0" xfId="607" applyNumberFormat="1" applyFont="1" applyFill="1" applyBorder="1" applyAlignment="1">
      <alignment horizontal="center"/>
    </xf>
    <xf numFmtId="2" fontId="104" fillId="0" borderId="0" xfId="610" applyNumberFormat="1" applyFont="1" applyFill="1" applyAlignment="1">
      <alignment horizontal="center"/>
    </xf>
    <xf numFmtId="2" fontId="104" fillId="0" borderId="0" xfId="613" applyNumberFormat="1" applyFont="1" applyFill="1" applyAlignment="1">
      <alignment horizontal="center"/>
    </xf>
    <xf numFmtId="0" fontId="155" fillId="28" borderId="0" xfId="660" applyFont="1" applyFill="1" applyAlignment="1">
      <alignment vertical="center"/>
    </xf>
    <xf numFmtId="0" fontId="72" fillId="0" borderId="0" xfId="5180" applyFont="1"/>
    <xf numFmtId="0" fontId="6" fillId="0" borderId="0" xfId="0" applyFont="1" applyAlignment="1">
      <alignment horizontal="left" wrapText="1"/>
    </xf>
    <xf numFmtId="0" fontId="12" fillId="0" borderId="14" xfId="588" applyFont="1" applyFill="1" applyBorder="1" applyAlignment="1">
      <alignment horizontal="right"/>
    </xf>
    <xf numFmtId="174" fontId="104" fillId="0" borderId="0" xfId="661" applyNumberFormat="1" applyFont="1" applyFill="1" applyBorder="1" applyAlignment="1" applyProtection="1">
      <alignment horizontal="center"/>
      <protection hidden="1"/>
    </xf>
    <xf numFmtId="174" fontId="12" fillId="0" borderId="0" xfId="588" applyNumberFormat="1"/>
    <xf numFmtId="0" fontId="6" fillId="0" borderId="0" xfId="0" applyFont="1" applyAlignment="1">
      <alignment horizontal="right"/>
    </xf>
    <xf numFmtId="0" fontId="11" fillId="0" borderId="20" xfId="0" applyFont="1" applyBorder="1" applyAlignment="1">
      <alignment horizontal="center" wrapText="1"/>
    </xf>
    <xf numFmtId="1" fontId="11" fillId="0" borderId="0" xfId="588" applyNumberFormat="1" applyFont="1"/>
    <xf numFmtId="0" fontId="12" fillId="0" borderId="0" xfId="5180" applyFont="1"/>
    <xf numFmtId="0" fontId="8" fillId="0" borderId="0" xfId="5180" applyFont="1"/>
    <xf numFmtId="0" fontId="7" fillId="0" borderId="0" xfId="5180" applyFont="1"/>
    <xf numFmtId="0" fontId="7" fillId="0" borderId="14" xfId="5180" applyFont="1" applyBorder="1"/>
    <xf numFmtId="0" fontId="12" fillId="0" borderId="14" xfId="5180" applyFont="1" applyBorder="1" applyAlignment="1">
      <alignment horizontal="right"/>
    </xf>
    <xf numFmtId="0" fontId="11" fillId="0" borderId="5" xfId="5180" applyFont="1" applyBorder="1" applyAlignment="1">
      <alignment vertical="center"/>
    </xf>
    <xf numFmtId="41" fontId="11" fillId="0" borderId="0" xfId="5180" applyNumberFormat="1" applyFont="1" applyAlignment="1">
      <alignment horizontal="right"/>
    </xf>
    <xf numFmtId="41" fontId="12" fillId="0" borderId="0" xfId="5180" applyNumberFormat="1" applyFont="1" applyAlignment="1">
      <alignment horizontal="right"/>
    </xf>
    <xf numFmtId="0" fontId="12" fillId="0" borderId="14" xfId="5180" applyFont="1" applyBorder="1"/>
    <xf numFmtId="41" fontId="12" fillId="0" borderId="14" xfId="5180" applyNumberFormat="1" applyFont="1" applyBorder="1" applyAlignment="1">
      <alignment horizontal="right"/>
    </xf>
    <xf numFmtId="41" fontId="11" fillId="0" borderId="0" xfId="5180" applyNumberFormat="1" applyFont="1"/>
    <xf numFmtId="41" fontId="12" fillId="0" borderId="0" xfId="5180" applyNumberFormat="1" applyFont="1"/>
    <xf numFmtId="0" fontId="12" fillId="0" borderId="0" xfId="5180" applyFont="1" applyBorder="1"/>
    <xf numFmtId="41" fontId="12" fillId="0" borderId="0" xfId="5180" applyNumberFormat="1" applyFont="1" applyBorder="1"/>
    <xf numFmtId="41" fontId="12" fillId="0" borderId="14" xfId="5180" applyNumberFormat="1" applyFont="1" applyBorder="1"/>
    <xf numFmtId="0" fontId="11" fillId="0" borderId="0" xfId="5180" applyFont="1"/>
    <xf numFmtId="0" fontId="96" fillId="0" borderId="14" xfId="5180" applyFont="1" applyBorder="1"/>
    <xf numFmtId="0" fontId="11" fillId="0" borderId="0" xfId="5180" applyFont="1" applyAlignment="1">
      <alignment wrapText="1"/>
    </xf>
    <xf numFmtId="0" fontId="12" fillId="0" borderId="0" xfId="5180" applyFont="1" applyAlignment="1">
      <alignment wrapText="1"/>
    </xf>
    <xf numFmtId="0" fontId="10" fillId="0" borderId="0" xfId="5180" applyFont="1"/>
    <xf numFmtId="0" fontId="156" fillId="0" borderId="0" xfId="0" applyFont="1" applyFill="1" applyBorder="1" applyAlignment="1">
      <alignment vertical="center"/>
    </xf>
    <xf numFmtId="0" fontId="12" fillId="27" borderId="0" xfId="0" applyFont="1" applyFill="1" applyAlignment="1">
      <alignment vertical="center"/>
    </xf>
    <xf numFmtId="3" fontId="155" fillId="0" borderId="0" xfId="544" applyNumberFormat="1" applyFont="1" applyFill="1" applyBorder="1" applyAlignment="1">
      <alignment horizontal="right"/>
    </xf>
    <xf numFmtId="3" fontId="12" fillId="0" borderId="0" xfId="588" applyNumberFormat="1" applyFont="1"/>
    <xf numFmtId="2" fontId="12" fillId="0" borderId="0" xfId="608" applyNumberFormat="1" applyFont="1" applyFill="1" applyAlignment="1">
      <alignment horizontal="center"/>
    </xf>
    <xf numFmtId="174" fontId="135" fillId="0" borderId="0" xfId="605" applyNumberFormat="1" applyFont="1" applyFill="1"/>
    <xf numFmtId="0" fontId="12" fillId="27" borderId="14" xfId="608" applyNumberFormat="1" applyFont="1" applyFill="1" applyBorder="1" applyAlignment="1">
      <alignment horizontal="center" vertical="center" wrapText="1"/>
    </xf>
    <xf numFmtId="0" fontId="157" fillId="27" borderId="0" xfId="0" applyFont="1" applyFill="1" applyAlignment="1">
      <alignment vertical="center"/>
    </xf>
    <xf numFmtId="0" fontId="7" fillId="27" borderId="0" xfId="0" applyFont="1" applyFill="1" applyAlignment="1">
      <alignment vertical="center"/>
    </xf>
    <xf numFmtId="0" fontId="12" fillId="27" borderId="14" xfId="0" applyFont="1" applyFill="1" applyBorder="1" applyAlignment="1">
      <alignment vertical="center"/>
    </xf>
    <xf numFmtId="0" fontId="12" fillId="27" borderId="14" xfId="0" applyFont="1" applyFill="1" applyBorder="1" applyAlignment="1"/>
    <xf numFmtId="0" fontId="12" fillId="27" borderId="14" xfId="0" applyFont="1" applyFill="1" applyBorder="1" applyAlignment="1">
      <alignment horizontal="right"/>
    </xf>
    <xf numFmtId="0" fontId="11" fillId="27" borderId="0" xfId="0" applyFont="1" applyFill="1" applyBorder="1"/>
    <xf numFmtId="0" fontId="11" fillId="27" borderId="14" xfId="0" applyFont="1" applyFill="1" applyBorder="1" applyAlignment="1">
      <alignment horizontal="right" vertical="center"/>
    </xf>
    <xf numFmtId="0" fontId="11" fillId="27" borderId="0" xfId="0" applyFont="1" applyFill="1" applyBorder="1" applyAlignment="1">
      <alignment horizontal="center"/>
    </xf>
    <xf numFmtId="3" fontId="11" fillId="27" borderId="0" xfId="544" applyNumberFormat="1" applyFont="1" applyFill="1" applyBorder="1" applyAlignment="1">
      <alignment horizontal="right"/>
    </xf>
    <xf numFmtId="0" fontId="12" fillId="27" borderId="0" xfId="0" applyFont="1" applyFill="1" applyAlignment="1"/>
    <xf numFmtId="3" fontId="12" fillId="27" borderId="0" xfId="544" applyNumberFormat="1" applyFont="1" applyFill="1" applyAlignment="1"/>
    <xf numFmtId="3" fontId="104" fillId="27" borderId="0" xfId="544" applyNumberFormat="1" applyFont="1" applyFill="1" applyAlignment="1"/>
    <xf numFmtId="0" fontId="7" fillId="27" borderId="14" xfId="0" applyFont="1" applyFill="1" applyBorder="1" applyAlignment="1"/>
    <xf numFmtId="0" fontId="9" fillId="27" borderId="0" xfId="0" applyFont="1" applyFill="1" applyAlignment="1"/>
    <xf numFmtId="0" fontId="7" fillId="27" borderId="0" xfId="0" applyFont="1" applyFill="1" applyAlignment="1" applyProtection="1">
      <alignment vertical="center"/>
      <protection locked="0"/>
    </xf>
    <xf numFmtId="0" fontId="8" fillId="27" borderId="0" xfId="0" applyFont="1" applyFill="1" applyAlignment="1" applyProtection="1">
      <protection locked="0"/>
    </xf>
    <xf numFmtId="0" fontId="10" fillId="27" borderId="0" xfId="0" applyFont="1" applyFill="1" applyAlignment="1" applyProtection="1">
      <protection locked="0"/>
    </xf>
    <xf numFmtId="0" fontId="12" fillId="27" borderId="14" xfId="0" applyFont="1" applyFill="1" applyBorder="1" applyAlignment="1" applyProtection="1">
      <alignment vertical="center"/>
      <protection locked="0"/>
    </xf>
    <xf numFmtId="0" fontId="11" fillId="27" borderId="0" xfId="0" applyFont="1" applyFill="1" applyBorder="1" applyAlignment="1" applyProtection="1">
      <alignment vertical="center"/>
      <protection locked="0"/>
    </xf>
    <xf numFmtId="0" fontId="11" fillId="27" borderId="14" xfId="0" applyFont="1" applyFill="1" applyBorder="1" applyAlignment="1" applyProtection="1">
      <alignment horizontal="right" vertical="center"/>
      <protection locked="0"/>
    </xf>
    <xf numFmtId="172" fontId="12" fillId="27" borderId="0" xfId="0" applyNumberFormat="1" applyFont="1" applyFill="1" applyAlignment="1" applyProtection="1">
      <protection locked="0"/>
    </xf>
    <xf numFmtId="172" fontId="104" fillId="27" borderId="0" xfId="0" applyNumberFormat="1" applyFont="1" applyFill="1" applyAlignment="1" applyProtection="1">
      <protection locked="0"/>
    </xf>
    <xf numFmtId="0" fontId="7" fillId="27" borderId="0" xfId="0" applyFont="1" applyFill="1" applyBorder="1" applyAlignment="1" applyProtection="1">
      <alignment vertical="center"/>
      <protection locked="0"/>
    </xf>
    <xf numFmtId="0" fontId="6" fillId="27" borderId="0" xfId="0" applyFont="1" applyFill="1" applyAlignment="1"/>
    <xf numFmtId="0" fontId="12" fillId="27" borderId="14" xfId="0" applyFont="1" applyFill="1" applyBorder="1" applyAlignment="1" applyProtection="1">
      <alignment horizontal="right" vertical="center"/>
      <protection locked="0"/>
    </xf>
    <xf numFmtId="3" fontId="11" fillId="27" borderId="0" xfId="544" applyNumberFormat="1" applyFont="1" applyFill="1" applyBorder="1" applyAlignment="1" applyProtection="1">
      <alignment horizontal="right"/>
      <protection locked="0"/>
    </xf>
    <xf numFmtId="3" fontId="12" fillId="27" borderId="0" xfId="544" applyNumberFormat="1" applyFont="1" applyFill="1" applyBorder="1" applyAlignment="1" applyProtection="1">
      <alignment horizontal="right"/>
      <protection locked="0"/>
    </xf>
    <xf numFmtId="0" fontId="7" fillId="27" borderId="14" xfId="0" applyFont="1" applyFill="1" applyBorder="1" applyAlignment="1" applyProtection="1">
      <protection locked="0"/>
    </xf>
    <xf numFmtId="0" fontId="6" fillId="27" borderId="0" xfId="0" applyFont="1" applyFill="1" applyAlignment="1" applyProtection="1">
      <alignment horizontal="left"/>
      <protection locked="0"/>
    </xf>
    <xf numFmtId="0" fontId="6" fillId="27" borderId="0" xfId="0" applyFont="1" applyFill="1" applyAlignment="1" applyProtection="1">
      <protection locked="0"/>
    </xf>
    <xf numFmtId="0" fontId="11" fillId="27" borderId="0" xfId="0" applyFont="1" applyFill="1" applyBorder="1" applyAlignment="1">
      <alignment vertical="center"/>
    </xf>
    <xf numFmtId="1" fontId="11" fillId="27" borderId="14" xfId="0" applyNumberFormat="1" applyFont="1" applyFill="1" applyBorder="1" applyAlignment="1">
      <alignment horizontal="right" vertical="center"/>
    </xf>
    <xf numFmtId="3" fontId="12" fillId="27" borderId="0" xfId="0" applyNumberFormat="1" applyFont="1" applyFill="1" applyAlignment="1"/>
    <xf numFmtId="0" fontId="12" fillId="27" borderId="0" xfId="0" applyFont="1" applyFill="1" applyBorder="1" applyAlignment="1"/>
    <xf numFmtId="0" fontId="8" fillId="0" borderId="0" xfId="0" applyFont="1" applyFill="1" applyAlignment="1"/>
    <xf numFmtId="0" fontId="12" fillId="0" borderId="0" xfId="588" applyFill="1" applyAlignment="1">
      <alignment horizontal="center"/>
    </xf>
    <xf numFmtId="165" fontId="104" fillId="0" borderId="0" xfId="588" applyNumberFormat="1" applyFont="1" applyFill="1"/>
    <xf numFmtId="3" fontId="104" fillId="0" borderId="0" xfId="588" applyNumberFormat="1" applyFont="1"/>
    <xf numFmtId="0" fontId="12" fillId="0" borderId="14" xfId="5180" applyFont="1" applyBorder="1"/>
    <xf numFmtId="175" fontId="24" fillId="0" borderId="0" xfId="605" applyNumberFormat="1" applyFont="1" applyFill="1"/>
    <xf numFmtId="0" fontId="104" fillId="0" borderId="0" xfId="608" applyNumberFormat="1" applyFont="1" applyFill="1" applyBorder="1" applyAlignment="1">
      <alignment horizontal="center" vertical="center" wrapText="1"/>
    </xf>
    <xf numFmtId="0" fontId="156" fillId="0" borderId="14" xfId="614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right"/>
    </xf>
    <xf numFmtId="0" fontId="11" fillId="0" borderId="0" xfId="588" applyFont="1" applyAlignment="1">
      <alignment horizontal="center" vertical="center"/>
    </xf>
    <xf numFmtId="0" fontId="12" fillId="0" borderId="14" xfId="5180" applyFont="1" applyBorder="1"/>
    <xf numFmtId="0" fontId="6" fillId="0" borderId="0" xfId="5180" applyFont="1" applyAlignment="1"/>
    <xf numFmtId="0" fontId="8" fillId="0" borderId="0" xfId="0" applyFont="1" applyFill="1" applyAlignment="1">
      <alignment vertical="center"/>
    </xf>
    <xf numFmtId="175" fontId="13" fillId="0" borderId="14" xfId="614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588" applyFont="1" applyAlignment="1">
      <alignment horizontal="left" wrapText="1" indent="1"/>
    </xf>
    <xf numFmtId="0" fontId="11" fillId="0" borderId="0" xfId="588" applyFont="1" applyAlignment="1">
      <alignment wrapText="1"/>
    </xf>
    <xf numFmtId="0" fontId="12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11" fillId="0" borderId="20" xfId="610" applyFont="1" applyFill="1" applyBorder="1" applyAlignment="1">
      <alignment horizontal="center" vertical="center"/>
    </xf>
    <xf numFmtId="0" fontId="13" fillId="0" borderId="14" xfId="610" applyNumberFormat="1" applyFont="1" applyFill="1" applyBorder="1" applyAlignment="1">
      <alignment horizontal="center" vertical="center"/>
    </xf>
    <xf numFmtId="0" fontId="11" fillId="0" borderId="0" xfId="610" applyNumberFormat="1" applyFont="1" applyFill="1" applyAlignment="1">
      <alignment horizontal="center" vertical="center"/>
    </xf>
    <xf numFmtId="0" fontId="12" fillId="0" borderId="20" xfId="610" applyFont="1" applyFill="1" applyBorder="1" applyAlignment="1">
      <alignment horizontal="center" vertical="center"/>
    </xf>
    <xf numFmtId="0" fontId="6" fillId="0" borderId="0" xfId="614" applyNumberFormat="1" applyFont="1" applyFill="1" applyAlignment="1" applyProtection="1">
      <alignment horizontal="left"/>
      <protection hidden="1"/>
    </xf>
    <xf numFmtId="0" fontId="145" fillId="0" borderId="14" xfId="0" applyFont="1" applyFill="1" applyBorder="1" applyAlignment="1">
      <alignment horizontal="center" vertical="center" wrapText="1"/>
    </xf>
    <xf numFmtId="0" fontId="8" fillId="0" borderId="0" xfId="610" applyNumberFormat="1" applyFont="1" applyFill="1" applyAlignment="1"/>
    <xf numFmtId="0" fontId="11" fillId="0" borderId="20" xfId="610" applyFont="1" applyFill="1" applyBorder="1" applyAlignment="1">
      <alignment horizontal="center"/>
    </xf>
    <xf numFmtId="3" fontId="12" fillId="0" borderId="0" xfId="588" applyNumberFormat="1" applyFill="1"/>
    <xf numFmtId="0" fontId="158" fillId="28" borderId="0" xfId="588" applyFont="1" applyFill="1" applyAlignment="1"/>
    <xf numFmtId="174" fontId="12" fillId="0" borderId="0" xfId="610" applyNumberFormat="1" applyFont="1" applyFill="1" applyAlignment="1">
      <alignment horizontal="center" vertical="center"/>
    </xf>
    <xf numFmtId="209" fontId="12" fillId="0" borderId="0" xfId="588" applyNumberFormat="1" applyFont="1"/>
    <xf numFmtId="0" fontId="12" fillId="0" borderId="0" xfId="660" applyFont="1" applyFill="1" applyAlignment="1">
      <alignment vertical="center" wrapText="1"/>
    </xf>
    <xf numFmtId="2" fontId="12" fillId="0" borderId="0" xfId="611" applyNumberFormat="1" applyFont="1" applyAlignment="1">
      <alignment horizontal="center" wrapText="1"/>
    </xf>
    <xf numFmtId="2" fontId="12" fillId="0" borderId="0" xfId="611" applyNumberFormat="1" applyFont="1" applyFill="1" applyAlignment="1">
      <alignment horizontal="center" wrapText="1"/>
    </xf>
    <xf numFmtId="4" fontId="104" fillId="0" borderId="0" xfId="661" applyNumberFormat="1" applyFont="1" applyFill="1" applyBorder="1" applyAlignment="1" applyProtection="1">
      <alignment horizontal="center"/>
      <protection hidden="1"/>
    </xf>
    <xf numFmtId="174" fontId="104" fillId="0" borderId="0" xfId="610" applyNumberFormat="1" applyFont="1" applyFill="1" applyAlignment="1">
      <alignment horizontal="center" vertical="center"/>
    </xf>
    <xf numFmtId="174" fontId="104" fillId="0" borderId="0" xfId="608" applyNumberFormat="1" applyFont="1" applyFill="1" applyAlignment="1">
      <alignment horizontal="center"/>
    </xf>
    <xf numFmtId="0" fontId="159" fillId="0" borderId="0" xfId="614" applyNumberFormat="1" applyFont="1" applyFill="1" applyAlignment="1" applyProtection="1">
      <alignment horizontal="left"/>
      <protection hidden="1"/>
    </xf>
    <xf numFmtId="165" fontId="12" fillId="0" borderId="0" xfId="588" applyNumberFormat="1" applyFill="1"/>
    <xf numFmtId="165" fontId="12" fillId="0" borderId="14" xfId="588" applyNumberFormat="1" applyFill="1" applyBorder="1"/>
    <xf numFmtId="3" fontId="12" fillId="0" borderId="0" xfId="588" applyNumberFormat="1" applyFont="1" applyFill="1"/>
    <xf numFmtId="165" fontId="12" fillId="0" borderId="0" xfId="588" applyNumberFormat="1" applyFont="1" applyFill="1"/>
    <xf numFmtId="0" fontId="6" fillId="0" borderId="0" xfId="614" applyNumberFormat="1" applyFont="1" applyFill="1" applyAlignment="1" applyProtection="1">
      <alignment horizontal="left"/>
      <protection hidden="1"/>
    </xf>
    <xf numFmtId="4" fontId="135" fillId="0" borderId="0" xfId="660" applyNumberFormat="1" applyFont="1" applyFill="1" applyAlignment="1"/>
    <xf numFmtId="0" fontId="12" fillId="0" borderId="2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12" fillId="0" borderId="14" xfId="5180" applyFont="1" applyBorder="1"/>
    <xf numFmtId="0" fontId="24" fillId="27" borderId="0" xfId="588" applyFont="1" applyFill="1"/>
    <xf numFmtId="0" fontId="11" fillId="0" borderId="0" xfId="0" applyFont="1" applyFill="1" applyBorder="1" applyAlignment="1" applyProtection="1">
      <alignment horizontal="right" vertical="center"/>
      <protection locked="0"/>
    </xf>
    <xf numFmtId="1" fontId="11" fillId="0" borderId="0" xfId="0" applyNumberFormat="1" applyFont="1" applyFill="1" applyBorder="1" applyAlignment="1">
      <alignment horizontal="right" vertical="center"/>
    </xf>
    <xf numFmtId="174" fontId="11" fillId="0" borderId="0" xfId="588" applyNumberFormat="1" applyFont="1"/>
    <xf numFmtId="0" fontId="104" fillId="0" borderId="0" xfId="588" applyFont="1" applyAlignment="1">
      <alignment horizontal="left" indent="1"/>
    </xf>
    <xf numFmtId="3" fontId="104" fillId="0" borderId="0" xfId="588" applyNumberFormat="1" applyFont="1" applyFill="1"/>
    <xf numFmtId="0" fontId="135" fillId="0" borderId="0" xfId="606" applyFont="1" applyFill="1" applyAlignment="1">
      <alignment vertical="center"/>
    </xf>
    <xf numFmtId="0" fontId="8" fillId="0" borderId="0" xfId="5180" applyFont="1"/>
    <xf numFmtId="0" fontId="9" fillId="0" borderId="0" xfId="518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5178" applyFont="1" applyFill="1" applyBorder="1" applyAlignment="1">
      <alignment horizontal="center"/>
    </xf>
    <xf numFmtId="0" fontId="25" fillId="0" borderId="0" xfId="5179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8" fillId="0" borderId="0" xfId="5020" applyFont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149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61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2" fillId="0" borderId="5" xfId="66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661" applyFont="1" applyFill="1" applyBorder="1" applyAlignment="1" applyProtection="1">
      <alignment horizontal="center" vertical="center" wrapText="1"/>
      <protection hidden="1"/>
    </xf>
    <xf numFmtId="0" fontId="12" fillId="27" borderId="20" xfId="661" applyFont="1" applyFill="1" applyBorder="1" applyAlignment="1" applyProtection="1">
      <alignment horizontal="center" vertical="center" wrapText="1"/>
      <protection hidden="1"/>
    </xf>
    <xf numFmtId="0" fontId="12" fillId="27" borderId="0" xfId="66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left"/>
    </xf>
    <xf numFmtId="0" fontId="12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614" applyFont="1" applyFill="1" applyBorder="1" applyAlignment="1" applyProtection="1">
      <alignment horizontal="center" vertical="center" wrapText="1"/>
      <protection hidden="1"/>
    </xf>
    <xf numFmtId="0" fontId="9" fillId="0" borderId="0" xfId="608" applyNumberFormat="1" applyFont="1" applyFill="1" applyAlignment="1"/>
    <xf numFmtId="0" fontId="11" fillId="0" borderId="20" xfId="610" applyNumberFormat="1" applyFont="1" applyFill="1" applyBorder="1" applyAlignment="1">
      <alignment horizontal="center" vertical="center"/>
    </xf>
    <xf numFmtId="0" fontId="11" fillId="0" borderId="20" xfId="610" applyFont="1" applyFill="1" applyBorder="1" applyAlignment="1">
      <alignment horizontal="center" vertical="center"/>
    </xf>
    <xf numFmtId="0" fontId="13" fillId="0" borderId="14" xfId="610" applyNumberFormat="1" applyFont="1" applyFill="1" applyBorder="1" applyAlignment="1">
      <alignment horizontal="center" vertical="center"/>
    </xf>
    <xf numFmtId="0" fontId="13" fillId="0" borderId="14" xfId="610" applyFont="1" applyFill="1" applyBorder="1" applyAlignment="1">
      <alignment horizontal="center" vertical="center"/>
    </xf>
    <xf numFmtId="0" fontId="9" fillId="0" borderId="0" xfId="608" applyNumberFormat="1" applyFont="1" applyFill="1" applyAlignment="1">
      <alignment horizontal="left" indent="4"/>
    </xf>
    <xf numFmtId="0" fontId="132" fillId="0" borderId="5" xfId="614" applyFont="1" applyFill="1" applyBorder="1" applyAlignment="1" applyProtection="1">
      <alignment horizontal="center" vertical="center" wrapText="1"/>
      <protection hidden="1"/>
    </xf>
    <xf numFmtId="0" fontId="11" fillId="0" borderId="0" xfId="610" applyNumberFormat="1" applyFont="1" applyFill="1" applyAlignment="1">
      <alignment horizontal="center" vertical="center"/>
    </xf>
    <xf numFmtId="0" fontId="13" fillId="0" borderId="0" xfId="610" applyNumberFormat="1" applyFont="1" applyFill="1" applyAlignment="1">
      <alignment horizontal="center" vertical="center"/>
    </xf>
    <xf numFmtId="0" fontId="12" fillId="0" borderId="20" xfId="610" applyNumberFormat="1" applyFont="1" applyFill="1" applyBorder="1" applyAlignment="1">
      <alignment horizontal="center" vertical="center"/>
    </xf>
    <xf numFmtId="0" fontId="12" fillId="0" borderId="20" xfId="610" applyFont="1" applyFill="1" applyBorder="1" applyAlignment="1">
      <alignment horizontal="center" vertical="center"/>
    </xf>
    <xf numFmtId="0" fontId="9" fillId="0" borderId="0" xfId="608" applyNumberFormat="1" applyFont="1" applyFill="1" applyAlignment="1">
      <alignment horizontal="left" wrapText="1"/>
    </xf>
    <xf numFmtId="0" fontId="11" fillId="0" borderId="0" xfId="588" applyFont="1" applyAlignment="1">
      <alignment horizontal="center" vertical="center"/>
    </xf>
    <xf numFmtId="0" fontId="12" fillId="0" borderId="20" xfId="588" quotePrefix="1" applyBorder="1" applyAlignment="1">
      <alignment horizontal="left" wrapText="1"/>
    </xf>
    <xf numFmtId="0" fontId="11" fillId="0" borderId="0" xfId="614" applyNumberFormat="1" applyFont="1" applyFill="1" applyBorder="1" applyAlignment="1" applyProtection="1">
      <alignment horizontal="center" vertical="center"/>
      <protection hidden="1"/>
    </xf>
    <xf numFmtId="0" fontId="12" fillId="0" borderId="5" xfId="614" applyFont="1" applyFill="1" applyBorder="1" applyAlignment="1" applyProtection="1">
      <alignment horizontal="center" vertical="center"/>
      <protection hidden="1"/>
    </xf>
    <xf numFmtId="0" fontId="21" fillId="0" borderId="0" xfId="588" applyFont="1" applyAlignment="1">
      <alignment horizontal="center" vertical="center"/>
    </xf>
    <xf numFmtId="0" fontId="17" fillId="0" borderId="0" xfId="614" applyNumberFormat="1" applyFont="1" applyFill="1" applyBorder="1" applyAlignment="1" applyProtection="1">
      <alignment horizontal="center" vertical="center"/>
      <protection hidden="1"/>
    </xf>
    <xf numFmtId="0" fontId="11" fillId="0" borderId="0" xfId="614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614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614" applyNumberFormat="1" applyFont="1" applyFill="1" applyAlignment="1" applyProtection="1">
      <alignment horizontal="left" wrapText="1"/>
      <protection hidden="1"/>
    </xf>
    <xf numFmtId="0" fontId="6" fillId="0" borderId="0" xfId="614" applyNumberFormat="1" applyFont="1" applyFill="1" applyAlignment="1" applyProtection="1">
      <alignment horizontal="left"/>
      <protection hidden="1"/>
    </xf>
    <xf numFmtId="0" fontId="145" fillId="0" borderId="18" xfId="0" applyFont="1" applyFill="1" applyBorder="1" applyAlignment="1">
      <alignment horizontal="center" vertical="center" wrapText="1"/>
    </xf>
    <xf numFmtId="0" fontId="145" fillId="0" borderId="0" xfId="0" applyFont="1" applyFill="1" applyBorder="1" applyAlignment="1">
      <alignment horizontal="center" vertical="center" wrapText="1"/>
    </xf>
    <xf numFmtId="0" fontId="145" fillId="0" borderId="14" xfId="0" applyFont="1" applyFill="1" applyBorder="1" applyAlignment="1">
      <alignment horizontal="center" vertical="center" wrapText="1"/>
    </xf>
    <xf numFmtId="0" fontId="146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614" applyNumberFormat="1" applyFont="1" applyFill="1" applyAlignment="1" applyProtection="1">
      <alignment horizontal="left" wrapText="1" indent="1"/>
      <protection hidden="1"/>
    </xf>
    <xf numFmtId="0" fontId="11" fillId="0" borderId="5" xfId="614" applyNumberFormat="1" applyFont="1" applyFill="1" applyBorder="1" applyAlignment="1" applyProtection="1">
      <alignment horizontal="center" vertical="center" wrapText="1"/>
      <protection hidden="1"/>
    </xf>
    <xf numFmtId="0" fontId="11" fillId="27" borderId="5" xfId="614" applyNumberFormat="1" applyFont="1" applyFill="1" applyBorder="1" applyAlignment="1" applyProtection="1">
      <alignment horizontal="center" vertical="center" wrapText="1"/>
      <protection hidden="1"/>
    </xf>
    <xf numFmtId="0" fontId="12" fillId="27" borderId="5" xfId="614" applyFont="1" applyFill="1" applyBorder="1" applyAlignment="1" applyProtection="1">
      <alignment horizontal="center" vertical="center" wrapText="1"/>
      <protection hidden="1"/>
    </xf>
    <xf numFmtId="0" fontId="12" fillId="0" borderId="0" xfId="588" applyAlignment="1">
      <alignment horizontal="left" wrapText="1"/>
    </xf>
    <xf numFmtId="0" fontId="11" fillId="0" borderId="20" xfId="610" applyNumberFormat="1" applyFont="1" applyFill="1" applyBorder="1" applyAlignment="1">
      <alignment horizontal="center" vertical="center" wrapText="1"/>
    </xf>
    <xf numFmtId="0" fontId="11" fillId="0" borderId="20" xfId="610" applyFont="1" applyFill="1" applyBorder="1" applyAlignment="1">
      <alignment horizontal="center" vertical="center" wrapText="1"/>
    </xf>
    <xf numFmtId="0" fontId="6" fillId="0" borderId="0" xfId="608" applyNumberFormat="1" applyFont="1" applyFill="1" applyAlignment="1">
      <alignment horizontal="center" wrapText="1"/>
    </xf>
    <xf numFmtId="0" fontId="8" fillId="0" borderId="0" xfId="610" applyNumberFormat="1" applyFont="1" applyFill="1" applyAlignment="1">
      <alignment wrapText="1"/>
    </xf>
    <xf numFmtId="0" fontId="8" fillId="0" borderId="0" xfId="610" applyNumberFormat="1" applyFont="1" applyFill="1" applyAlignment="1"/>
    <xf numFmtId="0" fontId="11" fillId="0" borderId="20" xfId="610" applyNumberFormat="1" applyFont="1" applyFill="1" applyBorder="1" applyAlignment="1">
      <alignment horizontal="center"/>
    </xf>
    <xf numFmtId="0" fontId="11" fillId="0" borderId="20" xfId="610" applyFont="1" applyFill="1" applyBorder="1" applyAlignment="1">
      <alignment horizontal="center"/>
    </xf>
    <xf numFmtId="0" fontId="13" fillId="0" borderId="14" xfId="610" applyNumberFormat="1" applyFont="1" applyFill="1" applyBorder="1" applyAlignment="1">
      <alignment horizontal="center" vertical="top"/>
    </xf>
    <xf numFmtId="0" fontId="13" fillId="0" borderId="14" xfId="610" applyFont="1" applyFill="1" applyBorder="1" applyAlignment="1">
      <alignment horizontal="center" vertical="top"/>
    </xf>
    <xf numFmtId="0" fontId="6" fillId="0" borderId="0" xfId="608" applyNumberFormat="1" applyFont="1" applyFill="1" applyAlignment="1">
      <alignment horizontal="left" wrapText="1"/>
    </xf>
    <xf numFmtId="0" fontId="11" fillId="0" borderId="20" xfId="610" applyNumberFormat="1" applyFont="1" applyFill="1" applyBorder="1" applyAlignment="1">
      <alignment horizontal="center" wrapText="1"/>
    </xf>
    <xf numFmtId="0" fontId="11" fillId="0" borderId="20" xfId="61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1" fillId="0" borderId="18" xfId="0" applyFont="1" applyFill="1" applyBorder="1" applyAlignment="1">
      <alignment horizontal="center" vertical="center" wrapText="1"/>
    </xf>
    <xf numFmtId="0" fontId="9" fillId="0" borderId="0" xfId="614" applyNumberFormat="1" applyFont="1" applyFill="1" applyAlignment="1" applyProtection="1">
      <alignment horizontal="left" wrapText="1"/>
      <protection hidden="1"/>
    </xf>
    <xf numFmtId="0" fontId="10" fillId="0" borderId="0" xfId="0" applyFont="1" applyAlignment="1"/>
    <xf numFmtId="0" fontId="7" fillId="0" borderId="17" xfId="0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wrapText="1" indent="3"/>
    </xf>
    <xf numFmtId="0" fontId="9" fillId="0" borderId="0" xfId="614" applyNumberFormat="1" applyFont="1" applyFill="1" applyAlignment="1" applyProtection="1">
      <alignment horizontal="left"/>
      <protection hidden="1"/>
    </xf>
    <xf numFmtId="0" fontId="95" fillId="0" borderId="0" xfId="604" applyFont="1" applyFill="1" applyAlignment="1">
      <alignment horizontal="center"/>
    </xf>
    <xf numFmtId="0" fontId="9" fillId="0" borderId="0" xfId="614" applyNumberFormat="1" applyFont="1" applyFill="1" applyAlignment="1" applyProtection="1">
      <alignment horizontal="center" wrapText="1"/>
      <protection hidden="1"/>
    </xf>
    <xf numFmtId="0" fontId="9" fillId="0" borderId="0" xfId="614" applyNumberFormat="1" applyFont="1" applyFill="1" applyAlignment="1" applyProtection="1">
      <alignment horizontal="center"/>
      <protection hidden="1"/>
    </xf>
    <xf numFmtId="0" fontId="11" fillId="0" borderId="0" xfId="612" applyNumberFormat="1" applyFont="1" applyFill="1" applyBorder="1" applyAlignment="1">
      <alignment horizontal="center"/>
    </xf>
    <xf numFmtId="174" fontId="94" fillId="0" borderId="0" xfId="604" applyNumberFormat="1" applyFont="1" applyFill="1" applyAlignment="1">
      <alignment horizontal="center"/>
    </xf>
    <xf numFmtId="0" fontId="19" fillId="0" borderId="5" xfId="614" applyFont="1" applyFill="1" applyBorder="1" applyAlignment="1" applyProtection="1">
      <alignment horizontal="center" vertical="center" wrapText="1"/>
      <protection hidden="1"/>
    </xf>
    <xf numFmtId="0" fontId="11" fillId="0" borderId="0" xfId="614" applyNumberFormat="1" applyFont="1" applyFill="1" applyBorder="1" applyAlignment="1" applyProtection="1">
      <alignment horizontal="center"/>
      <protection hidden="1"/>
    </xf>
  </cellXfs>
  <cellStyles count="5237">
    <cellStyle name="_x0001_" xfId="1"/>
    <cellStyle name="??" xfId="2"/>
    <cellStyle name="?? [0.00]_PRODUCT DETAIL Q1" xfId="3"/>
    <cellStyle name="?? [0]" xfId="4"/>
    <cellStyle name="?? [0] 2" xfId="662"/>
    <cellStyle name="???? [0.00]_PRODUCT DETAIL Q1" xfId="5"/>
    <cellStyle name="????_PRODUCT DETAIL Q1" xfId="6"/>
    <cellStyle name="???[0]_Book1" xfId="7"/>
    <cellStyle name="???_95" xfId="8"/>
    <cellStyle name="??_(????)??????" xfId="9"/>
    <cellStyle name="_00.Bia" xfId="10"/>
    <cellStyle name="_01 DVHC" xfId="11"/>
    <cellStyle name="_01 DVHC - DD (Ok)" xfId="12"/>
    <cellStyle name="_01 DVHC - DD (Ok) 2" xfId="663"/>
    <cellStyle name="_01 DVHC - DD (Ok)_04 Doanh nghiep va CSKDCT 2012" xfId="664"/>
    <cellStyle name="_01 DVHC - DD (Ok)_Book2" xfId="665"/>
    <cellStyle name="_01 DVHC - DD (Ok)_nien giam tom tat nong nghiep 2013" xfId="667"/>
    <cellStyle name="_01 DVHC - DD (Ok)_Niengiam_Hung_final" xfId="668"/>
    <cellStyle name="_01 DVHC - DD (Ok)_NGTK-daydu-2014-Laodong" xfId="666"/>
    <cellStyle name="_01 DVHC - DD (Ok)_Phan II (In)" xfId="669"/>
    <cellStyle name="_01 DVHC - DD (Ok)_Xl0000167" xfId="670"/>
    <cellStyle name="_01 DVHC(OK)" xfId="13"/>
    <cellStyle name="_01 DVHC(OK) 2" xfId="671"/>
    <cellStyle name="_01 DVHC(OK)_02  Dan so lao dong(OK)" xfId="672"/>
    <cellStyle name="_01 DVHC(OK)_03 TKQG va Thu chi NSNN 2012" xfId="673"/>
    <cellStyle name="_01 DVHC(OK)_04 Doanh nghiep va CSKDCT 2012" xfId="674"/>
    <cellStyle name="_01 DVHC(OK)_05 Doanh nghiep va Ca the_2011 (Ok)" xfId="14"/>
    <cellStyle name="_01 DVHC(OK)_06 NGTT LN,TS 2013 co so" xfId="675"/>
    <cellStyle name="_01 DVHC(OK)_07 NGTT CN 2012" xfId="676"/>
    <cellStyle name="_01 DVHC(OK)_08 Thuong mai Tong muc - Diep" xfId="677"/>
    <cellStyle name="_01 DVHC(OK)_08 Thuong mai va Du lich (Ok)" xfId="678"/>
    <cellStyle name="_01 DVHC(OK)_08 Thuong mai va Du lich (Ok)_nien giam tom tat nong nghiep 2013" xfId="679"/>
    <cellStyle name="_01 DVHC(OK)_08 Thuong mai va Du lich (Ok)_Phan II (In)" xfId="680"/>
    <cellStyle name="_01 DVHC(OK)_09 Chi so gia 2011- VuTKG-1 (Ok)" xfId="681"/>
    <cellStyle name="_01 DVHC(OK)_09 Chi so gia 2011- VuTKG-1 (Ok)_nien giam tom tat nong nghiep 2013" xfId="682"/>
    <cellStyle name="_01 DVHC(OK)_09 Chi so gia 2011- VuTKG-1 (Ok)_Phan II (In)" xfId="683"/>
    <cellStyle name="_01 DVHC(OK)_09 Du lich" xfId="684"/>
    <cellStyle name="_01 DVHC(OK)_09 Du lich_nien giam tom tat nong nghiep 2013" xfId="685"/>
    <cellStyle name="_01 DVHC(OK)_09 Du lich_Phan II (In)" xfId="686"/>
    <cellStyle name="_01 DVHC(OK)_10 Van tai va BCVT (da sua ok)" xfId="687"/>
    <cellStyle name="_01 DVHC(OK)_10 Van tai va BCVT (da sua ok)_nien giam tom tat nong nghiep 2013" xfId="688"/>
    <cellStyle name="_01 DVHC(OK)_10 Van tai va BCVT (da sua ok)_Phan II (In)" xfId="689"/>
    <cellStyle name="_01 DVHC(OK)_11 (3)" xfId="15"/>
    <cellStyle name="_01 DVHC(OK)_11 (3) 2" xfId="690"/>
    <cellStyle name="_01 DVHC(OK)_11 (3)_04 Doanh nghiep va CSKDCT 2012" xfId="691"/>
    <cellStyle name="_01 DVHC(OK)_11 (3)_Book2" xfId="692"/>
    <cellStyle name="_01 DVHC(OK)_11 (3)_nien giam tom tat nong nghiep 2013" xfId="694"/>
    <cellStyle name="_01 DVHC(OK)_11 (3)_Niengiam_Hung_final" xfId="695"/>
    <cellStyle name="_01 DVHC(OK)_11 (3)_NGTK-daydu-2014-Laodong" xfId="693"/>
    <cellStyle name="_01 DVHC(OK)_11 (3)_Phan II (In)" xfId="696"/>
    <cellStyle name="_01 DVHC(OK)_11 (3)_Xl0000167" xfId="697"/>
    <cellStyle name="_01 DVHC(OK)_12 (2)" xfId="16"/>
    <cellStyle name="_01 DVHC(OK)_12 (2) 2" xfId="698"/>
    <cellStyle name="_01 DVHC(OK)_12 (2)_04 Doanh nghiep va CSKDCT 2012" xfId="699"/>
    <cellStyle name="_01 DVHC(OK)_12 (2)_Book2" xfId="700"/>
    <cellStyle name="_01 DVHC(OK)_12 (2)_nien giam tom tat nong nghiep 2013" xfId="702"/>
    <cellStyle name="_01 DVHC(OK)_12 (2)_Niengiam_Hung_final" xfId="703"/>
    <cellStyle name="_01 DVHC(OK)_12 (2)_NGTK-daydu-2014-Laodong" xfId="701"/>
    <cellStyle name="_01 DVHC(OK)_12 (2)_Phan II (In)" xfId="704"/>
    <cellStyle name="_01 DVHC(OK)_12 (2)_Xl0000167" xfId="705"/>
    <cellStyle name="_01 DVHC(OK)_12 Giao duc, Y Te va Muc songnam2011" xfId="706"/>
    <cellStyle name="_01 DVHC(OK)_12 Giao duc, Y Te va Muc songnam2011_nien giam tom tat nong nghiep 2013" xfId="707"/>
    <cellStyle name="_01 DVHC(OK)_12 Giao duc, Y Te va Muc songnam2011_Phan II (In)" xfId="708"/>
    <cellStyle name="_01 DVHC(OK)_12 MSDC_Thuy Van" xfId="709"/>
    <cellStyle name="_01 DVHC(OK)_13 Van tai 2012" xfId="710"/>
    <cellStyle name="_01 DVHC(OK)_Book2" xfId="711"/>
    <cellStyle name="_01 DVHC(OK)_Giaoduc2013(ok)" xfId="712"/>
    <cellStyle name="_01 DVHC(OK)_Maket NGTT2012 LN,TS (7-1-2013)" xfId="713"/>
    <cellStyle name="_01 DVHC(OK)_Maket NGTT2012 LN,TS (7-1-2013)_Nongnghiep" xfId="714"/>
    <cellStyle name="_01 DVHC(OK)_Nien giam TT Vu Nong nghiep 2012(solieu)-gui Vu TH 29-3-2013" xfId="718"/>
    <cellStyle name="_01 DVHC(OK)_Niengiam_Hung_final" xfId="719"/>
    <cellStyle name="_01 DVHC(OK)_Nongnghiep" xfId="720"/>
    <cellStyle name="_01 DVHC(OK)_Nongnghiep NGDD 2012_cap nhat den 24-5-2013(1)" xfId="721"/>
    <cellStyle name="_01 DVHC(OK)_Nongnghiep_Nongnghiep NGDD 2012_cap nhat den 24-5-2013(1)" xfId="722"/>
    <cellStyle name="_01 DVHC(OK)_Ngiam_lamnghiep_2011_v2(1)(1)" xfId="17"/>
    <cellStyle name="_01 DVHC(OK)_Ngiam_lamnghiep_2011_v2(1)(1)_Nongnghiep" xfId="715"/>
    <cellStyle name="_01 DVHC(OK)_NGTK-daydu-2014-Laodong" xfId="716"/>
    <cellStyle name="_01 DVHC(OK)_NGTT LN,TS 2012 (Chuan)" xfId="717"/>
    <cellStyle name="_01 DVHC(OK)_TKQG" xfId="723"/>
    <cellStyle name="_01 DVHC(OK)_Xl0000147" xfId="724"/>
    <cellStyle name="_01 DVHC(OK)_Xl0000167" xfId="725"/>
    <cellStyle name="_01 DVHC(OK)_XNK" xfId="726"/>
    <cellStyle name="_01 DVHC(OK)_XNK_nien giam tom tat nong nghiep 2013" xfId="727"/>
    <cellStyle name="_01 DVHC(OK)_XNK_Phan II (In)" xfId="728"/>
    <cellStyle name="_01 DVHC_01 Don vi HC" xfId="729"/>
    <cellStyle name="_01 DVHC_01 Don vi HC 2" xfId="730"/>
    <cellStyle name="_01 DVHC_01 Don vi HC_Book2" xfId="731"/>
    <cellStyle name="_01 DVHC_01 Don vi HC_Niengiam_Hung_final" xfId="733"/>
    <cellStyle name="_01 DVHC_01 Don vi HC_NGTK-daydu-2014-Laodong" xfId="732"/>
    <cellStyle name="_01 DVHC_02 Danso_Laodong 2012(chuan) CO SO" xfId="734"/>
    <cellStyle name="_01 DVHC_04 Doanh nghiep va CSKDCT 2012" xfId="735"/>
    <cellStyle name="_01 DVHC_08 Thuong mai Tong muc - Diep" xfId="736"/>
    <cellStyle name="_01 DVHC_09 Thuong mai va Du lich" xfId="737"/>
    <cellStyle name="_01 DVHC_09 Thuong mai va Du lich 2" xfId="738"/>
    <cellStyle name="_01 DVHC_09 Thuong mai va Du lich_01 Don vi HC" xfId="739"/>
    <cellStyle name="_01 DVHC_09 Thuong mai va Du lich_Book2" xfId="740"/>
    <cellStyle name="_01 DVHC_09 Thuong mai va Du lich_nien giam tom tat nong nghiep 2013" xfId="743"/>
    <cellStyle name="_01 DVHC_09 Thuong mai va Du lich_Niengiam_Hung_final" xfId="744"/>
    <cellStyle name="_01 DVHC_09 Thuong mai va Du lich_NGDD 2013 Thu chi NSNN " xfId="741"/>
    <cellStyle name="_01 DVHC_09 Thuong mai va Du lich_NGTK-daydu-2014-Laodong" xfId="742"/>
    <cellStyle name="_01 DVHC_09 Thuong mai va Du lich_Phan II (In)" xfId="745"/>
    <cellStyle name="_01 DVHC_12 MSDC_Thuy Van" xfId="746"/>
    <cellStyle name="_01 DVHC_Don vi HC, dat dai, khi hau" xfId="747"/>
    <cellStyle name="_01 DVHC_Mau" xfId="748"/>
    <cellStyle name="_01 DVHC_nien giam 28.5.12_sua tn_Oanh-gui-3.15pm-28-5-2012" xfId="750"/>
    <cellStyle name="_01 DVHC_nien giam tom tat nong nghiep 2013" xfId="751"/>
    <cellStyle name="_01 DVHC_NGTK-daydu-2014-VuDSLD(22.5.2015)" xfId="749"/>
    <cellStyle name="_01 DVHC_Phan II (In)" xfId="752"/>
    <cellStyle name="_01 DVHC_TKQG" xfId="753"/>
    <cellStyle name="_01 DVHC_Xl0000006" xfId="754"/>
    <cellStyle name="_01 DVHC_Xl0000167" xfId="755"/>
    <cellStyle name="_01 DVHC_Y te-VH TT_Tam(1)" xfId="756"/>
    <cellStyle name="_01.NGTT2009-DVHC" xfId="18"/>
    <cellStyle name="_02 dan so (OK)" xfId="19"/>
    <cellStyle name="_02.NGTT2009-DSLD" xfId="20"/>
    <cellStyle name="_02.NGTT2009-DSLDok" xfId="21"/>
    <cellStyle name="_03 Dautu 2010" xfId="22"/>
    <cellStyle name="_03.NGTT2009-TKQG" xfId="23"/>
    <cellStyle name="_05 Thuong mai" xfId="24"/>
    <cellStyle name="_05 Thuong mai_01 Don vi HC" xfId="757"/>
    <cellStyle name="_05 Thuong mai_02 Danso_Laodong 2012(chuan) CO SO" xfId="758"/>
    <cellStyle name="_05 Thuong mai_04 Doanh nghiep va CSKDCT 2012" xfId="759"/>
    <cellStyle name="_05 Thuong mai_05 Doanh nghiep va Ca the (25)" xfId="25"/>
    <cellStyle name="_05 Thuong mai_12 MSDC_Thuy Van" xfId="760"/>
    <cellStyle name="_05 Thuong mai_Ca the" xfId="26"/>
    <cellStyle name="_05 Thuong mai_Don vi HC, dat dai, khi hau" xfId="761"/>
    <cellStyle name="_05 Thuong mai_Mau" xfId="762"/>
    <cellStyle name="_05 Thuong mai_Mau 2" xfId="763"/>
    <cellStyle name="_05 Thuong mai_Mau_Book2" xfId="764"/>
    <cellStyle name="_05 Thuong mai_Mau_Niengiam_Hung_final" xfId="766"/>
    <cellStyle name="_05 Thuong mai_Mau_NGTK-daydu-2014-Laodong" xfId="765"/>
    <cellStyle name="_05 Thuong mai_nien giam 28.5.12_sua tn_Oanh-gui-3.15pm-28-5-2012" xfId="769"/>
    <cellStyle name="_05 Thuong mai_Nien giam KT_TV 2010" xfId="27"/>
    <cellStyle name="_05 Thuong mai_nien giam tom tat nong nghiep 2013" xfId="770"/>
    <cellStyle name="_05 Thuong mai_NGDD 2013 Thu chi NSNN " xfId="767"/>
    <cellStyle name="_05 Thuong mai_NGTK-daydu-2014-VuDSLD(22.5.2015)" xfId="768"/>
    <cellStyle name="_05 Thuong mai_Phan II (In)" xfId="771"/>
    <cellStyle name="_05 Thuong mai_Xl0000006" xfId="772"/>
    <cellStyle name="_05 Thuong mai_Xl0000167" xfId="773"/>
    <cellStyle name="_05 Thuong mai_Y te-VH TT_Tam(1)" xfId="774"/>
    <cellStyle name="_06 Van tai" xfId="28"/>
    <cellStyle name="_06 Van tai_01 Don vi HC" xfId="775"/>
    <cellStyle name="_06 Van tai_02 Danso_Laodong 2012(chuan) CO SO" xfId="776"/>
    <cellStyle name="_06 Van tai_04 Doanh nghiep va CSKDCT 2012" xfId="777"/>
    <cellStyle name="_06 Van tai_05 Doanh nghiep va Ca the (25)" xfId="29"/>
    <cellStyle name="_06 Van tai_12 MSDC_Thuy Van" xfId="778"/>
    <cellStyle name="_06 Van tai_Ca the" xfId="30"/>
    <cellStyle name="_06 Van tai_Don vi HC, dat dai, khi hau" xfId="779"/>
    <cellStyle name="_06 Van tai_Mau" xfId="780"/>
    <cellStyle name="_06 Van tai_Mau 2" xfId="781"/>
    <cellStyle name="_06 Van tai_Mau_Book2" xfId="782"/>
    <cellStyle name="_06 Van tai_Mau_Niengiam_Hung_final" xfId="784"/>
    <cellStyle name="_06 Van tai_Mau_NGTK-daydu-2014-Laodong" xfId="783"/>
    <cellStyle name="_06 Van tai_nien giam 28.5.12_sua tn_Oanh-gui-3.15pm-28-5-2012" xfId="787"/>
    <cellStyle name="_06 Van tai_Nien giam KT_TV 2010" xfId="31"/>
    <cellStyle name="_06 Van tai_nien giam tom tat nong nghiep 2013" xfId="788"/>
    <cellStyle name="_06 Van tai_NGDD 2013 Thu chi NSNN " xfId="785"/>
    <cellStyle name="_06 Van tai_NGTK-daydu-2014-VuDSLD(22.5.2015)" xfId="786"/>
    <cellStyle name="_06 Van tai_Phan II (In)" xfId="789"/>
    <cellStyle name="_06 Van tai_Xl0000006" xfId="790"/>
    <cellStyle name="_06 Van tai_Xl0000167" xfId="791"/>
    <cellStyle name="_06 Van tai_Y te-VH TT_Tam(1)" xfId="792"/>
    <cellStyle name="_07 Buu dien" xfId="32"/>
    <cellStyle name="_07 Buu dien_01 Don vi HC" xfId="793"/>
    <cellStyle name="_07 Buu dien_02 Danso_Laodong 2012(chuan) CO SO" xfId="794"/>
    <cellStyle name="_07 Buu dien_04 Doanh nghiep va CSKDCT 2012" xfId="795"/>
    <cellStyle name="_07 Buu dien_05 Doanh nghiep va Ca the (25)" xfId="33"/>
    <cellStyle name="_07 Buu dien_12 MSDC_Thuy Van" xfId="796"/>
    <cellStyle name="_07 Buu dien_Ca the" xfId="34"/>
    <cellStyle name="_07 Buu dien_Don vi HC, dat dai, khi hau" xfId="797"/>
    <cellStyle name="_07 Buu dien_Mau" xfId="798"/>
    <cellStyle name="_07 Buu dien_Mau 2" xfId="799"/>
    <cellStyle name="_07 Buu dien_Mau_Book2" xfId="800"/>
    <cellStyle name="_07 Buu dien_Mau_Niengiam_Hung_final" xfId="802"/>
    <cellStyle name="_07 Buu dien_Mau_NGTK-daydu-2014-Laodong" xfId="801"/>
    <cellStyle name="_07 Buu dien_nien giam 28.5.12_sua tn_Oanh-gui-3.15pm-28-5-2012" xfId="805"/>
    <cellStyle name="_07 Buu dien_Nien giam KT_TV 2010" xfId="35"/>
    <cellStyle name="_07 Buu dien_nien giam tom tat nong nghiep 2013" xfId="806"/>
    <cellStyle name="_07 Buu dien_NGDD 2013 Thu chi NSNN " xfId="803"/>
    <cellStyle name="_07 Buu dien_NGTK-daydu-2014-VuDSLD(22.5.2015)" xfId="804"/>
    <cellStyle name="_07 Buu dien_Phan II (In)" xfId="807"/>
    <cellStyle name="_07 Buu dien_Xl0000006" xfId="808"/>
    <cellStyle name="_07 Buu dien_Xl0000167" xfId="809"/>
    <cellStyle name="_07 Buu dien_Y te-VH TT_Tam(1)" xfId="810"/>
    <cellStyle name="_07. NGTT2009-NN" xfId="36"/>
    <cellStyle name="_07. NGTT2009-NN 10" xfId="811"/>
    <cellStyle name="_07. NGTT2009-NN 11" xfId="812"/>
    <cellStyle name="_07. NGTT2009-NN 12" xfId="813"/>
    <cellStyle name="_07. NGTT2009-NN 13" xfId="814"/>
    <cellStyle name="_07. NGTT2009-NN 14" xfId="815"/>
    <cellStyle name="_07. NGTT2009-NN 15" xfId="816"/>
    <cellStyle name="_07. NGTT2009-NN 16" xfId="817"/>
    <cellStyle name="_07. NGTT2009-NN 17" xfId="818"/>
    <cellStyle name="_07. NGTT2009-NN 18" xfId="819"/>
    <cellStyle name="_07. NGTT2009-NN 19" xfId="820"/>
    <cellStyle name="_07. NGTT2009-NN 2" xfId="821"/>
    <cellStyle name="_07. NGTT2009-NN 3" xfId="822"/>
    <cellStyle name="_07. NGTT2009-NN 4" xfId="823"/>
    <cellStyle name="_07. NGTT2009-NN 5" xfId="824"/>
    <cellStyle name="_07. NGTT2009-NN 6" xfId="825"/>
    <cellStyle name="_07. NGTT2009-NN 7" xfId="826"/>
    <cellStyle name="_07. NGTT2009-NN 8" xfId="827"/>
    <cellStyle name="_07. NGTT2009-NN 9" xfId="828"/>
    <cellStyle name="_07. NGTT2009-NN_01 Don vi HC" xfId="829"/>
    <cellStyle name="_07. NGTT2009-NN_01 Don vi HC 2" xfId="830"/>
    <cellStyle name="_07. NGTT2009-NN_01 Don vi HC_Book2" xfId="831"/>
    <cellStyle name="_07. NGTT2009-NN_01 Don vi HC_Niengiam_Hung_final" xfId="833"/>
    <cellStyle name="_07. NGTT2009-NN_01 Don vi HC_NGTK-daydu-2014-Laodong" xfId="832"/>
    <cellStyle name="_07. NGTT2009-NN_01 DVHC-DD-KH (10 bieu)" xfId="37"/>
    <cellStyle name="_07. NGTT2009-NN_01 DVHC-DSLD 2010" xfId="38"/>
    <cellStyle name="_07. NGTT2009-NN_01 DVHC-DSLD 2010_01 Don vi HC" xfId="834"/>
    <cellStyle name="_07. NGTT2009-NN_01 DVHC-DSLD 2010_01 Don vi HC 2" xfId="835"/>
    <cellStyle name="_07. NGTT2009-NN_01 DVHC-DSLD 2010_01 Don vi HC_Book2" xfId="836"/>
    <cellStyle name="_07. NGTT2009-NN_01 DVHC-DSLD 2010_01 Don vi HC_Niengiam_Hung_final" xfId="838"/>
    <cellStyle name="_07. NGTT2009-NN_01 DVHC-DSLD 2010_01 Don vi HC_NGTK-daydu-2014-Laodong" xfId="837"/>
    <cellStyle name="_07. NGTT2009-NN_01 DVHC-DSLD 2010_02 Danso_Laodong 2012(chuan) CO SO" xfId="839"/>
    <cellStyle name="_07. NGTT2009-NN_01 DVHC-DSLD 2010_04 Doanh nghiep va CSKDCT 2012" xfId="840"/>
    <cellStyle name="_07. NGTT2009-NN_01 DVHC-DSLD 2010_05 Doanh nghiep va Ca the (25)" xfId="39"/>
    <cellStyle name="_07. NGTT2009-NN_01 DVHC-DSLD 2010_08 Thuong mai Tong muc - Diep" xfId="841"/>
    <cellStyle name="_07. NGTT2009-NN_01 DVHC-DSLD 2010_12 MSDC_Thuy Van" xfId="842"/>
    <cellStyle name="_07. NGTT2009-NN_01 DVHC-DSLD 2010_Bo sung 04 bieu Cong nghiep" xfId="40"/>
    <cellStyle name="_07. NGTT2009-NN_01 DVHC-DSLD 2010_Bo sung 04 bieu Cong nghiep 2" xfId="843"/>
    <cellStyle name="_07. NGTT2009-NN_01 DVHC-DSLD 2010_Bo sung 04 bieu Cong nghiep_Book2" xfId="844"/>
    <cellStyle name="_07. NGTT2009-NN_01 DVHC-DSLD 2010_Bo sung 04 bieu Cong nghiep_Mau" xfId="845"/>
    <cellStyle name="_07. NGTT2009-NN_01 DVHC-DSLD 2010_Bo sung 04 bieu Cong nghiep_Niengiam_Hung_final" xfId="847"/>
    <cellStyle name="_07. NGTT2009-NN_01 DVHC-DSLD 2010_Bo sung 04 bieu Cong nghiep_NGTK-daydu-2014-Laodong" xfId="846"/>
    <cellStyle name="_07. NGTT2009-NN_01 DVHC-DSLD 2010_Ca the" xfId="41"/>
    <cellStyle name="_07. NGTT2009-NN_01 DVHC-DSLD 2010_Don vi HC, dat dai, khi hau" xfId="848"/>
    <cellStyle name="_07. NGTT2009-NN_01 DVHC-DSLD 2010_Mau" xfId="849"/>
    <cellStyle name="_07. NGTT2009-NN_01 DVHC-DSLD 2010_Mau 2" xfId="850"/>
    <cellStyle name="_07. NGTT2009-NN_01 DVHC-DSLD 2010_Mau_1" xfId="851"/>
    <cellStyle name="_07. NGTT2009-NN_01 DVHC-DSLD 2010_Mau_12 MSDC_Thuy Van" xfId="852"/>
    <cellStyle name="_07. NGTT2009-NN_01 DVHC-DSLD 2010_Mau_Book2" xfId="853"/>
    <cellStyle name="_07. NGTT2009-NN_01 DVHC-DSLD 2010_Mau_Niengiam_Hung_final" xfId="855"/>
    <cellStyle name="_07. NGTT2009-NN_01 DVHC-DSLD 2010_Mau_NGTK-daydu-2014-Laodong" xfId="854"/>
    <cellStyle name="_07. NGTT2009-NN_01 DVHC-DSLD 2010_nien giam 28.5.12_sua tn_Oanh-gui-3.15pm-28-5-2012" xfId="858"/>
    <cellStyle name="_07. NGTT2009-NN_01 DVHC-DSLD 2010_Nien giam KT_TV 2010" xfId="42"/>
    <cellStyle name="_07. NGTT2009-NN_01 DVHC-DSLD 2010_nien giam tom tat 2010 (thuy)" xfId="43"/>
    <cellStyle name="_07. NGTT2009-NN_01 DVHC-DSLD 2010_nien giam tom tat 2010 (thuy)_01 Don vi HC" xfId="859"/>
    <cellStyle name="_07. NGTT2009-NN_01 DVHC-DSLD 2010_nien giam tom tat 2010 (thuy)_01 Don vi HC 2" xfId="860"/>
    <cellStyle name="_07. NGTT2009-NN_01 DVHC-DSLD 2010_nien giam tom tat 2010 (thuy)_01 Don vi HC_Book2" xfId="861"/>
    <cellStyle name="_07. NGTT2009-NN_01 DVHC-DSLD 2010_nien giam tom tat 2010 (thuy)_01 Don vi HC_Niengiam_Hung_final" xfId="863"/>
    <cellStyle name="_07. NGTT2009-NN_01 DVHC-DSLD 2010_nien giam tom tat 2010 (thuy)_01 Don vi HC_NGTK-daydu-2014-Laodong" xfId="862"/>
    <cellStyle name="_07. NGTT2009-NN_01 DVHC-DSLD 2010_nien giam tom tat 2010 (thuy)_02 Danso_Laodong 2012(chuan) CO SO" xfId="864"/>
    <cellStyle name="_07. NGTT2009-NN_01 DVHC-DSLD 2010_nien giam tom tat 2010 (thuy)_04 Doanh nghiep va CSKDCT 2012" xfId="865"/>
    <cellStyle name="_07. NGTT2009-NN_01 DVHC-DSLD 2010_nien giam tom tat 2010 (thuy)_08 Thuong mai Tong muc - Diep" xfId="866"/>
    <cellStyle name="_07. NGTT2009-NN_01 DVHC-DSLD 2010_nien giam tom tat 2010 (thuy)_09 Thuong mai va Du lich" xfId="867"/>
    <cellStyle name="_07. NGTT2009-NN_01 DVHC-DSLD 2010_nien giam tom tat 2010 (thuy)_09 Thuong mai va Du lich 2" xfId="868"/>
    <cellStyle name="_07. NGTT2009-NN_01 DVHC-DSLD 2010_nien giam tom tat 2010 (thuy)_09 Thuong mai va Du lich_01 Don vi HC" xfId="869"/>
    <cellStyle name="_07. NGTT2009-NN_01 DVHC-DSLD 2010_nien giam tom tat 2010 (thuy)_09 Thuong mai va Du lich_Book2" xfId="870"/>
    <cellStyle name="_07. NGTT2009-NN_01 DVHC-DSLD 2010_nien giam tom tat 2010 (thuy)_09 Thuong mai va Du lich_nien giam tom tat nong nghiep 2013" xfId="873"/>
    <cellStyle name="_07. NGTT2009-NN_01 DVHC-DSLD 2010_nien giam tom tat 2010 (thuy)_09 Thuong mai va Du lich_Niengiam_Hung_final" xfId="874"/>
    <cellStyle name="_07. NGTT2009-NN_01 DVHC-DSLD 2010_nien giam tom tat 2010 (thuy)_09 Thuong mai va Du lich_NGDD 2013 Thu chi NSNN " xfId="871"/>
    <cellStyle name="_07. NGTT2009-NN_01 DVHC-DSLD 2010_nien giam tom tat 2010 (thuy)_09 Thuong mai va Du lich_NGTK-daydu-2014-Laodong" xfId="872"/>
    <cellStyle name="_07. NGTT2009-NN_01 DVHC-DSLD 2010_nien giam tom tat 2010 (thuy)_09 Thuong mai va Du lich_Phan II (In)" xfId="875"/>
    <cellStyle name="_07. NGTT2009-NN_01 DVHC-DSLD 2010_nien giam tom tat 2010 (thuy)_12 MSDC_Thuy Van" xfId="876"/>
    <cellStyle name="_07. NGTT2009-NN_01 DVHC-DSLD 2010_nien giam tom tat 2010 (thuy)_Don vi HC, dat dai, khi hau" xfId="877"/>
    <cellStyle name="_07. NGTT2009-NN_01 DVHC-DSLD 2010_nien giam tom tat 2010 (thuy)_Mau" xfId="878"/>
    <cellStyle name="_07. NGTT2009-NN_01 DVHC-DSLD 2010_nien giam tom tat 2010 (thuy)_nien giam 28.5.12_sua tn_Oanh-gui-3.15pm-28-5-2012" xfId="880"/>
    <cellStyle name="_07. NGTT2009-NN_01 DVHC-DSLD 2010_nien giam tom tat 2010 (thuy)_nien giam tom tat nong nghiep 2013" xfId="881"/>
    <cellStyle name="_07. NGTT2009-NN_01 DVHC-DSLD 2010_nien giam tom tat 2010 (thuy)_NGTK-daydu-2014-VuDSLD(22.5.2015)" xfId="879"/>
    <cellStyle name="_07. NGTT2009-NN_01 DVHC-DSLD 2010_nien giam tom tat 2010 (thuy)_Phan II (In)" xfId="882"/>
    <cellStyle name="_07. NGTT2009-NN_01 DVHC-DSLD 2010_nien giam tom tat 2010 (thuy)_TKQG" xfId="883"/>
    <cellStyle name="_07. NGTT2009-NN_01 DVHC-DSLD 2010_nien giam tom tat 2010 (thuy)_Xl0000006" xfId="884"/>
    <cellStyle name="_07. NGTT2009-NN_01 DVHC-DSLD 2010_nien giam tom tat 2010 (thuy)_Xl0000167" xfId="885"/>
    <cellStyle name="_07. NGTT2009-NN_01 DVHC-DSLD 2010_nien giam tom tat 2010 (thuy)_Y te-VH TT_Tam(1)" xfId="886"/>
    <cellStyle name="_07. NGTT2009-NN_01 DVHC-DSLD 2010_nien giam tom tat nong nghiep 2013" xfId="887"/>
    <cellStyle name="_07. NGTT2009-NN_01 DVHC-DSLD 2010_NGDD 2013 Thu chi NSNN " xfId="856"/>
    <cellStyle name="_07. NGTT2009-NN_01 DVHC-DSLD 2010_NGTK-daydu-2014-VuDSLD(22.5.2015)" xfId="857"/>
    <cellStyle name="_07. NGTT2009-NN_01 DVHC-DSLD 2010_Phan II (In)" xfId="888"/>
    <cellStyle name="_07. NGTT2009-NN_01 DVHC-DSLD 2010_Tong hop NGTT" xfId="44"/>
    <cellStyle name="_07. NGTT2009-NN_01 DVHC-DSLD 2010_Tong hop NGTT 2" xfId="889"/>
    <cellStyle name="_07. NGTT2009-NN_01 DVHC-DSLD 2010_Tong hop NGTT_09 Thuong mai va Du lich" xfId="890"/>
    <cellStyle name="_07. NGTT2009-NN_01 DVHC-DSLD 2010_Tong hop NGTT_09 Thuong mai va Du lich 2" xfId="891"/>
    <cellStyle name="_07. NGTT2009-NN_01 DVHC-DSLD 2010_Tong hop NGTT_09 Thuong mai va Du lich_01 Don vi HC" xfId="892"/>
    <cellStyle name="_07. NGTT2009-NN_01 DVHC-DSLD 2010_Tong hop NGTT_09 Thuong mai va Du lich_Book2" xfId="893"/>
    <cellStyle name="_07. NGTT2009-NN_01 DVHC-DSLD 2010_Tong hop NGTT_09 Thuong mai va Du lich_nien giam tom tat nong nghiep 2013" xfId="896"/>
    <cellStyle name="_07. NGTT2009-NN_01 DVHC-DSLD 2010_Tong hop NGTT_09 Thuong mai va Du lich_Niengiam_Hung_final" xfId="897"/>
    <cellStyle name="_07. NGTT2009-NN_01 DVHC-DSLD 2010_Tong hop NGTT_09 Thuong mai va Du lich_NGDD 2013 Thu chi NSNN " xfId="894"/>
    <cellStyle name="_07. NGTT2009-NN_01 DVHC-DSLD 2010_Tong hop NGTT_09 Thuong mai va Du lich_NGTK-daydu-2014-Laodong" xfId="895"/>
    <cellStyle name="_07. NGTT2009-NN_01 DVHC-DSLD 2010_Tong hop NGTT_09 Thuong mai va Du lich_Phan II (In)" xfId="898"/>
    <cellStyle name="_07. NGTT2009-NN_01 DVHC-DSLD 2010_Tong hop NGTT_Book2" xfId="899"/>
    <cellStyle name="_07. NGTT2009-NN_01 DVHC-DSLD 2010_Tong hop NGTT_Mau" xfId="900"/>
    <cellStyle name="_07. NGTT2009-NN_01 DVHC-DSLD 2010_Tong hop NGTT_Niengiam_Hung_final" xfId="902"/>
    <cellStyle name="_07. NGTT2009-NN_01 DVHC-DSLD 2010_Tong hop NGTT_NGTK-daydu-2014-Laodong" xfId="901"/>
    <cellStyle name="_07. NGTT2009-NN_01 DVHC-DSLD 2010_Xl0000006" xfId="903"/>
    <cellStyle name="_07. NGTT2009-NN_01 DVHC-DSLD 2010_Xl0000167" xfId="904"/>
    <cellStyle name="_07. NGTT2009-NN_01 DVHC-DSLD 2010_Y te-VH TT_Tam(1)" xfId="905"/>
    <cellStyle name="_07. NGTT2009-NN_02  Dan so lao dong(OK)" xfId="906"/>
    <cellStyle name="_07. NGTT2009-NN_02 Dan so 2010 (ok)" xfId="907"/>
    <cellStyle name="_07. NGTT2009-NN_02 Dan so Lao dong 2011" xfId="908"/>
    <cellStyle name="_07. NGTT2009-NN_02 Danso_Laodong 2012(chuan) CO SO" xfId="909"/>
    <cellStyle name="_07. NGTT2009-NN_02 DSLD_2011(ok).xls" xfId="910"/>
    <cellStyle name="_07. NGTT2009-NN_03 Dautu 2010" xfId="45"/>
    <cellStyle name="_07. NGTT2009-NN_03 Dautu 2010_01 Don vi HC" xfId="911"/>
    <cellStyle name="_07. NGTT2009-NN_03 Dautu 2010_01 Don vi HC 2" xfId="912"/>
    <cellStyle name="_07. NGTT2009-NN_03 Dautu 2010_01 Don vi HC_Book2" xfId="913"/>
    <cellStyle name="_07. NGTT2009-NN_03 Dautu 2010_01 Don vi HC_Niengiam_Hung_final" xfId="915"/>
    <cellStyle name="_07. NGTT2009-NN_03 Dautu 2010_01 Don vi HC_NGTK-daydu-2014-Laodong" xfId="914"/>
    <cellStyle name="_07. NGTT2009-NN_03 Dautu 2010_02 Danso_Laodong 2012(chuan) CO SO" xfId="916"/>
    <cellStyle name="_07. NGTT2009-NN_03 Dautu 2010_04 Doanh nghiep va CSKDCT 2012" xfId="917"/>
    <cellStyle name="_07. NGTT2009-NN_03 Dautu 2010_08 Thuong mai Tong muc - Diep" xfId="918"/>
    <cellStyle name="_07. NGTT2009-NN_03 Dautu 2010_09 Thuong mai va Du lich" xfId="919"/>
    <cellStyle name="_07. NGTT2009-NN_03 Dautu 2010_09 Thuong mai va Du lich 2" xfId="920"/>
    <cellStyle name="_07. NGTT2009-NN_03 Dautu 2010_09 Thuong mai va Du lich_01 Don vi HC" xfId="921"/>
    <cellStyle name="_07. NGTT2009-NN_03 Dautu 2010_09 Thuong mai va Du lich_Book2" xfId="922"/>
    <cellStyle name="_07. NGTT2009-NN_03 Dautu 2010_09 Thuong mai va Du lich_nien giam tom tat nong nghiep 2013" xfId="925"/>
    <cellStyle name="_07. NGTT2009-NN_03 Dautu 2010_09 Thuong mai va Du lich_Niengiam_Hung_final" xfId="926"/>
    <cellStyle name="_07. NGTT2009-NN_03 Dautu 2010_09 Thuong mai va Du lich_NGDD 2013 Thu chi NSNN " xfId="923"/>
    <cellStyle name="_07. NGTT2009-NN_03 Dautu 2010_09 Thuong mai va Du lich_NGTK-daydu-2014-Laodong" xfId="924"/>
    <cellStyle name="_07. NGTT2009-NN_03 Dautu 2010_09 Thuong mai va Du lich_Phan II (In)" xfId="927"/>
    <cellStyle name="_07. NGTT2009-NN_03 Dautu 2010_12 MSDC_Thuy Van" xfId="928"/>
    <cellStyle name="_07. NGTT2009-NN_03 Dautu 2010_Don vi HC, dat dai, khi hau" xfId="929"/>
    <cellStyle name="_07. NGTT2009-NN_03 Dautu 2010_Mau" xfId="930"/>
    <cellStyle name="_07. NGTT2009-NN_03 Dautu 2010_nien giam 28.5.12_sua tn_Oanh-gui-3.15pm-28-5-2012" xfId="932"/>
    <cellStyle name="_07. NGTT2009-NN_03 Dautu 2010_nien giam tom tat nong nghiep 2013" xfId="933"/>
    <cellStyle name="_07. NGTT2009-NN_03 Dautu 2010_NGTK-daydu-2014-VuDSLD(22.5.2015)" xfId="931"/>
    <cellStyle name="_07. NGTT2009-NN_03 Dautu 2010_Phan II (In)" xfId="934"/>
    <cellStyle name="_07. NGTT2009-NN_03 Dautu 2010_TKQG" xfId="935"/>
    <cellStyle name="_07. NGTT2009-NN_03 Dautu 2010_Xl0000006" xfId="936"/>
    <cellStyle name="_07. NGTT2009-NN_03 Dautu 2010_Xl0000167" xfId="937"/>
    <cellStyle name="_07. NGTT2009-NN_03 Dautu 2010_Y te-VH TT_Tam(1)" xfId="938"/>
    <cellStyle name="_07. NGTT2009-NN_03 TKQG" xfId="939"/>
    <cellStyle name="_07. NGTT2009-NN_03 TKQG 2" xfId="940"/>
    <cellStyle name="_07. NGTT2009-NN_03 TKQG_02  Dan so lao dong(OK)" xfId="941"/>
    <cellStyle name="_07. NGTT2009-NN_03 TKQG_Book2" xfId="942"/>
    <cellStyle name="_07. NGTT2009-NN_03 TKQG_Niengiam_Hung_final" xfId="944"/>
    <cellStyle name="_07. NGTT2009-NN_03 TKQG_NGTK-daydu-2014-Laodong" xfId="943"/>
    <cellStyle name="_07. NGTT2009-NN_03 TKQG_Xl0000167" xfId="945"/>
    <cellStyle name="_07. NGTT2009-NN_04 Doanh nghiep va CSKDCT 2012" xfId="946"/>
    <cellStyle name="_07. NGTT2009-NN_05 Doanh nghiep va Ca the (25)" xfId="46"/>
    <cellStyle name="_07. NGTT2009-NN_05 Doanh nghiep va Ca the_2011 (Ok)" xfId="47"/>
    <cellStyle name="_07. NGTT2009-NN_05 Thu chi NSNN" xfId="947"/>
    <cellStyle name="_07. NGTT2009-NN_05 Thuong mai" xfId="48"/>
    <cellStyle name="_07. NGTT2009-NN_05 Thuong mai_01 Don vi HC" xfId="948"/>
    <cellStyle name="_07. NGTT2009-NN_05 Thuong mai_02 Danso_Laodong 2012(chuan) CO SO" xfId="949"/>
    <cellStyle name="_07. NGTT2009-NN_05 Thuong mai_04 Doanh nghiep va CSKDCT 2012" xfId="950"/>
    <cellStyle name="_07. NGTT2009-NN_05 Thuong mai_05 Doanh nghiep va Ca the (25)" xfId="49"/>
    <cellStyle name="_07. NGTT2009-NN_05 Thuong mai_12 MSDC_Thuy Van" xfId="951"/>
    <cellStyle name="_07. NGTT2009-NN_05 Thuong mai_Ca the" xfId="50"/>
    <cellStyle name="_07. NGTT2009-NN_05 Thuong mai_Don vi HC, dat dai, khi hau" xfId="952"/>
    <cellStyle name="_07. NGTT2009-NN_05 Thuong mai_Mau" xfId="953"/>
    <cellStyle name="_07. NGTT2009-NN_05 Thuong mai_Mau 2" xfId="954"/>
    <cellStyle name="_07. NGTT2009-NN_05 Thuong mai_Mau_Book2" xfId="955"/>
    <cellStyle name="_07. NGTT2009-NN_05 Thuong mai_Mau_Niengiam_Hung_final" xfId="957"/>
    <cellStyle name="_07. NGTT2009-NN_05 Thuong mai_Mau_NGTK-daydu-2014-Laodong" xfId="956"/>
    <cellStyle name="_07. NGTT2009-NN_05 Thuong mai_nien giam 28.5.12_sua tn_Oanh-gui-3.15pm-28-5-2012" xfId="960"/>
    <cellStyle name="_07. NGTT2009-NN_05 Thuong mai_Nien giam KT_TV 2010" xfId="51"/>
    <cellStyle name="_07. NGTT2009-NN_05 Thuong mai_nien giam tom tat nong nghiep 2013" xfId="961"/>
    <cellStyle name="_07. NGTT2009-NN_05 Thuong mai_NGDD 2013 Thu chi NSNN " xfId="958"/>
    <cellStyle name="_07. NGTT2009-NN_05 Thuong mai_NGTK-daydu-2014-VuDSLD(22.5.2015)" xfId="959"/>
    <cellStyle name="_07. NGTT2009-NN_05 Thuong mai_Phan II (In)" xfId="962"/>
    <cellStyle name="_07. NGTT2009-NN_05 Thuong mai_Xl0000006" xfId="963"/>
    <cellStyle name="_07. NGTT2009-NN_05 Thuong mai_Xl0000167" xfId="964"/>
    <cellStyle name="_07. NGTT2009-NN_05 Thuong mai_Y te-VH TT_Tam(1)" xfId="965"/>
    <cellStyle name="_07. NGTT2009-NN_06 Nong, lam nghiep 2010  (ok)" xfId="967"/>
    <cellStyle name="_07. NGTT2009-NN_06 NGTT LN,TS 2013 co so" xfId="966"/>
    <cellStyle name="_07. NGTT2009-NN_06 Van tai" xfId="52"/>
    <cellStyle name="_07. NGTT2009-NN_06 Van tai_01 Don vi HC" xfId="968"/>
    <cellStyle name="_07. NGTT2009-NN_06 Van tai_02 Danso_Laodong 2012(chuan) CO SO" xfId="969"/>
    <cellStyle name="_07. NGTT2009-NN_06 Van tai_04 Doanh nghiep va CSKDCT 2012" xfId="970"/>
    <cellStyle name="_07. NGTT2009-NN_06 Van tai_05 Doanh nghiep va Ca the (25)" xfId="53"/>
    <cellStyle name="_07. NGTT2009-NN_06 Van tai_12 MSDC_Thuy Van" xfId="971"/>
    <cellStyle name="_07. NGTT2009-NN_06 Van tai_Ca the" xfId="54"/>
    <cellStyle name="_07. NGTT2009-NN_06 Van tai_Don vi HC, dat dai, khi hau" xfId="972"/>
    <cellStyle name="_07. NGTT2009-NN_06 Van tai_Mau" xfId="973"/>
    <cellStyle name="_07. NGTT2009-NN_06 Van tai_Mau 2" xfId="974"/>
    <cellStyle name="_07. NGTT2009-NN_06 Van tai_Mau_Book2" xfId="975"/>
    <cellStyle name="_07. NGTT2009-NN_06 Van tai_Mau_Niengiam_Hung_final" xfId="977"/>
    <cellStyle name="_07. NGTT2009-NN_06 Van tai_Mau_NGTK-daydu-2014-Laodong" xfId="976"/>
    <cellStyle name="_07. NGTT2009-NN_06 Van tai_nien giam 28.5.12_sua tn_Oanh-gui-3.15pm-28-5-2012" xfId="980"/>
    <cellStyle name="_07. NGTT2009-NN_06 Van tai_Nien giam KT_TV 2010" xfId="55"/>
    <cellStyle name="_07. NGTT2009-NN_06 Van tai_nien giam tom tat nong nghiep 2013" xfId="981"/>
    <cellStyle name="_07. NGTT2009-NN_06 Van tai_NGDD 2013 Thu chi NSNN " xfId="978"/>
    <cellStyle name="_07. NGTT2009-NN_06 Van tai_NGTK-daydu-2014-VuDSLD(22.5.2015)" xfId="979"/>
    <cellStyle name="_07. NGTT2009-NN_06 Van tai_Phan II (In)" xfId="982"/>
    <cellStyle name="_07. NGTT2009-NN_06 Van tai_Xl0000006" xfId="983"/>
    <cellStyle name="_07. NGTT2009-NN_06 Van tai_Xl0000167" xfId="984"/>
    <cellStyle name="_07. NGTT2009-NN_06 Van tai_Y te-VH TT_Tam(1)" xfId="985"/>
    <cellStyle name="_07. NGTT2009-NN_07 Buu dien" xfId="56"/>
    <cellStyle name="_07. NGTT2009-NN_07 Buu dien_01 Don vi HC" xfId="986"/>
    <cellStyle name="_07. NGTT2009-NN_07 Buu dien_02 Danso_Laodong 2012(chuan) CO SO" xfId="987"/>
    <cellStyle name="_07. NGTT2009-NN_07 Buu dien_04 Doanh nghiep va CSKDCT 2012" xfId="988"/>
    <cellStyle name="_07. NGTT2009-NN_07 Buu dien_05 Doanh nghiep va Ca the (25)" xfId="57"/>
    <cellStyle name="_07. NGTT2009-NN_07 Buu dien_12 MSDC_Thuy Van" xfId="989"/>
    <cellStyle name="_07. NGTT2009-NN_07 Buu dien_Ca the" xfId="58"/>
    <cellStyle name="_07. NGTT2009-NN_07 Buu dien_Don vi HC, dat dai, khi hau" xfId="990"/>
    <cellStyle name="_07. NGTT2009-NN_07 Buu dien_Mau" xfId="991"/>
    <cellStyle name="_07. NGTT2009-NN_07 Buu dien_Mau 2" xfId="992"/>
    <cellStyle name="_07. NGTT2009-NN_07 Buu dien_Mau_Book2" xfId="993"/>
    <cellStyle name="_07. NGTT2009-NN_07 Buu dien_Mau_Niengiam_Hung_final" xfId="995"/>
    <cellStyle name="_07. NGTT2009-NN_07 Buu dien_Mau_NGTK-daydu-2014-Laodong" xfId="994"/>
    <cellStyle name="_07. NGTT2009-NN_07 Buu dien_nien giam 28.5.12_sua tn_Oanh-gui-3.15pm-28-5-2012" xfId="998"/>
    <cellStyle name="_07. NGTT2009-NN_07 Buu dien_Nien giam KT_TV 2010" xfId="59"/>
    <cellStyle name="_07. NGTT2009-NN_07 Buu dien_nien giam tom tat nong nghiep 2013" xfId="999"/>
    <cellStyle name="_07. NGTT2009-NN_07 Buu dien_NGDD 2013 Thu chi NSNN " xfId="996"/>
    <cellStyle name="_07. NGTT2009-NN_07 Buu dien_NGTK-daydu-2014-VuDSLD(22.5.2015)" xfId="997"/>
    <cellStyle name="_07. NGTT2009-NN_07 Buu dien_Phan II (In)" xfId="1000"/>
    <cellStyle name="_07. NGTT2009-NN_07 Buu dien_Xl0000006" xfId="1001"/>
    <cellStyle name="_07. NGTT2009-NN_07 Buu dien_Xl0000167" xfId="1002"/>
    <cellStyle name="_07. NGTT2009-NN_07 Buu dien_Y te-VH TT_Tam(1)" xfId="1003"/>
    <cellStyle name="_07. NGTT2009-NN_07 NGTT CN 2012" xfId="1004"/>
    <cellStyle name="_07. NGTT2009-NN_08 Thuong mai Tong muc - Diep" xfId="1005"/>
    <cellStyle name="_07. NGTT2009-NN_08 Thuong mai va Du lich (Ok)" xfId="1006"/>
    <cellStyle name="_07. NGTT2009-NN_08 Thuong mai va Du lich (Ok)_nien giam tom tat nong nghiep 2013" xfId="1007"/>
    <cellStyle name="_07. NGTT2009-NN_08 Thuong mai va Du lich (Ok)_Phan II (In)" xfId="1008"/>
    <cellStyle name="_07. NGTT2009-NN_08 Van tai" xfId="60"/>
    <cellStyle name="_07. NGTT2009-NN_08 Van tai_01 Don vi HC" xfId="1009"/>
    <cellStyle name="_07. NGTT2009-NN_08 Van tai_02 Danso_Laodong 2012(chuan) CO SO" xfId="1010"/>
    <cellStyle name="_07. NGTT2009-NN_08 Van tai_04 Doanh nghiep va CSKDCT 2012" xfId="1011"/>
    <cellStyle name="_07. NGTT2009-NN_08 Van tai_05 Doanh nghiep va Ca the (25)" xfId="61"/>
    <cellStyle name="_07. NGTT2009-NN_08 Van tai_12 MSDC_Thuy Van" xfId="1012"/>
    <cellStyle name="_07. NGTT2009-NN_08 Van tai_Ca the" xfId="62"/>
    <cellStyle name="_07. NGTT2009-NN_08 Van tai_Don vi HC, dat dai, khi hau" xfId="1013"/>
    <cellStyle name="_07. NGTT2009-NN_08 Van tai_Mau" xfId="1014"/>
    <cellStyle name="_07. NGTT2009-NN_08 Van tai_Mau 2" xfId="1015"/>
    <cellStyle name="_07. NGTT2009-NN_08 Van tai_Mau_Book2" xfId="1016"/>
    <cellStyle name="_07. NGTT2009-NN_08 Van tai_Mau_Niengiam_Hung_final" xfId="1018"/>
    <cellStyle name="_07. NGTT2009-NN_08 Van tai_Mau_NGTK-daydu-2014-Laodong" xfId="1017"/>
    <cellStyle name="_07. NGTT2009-NN_08 Van tai_nien giam 28.5.12_sua tn_Oanh-gui-3.15pm-28-5-2012" xfId="1021"/>
    <cellStyle name="_07. NGTT2009-NN_08 Van tai_Nien giam KT_TV 2010" xfId="63"/>
    <cellStyle name="_07. NGTT2009-NN_08 Van tai_nien giam tom tat nong nghiep 2013" xfId="1022"/>
    <cellStyle name="_07. NGTT2009-NN_08 Van tai_NGDD 2013 Thu chi NSNN " xfId="1019"/>
    <cellStyle name="_07. NGTT2009-NN_08 Van tai_NGTK-daydu-2014-VuDSLD(22.5.2015)" xfId="1020"/>
    <cellStyle name="_07. NGTT2009-NN_08 Van tai_Phan II (In)" xfId="1023"/>
    <cellStyle name="_07. NGTT2009-NN_08 Van tai_Xl0000006" xfId="1024"/>
    <cellStyle name="_07. NGTT2009-NN_08 Van tai_Xl0000167" xfId="1025"/>
    <cellStyle name="_07. NGTT2009-NN_08 Van tai_Y te-VH TT_Tam(1)" xfId="1026"/>
    <cellStyle name="_07. NGTT2009-NN_08 Yte-van hoa" xfId="64"/>
    <cellStyle name="_07. NGTT2009-NN_08 Yte-van hoa_01 Don vi HC" xfId="1027"/>
    <cellStyle name="_07. NGTT2009-NN_08 Yte-van hoa_02 Danso_Laodong 2012(chuan) CO SO" xfId="1028"/>
    <cellStyle name="_07. NGTT2009-NN_08 Yte-van hoa_04 Doanh nghiep va CSKDCT 2012" xfId="1029"/>
    <cellStyle name="_07. NGTT2009-NN_08 Yte-van hoa_05 Doanh nghiep va Ca the (25)" xfId="65"/>
    <cellStyle name="_07. NGTT2009-NN_08 Yte-van hoa_12 MSDC_Thuy Van" xfId="1030"/>
    <cellStyle name="_07. NGTT2009-NN_08 Yte-van hoa_Ca the" xfId="66"/>
    <cellStyle name="_07. NGTT2009-NN_08 Yte-van hoa_Don vi HC, dat dai, khi hau" xfId="1031"/>
    <cellStyle name="_07. NGTT2009-NN_08 Yte-van hoa_Mau" xfId="1032"/>
    <cellStyle name="_07. NGTT2009-NN_08 Yte-van hoa_Mau 2" xfId="1033"/>
    <cellStyle name="_07. NGTT2009-NN_08 Yte-van hoa_Mau_Book2" xfId="1034"/>
    <cellStyle name="_07. NGTT2009-NN_08 Yte-van hoa_Mau_Niengiam_Hung_final" xfId="1036"/>
    <cellStyle name="_07. NGTT2009-NN_08 Yte-van hoa_Mau_NGTK-daydu-2014-Laodong" xfId="1035"/>
    <cellStyle name="_07. NGTT2009-NN_08 Yte-van hoa_nien giam 28.5.12_sua tn_Oanh-gui-3.15pm-28-5-2012" xfId="1039"/>
    <cellStyle name="_07. NGTT2009-NN_08 Yte-van hoa_Nien giam KT_TV 2010" xfId="67"/>
    <cellStyle name="_07. NGTT2009-NN_08 Yte-van hoa_nien giam tom tat nong nghiep 2013" xfId="1040"/>
    <cellStyle name="_07. NGTT2009-NN_08 Yte-van hoa_NGDD 2013 Thu chi NSNN " xfId="1037"/>
    <cellStyle name="_07. NGTT2009-NN_08 Yte-van hoa_NGTK-daydu-2014-VuDSLD(22.5.2015)" xfId="1038"/>
    <cellStyle name="_07. NGTT2009-NN_08 Yte-van hoa_Phan II (In)" xfId="1041"/>
    <cellStyle name="_07. NGTT2009-NN_08 Yte-van hoa_Xl0000006" xfId="1042"/>
    <cellStyle name="_07. NGTT2009-NN_08 Yte-van hoa_Xl0000167" xfId="1043"/>
    <cellStyle name="_07. NGTT2009-NN_08 Yte-van hoa_Y te-VH TT_Tam(1)" xfId="1044"/>
    <cellStyle name="_07. NGTT2009-NN_09 Chi so gia 2011- VuTKG-1 (Ok)" xfId="1045"/>
    <cellStyle name="_07. NGTT2009-NN_09 Chi so gia 2011- VuTKG-1 (Ok)_nien giam tom tat nong nghiep 2013" xfId="1046"/>
    <cellStyle name="_07. NGTT2009-NN_09 Chi so gia 2011- VuTKG-1 (Ok)_Phan II (In)" xfId="1047"/>
    <cellStyle name="_07. NGTT2009-NN_09 Du lich" xfId="1048"/>
    <cellStyle name="_07. NGTT2009-NN_09 Du lich_nien giam tom tat nong nghiep 2013" xfId="1049"/>
    <cellStyle name="_07. NGTT2009-NN_09 Du lich_Phan II (In)" xfId="1050"/>
    <cellStyle name="_07. NGTT2009-NN_09 Thuong mai va Du lich" xfId="1051"/>
    <cellStyle name="_07. NGTT2009-NN_09 Thuong mai va Du lich 2" xfId="1052"/>
    <cellStyle name="_07. NGTT2009-NN_09 Thuong mai va Du lich_01 Don vi HC" xfId="1053"/>
    <cellStyle name="_07. NGTT2009-NN_09 Thuong mai va Du lich_Book2" xfId="1054"/>
    <cellStyle name="_07. NGTT2009-NN_09 Thuong mai va Du lich_nien giam tom tat nong nghiep 2013" xfId="1057"/>
    <cellStyle name="_07. NGTT2009-NN_09 Thuong mai va Du lich_Niengiam_Hung_final" xfId="1058"/>
    <cellStyle name="_07. NGTT2009-NN_09 Thuong mai va Du lich_NGDD 2013 Thu chi NSNN " xfId="1055"/>
    <cellStyle name="_07. NGTT2009-NN_09 Thuong mai va Du lich_NGTK-daydu-2014-Laodong" xfId="1056"/>
    <cellStyle name="_07. NGTT2009-NN_09 Thuong mai va Du lich_Phan II (In)" xfId="1059"/>
    <cellStyle name="_07. NGTT2009-NN_10 Market VH, YT, GD, NGTT 2011 " xfId="68"/>
    <cellStyle name="_07. NGTT2009-NN_10 Market VH, YT, GD, NGTT 2011  2" xfId="1060"/>
    <cellStyle name="_07. NGTT2009-NN_10 Market VH, YT, GD, NGTT 2011 _02  Dan so lao dong(OK)" xfId="1061"/>
    <cellStyle name="_07. NGTT2009-NN_10 Market VH, YT, GD, NGTT 2011 _03 TKQG va Thu chi NSNN 2012" xfId="1062"/>
    <cellStyle name="_07. NGTT2009-NN_10 Market VH, YT, GD, NGTT 2011 _04 Doanh nghiep va CSKDCT 2012" xfId="1063"/>
    <cellStyle name="_07. NGTT2009-NN_10 Market VH, YT, GD, NGTT 2011 _05 Doanh nghiep va Ca the_2011 (Ok)" xfId="69"/>
    <cellStyle name="_07. NGTT2009-NN_10 Market VH, YT, GD, NGTT 2011 _06 NGTT LN,TS 2013 co so" xfId="1064"/>
    <cellStyle name="_07. NGTT2009-NN_10 Market VH, YT, GD, NGTT 2011 _07 NGTT CN 2012" xfId="1065"/>
    <cellStyle name="_07. NGTT2009-NN_10 Market VH, YT, GD, NGTT 2011 _08 Thuong mai Tong muc - Diep" xfId="1066"/>
    <cellStyle name="_07. NGTT2009-NN_10 Market VH, YT, GD, NGTT 2011 _08 Thuong mai va Du lich (Ok)" xfId="1067"/>
    <cellStyle name="_07. NGTT2009-NN_10 Market VH, YT, GD, NGTT 2011 _08 Thuong mai va Du lich (Ok)_nien giam tom tat nong nghiep 2013" xfId="1068"/>
    <cellStyle name="_07. NGTT2009-NN_10 Market VH, YT, GD, NGTT 2011 _08 Thuong mai va Du lich (Ok)_Phan II (In)" xfId="1069"/>
    <cellStyle name="_07. NGTT2009-NN_10 Market VH, YT, GD, NGTT 2011 _09 Chi so gia 2011- VuTKG-1 (Ok)" xfId="1070"/>
    <cellStyle name="_07. NGTT2009-NN_10 Market VH, YT, GD, NGTT 2011 _09 Chi so gia 2011- VuTKG-1 (Ok)_nien giam tom tat nong nghiep 2013" xfId="1071"/>
    <cellStyle name="_07. NGTT2009-NN_10 Market VH, YT, GD, NGTT 2011 _09 Chi so gia 2011- VuTKG-1 (Ok)_Phan II (In)" xfId="1072"/>
    <cellStyle name="_07. NGTT2009-NN_10 Market VH, YT, GD, NGTT 2011 _09 Du lich" xfId="1073"/>
    <cellStyle name="_07. NGTT2009-NN_10 Market VH, YT, GD, NGTT 2011 _09 Du lich_nien giam tom tat nong nghiep 2013" xfId="1074"/>
    <cellStyle name="_07. NGTT2009-NN_10 Market VH, YT, GD, NGTT 2011 _09 Du lich_Phan II (In)" xfId="1075"/>
    <cellStyle name="_07. NGTT2009-NN_10 Market VH, YT, GD, NGTT 2011 _10 Van tai va BCVT (da sua ok)" xfId="1076"/>
    <cellStyle name="_07. NGTT2009-NN_10 Market VH, YT, GD, NGTT 2011 _10 Van tai va BCVT (da sua ok)_nien giam tom tat nong nghiep 2013" xfId="1077"/>
    <cellStyle name="_07. NGTT2009-NN_10 Market VH, YT, GD, NGTT 2011 _10 Van tai va BCVT (da sua ok)_Phan II (In)" xfId="1078"/>
    <cellStyle name="_07. NGTT2009-NN_10 Market VH, YT, GD, NGTT 2011 _11 (3)" xfId="70"/>
    <cellStyle name="_07. NGTT2009-NN_10 Market VH, YT, GD, NGTT 2011 _11 (3) 2" xfId="1079"/>
    <cellStyle name="_07. NGTT2009-NN_10 Market VH, YT, GD, NGTT 2011 _11 (3)_04 Doanh nghiep va CSKDCT 2012" xfId="1080"/>
    <cellStyle name="_07. NGTT2009-NN_10 Market VH, YT, GD, NGTT 2011 _11 (3)_Book2" xfId="1081"/>
    <cellStyle name="_07. NGTT2009-NN_10 Market VH, YT, GD, NGTT 2011 _11 (3)_nien giam tom tat nong nghiep 2013" xfId="1083"/>
    <cellStyle name="_07. NGTT2009-NN_10 Market VH, YT, GD, NGTT 2011 _11 (3)_Niengiam_Hung_final" xfId="1084"/>
    <cellStyle name="_07. NGTT2009-NN_10 Market VH, YT, GD, NGTT 2011 _11 (3)_NGTK-daydu-2014-Laodong" xfId="1082"/>
    <cellStyle name="_07. NGTT2009-NN_10 Market VH, YT, GD, NGTT 2011 _11 (3)_Phan II (In)" xfId="1085"/>
    <cellStyle name="_07. NGTT2009-NN_10 Market VH, YT, GD, NGTT 2011 _11 (3)_Xl0000167" xfId="1086"/>
    <cellStyle name="_07. NGTT2009-NN_10 Market VH, YT, GD, NGTT 2011 _12 (2)" xfId="71"/>
    <cellStyle name="_07. NGTT2009-NN_10 Market VH, YT, GD, NGTT 2011 _12 (2) 2" xfId="1087"/>
    <cellStyle name="_07. NGTT2009-NN_10 Market VH, YT, GD, NGTT 2011 _12 (2)_04 Doanh nghiep va CSKDCT 2012" xfId="1088"/>
    <cellStyle name="_07. NGTT2009-NN_10 Market VH, YT, GD, NGTT 2011 _12 (2)_Book2" xfId="1089"/>
    <cellStyle name="_07. NGTT2009-NN_10 Market VH, YT, GD, NGTT 2011 _12 (2)_nien giam tom tat nong nghiep 2013" xfId="1091"/>
    <cellStyle name="_07. NGTT2009-NN_10 Market VH, YT, GD, NGTT 2011 _12 (2)_Niengiam_Hung_final" xfId="1092"/>
    <cellStyle name="_07. NGTT2009-NN_10 Market VH, YT, GD, NGTT 2011 _12 (2)_NGTK-daydu-2014-Laodong" xfId="1090"/>
    <cellStyle name="_07. NGTT2009-NN_10 Market VH, YT, GD, NGTT 2011 _12 (2)_Phan II (In)" xfId="1093"/>
    <cellStyle name="_07. NGTT2009-NN_10 Market VH, YT, GD, NGTT 2011 _12 (2)_Xl0000167" xfId="1094"/>
    <cellStyle name="_07. NGTT2009-NN_10 Market VH, YT, GD, NGTT 2011 _12 Giao duc, Y Te va Muc songnam2011" xfId="1095"/>
    <cellStyle name="_07. NGTT2009-NN_10 Market VH, YT, GD, NGTT 2011 _12 Giao duc, Y Te va Muc songnam2011_nien giam tom tat nong nghiep 2013" xfId="1096"/>
    <cellStyle name="_07. NGTT2009-NN_10 Market VH, YT, GD, NGTT 2011 _12 Giao duc, Y Te va Muc songnam2011_Phan II (In)" xfId="1097"/>
    <cellStyle name="_07. NGTT2009-NN_10 Market VH, YT, GD, NGTT 2011 _12 MSDC_Thuy Van" xfId="1098"/>
    <cellStyle name="_07. NGTT2009-NN_10 Market VH, YT, GD, NGTT 2011 _13 Van tai 2012" xfId="1099"/>
    <cellStyle name="_07. NGTT2009-NN_10 Market VH, YT, GD, NGTT 2011 _Book2" xfId="1100"/>
    <cellStyle name="_07. NGTT2009-NN_10 Market VH, YT, GD, NGTT 2011 _Giaoduc2013(ok)" xfId="1101"/>
    <cellStyle name="_07. NGTT2009-NN_10 Market VH, YT, GD, NGTT 2011 _Maket NGTT2012 LN,TS (7-1-2013)" xfId="1102"/>
    <cellStyle name="_07. NGTT2009-NN_10 Market VH, YT, GD, NGTT 2011 _Maket NGTT2012 LN,TS (7-1-2013)_Nongnghiep" xfId="1103"/>
    <cellStyle name="_07. NGTT2009-NN_10 Market VH, YT, GD, NGTT 2011 _Nien giam TT Vu Nong nghiep 2012(solieu)-gui Vu TH 29-3-2013" xfId="1107"/>
    <cellStyle name="_07. NGTT2009-NN_10 Market VH, YT, GD, NGTT 2011 _Niengiam_Hung_final" xfId="1108"/>
    <cellStyle name="_07. NGTT2009-NN_10 Market VH, YT, GD, NGTT 2011 _Nongnghiep" xfId="1109"/>
    <cellStyle name="_07. NGTT2009-NN_10 Market VH, YT, GD, NGTT 2011 _Nongnghiep NGDD 2012_cap nhat den 24-5-2013(1)" xfId="1110"/>
    <cellStyle name="_07. NGTT2009-NN_10 Market VH, YT, GD, NGTT 2011 _Nongnghiep_Nongnghiep NGDD 2012_cap nhat den 24-5-2013(1)" xfId="1111"/>
    <cellStyle name="_07. NGTT2009-NN_10 Market VH, YT, GD, NGTT 2011 _Ngiam_lamnghiep_2011_v2(1)(1)" xfId="72"/>
    <cellStyle name="_07. NGTT2009-NN_10 Market VH, YT, GD, NGTT 2011 _Ngiam_lamnghiep_2011_v2(1)(1)_Nongnghiep" xfId="1104"/>
    <cellStyle name="_07. NGTT2009-NN_10 Market VH, YT, GD, NGTT 2011 _NGTK-daydu-2014-Laodong" xfId="1105"/>
    <cellStyle name="_07. NGTT2009-NN_10 Market VH, YT, GD, NGTT 2011 _NGTT LN,TS 2012 (Chuan)" xfId="1106"/>
    <cellStyle name="_07. NGTT2009-NN_10 Market VH, YT, GD, NGTT 2011 _So lieu quoc te TH" xfId="1112"/>
    <cellStyle name="_07. NGTT2009-NN_10 Market VH, YT, GD, NGTT 2011 _So lieu quoc te TH_nien giam tom tat nong nghiep 2013" xfId="1113"/>
    <cellStyle name="_07. NGTT2009-NN_10 Market VH, YT, GD, NGTT 2011 _So lieu quoc te TH_Phan II (In)" xfId="1114"/>
    <cellStyle name="_07. NGTT2009-NN_10 Market VH, YT, GD, NGTT 2011 _TKQG" xfId="1115"/>
    <cellStyle name="_07. NGTT2009-NN_10 Market VH, YT, GD, NGTT 2011 _Xl0000147" xfId="1116"/>
    <cellStyle name="_07. NGTT2009-NN_10 Market VH, YT, GD, NGTT 2011 _Xl0000167" xfId="1117"/>
    <cellStyle name="_07. NGTT2009-NN_10 Market VH, YT, GD, NGTT 2011 _XNK" xfId="1118"/>
    <cellStyle name="_07. NGTT2009-NN_10 Market VH, YT, GD, NGTT 2011 _XNK_nien giam tom tat nong nghiep 2013" xfId="1119"/>
    <cellStyle name="_07. NGTT2009-NN_10 Market VH, YT, GD, NGTT 2011 _XNK_Phan II (In)" xfId="1120"/>
    <cellStyle name="_07. NGTT2009-NN_10 Van tai va BCVT (da sua ok)" xfId="1121"/>
    <cellStyle name="_07. NGTT2009-NN_10 Van tai va BCVT (da sua ok)_nien giam tom tat nong nghiep 2013" xfId="1122"/>
    <cellStyle name="_07. NGTT2009-NN_10 Van tai va BCVT (da sua ok)_Phan II (In)" xfId="1123"/>
    <cellStyle name="_07. NGTT2009-NN_10 VH, YT, GD, NGTT 2010 - (OK)" xfId="73"/>
    <cellStyle name="_07. NGTT2009-NN_10 VH, YT, GD, NGTT 2010 - (OK) 2" xfId="1124"/>
    <cellStyle name="_07. NGTT2009-NN_10 VH, YT, GD, NGTT 2010 - (OK)_Bo sung 04 bieu Cong nghiep" xfId="74"/>
    <cellStyle name="_07. NGTT2009-NN_10 VH, YT, GD, NGTT 2010 - (OK)_Bo sung 04 bieu Cong nghiep 2" xfId="1125"/>
    <cellStyle name="_07. NGTT2009-NN_10 VH, YT, GD, NGTT 2010 - (OK)_Bo sung 04 bieu Cong nghiep_Book2" xfId="1126"/>
    <cellStyle name="_07. NGTT2009-NN_10 VH, YT, GD, NGTT 2010 - (OK)_Bo sung 04 bieu Cong nghiep_Mau" xfId="1127"/>
    <cellStyle name="_07. NGTT2009-NN_10 VH, YT, GD, NGTT 2010 - (OK)_Bo sung 04 bieu Cong nghiep_Niengiam_Hung_final" xfId="1129"/>
    <cellStyle name="_07. NGTT2009-NN_10 VH, YT, GD, NGTT 2010 - (OK)_Bo sung 04 bieu Cong nghiep_NGTK-daydu-2014-Laodong" xfId="1128"/>
    <cellStyle name="_07. NGTT2009-NN_10 VH, YT, GD, NGTT 2010 - (OK)_Book2" xfId="1130"/>
    <cellStyle name="_07. NGTT2009-NN_10 VH, YT, GD, NGTT 2010 - (OK)_Mau" xfId="1131"/>
    <cellStyle name="_07. NGTT2009-NN_10 VH, YT, GD, NGTT 2010 - (OK)_Niengiam_Hung_final" xfId="1133"/>
    <cellStyle name="_07. NGTT2009-NN_10 VH, YT, GD, NGTT 2010 - (OK)_NGTK-daydu-2014-Laodong" xfId="1132"/>
    <cellStyle name="_07. NGTT2009-NN_11 (3)" xfId="75"/>
    <cellStyle name="_07. NGTT2009-NN_11 (3) 2" xfId="1134"/>
    <cellStyle name="_07. NGTT2009-NN_11 (3)_04 Doanh nghiep va CSKDCT 2012" xfId="1135"/>
    <cellStyle name="_07. NGTT2009-NN_11 (3)_Book2" xfId="1136"/>
    <cellStyle name="_07. NGTT2009-NN_11 (3)_nien giam tom tat nong nghiep 2013" xfId="1138"/>
    <cellStyle name="_07. NGTT2009-NN_11 (3)_Niengiam_Hung_final" xfId="1139"/>
    <cellStyle name="_07. NGTT2009-NN_11 (3)_NGTK-daydu-2014-Laodong" xfId="1137"/>
    <cellStyle name="_07. NGTT2009-NN_11 (3)_Phan II (In)" xfId="1140"/>
    <cellStyle name="_07. NGTT2009-NN_11 (3)_Xl0000167" xfId="1141"/>
    <cellStyle name="_07. NGTT2009-NN_11 So lieu quoc te 2010-final" xfId="76"/>
    <cellStyle name="_07. NGTT2009-NN_11 So lieu quoc te 2010-final 2" xfId="1142"/>
    <cellStyle name="_07. NGTT2009-NN_11 So lieu quoc te 2010-final_Book2" xfId="1143"/>
    <cellStyle name="_07. NGTT2009-NN_11 So lieu quoc te 2010-final_Mau" xfId="1144"/>
    <cellStyle name="_07. NGTT2009-NN_11 So lieu quoc te 2010-final_Niengiam_Hung_final" xfId="1146"/>
    <cellStyle name="_07. NGTT2009-NN_11 So lieu quoc te 2010-final_NGTK-daydu-2014-Laodong" xfId="1145"/>
    <cellStyle name="_07. NGTT2009-NN_12 (2)" xfId="77"/>
    <cellStyle name="_07. NGTT2009-NN_12 (2) 2" xfId="1147"/>
    <cellStyle name="_07. NGTT2009-NN_12 (2)_04 Doanh nghiep va CSKDCT 2012" xfId="1148"/>
    <cellStyle name="_07. NGTT2009-NN_12 (2)_Book2" xfId="1149"/>
    <cellStyle name="_07. NGTT2009-NN_12 (2)_nien giam tom tat nong nghiep 2013" xfId="1151"/>
    <cellStyle name="_07. NGTT2009-NN_12 (2)_Niengiam_Hung_final" xfId="1152"/>
    <cellStyle name="_07. NGTT2009-NN_12 (2)_NGTK-daydu-2014-Laodong" xfId="1150"/>
    <cellStyle name="_07. NGTT2009-NN_12 (2)_Phan II (In)" xfId="1153"/>
    <cellStyle name="_07. NGTT2009-NN_12 (2)_Xl0000167" xfId="1154"/>
    <cellStyle name="_07. NGTT2009-NN_12 Chi so gia 2012(chuan) co so" xfId="1155"/>
    <cellStyle name="_07. NGTT2009-NN_12 Giao duc, Y Te va Muc songnam2011" xfId="1156"/>
    <cellStyle name="_07. NGTT2009-NN_12 Giao duc, Y Te va Muc songnam2011_nien giam tom tat nong nghiep 2013" xfId="1157"/>
    <cellStyle name="_07. NGTT2009-NN_12 Giao duc, Y Te va Muc songnam2011_Phan II (In)" xfId="1158"/>
    <cellStyle name="_07. NGTT2009-NN_13 Van tai 2012" xfId="1159"/>
    <cellStyle name="_07. NGTT2009-NN_Book1" xfId="78"/>
    <cellStyle name="_07. NGTT2009-NN_Book1 2" xfId="1160"/>
    <cellStyle name="_07. NGTT2009-NN_Book1_Book2" xfId="1161"/>
    <cellStyle name="_07. NGTT2009-NN_Book1_Mau" xfId="1162"/>
    <cellStyle name="_07. NGTT2009-NN_Book1_Niengiam_Hung_final" xfId="1164"/>
    <cellStyle name="_07. NGTT2009-NN_Book1_NGTK-daydu-2014-Laodong" xfId="1163"/>
    <cellStyle name="_07. NGTT2009-NN_Book2" xfId="1165"/>
    <cellStyle name="_07. NGTT2009-NN_Book3" xfId="79"/>
    <cellStyle name="_07. NGTT2009-NN_Book3 10" xfId="1166"/>
    <cellStyle name="_07. NGTT2009-NN_Book3 11" xfId="1167"/>
    <cellStyle name="_07. NGTT2009-NN_Book3 12" xfId="1168"/>
    <cellStyle name="_07. NGTT2009-NN_Book3 13" xfId="1169"/>
    <cellStyle name="_07. NGTT2009-NN_Book3 14" xfId="1170"/>
    <cellStyle name="_07. NGTT2009-NN_Book3 15" xfId="1171"/>
    <cellStyle name="_07. NGTT2009-NN_Book3 16" xfId="1172"/>
    <cellStyle name="_07. NGTT2009-NN_Book3 17" xfId="1173"/>
    <cellStyle name="_07. NGTT2009-NN_Book3 18" xfId="1174"/>
    <cellStyle name="_07. NGTT2009-NN_Book3 19" xfId="1175"/>
    <cellStyle name="_07. NGTT2009-NN_Book3 2" xfId="1176"/>
    <cellStyle name="_07. NGTT2009-NN_Book3 3" xfId="1177"/>
    <cellStyle name="_07. NGTT2009-NN_Book3 4" xfId="1178"/>
    <cellStyle name="_07. NGTT2009-NN_Book3 5" xfId="1179"/>
    <cellStyle name="_07. NGTT2009-NN_Book3 6" xfId="1180"/>
    <cellStyle name="_07. NGTT2009-NN_Book3 7" xfId="1181"/>
    <cellStyle name="_07. NGTT2009-NN_Book3 8" xfId="1182"/>
    <cellStyle name="_07. NGTT2009-NN_Book3 9" xfId="1183"/>
    <cellStyle name="_07. NGTT2009-NN_Book3_01 Don vi HC" xfId="1184"/>
    <cellStyle name="_07. NGTT2009-NN_Book3_01 Don vi HC 2" xfId="1185"/>
    <cellStyle name="_07. NGTT2009-NN_Book3_01 Don vi HC_Book2" xfId="1186"/>
    <cellStyle name="_07. NGTT2009-NN_Book3_01 Don vi HC_Niengiam_Hung_final" xfId="1188"/>
    <cellStyle name="_07. NGTT2009-NN_Book3_01 Don vi HC_NGTK-daydu-2014-Laodong" xfId="1187"/>
    <cellStyle name="_07. NGTT2009-NN_Book3_01 DVHC-DD-KH (10 bieu)" xfId="80"/>
    <cellStyle name="_07. NGTT2009-NN_Book3_01 DVHC-DSLD 2010" xfId="81"/>
    <cellStyle name="_07. NGTT2009-NN_Book3_01 DVHC-DSLD 2010 2" xfId="1189"/>
    <cellStyle name="_07. NGTT2009-NN_Book3_01 DVHC-DSLD 2010_Book2" xfId="1190"/>
    <cellStyle name="_07. NGTT2009-NN_Book3_01 DVHC-DSLD 2010_Mau" xfId="1191"/>
    <cellStyle name="_07. NGTT2009-NN_Book3_01 DVHC-DSLD 2010_Niengiam_Hung_final" xfId="1193"/>
    <cellStyle name="_07. NGTT2009-NN_Book3_01 DVHC-DSLD 2010_NGTK-daydu-2014-Laodong" xfId="1192"/>
    <cellStyle name="_07. NGTT2009-NN_Book3_02  Dan so lao dong(OK)" xfId="1194"/>
    <cellStyle name="_07. NGTT2009-NN_Book3_02 Dan so 2010 (ok)" xfId="1195"/>
    <cellStyle name="_07. NGTT2009-NN_Book3_02 Dan so Lao dong 2011" xfId="1196"/>
    <cellStyle name="_07. NGTT2009-NN_Book3_02 Danso_Laodong 2012(chuan) CO SO" xfId="1197"/>
    <cellStyle name="_07. NGTT2009-NN_Book3_02 DSLD_2011(ok).xls" xfId="1198"/>
    <cellStyle name="_07. NGTT2009-NN_Book3_03 TKQG va Thu chi NSNN 2012" xfId="1199"/>
    <cellStyle name="_07. NGTT2009-NN_Book3_04 Doanh nghiep va CSKDCT 2012" xfId="1200"/>
    <cellStyle name="_07. NGTT2009-NN_Book3_05 Doanh nghiep va Ca the (25)" xfId="82"/>
    <cellStyle name="_07. NGTT2009-NN_Book3_05 Doanh nghiep va Ca the_2011 (Ok)" xfId="83"/>
    <cellStyle name="_07. NGTT2009-NN_Book3_05 NGTT DN 2010 (OK)" xfId="84"/>
    <cellStyle name="_07. NGTT2009-NN_Book3_05 NGTT DN 2010 (OK) 2" xfId="1201"/>
    <cellStyle name="_07. NGTT2009-NN_Book3_05 NGTT DN 2010 (OK)_Bo sung 04 bieu Cong nghiep" xfId="85"/>
    <cellStyle name="_07. NGTT2009-NN_Book3_05 NGTT DN 2010 (OK)_Bo sung 04 bieu Cong nghiep 2" xfId="1202"/>
    <cellStyle name="_07. NGTT2009-NN_Book3_05 NGTT DN 2010 (OK)_Bo sung 04 bieu Cong nghiep_Book2" xfId="1203"/>
    <cellStyle name="_07. NGTT2009-NN_Book3_05 NGTT DN 2010 (OK)_Bo sung 04 bieu Cong nghiep_Mau" xfId="1204"/>
    <cellStyle name="_07. NGTT2009-NN_Book3_05 NGTT DN 2010 (OK)_Bo sung 04 bieu Cong nghiep_Niengiam_Hung_final" xfId="1206"/>
    <cellStyle name="_07. NGTT2009-NN_Book3_05 NGTT DN 2010 (OK)_Bo sung 04 bieu Cong nghiep_NGTK-daydu-2014-Laodong" xfId="1205"/>
    <cellStyle name="_07. NGTT2009-NN_Book3_05 NGTT DN 2010 (OK)_Book2" xfId="1207"/>
    <cellStyle name="_07. NGTT2009-NN_Book3_05 NGTT DN 2010 (OK)_Mau" xfId="1208"/>
    <cellStyle name="_07. NGTT2009-NN_Book3_05 NGTT DN 2010 (OK)_Niengiam_Hung_final" xfId="1210"/>
    <cellStyle name="_07. NGTT2009-NN_Book3_05 NGTT DN 2010 (OK)_NGTK-daydu-2014-Laodong" xfId="1209"/>
    <cellStyle name="_07. NGTT2009-NN_Book3_06 Nong, lam nghiep 2010  (ok)" xfId="1212"/>
    <cellStyle name="_07. NGTT2009-NN_Book3_06 NGTT LN,TS 2013 co so" xfId="1211"/>
    <cellStyle name="_07. NGTT2009-NN_Book3_07 NGTT CN 2012" xfId="1213"/>
    <cellStyle name="_07. NGTT2009-NN_Book3_08 Thuong mai Tong muc - Diep" xfId="1214"/>
    <cellStyle name="_07. NGTT2009-NN_Book3_08 Thuong mai va Du lich (Ok)" xfId="1215"/>
    <cellStyle name="_07. NGTT2009-NN_Book3_08 Thuong mai va Du lich (Ok)_nien giam tom tat nong nghiep 2013" xfId="1216"/>
    <cellStyle name="_07. NGTT2009-NN_Book3_08 Thuong mai va Du lich (Ok)_Phan II (In)" xfId="1217"/>
    <cellStyle name="_07. NGTT2009-NN_Book3_09 Chi so gia 2011- VuTKG-1 (Ok)" xfId="1218"/>
    <cellStyle name="_07. NGTT2009-NN_Book3_09 Chi so gia 2011- VuTKG-1 (Ok)_nien giam tom tat nong nghiep 2013" xfId="1219"/>
    <cellStyle name="_07. NGTT2009-NN_Book3_09 Chi so gia 2011- VuTKG-1 (Ok)_Phan II (In)" xfId="1220"/>
    <cellStyle name="_07. NGTT2009-NN_Book3_09 Du lich" xfId="1221"/>
    <cellStyle name="_07. NGTT2009-NN_Book3_09 Du lich_nien giam tom tat nong nghiep 2013" xfId="1222"/>
    <cellStyle name="_07. NGTT2009-NN_Book3_09 Du lich_Phan II (In)" xfId="1223"/>
    <cellStyle name="_07. NGTT2009-NN_Book3_10 Market VH, YT, GD, NGTT 2011 " xfId="86"/>
    <cellStyle name="_07. NGTT2009-NN_Book3_10 Market VH, YT, GD, NGTT 2011  2" xfId="1224"/>
    <cellStyle name="_07. NGTT2009-NN_Book3_10 Market VH, YT, GD, NGTT 2011 _02  Dan so lao dong(OK)" xfId="1225"/>
    <cellStyle name="_07. NGTT2009-NN_Book3_10 Market VH, YT, GD, NGTT 2011 _03 TKQG va Thu chi NSNN 2012" xfId="1226"/>
    <cellStyle name="_07. NGTT2009-NN_Book3_10 Market VH, YT, GD, NGTT 2011 _04 Doanh nghiep va CSKDCT 2012" xfId="1227"/>
    <cellStyle name="_07. NGTT2009-NN_Book3_10 Market VH, YT, GD, NGTT 2011 _05 Doanh nghiep va Ca the_2011 (Ok)" xfId="87"/>
    <cellStyle name="_07. NGTT2009-NN_Book3_10 Market VH, YT, GD, NGTT 2011 _06 NGTT LN,TS 2013 co so" xfId="1228"/>
    <cellStyle name="_07. NGTT2009-NN_Book3_10 Market VH, YT, GD, NGTT 2011 _07 NGTT CN 2012" xfId="1229"/>
    <cellStyle name="_07. NGTT2009-NN_Book3_10 Market VH, YT, GD, NGTT 2011 _08 Thuong mai Tong muc - Diep" xfId="1230"/>
    <cellStyle name="_07. NGTT2009-NN_Book3_10 Market VH, YT, GD, NGTT 2011 _08 Thuong mai va Du lich (Ok)" xfId="1231"/>
    <cellStyle name="_07. NGTT2009-NN_Book3_10 Market VH, YT, GD, NGTT 2011 _08 Thuong mai va Du lich (Ok)_nien giam tom tat nong nghiep 2013" xfId="1232"/>
    <cellStyle name="_07. NGTT2009-NN_Book3_10 Market VH, YT, GD, NGTT 2011 _08 Thuong mai va Du lich (Ok)_Phan II (In)" xfId="1233"/>
    <cellStyle name="_07. NGTT2009-NN_Book3_10 Market VH, YT, GD, NGTT 2011 _09 Chi so gia 2011- VuTKG-1 (Ok)" xfId="1234"/>
    <cellStyle name="_07. NGTT2009-NN_Book3_10 Market VH, YT, GD, NGTT 2011 _09 Chi so gia 2011- VuTKG-1 (Ok)_nien giam tom tat nong nghiep 2013" xfId="1235"/>
    <cellStyle name="_07. NGTT2009-NN_Book3_10 Market VH, YT, GD, NGTT 2011 _09 Chi so gia 2011- VuTKG-1 (Ok)_Phan II (In)" xfId="1236"/>
    <cellStyle name="_07. NGTT2009-NN_Book3_10 Market VH, YT, GD, NGTT 2011 _09 Du lich" xfId="1237"/>
    <cellStyle name="_07. NGTT2009-NN_Book3_10 Market VH, YT, GD, NGTT 2011 _09 Du lich_nien giam tom tat nong nghiep 2013" xfId="1238"/>
    <cellStyle name="_07. NGTT2009-NN_Book3_10 Market VH, YT, GD, NGTT 2011 _09 Du lich_Phan II (In)" xfId="1239"/>
    <cellStyle name="_07. NGTT2009-NN_Book3_10 Market VH, YT, GD, NGTT 2011 _10 Van tai va BCVT (da sua ok)" xfId="1240"/>
    <cellStyle name="_07. NGTT2009-NN_Book3_10 Market VH, YT, GD, NGTT 2011 _10 Van tai va BCVT (da sua ok)_nien giam tom tat nong nghiep 2013" xfId="1241"/>
    <cellStyle name="_07. NGTT2009-NN_Book3_10 Market VH, YT, GD, NGTT 2011 _10 Van tai va BCVT (da sua ok)_Phan II (In)" xfId="1242"/>
    <cellStyle name="_07. NGTT2009-NN_Book3_10 Market VH, YT, GD, NGTT 2011 _11 (3)" xfId="88"/>
    <cellStyle name="_07. NGTT2009-NN_Book3_10 Market VH, YT, GD, NGTT 2011 _11 (3) 2" xfId="1243"/>
    <cellStyle name="_07. NGTT2009-NN_Book3_10 Market VH, YT, GD, NGTT 2011 _11 (3)_04 Doanh nghiep va CSKDCT 2012" xfId="1244"/>
    <cellStyle name="_07. NGTT2009-NN_Book3_10 Market VH, YT, GD, NGTT 2011 _11 (3)_Book2" xfId="1245"/>
    <cellStyle name="_07. NGTT2009-NN_Book3_10 Market VH, YT, GD, NGTT 2011 _11 (3)_nien giam tom tat nong nghiep 2013" xfId="1247"/>
    <cellStyle name="_07. NGTT2009-NN_Book3_10 Market VH, YT, GD, NGTT 2011 _11 (3)_Niengiam_Hung_final" xfId="1248"/>
    <cellStyle name="_07. NGTT2009-NN_Book3_10 Market VH, YT, GD, NGTT 2011 _11 (3)_NGTK-daydu-2014-Laodong" xfId="1246"/>
    <cellStyle name="_07. NGTT2009-NN_Book3_10 Market VH, YT, GD, NGTT 2011 _11 (3)_Phan II (In)" xfId="1249"/>
    <cellStyle name="_07. NGTT2009-NN_Book3_10 Market VH, YT, GD, NGTT 2011 _11 (3)_Xl0000167" xfId="1250"/>
    <cellStyle name="_07. NGTT2009-NN_Book3_10 Market VH, YT, GD, NGTT 2011 _12 (2)" xfId="89"/>
    <cellStyle name="_07. NGTT2009-NN_Book3_10 Market VH, YT, GD, NGTT 2011 _12 (2) 2" xfId="1251"/>
    <cellStyle name="_07. NGTT2009-NN_Book3_10 Market VH, YT, GD, NGTT 2011 _12 (2)_04 Doanh nghiep va CSKDCT 2012" xfId="1252"/>
    <cellStyle name="_07. NGTT2009-NN_Book3_10 Market VH, YT, GD, NGTT 2011 _12 (2)_Book2" xfId="1253"/>
    <cellStyle name="_07. NGTT2009-NN_Book3_10 Market VH, YT, GD, NGTT 2011 _12 (2)_nien giam tom tat nong nghiep 2013" xfId="1255"/>
    <cellStyle name="_07. NGTT2009-NN_Book3_10 Market VH, YT, GD, NGTT 2011 _12 (2)_Niengiam_Hung_final" xfId="1256"/>
    <cellStyle name="_07. NGTT2009-NN_Book3_10 Market VH, YT, GD, NGTT 2011 _12 (2)_NGTK-daydu-2014-Laodong" xfId="1254"/>
    <cellStyle name="_07. NGTT2009-NN_Book3_10 Market VH, YT, GD, NGTT 2011 _12 (2)_Phan II (In)" xfId="1257"/>
    <cellStyle name="_07. NGTT2009-NN_Book3_10 Market VH, YT, GD, NGTT 2011 _12 (2)_Xl0000167" xfId="1258"/>
    <cellStyle name="_07. NGTT2009-NN_Book3_10 Market VH, YT, GD, NGTT 2011 _12 Giao duc, Y Te va Muc songnam2011" xfId="1259"/>
    <cellStyle name="_07. NGTT2009-NN_Book3_10 Market VH, YT, GD, NGTT 2011 _12 Giao duc, Y Te va Muc songnam2011_nien giam tom tat nong nghiep 2013" xfId="1260"/>
    <cellStyle name="_07. NGTT2009-NN_Book3_10 Market VH, YT, GD, NGTT 2011 _12 Giao duc, Y Te va Muc songnam2011_Phan II (In)" xfId="1261"/>
    <cellStyle name="_07. NGTT2009-NN_Book3_10 Market VH, YT, GD, NGTT 2011 _12 MSDC_Thuy Van" xfId="1262"/>
    <cellStyle name="_07. NGTT2009-NN_Book3_10 Market VH, YT, GD, NGTT 2011 _13 Van tai 2012" xfId="1263"/>
    <cellStyle name="_07. NGTT2009-NN_Book3_10 Market VH, YT, GD, NGTT 2011 _Book2" xfId="1264"/>
    <cellStyle name="_07. NGTT2009-NN_Book3_10 Market VH, YT, GD, NGTT 2011 _Giaoduc2013(ok)" xfId="1265"/>
    <cellStyle name="_07. NGTT2009-NN_Book3_10 Market VH, YT, GD, NGTT 2011 _Maket NGTT2012 LN,TS (7-1-2013)" xfId="1266"/>
    <cellStyle name="_07. NGTT2009-NN_Book3_10 Market VH, YT, GD, NGTT 2011 _Maket NGTT2012 LN,TS (7-1-2013)_Nongnghiep" xfId="1267"/>
    <cellStyle name="_07. NGTT2009-NN_Book3_10 Market VH, YT, GD, NGTT 2011 _Nien giam TT Vu Nong nghiep 2012(solieu)-gui Vu TH 29-3-2013" xfId="1271"/>
    <cellStyle name="_07. NGTT2009-NN_Book3_10 Market VH, YT, GD, NGTT 2011 _Niengiam_Hung_final" xfId="1272"/>
    <cellStyle name="_07. NGTT2009-NN_Book3_10 Market VH, YT, GD, NGTT 2011 _Nongnghiep" xfId="1273"/>
    <cellStyle name="_07. NGTT2009-NN_Book3_10 Market VH, YT, GD, NGTT 2011 _Nongnghiep NGDD 2012_cap nhat den 24-5-2013(1)" xfId="1274"/>
    <cellStyle name="_07. NGTT2009-NN_Book3_10 Market VH, YT, GD, NGTT 2011 _Nongnghiep_Nongnghiep NGDD 2012_cap nhat den 24-5-2013(1)" xfId="1275"/>
    <cellStyle name="_07. NGTT2009-NN_Book3_10 Market VH, YT, GD, NGTT 2011 _Ngiam_lamnghiep_2011_v2(1)(1)" xfId="90"/>
    <cellStyle name="_07. NGTT2009-NN_Book3_10 Market VH, YT, GD, NGTT 2011 _Ngiam_lamnghiep_2011_v2(1)(1)_Nongnghiep" xfId="1268"/>
    <cellStyle name="_07. NGTT2009-NN_Book3_10 Market VH, YT, GD, NGTT 2011 _NGTK-daydu-2014-Laodong" xfId="1269"/>
    <cellStyle name="_07. NGTT2009-NN_Book3_10 Market VH, YT, GD, NGTT 2011 _NGTT LN,TS 2012 (Chuan)" xfId="1270"/>
    <cellStyle name="_07. NGTT2009-NN_Book3_10 Market VH, YT, GD, NGTT 2011 _So lieu quoc te TH" xfId="1276"/>
    <cellStyle name="_07. NGTT2009-NN_Book3_10 Market VH, YT, GD, NGTT 2011 _So lieu quoc te TH_nien giam tom tat nong nghiep 2013" xfId="1277"/>
    <cellStyle name="_07. NGTT2009-NN_Book3_10 Market VH, YT, GD, NGTT 2011 _So lieu quoc te TH_Phan II (In)" xfId="1278"/>
    <cellStyle name="_07. NGTT2009-NN_Book3_10 Market VH, YT, GD, NGTT 2011 _TKQG" xfId="1279"/>
    <cellStyle name="_07. NGTT2009-NN_Book3_10 Market VH, YT, GD, NGTT 2011 _Xl0000147" xfId="1280"/>
    <cellStyle name="_07. NGTT2009-NN_Book3_10 Market VH, YT, GD, NGTT 2011 _Xl0000167" xfId="1281"/>
    <cellStyle name="_07. NGTT2009-NN_Book3_10 Market VH, YT, GD, NGTT 2011 _XNK" xfId="1282"/>
    <cellStyle name="_07. NGTT2009-NN_Book3_10 Market VH, YT, GD, NGTT 2011 _XNK_nien giam tom tat nong nghiep 2013" xfId="1283"/>
    <cellStyle name="_07. NGTT2009-NN_Book3_10 Market VH, YT, GD, NGTT 2011 _XNK_Phan II (In)" xfId="1284"/>
    <cellStyle name="_07. NGTT2009-NN_Book3_10 Van tai va BCVT (da sua ok)" xfId="1285"/>
    <cellStyle name="_07. NGTT2009-NN_Book3_10 Van tai va BCVT (da sua ok)_nien giam tom tat nong nghiep 2013" xfId="1286"/>
    <cellStyle name="_07. NGTT2009-NN_Book3_10 Van tai va BCVT (da sua ok)_Phan II (In)" xfId="1287"/>
    <cellStyle name="_07. NGTT2009-NN_Book3_10 VH, YT, GD, NGTT 2010 - (OK)" xfId="91"/>
    <cellStyle name="_07. NGTT2009-NN_Book3_10 VH, YT, GD, NGTT 2010 - (OK) 2" xfId="1288"/>
    <cellStyle name="_07. NGTT2009-NN_Book3_10 VH, YT, GD, NGTT 2010 - (OK)_Bo sung 04 bieu Cong nghiep" xfId="92"/>
    <cellStyle name="_07. NGTT2009-NN_Book3_10 VH, YT, GD, NGTT 2010 - (OK)_Bo sung 04 bieu Cong nghiep 2" xfId="1289"/>
    <cellStyle name="_07. NGTT2009-NN_Book3_10 VH, YT, GD, NGTT 2010 - (OK)_Bo sung 04 bieu Cong nghiep_Book2" xfId="1290"/>
    <cellStyle name="_07. NGTT2009-NN_Book3_10 VH, YT, GD, NGTT 2010 - (OK)_Bo sung 04 bieu Cong nghiep_Mau" xfId="1291"/>
    <cellStyle name="_07. NGTT2009-NN_Book3_10 VH, YT, GD, NGTT 2010 - (OK)_Bo sung 04 bieu Cong nghiep_Niengiam_Hung_final" xfId="1293"/>
    <cellStyle name="_07. NGTT2009-NN_Book3_10 VH, YT, GD, NGTT 2010 - (OK)_Bo sung 04 bieu Cong nghiep_NGTK-daydu-2014-Laodong" xfId="1292"/>
    <cellStyle name="_07. NGTT2009-NN_Book3_10 VH, YT, GD, NGTT 2010 - (OK)_Book2" xfId="1294"/>
    <cellStyle name="_07. NGTT2009-NN_Book3_10 VH, YT, GD, NGTT 2010 - (OK)_Mau" xfId="1295"/>
    <cellStyle name="_07. NGTT2009-NN_Book3_10 VH, YT, GD, NGTT 2010 - (OK)_Niengiam_Hung_final" xfId="1297"/>
    <cellStyle name="_07. NGTT2009-NN_Book3_10 VH, YT, GD, NGTT 2010 - (OK)_NGTK-daydu-2014-Laodong" xfId="1296"/>
    <cellStyle name="_07. NGTT2009-NN_Book3_11 (3)" xfId="93"/>
    <cellStyle name="_07. NGTT2009-NN_Book3_11 (3) 2" xfId="1298"/>
    <cellStyle name="_07. NGTT2009-NN_Book3_11 (3)_04 Doanh nghiep va CSKDCT 2012" xfId="1299"/>
    <cellStyle name="_07. NGTT2009-NN_Book3_11 (3)_Book2" xfId="1300"/>
    <cellStyle name="_07. NGTT2009-NN_Book3_11 (3)_nien giam tom tat nong nghiep 2013" xfId="1302"/>
    <cellStyle name="_07. NGTT2009-NN_Book3_11 (3)_Niengiam_Hung_final" xfId="1303"/>
    <cellStyle name="_07. NGTT2009-NN_Book3_11 (3)_NGTK-daydu-2014-Laodong" xfId="1301"/>
    <cellStyle name="_07. NGTT2009-NN_Book3_11 (3)_Phan II (In)" xfId="1304"/>
    <cellStyle name="_07. NGTT2009-NN_Book3_11 (3)_Xl0000167" xfId="1305"/>
    <cellStyle name="_07. NGTT2009-NN_Book3_12 (2)" xfId="94"/>
    <cellStyle name="_07. NGTT2009-NN_Book3_12 (2) 2" xfId="1306"/>
    <cellStyle name="_07. NGTT2009-NN_Book3_12 (2)_04 Doanh nghiep va CSKDCT 2012" xfId="1307"/>
    <cellStyle name="_07. NGTT2009-NN_Book3_12 (2)_Book2" xfId="1308"/>
    <cellStyle name="_07. NGTT2009-NN_Book3_12 (2)_nien giam tom tat nong nghiep 2013" xfId="1310"/>
    <cellStyle name="_07. NGTT2009-NN_Book3_12 (2)_Niengiam_Hung_final" xfId="1311"/>
    <cellStyle name="_07. NGTT2009-NN_Book3_12 (2)_NGTK-daydu-2014-Laodong" xfId="1309"/>
    <cellStyle name="_07. NGTT2009-NN_Book3_12 (2)_Phan II (In)" xfId="1312"/>
    <cellStyle name="_07. NGTT2009-NN_Book3_12 (2)_Xl0000167" xfId="1313"/>
    <cellStyle name="_07. NGTT2009-NN_Book3_12 Chi so gia 2012(chuan) co so" xfId="1314"/>
    <cellStyle name="_07. NGTT2009-NN_Book3_12 Giao duc, Y Te va Muc songnam2011" xfId="1315"/>
    <cellStyle name="_07. NGTT2009-NN_Book3_12 Giao duc, Y Te va Muc songnam2011_nien giam tom tat nong nghiep 2013" xfId="1316"/>
    <cellStyle name="_07. NGTT2009-NN_Book3_12 Giao duc, Y Te va Muc songnam2011_Phan II (In)" xfId="1317"/>
    <cellStyle name="_07. NGTT2009-NN_Book3_13 Van tai 2012" xfId="1318"/>
    <cellStyle name="_07. NGTT2009-NN_Book3_Book1" xfId="95"/>
    <cellStyle name="_07. NGTT2009-NN_Book3_Book1 2" xfId="1319"/>
    <cellStyle name="_07. NGTT2009-NN_Book3_Book1_Book2" xfId="1320"/>
    <cellStyle name="_07. NGTT2009-NN_Book3_Book1_Mau" xfId="1321"/>
    <cellStyle name="_07. NGTT2009-NN_Book3_Book1_Niengiam_Hung_final" xfId="1323"/>
    <cellStyle name="_07. NGTT2009-NN_Book3_Book1_NGTK-daydu-2014-Laodong" xfId="1322"/>
    <cellStyle name="_07. NGTT2009-NN_Book3_Book2" xfId="1324"/>
    <cellStyle name="_07. NGTT2009-NN_Book3_CucThongke-phucdap-Tuan-Anh" xfId="96"/>
    <cellStyle name="_07. NGTT2009-NN_Book3_GTSXNN" xfId="1326"/>
    <cellStyle name="_07. NGTT2009-NN_Book3_GTSXNN_Nongnghiep NGDD 2012_cap nhat den 24-5-2013(1)" xfId="1327"/>
    <cellStyle name="_07. NGTT2009-NN_Book3_Giaoduc2013(ok)" xfId="1325"/>
    <cellStyle name="_07. NGTT2009-NN_Book3_Maket NGTT2012 LN,TS (7-1-2013)" xfId="1328"/>
    <cellStyle name="_07. NGTT2009-NN_Book3_Maket NGTT2012 LN,TS (7-1-2013)_Nongnghiep" xfId="1329"/>
    <cellStyle name="_07. NGTT2009-NN_Book3_Mau" xfId="1330"/>
    <cellStyle name="_07. NGTT2009-NN_Book3_Nien giam day du  Nong nghiep 2010" xfId="1334"/>
    <cellStyle name="_07. NGTT2009-NN_Book3_Nien giam TT Vu Nong nghiep 2012(solieu)-gui Vu TH 29-3-2013" xfId="1335"/>
    <cellStyle name="_07. NGTT2009-NN_Book3_Niengiam_Hung_final" xfId="1336"/>
    <cellStyle name="_07. NGTT2009-NN_Book3_Nongnghiep" xfId="98"/>
    <cellStyle name="_07. NGTT2009-NN_Book3_Nongnghiep 2" xfId="1337"/>
    <cellStyle name="_07. NGTT2009-NN_Book3_Nongnghiep_Bo sung 04 bieu Cong nghiep" xfId="99"/>
    <cellStyle name="_07. NGTT2009-NN_Book3_Nongnghiep_Bo sung 04 bieu Cong nghiep 2" xfId="1338"/>
    <cellStyle name="_07. NGTT2009-NN_Book3_Nongnghiep_Bo sung 04 bieu Cong nghiep_Book2" xfId="1339"/>
    <cellStyle name="_07. NGTT2009-NN_Book3_Nongnghiep_Bo sung 04 bieu Cong nghiep_Mau" xfId="1340"/>
    <cellStyle name="_07. NGTT2009-NN_Book3_Nongnghiep_Bo sung 04 bieu Cong nghiep_Niengiam_Hung_final" xfId="1342"/>
    <cellStyle name="_07. NGTT2009-NN_Book3_Nongnghiep_Bo sung 04 bieu Cong nghiep_NGTK-daydu-2014-Laodong" xfId="1341"/>
    <cellStyle name="_07. NGTT2009-NN_Book3_Nongnghiep_Book2" xfId="1343"/>
    <cellStyle name="_07. NGTT2009-NN_Book3_Nongnghiep_Mau" xfId="1344"/>
    <cellStyle name="_07. NGTT2009-NN_Book3_Nongnghiep_Niengiam_Hung_final" xfId="1347"/>
    <cellStyle name="_07. NGTT2009-NN_Book3_Nongnghiep_Nongnghiep NGDD 2012_cap nhat den 24-5-2013(1)" xfId="1348"/>
    <cellStyle name="_07. NGTT2009-NN_Book3_Nongnghiep_NGDD 2013 Thu chi NSNN " xfId="1345"/>
    <cellStyle name="_07. NGTT2009-NN_Book3_Nongnghiep_NGTK-daydu-2014-Laodong" xfId="1346"/>
    <cellStyle name="_07. NGTT2009-NN_Book3_Nongnghiep_TKQG" xfId="1349"/>
    <cellStyle name="_07. NGTT2009-NN_Book3_Ngiam_lamnghiep_2011_v2(1)(1)" xfId="97"/>
    <cellStyle name="_07. NGTT2009-NN_Book3_Ngiam_lamnghiep_2011_v2(1)(1)_Nongnghiep" xfId="1331"/>
    <cellStyle name="_07. NGTT2009-NN_Book3_NGTK-daydu-2014-Laodong" xfId="1332"/>
    <cellStyle name="_07. NGTT2009-NN_Book3_NGTT LN,TS 2012 (Chuan)" xfId="1333"/>
    <cellStyle name="_07. NGTT2009-NN_Book3_Phan II (094-211)" xfId="5181"/>
    <cellStyle name="_07. NGTT2009-NN_Book3_So lieu quoc te TH" xfId="100"/>
    <cellStyle name="_07. NGTT2009-NN_Book3_So lieu quoc te TH_08 Cong nghiep 2010" xfId="1350"/>
    <cellStyle name="_07. NGTT2009-NN_Book3_So lieu quoc te TH_08 Thuong mai va Du lich (Ok)" xfId="1351"/>
    <cellStyle name="_07. NGTT2009-NN_Book3_So lieu quoc te TH_09 Chi so gia 2011- VuTKG-1 (Ok)" xfId="1352"/>
    <cellStyle name="_07. NGTT2009-NN_Book3_So lieu quoc te TH_09 Du lich" xfId="1353"/>
    <cellStyle name="_07. NGTT2009-NN_Book3_So lieu quoc te TH_10 Van tai va BCVT (da sua ok)" xfId="1354"/>
    <cellStyle name="_07. NGTT2009-NN_Book3_So lieu quoc te TH_12 Giao duc, Y Te va Muc songnam2011" xfId="1355"/>
    <cellStyle name="_07. NGTT2009-NN_Book3_So lieu quoc te TH_nien giam tom tat du lich va XNK" xfId="1356"/>
    <cellStyle name="_07. NGTT2009-NN_Book3_So lieu quoc te TH_Nongnghiep" xfId="1357"/>
    <cellStyle name="_07. NGTT2009-NN_Book3_So lieu quoc te TH_XNK" xfId="1358"/>
    <cellStyle name="_07. NGTT2009-NN_Book3_So lieu quoc te(GDP)" xfId="101"/>
    <cellStyle name="_07. NGTT2009-NN_Book3_So lieu quoc te(GDP) 2" xfId="1359"/>
    <cellStyle name="_07. NGTT2009-NN_Book3_So lieu quoc te(GDP)_02  Dan so lao dong(OK)" xfId="1360"/>
    <cellStyle name="_07. NGTT2009-NN_Book3_So lieu quoc te(GDP)_03 TKQG va Thu chi NSNN 2012" xfId="1361"/>
    <cellStyle name="_07. NGTT2009-NN_Book3_So lieu quoc te(GDP)_04 Doanh nghiep va CSKDCT 2012" xfId="1362"/>
    <cellStyle name="_07. NGTT2009-NN_Book3_So lieu quoc te(GDP)_05 Doanh nghiep va Ca the_2011 (Ok)" xfId="102"/>
    <cellStyle name="_07. NGTT2009-NN_Book3_So lieu quoc te(GDP)_06 NGTT LN,TS 2013 co so" xfId="1363"/>
    <cellStyle name="_07. NGTT2009-NN_Book3_So lieu quoc te(GDP)_07 NGTT CN 2012" xfId="1364"/>
    <cellStyle name="_07. NGTT2009-NN_Book3_So lieu quoc te(GDP)_08 Thuong mai Tong muc - Diep" xfId="1365"/>
    <cellStyle name="_07. NGTT2009-NN_Book3_So lieu quoc te(GDP)_08 Thuong mai va Du lich (Ok)" xfId="1366"/>
    <cellStyle name="_07. NGTT2009-NN_Book3_So lieu quoc te(GDP)_08 Thuong mai va Du lich (Ok)_nien giam tom tat nong nghiep 2013" xfId="1367"/>
    <cellStyle name="_07. NGTT2009-NN_Book3_So lieu quoc te(GDP)_08 Thuong mai va Du lich (Ok)_Phan II (In)" xfId="1368"/>
    <cellStyle name="_07. NGTT2009-NN_Book3_So lieu quoc te(GDP)_09 Chi so gia 2011- VuTKG-1 (Ok)" xfId="1369"/>
    <cellStyle name="_07. NGTT2009-NN_Book3_So lieu quoc te(GDP)_09 Chi so gia 2011- VuTKG-1 (Ok)_nien giam tom tat nong nghiep 2013" xfId="1370"/>
    <cellStyle name="_07. NGTT2009-NN_Book3_So lieu quoc te(GDP)_09 Chi so gia 2011- VuTKG-1 (Ok)_Phan II (In)" xfId="1371"/>
    <cellStyle name="_07. NGTT2009-NN_Book3_So lieu quoc te(GDP)_09 Du lich" xfId="1372"/>
    <cellStyle name="_07. NGTT2009-NN_Book3_So lieu quoc te(GDP)_09 Du lich_nien giam tom tat nong nghiep 2013" xfId="1373"/>
    <cellStyle name="_07. NGTT2009-NN_Book3_So lieu quoc te(GDP)_09 Du lich_Phan II (In)" xfId="1374"/>
    <cellStyle name="_07. NGTT2009-NN_Book3_So lieu quoc te(GDP)_10 Van tai va BCVT (da sua ok)" xfId="1375"/>
    <cellStyle name="_07. NGTT2009-NN_Book3_So lieu quoc te(GDP)_10 Van tai va BCVT (da sua ok)_nien giam tom tat nong nghiep 2013" xfId="1376"/>
    <cellStyle name="_07. NGTT2009-NN_Book3_So lieu quoc te(GDP)_10 Van tai va BCVT (da sua ok)_Phan II (In)" xfId="1377"/>
    <cellStyle name="_07. NGTT2009-NN_Book3_So lieu quoc te(GDP)_11 (3)" xfId="103"/>
    <cellStyle name="_07. NGTT2009-NN_Book3_So lieu quoc te(GDP)_11 (3) 2" xfId="1378"/>
    <cellStyle name="_07. NGTT2009-NN_Book3_So lieu quoc te(GDP)_11 (3)_04 Doanh nghiep va CSKDCT 2012" xfId="1379"/>
    <cellStyle name="_07. NGTT2009-NN_Book3_So lieu quoc te(GDP)_11 (3)_Book2" xfId="1380"/>
    <cellStyle name="_07. NGTT2009-NN_Book3_So lieu quoc te(GDP)_11 (3)_nien giam tom tat nong nghiep 2013" xfId="1382"/>
    <cellStyle name="_07. NGTT2009-NN_Book3_So lieu quoc te(GDP)_11 (3)_Niengiam_Hung_final" xfId="1383"/>
    <cellStyle name="_07. NGTT2009-NN_Book3_So lieu quoc te(GDP)_11 (3)_NGTK-daydu-2014-Laodong" xfId="1381"/>
    <cellStyle name="_07. NGTT2009-NN_Book3_So lieu quoc te(GDP)_11 (3)_Phan II (In)" xfId="1384"/>
    <cellStyle name="_07. NGTT2009-NN_Book3_So lieu quoc te(GDP)_11 (3)_Xl0000167" xfId="1385"/>
    <cellStyle name="_07. NGTT2009-NN_Book3_So lieu quoc te(GDP)_12 (2)" xfId="104"/>
    <cellStyle name="_07. NGTT2009-NN_Book3_So lieu quoc te(GDP)_12 (2) 2" xfId="1386"/>
    <cellStyle name="_07. NGTT2009-NN_Book3_So lieu quoc te(GDP)_12 (2)_04 Doanh nghiep va CSKDCT 2012" xfId="1387"/>
    <cellStyle name="_07. NGTT2009-NN_Book3_So lieu quoc te(GDP)_12 (2)_Book2" xfId="1388"/>
    <cellStyle name="_07. NGTT2009-NN_Book3_So lieu quoc te(GDP)_12 (2)_nien giam tom tat nong nghiep 2013" xfId="1390"/>
    <cellStyle name="_07. NGTT2009-NN_Book3_So lieu quoc te(GDP)_12 (2)_Niengiam_Hung_final" xfId="1391"/>
    <cellStyle name="_07. NGTT2009-NN_Book3_So lieu quoc te(GDP)_12 (2)_NGTK-daydu-2014-Laodong" xfId="1389"/>
    <cellStyle name="_07. NGTT2009-NN_Book3_So lieu quoc te(GDP)_12 (2)_Phan II (In)" xfId="1392"/>
    <cellStyle name="_07. NGTT2009-NN_Book3_So lieu quoc te(GDP)_12 (2)_Xl0000167" xfId="1393"/>
    <cellStyle name="_07. NGTT2009-NN_Book3_So lieu quoc te(GDP)_12 Giao duc, Y Te va Muc songnam2011" xfId="1394"/>
    <cellStyle name="_07. NGTT2009-NN_Book3_So lieu quoc te(GDP)_12 Giao duc, Y Te va Muc songnam2011_nien giam tom tat nong nghiep 2013" xfId="1395"/>
    <cellStyle name="_07. NGTT2009-NN_Book3_So lieu quoc te(GDP)_12 Giao duc, Y Te va Muc songnam2011_Phan II (In)" xfId="1396"/>
    <cellStyle name="_07. NGTT2009-NN_Book3_So lieu quoc te(GDP)_12 MSDC_Thuy Van" xfId="1397"/>
    <cellStyle name="_07. NGTT2009-NN_Book3_So lieu quoc te(GDP)_12 So lieu quoc te (Ok)" xfId="1398"/>
    <cellStyle name="_07. NGTT2009-NN_Book3_So lieu quoc te(GDP)_12 So lieu quoc te (Ok)_nien giam tom tat nong nghiep 2013" xfId="1399"/>
    <cellStyle name="_07. NGTT2009-NN_Book3_So lieu quoc te(GDP)_12 So lieu quoc te (Ok)_Phan II (In)" xfId="1400"/>
    <cellStyle name="_07. NGTT2009-NN_Book3_So lieu quoc te(GDP)_13 Van tai 2012" xfId="1401"/>
    <cellStyle name="_07. NGTT2009-NN_Book3_So lieu quoc te(GDP)_Book2" xfId="1402"/>
    <cellStyle name="_07. NGTT2009-NN_Book3_So lieu quoc te(GDP)_Giaoduc2013(ok)" xfId="1403"/>
    <cellStyle name="_07. NGTT2009-NN_Book3_So lieu quoc te(GDP)_Maket NGTT2012 LN,TS (7-1-2013)" xfId="1404"/>
    <cellStyle name="_07. NGTT2009-NN_Book3_So lieu quoc te(GDP)_Maket NGTT2012 LN,TS (7-1-2013)_Nongnghiep" xfId="1405"/>
    <cellStyle name="_07. NGTT2009-NN_Book3_So lieu quoc te(GDP)_Nien giam TT Vu Nong nghiep 2012(solieu)-gui Vu TH 29-3-2013" xfId="1409"/>
    <cellStyle name="_07. NGTT2009-NN_Book3_So lieu quoc te(GDP)_Niengiam_Hung_final" xfId="1410"/>
    <cellStyle name="_07. NGTT2009-NN_Book3_So lieu quoc te(GDP)_Nongnghiep" xfId="1411"/>
    <cellStyle name="_07. NGTT2009-NN_Book3_So lieu quoc te(GDP)_Nongnghiep NGDD 2012_cap nhat den 24-5-2013(1)" xfId="1412"/>
    <cellStyle name="_07. NGTT2009-NN_Book3_So lieu quoc te(GDP)_Nongnghiep_Nongnghiep NGDD 2012_cap nhat den 24-5-2013(1)" xfId="1413"/>
    <cellStyle name="_07. NGTT2009-NN_Book3_So lieu quoc te(GDP)_Ngiam_lamnghiep_2011_v2(1)(1)" xfId="105"/>
    <cellStyle name="_07. NGTT2009-NN_Book3_So lieu quoc te(GDP)_Ngiam_lamnghiep_2011_v2(1)(1)_Nongnghiep" xfId="1406"/>
    <cellStyle name="_07. NGTT2009-NN_Book3_So lieu quoc te(GDP)_NGTK-daydu-2014-Laodong" xfId="1407"/>
    <cellStyle name="_07. NGTT2009-NN_Book3_So lieu quoc te(GDP)_NGTT LN,TS 2012 (Chuan)" xfId="1408"/>
    <cellStyle name="_07. NGTT2009-NN_Book3_So lieu quoc te(GDP)_TKQG" xfId="1414"/>
    <cellStyle name="_07. NGTT2009-NN_Book3_So lieu quoc te(GDP)_Xl0000147" xfId="1415"/>
    <cellStyle name="_07. NGTT2009-NN_Book3_So lieu quoc te(GDP)_Xl0000167" xfId="1416"/>
    <cellStyle name="_07. NGTT2009-NN_Book3_So lieu quoc te(GDP)_XNK" xfId="1417"/>
    <cellStyle name="_07. NGTT2009-NN_Book3_So lieu quoc te(GDP)_XNK_nien giam tom tat nong nghiep 2013" xfId="1418"/>
    <cellStyle name="_07. NGTT2009-NN_Book3_So lieu quoc te(GDP)_XNK_Phan II (In)" xfId="1419"/>
    <cellStyle name="_07. NGTT2009-NN_Book3_TKQG" xfId="1420"/>
    <cellStyle name="_07. NGTT2009-NN_Book3_Xl0000006" xfId="1421"/>
    <cellStyle name="_07. NGTT2009-NN_Book3_Xl0000147" xfId="1422"/>
    <cellStyle name="_07. NGTT2009-NN_Book3_Xl0000167" xfId="1423"/>
    <cellStyle name="_07. NGTT2009-NN_Book3_XNK" xfId="106"/>
    <cellStyle name="_07. NGTT2009-NN_Book3_XNK 2" xfId="1424"/>
    <cellStyle name="_07. NGTT2009-NN_Book3_XNK_08 Thuong mai Tong muc - Diep" xfId="1425"/>
    <cellStyle name="_07. NGTT2009-NN_Book3_XNK_08 Thuong mai Tong muc - Diep_nien giam tom tat nong nghiep 2013" xfId="1426"/>
    <cellStyle name="_07. NGTT2009-NN_Book3_XNK_08 Thuong mai Tong muc - Diep_Phan II (In)" xfId="1427"/>
    <cellStyle name="_07. NGTT2009-NN_Book3_XNK_Bo sung 04 bieu Cong nghiep" xfId="107"/>
    <cellStyle name="_07. NGTT2009-NN_Book3_XNK_Bo sung 04 bieu Cong nghiep 2" xfId="1428"/>
    <cellStyle name="_07. NGTT2009-NN_Book3_XNK_Bo sung 04 bieu Cong nghiep_Book2" xfId="1429"/>
    <cellStyle name="_07. NGTT2009-NN_Book3_XNK_Bo sung 04 bieu Cong nghiep_Mau" xfId="1430"/>
    <cellStyle name="_07. NGTT2009-NN_Book3_XNK_Bo sung 04 bieu Cong nghiep_Niengiam_Hung_final" xfId="1432"/>
    <cellStyle name="_07. NGTT2009-NN_Book3_XNK_Bo sung 04 bieu Cong nghiep_NGTK-daydu-2014-Laodong" xfId="1431"/>
    <cellStyle name="_07. NGTT2009-NN_Book3_XNK_Book2" xfId="1433"/>
    <cellStyle name="_07. NGTT2009-NN_Book3_XNK_Mau" xfId="1434"/>
    <cellStyle name="_07. NGTT2009-NN_Book3_XNK_Niengiam_Hung_final" xfId="1436"/>
    <cellStyle name="_07. NGTT2009-NN_Book3_XNK_NGTK-daydu-2014-Laodong" xfId="1435"/>
    <cellStyle name="_07. NGTT2009-NN_Book3_XNK-2012" xfId="1437"/>
    <cellStyle name="_07. NGTT2009-NN_Book3_XNK-2012_nien giam tom tat nong nghiep 2013" xfId="1438"/>
    <cellStyle name="_07. NGTT2009-NN_Book3_XNK-2012_Phan II (In)" xfId="1439"/>
    <cellStyle name="_07. NGTT2009-NN_Book3_XNK-Market" xfId="1440"/>
    <cellStyle name="_07. NGTT2009-NN_Book4" xfId="108"/>
    <cellStyle name="_07. NGTT2009-NN_Book4 2" xfId="1441"/>
    <cellStyle name="_07. NGTT2009-NN_Book4_08 Cong nghiep 2010" xfId="1442"/>
    <cellStyle name="_07. NGTT2009-NN_Book4_08 Thuong mai va Du lich (Ok)" xfId="1443"/>
    <cellStyle name="_07. NGTT2009-NN_Book4_09 Chi so gia 2011- VuTKG-1 (Ok)" xfId="1444"/>
    <cellStyle name="_07. NGTT2009-NN_Book4_09 Du lich" xfId="1445"/>
    <cellStyle name="_07. NGTT2009-NN_Book4_10 Van tai va BCVT (da sua ok)" xfId="1446"/>
    <cellStyle name="_07. NGTT2009-NN_Book4_12 Giao duc, Y Te va Muc songnam2011" xfId="1447"/>
    <cellStyle name="_07. NGTT2009-NN_Book4_12 So lieu quoc te (Ok)" xfId="1448"/>
    <cellStyle name="_07. NGTT2009-NN_Book4_Book1" xfId="109"/>
    <cellStyle name="_07. NGTT2009-NN_Book4_Book1 2" xfId="1449"/>
    <cellStyle name="_07. NGTT2009-NN_Book4_Book1_Book2" xfId="1450"/>
    <cellStyle name="_07. NGTT2009-NN_Book4_Book1_Mau" xfId="1451"/>
    <cellStyle name="_07. NGTT2009-NN_Book4_Book1_Niengiam_Hung_final" xfId="1453"/>
    <cellStyle name="_07. NGTT2009-NN_Book4_Book1_NGTK-daydu-2014-Laodong" xfId="1452"/>
    <cellStyle name="_07. NGTT2009-NN_Book4_Book2" xfId="1454"/>
    <cellStyle name="_07. NGTT2009-NN_Book4_Mau" xfId="1455"/>
    <cellStyle name="_07. NGTT2009-NN_Book4_nien giam tom tat du lich va XNK" xfId="1457"/>
    <cellStyle name="_07. NGTT2009-NN_Book4_Niengiam_Hung_final" xfId="1458"/>
    <cellStyle name="_07. NGTT2009-NN_Book4_Nongnghiep" xfId="1459"/>
    <cellStyle name="_07. NGTT2009-NN_Book4_NGTK-daydu-2014-Laodong" xfId="1456"/>
    <cellStyle name="_07. NGTT2009-NN_Book4_XNK" xfId="1460"/>
    <cellStyle name="_07. NGTT2009-NN_Book4_XNK-2012" xfId="1461"/>
    <cellStyle name="_07. NGTT2009-NN_CSKDCT 2010" xfId="110"/>
    <cellStyle name="_07. NGTT2009-NN_CSKDCT 2010 2" xfId="1462"/>
    <cellStyle name="_07. NGTT2009-NN_CSKDCT 2010_Bo sung 04 bieu Cong nghiep" xfId="111"/>
    <cellStyle name="_07. NGTT2009-NN_CSKDCT 2010_Bo sung 04 bieu Cong nghiep 2" xfId="1463"/>
    <cellStyle name="_07. NGTT2009-NN_CSKDCT 2010_Bo sung 04 bieu Cong nghiep_Book2" xfId="1464"/>
    <cellStyle name="_07. NGTT2009-NN_CSKDCT 2010_Bo sung 04 bieu Cong nghiep_Mau" xfId="1465"/>
    <cellStyle name="_07. NGTT2009-NN_CSKDCT 2010_Bo sung 04 bieu Cong nghiep_Niengiam_Hung_final" xfId="1467"/>
    <cellStyle name="_07. NGTT2009-NN_CSKDCT 2010_Bo sung 04 bieu Cong nghiep_NGTK-daydu-2014-Laodong" xfId="1466"/>
    <cellStyle name="_07. NGTT2009-NN_CSKDCT 2010_Book2" xfId="1468"/>
    <cellStyle name="_07. NGTT2009-NN_CSKDCT 2010_Mau" xfId="1469"/>
    <cellStyle name="_07. NGTT2009-NN_CSKDCT 2010_Niengiam_Hung_final" xfId="1471"/>
    <cellStyle name="_07. NGTT2009-NN_CSKDCT 2010_NGTK-daydu-2014-Laodong" xfId="1470"/>
    <cellStyle name="_07. NGTT2009-NN_CucThongke-phucdap-Tuan-Anh" xfId="112"/>
    <cellStyle name="_07. NGTT2009-NN_dan so phan tich 10 nam(moi)" xfId="113"/>
    <cellStyle name="_07. NGTT2009-NN_dan so phan tich 10 nam(moi)_01 Don vi HC" xfId="1472"/>
    <cellStyle name="_07. NGTT2009-NN_dan so phan tich 10 nam(moi)_02 Danso_Laodong 2012(chuan) CO SO" xfId="1473"/>
    <cellStyle name="_07. NGTT2009-NN_dan so phan tich 10 nam(moi)_04 Doanh nghiep va CSKDCT 2012" xfId="1474"/>
    <cellStyle name="_07. NGTT2009-NN_dan so phan tich 10 nam(moi)_05 Doanh nghiep va Ca the (25)" xfId="114"/>
    <cellStyle name="_07. NGTT2009-NN_dan so phan tich 10 nam(moi)_12 MSDC_Thuy Van" xfId="1475"/>
    <cellStyle name="_07. NGTT2009-NN_dan so phan tich 10 nam(moi)_Ca the" xfId="115"/>
    <cellStyle name="_07. NGTT2009-NN_dan so phan tich 10 nam(moi)_Don vi HC, dat dai, khi hau" xfId="1476"/>
    <cellStyle name="_07. NGTT2009-NN_dan so phan tich 10 nam(moi)_Mau" xfId="1477"/>
    <cellStyle name="_07. NGTT2009-NN_dan so phan tich 10 nam(moi)_Mau 2" xfId="1478"/>
    <cellStyle name="_07. NGTT2009-NN_dan so phan tich 10 nam(moi)_Mau_Book2" xfId="1479"/>
    <cellStyle name="_07. NGTT2009-NN_dan so phan tich 10 nam(moi)_Mau_Niengiam_Hung_final" xfId="1481"/>
    <cellStyle name="_07. NGTT2009-NN_dan so phan tich 10 nam(moi)_Mau_NGTK-daydu-2014-Laodong" xfId="1480"/>
    <cellStyle name="_07. NGTT2009-NN_dan so phan tich 10 nam(moi)_nien giam 28.5.12_sua tn_Oanh-gui-3.15pm-28-5-2012" xfId="1484"/>
    <cellStyle name="_07. NGTT2009-NN_dan so phan tich 10 nam(moi)_Nien giam KT_TV 2010" xfId="116"/>
    <cellStyle name="_07. NGTT2009-NN_dan so phan tich 10 nam(moi)_nien giam tom tat nong nghiep 2013" xfId="1485"/>
    <cellStyle name="_07. NGTT2009-NN_dan so phan tich 10 nam(moi)_NGDD 2013 Thu chi NSNN " xfId="1482"/>
    <cellStyle name="_07. NGTT2009-NN_dan so phan tich 10 nam(moi)_NGTK-daydu-2014-VuDSLD(22.5.2015)" xfId="1483"/>
    <cellStyle name="_07. NGTT2009-NN_dan so phan tich 10 nam(moi)_Phan II (In)" xfId="1486"/>
    <cellStyle name="_07. NGTT2009-NN_dan so phan tich 10 nam(moi)_Xl0000006" xfId="1487"/>
    <cellStyle name="_07. NGTT2009-NN_dan so phan tich 10 nam(moi)_Xl0000167" xfId="1488"/>
    <cellStyle name="_07. NGTT2009-NN_dan so phan tich 10 nam(moi)_Y te-VH TT_Tam(1)" xfId="1489"/>
    <cellStyle name="_07. NGTT2009-NN_Dat Dai NGTT -2013" xfId="1490"/>
    <cellStyle name="_07. NGTT2009-NN_Dat Dai NGTT -2013 2" xfId="1491"/>
    <cellStyle name="_07. NGTT2009-NN_Dat Dai NGTT -2013_Book2" xfId="1492"/>
    <cellStyle name="_07. NGTT2009-NN_Dat Dai NGTT -2013_Niengiam_Hung_final" xfId="1494"/>
    <cellStyle name="_07. NGTT2009-NN_Dat Dai NGTT -2013_NGTK-daydu-2014-Laodong" xfId="1493"/>
    <cellStyle name="_07. NGTT2009-NN_GTSXNN" xfId="1496"/>
    <cellStyle name="_07. NGTT2009-NN_GTSXNN_Nongnghiep NGDD 2012_cap nhat den 24-5-2013(1)" xfId="1497"/>
    <cellStyle name="_07. NGTT2009-NN_Giaoduc2013(ok)" xfId="1495"/>
    <cellStyle name="_07. NGTT2009-NN_Lam nghiep, thuy san 2010 (ok)" xfId="117"/>
    <cellStyle name="_07. NGTT2009-NN_Lam nghiep, thuy san 2010 (ok) 2" xfId="1498"/>
    <cellStyle name="_07. NGTT2009-NN_Lam nghiep, thuy san 2010 (ok)_08 Cong nghiep 2010" xfId="1499"/>
    <cellStyle name="_07. NGTT2009-NN_Lam nghiep, thuy san 2010 (ok)_08 Thuong mai va Du lich (Ok)" xfId="1500"/>
    <cellStyle name="_07. NGTT2009-NN_Lam nghiep, thuy san 2010 (ok)_09 Chi so gia 2011- VuTKG-1 (Ok)" xfId="1501"/>
    <cellStyle name="_07. NGTT2009-NN_Lam nghiep, thuy san 2010 (ok)_09 Du lich" xfId="1502"/>
    <cellStyle name="_07. NGTT2009-NN_Lam nghiep, thuy san 2010 (ok)_10 Van tai va BCVT (da sua ok)" xfId="1503"/>
    <cellStyle name="_07. NGTT2009-NN_Lam nghiep, thuy san 2010 (ok)_12 Giao duc, Y Te va Muc songnam2011" xfId="1504"/>
    <cellStyle name="_07. NGTT2009-NN_Lam nghiep, thuy san 2010 (ok)_Book2" xfId="1505"/>
    <cellStyle name="_07. NGTT2009-NN_Lam nghiep, thuy san 2010 (ok)_Mau" xfId="1506"/>
    <cellStyle name="_07. NGTT2009-NN_Lam nghiep, thuy san 2010 (ok)_nien giam tom tat du lich va XNK" xfId="1508"/>
    <cellStyle name="_07. NGTT2009-NN_Lam nghiep, thuy san 2010 (ok)_Niengiam_Hung_final" xfId="1509"/>
    <cellStyle name="_07. NGTT2009-NN_Lam nghiep, thuy san 2010 (ok)_Nongnghiep" xfId="1510"/>
    <cellStyle name="_07. NGTT2009-NN_Lam nghiep, thuy san 2010 (ok)_NGTK-daydu-2014-Laodong" xfId="1507"/>
    <cellStyle name="_07. NGTT2009-NN_Lam nghiep, thuy san 2010 (ok)_XNK" xfId="1511"/>
    <cellStyle name="_07. NGTT2009-NN_Maket NGTT Cong nghiep 2011" xfId="118"/>
    <cellStyle name="_07. NGTT2009-NN_Maket NGTT Cong nghiep 2011_08 Cong nghiep 2010" xfId="1512"/>
    <cellStyle name="_07. NGTT2009-NN_Maket NGTT Cong nghiep 2011_08 Thuong mai va Du lich (Ok)" xfId="1513"/>
    <cellStyle name="_07. NGTT2009-NN_Maket NGTT Cong nghiep 2011_09 Chi so gia 2011- VuTKG-1 (Ok)" xfId="1514"/>
    <cellStyle name="_07. NGTT2009-NN_Maket NGTT Cong nghiep 2011_09 Du lich" xfId="1515"/>
    <cellStyle name="_07. NGTT2009-NN_Maket NGTT Cong nghiep 2011_10 Van tai va BCVT (da sua ok)" xfId="1516"/>
    <cellStyle name="_07. NGTT2009-NN_Maket NGTT Cong nghiep 2011_12 Giao duc, Y Te va Muc songnam2011" xfId="1517"/>
    <cellStyle name="_07. NGTT2009-NN_Maket NGTT Cong nghiep 2011_nien giam tom tat du lich va XNK" xfId="1518"/>
    <cellStyle name="_07. NGTT2009-NN_Maket NGTT Cong nghiep 2011_Nongnghiep" xfId="1519"/>
    <cellStyle name="_07. NGTT2009-NN_Maket NGTT Cong nghiep 2011_XNK" xfId="1520"/>
    <cellStyle name="_07. NGTT2009-NN_Maket NGTT Doanh Nghiep 2011" xfId="119"/>
    <cellStyle name="_07. NGTT2009-NN_Maket NGTT Doanh Nghiep 2011_08 Cong nghiep 2010" xfId="1521"/>
    <cellStyle name="_07. NGTT2009-NN_Maket NGTT Doanh Nghiep 2011_08 Thuong mai va Du lich (Ok)" xfId="1522"/>
    <cellStyle name="_07. NGTT2009-NN_Maket NGTT Doanh Nghiep 2011_09 Chi so gia 2011- VuTKG-1 (Ok)" xfId="1523"/>
    <cellStyle name="_07. NGTT2009-NN_Maket NGTT Doanh Nghiep 2011_09 Du lich" xfId="1524"/>
    <cellStyle name="_07. NGTT2009-NN_Maket NGTT Doanh Nghiep 2011_10 Van tai va BCVT (da sua ok)" xfId="1525"/>
    <cellStyle name="_07. NGTT2009-NN_Maket NGTT Doanh Nghiep 2011_12 Giao duc, Y Te va Muc songnam2011" xfId="1526"/>
    <cellStyle name="_07. NGTT2009-NN_Maket NGTT Doanh Nghiep 2011_nien giam tom tat du lich va XNK" xfId="1527"/>
    <cellStyle name="_07. NGTT2009-NN_Maket NGTT Doanh Nghiep 2011_Nongnghiep" xfId="1528"/>
    <cellStyle name="_07. NGTT2009-NN_Maket NGTT Doanh Nghiep 2011_XNK" xfId="1529"/>
    <cellStyle name="_07. NGTT2009-NN_Maket NGTT Thu chi NS 2011" xfId="120"/>
    <cellStyle name="_07. NGTT2009-NN_Maket NGTT Thu chi NS 2011_08 Cong nghiep 2010" xfId="1530"/>
    <cellStyle name="_07. NGTT2009-NN_Maket NGTT Thu chi NS 2011_08 Thuong mai va Du lich (Ok)" xfId="1531"/>
    <cellStyle name="_07. NGTT2009-NN_Maket NGTT Thu chi NS 2011_09 Chi so gia 2011- VuTKG-1 (Ok)" xfId="1532"/>
    <cellStyle name="_07. NGTT2009-NN_Maket NGTT Thu chi NS 2011_09 Du lich" xfId="1533"/>
    <cellStyle name="_07. NGTT2009-NN_Maket NGTT Thu chi NS 2011_10 Van tai va BCVT (da sua ok)" xfId="1534"/>
    <cellStyle name="_07. NGTT2009-NN_Maket NGTT Thu chi NS 2011_12 Giao duc, Y Te va Muc songnam2011" xfId="1535"/>
    <cellStyle name="_07. NGTT2009-NN_Maket NGTT Thu chi NS 2011_nien giam tom tat du lich va XNK" xfId="1536"/>
    <cellStyle name="_07. NGTT2009-NN_Maket NGTT Thu chi NS 2011_Nongnghiep" xfId="1537"/>
    <cellStyle name="_07. NGTT2009-NN_Maket NGTT Thu chi NS 2011_XNK" xfId="1538"/>
    <cellStyle name="_07. NGTT2009-NN_Maket NGTT2012 LN,TS (7-1-2013)" xfId="1539"/>
    <cellStyle name="_07. NGTT2009-NN_Maket NGTT2012 LN,TS (7-1-2013)_Nongnghiep" xfId="1540"/>
    <cellStyle name="_07. NGTT2009-NN_Mau" xfId="1541"/>
    <cellStyle name="_07. NGTT2009-NN_Nien giam day du  Nong nghiep 2010" xfId="1554"/>
    <cellStyle name="_07. NGTT2009-NN_nien giam tom tat nong nghiep 2013" xfId="1555"/>
    <cellStyle name="_07. NGTT2009-NN_Nien giam TT Vu Nong nghiep 2012(solieu)-gui Vu TH 29-3-2013" xfId="1556"/>
    <cellStyle name="_07. NGTT2009-NN_Niengiam_Hung_final" xfId="1557"/>
    <cellStyle name="_07. NGTT2009-NN_Nongnghiep" xfId="123"/>
    <cellStyle name="_07. NGTT2009-NN_Nongnghiep 2" xfId="1558"/>
    <cellStyle name="_07. NGTT2009-NN_Nongnghiep_Bo sung 04 bieu Cong nghiep" xfId="124"/>
    <cellStyle name="_07. NGTT2009-NN_Nongnghiep_Bo sung 04 bieu Cong nghiep 2" xfId="1559"/>
    <cellStyle name="_07. NGTT2009-NN_Nongnghiep_Bo sung 04 bieu Cong nghiep_Book2" xfId="1560"/>
    <cellStyle name="_07. NGTT2009-NN_Nongnghiep_Bo sung 04 bieu Cong nghiep_Mau" xfId="1561"/>
    <cellStyle name="_07. NGTT2009-NN_Nongnghiep_Bo sung 04 bieu Cong nghiep_Niengiam_Hung_final" xfId="1563"/>
    <cellStyle name="_07. NGTT2009-NN_Nongnghiep_Bo sung 04 bieu Cong nghiep_NGTK-daydu-2014-Laodong" xfId="1562"/>
    <cellStyle name="_07. NGTT2009-NN_Nongnghiep_Book2" xfId="1564"/>
    <cellStyle name="_07. NGTT2009-NN_Nongnghiep_Mau" xfId="1565"/>
    <cellStyle name="_07. NGTT2009-NN_Nongnghiep_Niengiam_Hung_final" xfId="1568"/>
    <cellStyle name="_07. NGTT2009-NN_Nongnghiep_Nongnghiep NGDD 2012_cap nhat den 24-5-2013(1)" xfId="1569"/>
    <cellStyle name="_07. NGTT2009-NN_Nongnghiep_NGDD 2013 Thu chi NSNN " xfId="1566"/>
    <cellStyle name="_07. NGTT2009-NN_Nongnghiep_NGTK-daydu-2014-Laodong" xfId="1567"/>
    <cellStyle name="_07. NGTT2009-NN_Nongnghiep_TKQG" xfId="1570"/>
    <cellStyle name="_07. NGTT2009-NN_Ngiam_lamnghiep_2011_v2(1)(1)" xfId="121"/>
    <cellStyle name="_07. NGTT2009-NN_Ngiam_lamnghiep_2011_v2(1)(1)_Nongnghiep" xfId="1542"/>
    <cellStyle name="_07. NGTT2009-NN_NGTK-daydu-2014-Laodong" xfId="1543"/>
    <cellStyle name="_07. NGTT2009-NN_NGTT Ca the 2011 Diep" xfId="122"/>
    <cellStyle name="_07. NGTT2009-NN_NGTT Ca the 2011 Diep_08 Cong nghiep 2010" xfId="1544"/>
    <cellStyle name="_07. NGTT2009-NN_NGTT Ca the 2011 Diep_08 Thuong mai va Du lich (Ok)" xfId="1545"/>
    <cellStyle name="_07. NGTT2009-NN_NGTT Ca the 2011 Diep_09 Chi so gia 2011- VuTKG-1 (Ok)" xfId="1546"/>
    <cellStyle name="_07. NGTT2009-NN_NGTT Ca the 2011 Diep_09 Du lich" xfId="1547"/>
    <cellStyle name="_07. NGTT2009-NN_NGTT Ca the 2011 Diep_10 Van tai va BCVT (da sua ok)" xfId="1548"/>
    <cellStyle name="_07. NGTT2009-NN_NGTT Ca the 2011 Diep_12 Giao duc, Y Te va Muc songnam2011" xfId="1549"/>
    <cellStyle name="_07. NGTT2009-NN_NGTT Ca the 2011 Diep_nien giam tom tat du lich va XNK" xfId="1550"/>
    <cellStyle name="_07. NGTT2009-NN_NGTT Ca the 2011 Diep_Nongnghiep" xfId="1551"/>
    <cellStyle name="_07. NGTT2009-NN_NGTT Ca the 2011 Diep_XNK" xfId="1552"/>
    <cellStyle name="_07. NGTT2009-NN_NGTT LN,TS 2012 (Chuan)" xfId="1553"/>
    <cellStyle name="_07. NGTT2009-NN_Phan i (in)" xfId="1571"/>
    <cellStyle name="_07. NGTT2009-NN_Phan II (094-211)" xfId="5182"/>
    <cellStyle name="_07. NGTT2009-NN_Phan II (In)" xfId="1572"/>
    <cellStyle name="_07. NGTT2009-NN_So lieu quoc te TH" xfId="125"/>
    <cellStyle name="_07. NGTT2009-NN_So lieu quoc te TH_08 Cong nghiep 2010" xfId="1573"/>
    <cellStyle name="_07. NGTT2009-NN_So lieu quoc te TH_08 Thuong mai va Du lich (Ok)" xfId="1574"/>
    <cellStyle name="_07. NGTT2009-NN_So lieu quoc te TH_09 Chi so gia 2011- VuTKG-1 (Ok)" xfId="1575"/>
    <cellStyle name="_07. NGTT2009-NN_So lieu quoc te TH_09 Du lich" xfId="1576"/>
    <cellStyle name="_07. NGTT2009-NN_So lieu quoc te TH_10 Van tai va BCVT (da sua ok)" xfId="1577"/>
    <cellStyle name="_07. NGTT2009-NN_So lieu quoc te TH_12 Giao duc, Y Te va Muc songnam2011" xfId="1578"/>
    <cellStyle name="_07. NGTT2009-NN_So lieu quoc te TH_nien giam tom tat du lich va XNK" xfId="1579"/>
    <cellStyle name="_07. NGTT2009-NN_So lieu quoc te TH_Nongnghiep" xfId="1580"/>
    <cellStyle name="_07. NGTT2009-NN_So lieu quoc te TH_XNK" xfId="1581"/>
    <cellStyle name="_07. NGTT2009-NN_So lieu quoc te(GDP)" xfId="126"/>
    <cellStyle name="_07. NGTT2009-NN_So lieu quoc te(GDP) 2" xfId="1582"/>
    <cellStyle name="_07. NGTT2009-NN_So lieu quoc te(GDP)_02  Dan so lao dong(OK)" xfId="1583"/>
    <cellStyle name="_07. NGTT2009-NN_So lieu quoc te(GDP)_03 TKQG va Thu chi NSNN 2012" xfId="1584"/>
    <cellStyle name="_07. NGTT2009-NN_So lieu quoc te(GDP)_04 Doanh nghiep va CSKDCT 2012" xfId="1585"/>
    <cellStyle name="_07. NGTT2009-NN_So lieu quoc te(GDP)_05 Doanh nghiep va Ca the_2011 (Ok)" xfId="127"/>
    <cellStyle name="_07. NGTT2009-NN_So lieu quoc te(GDP)_06 NGTT LN,TS 2013 co so" xfId="1586"/>
    <cellStyle name="_07. NGTT2009-NN_So lieu quoc te(GDP)_07 NGTT CN 2012" xfId="1587"/>
    <cellStyle name="_07. NGTT2009-NN_So lieu quoc te(GDP)_08 Thuong mai Tong muc - Diep" xfId="1588"/>
    <cellStyle name="_07. NGTT2009-NN_So lieu quoc te(GDP)_08 Thuong mai va Du lich (Ok)" xfId="1589"/>
    <cellStyle name="_07. NGTT2009-NN_So lieu quoc te(GDP)_08 Thuong mai va Du lich (Ok)_nien giam tom tat nong nghiep 2013" xfId="1590"/>
    <cellStyle name="_07. NGTT2009-NN_So lieu quoc te(GDP)_08 Thuong mai va Du lich (Ok)_Phan II (In)" xfId="1591"/>
    <cellStyle name="_07. NGTT2009-NN_So lieu quoc te(GDP)_09 Chi so gia 2011- VuTKG-1 (Ok)" xfId="1592"/>
    <cellStyle name="_07. NGTT2009-NN_So lieu quoc te(GDP)_09 Chi so gia 2011- VuTKG-1 (Ok)_nien giam tom tat nong nghiep 2013" xfId="1593"/>
    <cellStyle name="_07. NGTT2009-NN_So lieu quoc te(GDP)_09 Chi so gia 2011- VuTKG-1 (Ok)_Phan II (In)" xfId="1594"/>
    <cellStyle name="_07. NGTT2009-NN_So lieu quoc te(GDP)_09 Du lich" xfId="1595"/>
    <cellStyle name="_07. NGTT2009-NN_So lieu quoc te(GDP)_09 Du lich_nien giam tom tat nong nghiep 2013" xfId="1596"/>
    <cellStyle name="_07. NGTT2009-NN_So lieu quoc te(GDP)_09 Du lich_Phan II (In)" xfId="1597"/>
    <cellStyle name="_07. NGTT2009-NN_So lieu quoc te(GDP)_10 Van tai va BCVT (da sua ok)" xfId="1598"/>
    <cellStyle name="_07. NGTT2009-NN_So lieu quoc te(GDP)_10 Van tai va BCVT (da sua ok)_nien giam tom tat nong nghiep 2013" xfId="1599"/>
    <cellStyle name="_07. NGTT2009-NN_So lieu quoc te(GDP)_10 Van tai va BCVT (da sua ok)_Phan II (In)" xfId="1600"/>
    <cellStyle name="_07. NGTT2009-NN_So lieu quoc te(GDP)_11 (3)" xfId="128"/>
    <cellStyle name="_07. NGTT2009-NN_So lieu quoc te(GDP)_11 (3) 2" xfId="1601"/>
    <cellStyle name="_07. NGTT2009-NN_So lieu quoc te(GDP)_11 (3)_04 Doanh nghiep va CSKDCT 2012" xfId="1602"/>
    <cellStyle name="_07. NGTT2009-NN_So lieu quoc te(GDP)_11 (3)_Book2" xfId="1603"/>
    <cellStyle name="_07. NGTT2009-NN_So lieu quoc te(GDP)_11 (3)_nien giam tom tat nong nghiep 2013" xfId="1605"/>
    <cellStyle name="_07. NGTT2009-NN_So lieu quoc te(GDP)_11 (3)_Niengiam_Hung_final" xfId="1606"/>
    <cellStyle name="_07. NGTT2009-NN_So lieu quoc te(GDP)_11 (3)_NGTK-daydu-2014-Laodong" xfId="1604"/>
    <cellStyle name="_07. NGTT2009-NN_So lieu quoc te(GDP)_11 (3)_Phan II (In)" xfId="1607"/>
    <cellStyle name="_07. NGTT2009-NN_So lieu quoc te(GDP)_11 (3)_Xl0000167" xfId="1608"/>
    <cellStyle name="_07. NGTT2009-NN_So lieu quoc te(GDP)_12 (2)" xfId="129"/>
    <cellStyle name="_07. NGTT2009-NN_So lieu quoc te(GDP)_12 (2) 2" xfId="1609"/>
    <cellStyle name="_07. NGTT2009-NN_So lieu quoc te(GDP)_12 (2)_04 Doanh nghiep va CSKDCT 2012" xfId="1610"/>
    <cellStyle name="_07. NGTT2009-NN_So lieu quoc te(GDP)_12 (2)_Book2" xfId="1611"/>
    <cellStyle name="_07. NGTT2009-NN_So lieu quoc te(GDP)_12 (2)_nien giam tom tat nong nghiep 2013" xfId="1613"/>
    <cellStyle name="_07. NGTT2009-NN_So lieu quoc te(GDP)_12 (2)_Niengiam_Hung_final" xfId="1614"/>
    <cellStyle name="_07. NGTT2009-NN_So lieu quoc te(GDP)_12 (2)_NGTK-daydu-2014-Laodong" xfId="1612"/>
    <cellStyle name="_07. NGTT2009-NN_So lieu quoc te(GDP)_12 (2)_Phan II (In)" xfId="1615"/>
    <cellStyle name="_07. NGTT2009-NN_So lieu quoc te(GDP)_12 (2)_Xl0000167" xfId="1616"/>
    <cellStyle name="_07. NGTT2009-NN_So lieu quoc te(GDP)_12 Giao duc, Y Te va Muc songnam2011" xfId="1617"/>
    <cellStyle name="_07. NGTT2009-NN_So lieu quoc te(GDP)_12 Giao duc, Y Te va Muc songnam2011_nien giam tom tat nong nghiep 2013" xfId="1618"/>
    <cellStyle name="_07. NGTT2009-NN_So lieu quoc te(GDP)_12 Giao duc, Y Te va Muc songnam2011_Phan II (In)" xfId="1619"/>
    <cellStyle name="_07. NGTT2009-NN_So lieu quoc te(GDP)_12 MSDC_Thuy Van" xfId="1620"/>
    <cellStyle name="_07. NGTT2009-NN_So lieu quoc te(GDP)_12 So lieu quoc te (Ok)" xfId="1621"/>
    <cellStyle name="_07. NGTT2009-NN_So lieu quoc te(GDP)_12 So lieu quoc te (Ok)_nien giam tom tat nong nghiep 2013" xfId="1622"/>
    <cellStyle name="_07. NGTT2009-NN_So lieu quoc te(GDP)_12 So lieu quoc te (Ok)_Phan II (In)" xfId="1623"/>
    <cellStyle name="_07. NGTT2009-NN_So lieu quoc te(GDP)_13 Van tai 2012" xfId="1624"/>
    <cellStyle name="_07. NGTT2009-NN_So lieu quoc te(GDP)_Book2" xfId="1625"/>
    <cellStyle name="_07. NGTT2009-NN_So lieu quoc te(GDP)_Giaoduc2013(ok)" xfId="1626"/>
    <cellStyle name="_07. NGTT2009-NN_So lieu quoc te(GDP)_Maket NGTT2012 LN,TS (7-1-2013)" xfId="1627"/>
    <cellStyle name="_07. NGTT2009-NN_So lieu quoc te(GDP)_Maket NGTT2012 LN,TS (7-1-2013)_Nongnghiep" xfId="1628"/>
    <cellStyle name="_07. NGTT2009-NN_So lieu quoc te(GDP)_Nien giam TT Vu Nong nghiep 2012(solieu)-gui Vu TH 29-3-2013" xfId="1632"/>
    <cellStyle name="_07. NGTT2009-NN_So lieu quoc te(GDP)_Niengiam_Hung_final" xfId="1633"/>
    <cellStyle name="_07. NGTT2009-NN_So lieu quoc te(GDP)_Nongnghiep" xfId="1634"/>
    <cellStyle name="_07. NGTT2009-NN_So lieu quoc te(GDP)_Nongnghiep NGDD 2012_cap nhat den 24-5-2013(1)" xfId="1635"/>
    <cellStyle name="_07. NGTT2009-NN_So lieu quoc te(GDP)_Nongnghiep_Nongnghiep NGDD 2012_cap nhat den 24-5-2013(1)" xfId="1636"/>
    <cellStyle name="_07. NGTT2009-NN_So lieu quoc te(GDP)_Ngiam_lamnghiep_2011_v2(1)(1)" xfId="130"/>
    <cellStyle name="_07. NGTT2009-NN_So lieu quoc te(GDP)_Ngiam_lamnghiep_2011_v2(1)(1)_Nongnghiep" xfId="1629"/>
    <cellStyle name="_07. NGTT2009-NN_So lieu quoc te(GDP)_NGTK-daydu-2014-Laodong" xfId="1630"/>
    <cellStyle name="_07. NGTT2009-NN_So lieu quoc te(GDP)_NGTT LN,TS 2012 (Chuan)" xfId="1631"/>
    <cellStyle name="_07. NGTT2009-NN_So lieu quoc te(GDP)_TKQG" xfId="1637"/>
    <cellStyle name="_07. NGTT2009-NN_So lieu quoc te(GDP)_Xl0000147" xfId="1638"/>
    <cellStyle name="_07. NGTT2009-NN_So lieu quoc te(GDP)_Xl0000167" xfId="1639"/>
    <cellStyle name="_07. NGTT2009-NN_So lieu quoc te(GDP)_XNK" xfId="1640"/>
    <cellStyle name="_07. NGTT2009-NN_So lieu quoc te(GDP)_XNK_nien giam tom tat nong nghiep 2013" xfId="1641"/>
    <cellStyle name="_07. NGTT2009-NN_So lieu quoc te(GDP)_XNK_Phan II (In)" xfId="1642"/>
    <cellStyle name="_07. NGTT2009-NN_TKQG" xfId="1652"/>
    <cellStyle name="_07. NGTT2009-NN_Tong hop 1" xfId="1653"/>
    <cellStyle name="_07. NGTT2009-NN_Tong hop 1 2" xfId="1654"/>
    <cellStyle name="_07. NGTT2009-NN_Tong hop 1_Book2" xfId="1655"/>
    <cellStyle name="_07. NGTT2009-NN_Tong hop 1_Niengiam_Hung_final" xfId="1657"/>
    <cellStyle name="_07. NGTT2009-NN_Tong hop 1_NGTK-daydu-2014-Laodong" xfId="1656"/>
    <cellStyle name="_07. NGTT2009-NN_Tong hop NGTT" xfId="131"/>
    <cellStyle name="_07. NGTT2009-NN_Tong hop NGTT 2" xfId="1658"/>
    <cellStyle name="_07. NGTT2009-NN_Tong hop NGTT_Book2" xfId="1659"/>
    <cellStyle name="_07. NGTT2009-NN_Tong hop NGTT_Mau" xfId="1660"/>
    <cellStyle name="_07. NGTT2009-NN_Tong hop NGTT_Niengiam_Hung_final" xfId="1662"/>
    <cellStyle name="_07. NGTT2009-NN_Tong hop NGTT_NGTK-daydu-2014-Laodong" xfId="1661"/>
    <cellStyle name="_07. NGTT2009-NN_Thuong mai va Du lich" xfId="1643"/>
    <cellStyle name="_07. NGTT2009-NN_Thuong mai va Du lich 2" xfId="1644"/>
    <cellStyle name="_07. NGTT2009-NN_Thuong mai va Du lich_01 Don vi HC" xfId="1645"/>
    <cellStyle name="_07. NGTT2009-NN_Thuong mai va Du lich_Book2" xfId="1646"/>
    <cellStyle name="_07. NGTT2009-NN_Thuong mai va Du lich_nien giam tom tat nong nghiep 2013" xfId="1649"/>
    <cellStyle name="_07. NGTT2009-NN_Thuong mai va Du lich_Niengiam_Hung_final" xfId="1650"/>
    <cellStyle name="_07. NGTT2009-NN_Thuong mai va Du lich_NGDD 2013 Thu chi NSNN " xfId="1647"/>
    <cellStyle name="_07. NGTT2009-NN_Thuong mai va Du lich_NGTK-daydu-2014-Laodong" xfId="1648"/>
    <cellStyle name="_07. NGTT2009-NN_Thuong mai va Du lich_Phan II (In)" xfId="1651"/>
    <cellStyle name="_07. NGTT2009-NN_Xl0000006" xfId="1663"/>
    <cellStyle name="_07. NGTT2009-NN_Xl0000167" xfId="1664"/>
    <cellStyle name="_07. NGTT2009-NN_XNK" xfId="132"/>
    <cellStyle name="_07. NGTT2009-NN_XNK (10-6)" xfId="1665"/>
    <cellStyle name="_07. NGTT2009-NN_XNK (10-6) 2" xfId="1666"/>
    <cellStyle name="_07. NGTT2009-NN_XNK (10-6)_Book2" xfId="1667"/>
    <cellStyle name="_07. NGTT2009-NN_XNK (10-6)_Niengiam_Hung_final" xfId="1669"/>
    <cellStyle name="_07. NGTT2009-NN_XNK (10-6)_NGTK-daydu-2014-Laodong" xfId="1668"/>
    <cellStyle name="_07. NGTT2009-NN_XNK 10" xfId="1670"/>
    <cellStyle name="_07. NGTT2009-NN_XNK 11" xfId="1671"/>
    <cellStyle name="_07. NGTT2009-NN_XNK 12" xfId="1672"/>
    <cellStyle name="_07. NGTT2009-NN_XNK 13" xfId="1673"/>
    <cellStyle name="_07. NGTT2009-NN_XNK 14" xfId="1674"/>
    <cellStyle name="_07. NGTT2009-NN_XNK 15" xfId="1675"/>
    <cellStyle name="_07. NGTT2009-NN_XNK 16" xfId="1676"/>
    <cellStyle name="_07. NGTT2009-NN_XNK 17" xfId="1677"/>
    <cellStyle name="_07. NGTT2009-NN_XNK 18" xfId="1678"/>
    <cellStyle name="_07. NGTT2009-NN_XNK 19" xfId="1679"/>
    <cellStyle name="_07. NGTT2009-NN_XNK 2" xfId="1680"/>
    <cellStyle name="_07. NGTT2009-NN_XNK 20" xfId="1681"/>
    <cellStyle name="_07. NGTT2009-NN_XNK 21" xfId="1682"/>
    <cellStyle name="_07. NGTT2009-NN_XNK 3" xfId="1683"/>
    <cellStyle name="_07. NGTT2009-NN_XNK 4" xfId="1684"/>
    <cellStyle name="_07. NGTT2009-NN_XNK 5" xfId="1685"/>
    <cellStyle name="_07. NGTT2009-NN_XNK 6" xfId="1686"/>
    <cellStyle name="_07. NGTT2009-NN_XNK 7" xfId="1687"/>
    <cellStyle name="_07. NGTT2009-NN_XNK 8" xfId="1688"/>
    <cellStyle name="_07. NGTT2009-NN_XNK 9" xfId="1689"/>
    <cellStyle name="_07. NGTT2009-NN_XNK_08 Thuong mai Tong muc - Diep" xfId="1690"/>
    <cellStyle name="_07. NGTT2009-NN_XNK_08 Thuong mai Tong muc - Diep_nien giam tom tat nong nghiep 2013" xfId="1691"/>
    <cellStyle name="_07. NGTT2009-NN_XNK_08 Thuong mai Tong muc - Diep_Phan II (In)" xfId="1692"/>
    <cellStyle name="_07. NGTT2009-NN_XNK_Bo sung 04 bieu Cong nghiep" xfId="133"/>
    <cellStyle name="_07. NGTT2009-NN_XNK_Bo sung 04 bieu Cong nghiep 2" xfId="1693"/>
    <cellStyle name="_07. NGTT2009-NN_XNK_Bo sung 04 bieu Cong nghiep_Book2" xfId="1694"/>
    <cellStyle name="_07. NGTT2009-NN_XNK_Bo sung 04 bieu Cong nghiep_Mau" xfId="1695"/>
    <cellStyle name="_07. NGTT2009-NN_XNK_Bo sung 04 bieu Cong nghiep_Niengiam_Hung_final" xfId="1697"/>
    <cellStyle name="_07. NGTT2009-NN_XNK_Bo sung 04 bieu Cong nghiep_NGTK-daydu-2014-Laodong" xfId="1696"/>
    <cellStyle name="_07. NGTT2009-NN_XNK_Book2" xfId="1698"/>
    <cellStyle name="_07. NGTT2009-NN_XNK_Mau" xfId="1699"/>
    <cellStyle name="_07. NGTT2009-NN_XNK_Niengiam_Hung_final" xfId="1701"/>
    <cellStyle name="_07. NGTT2009-NN_XNK_NGTK-daydu-2014-Laodong" xfId="1700"/>
    <cellStyle name="_07. NGTT2009-NN_XNK-2012" xfId="1702"/>
    <cellStyle name="_07. NGTT2009-NN_XNK-2012_nien giam tom tat nong nghiep 2013" xfId="1703"/>
    <cellStyle name="_07. NGTT2009-NN_XNK-2012_Phan II (In)" xfId="1704"/>
    <cellStyle name="_07. NGTT2009-NN_XNK-Market" xfId="1705"/>
    <cellStyle name="_09 VAN TAI(OK)" xfId="134"/>
    <cellStyle name="_09.GD-Yte_TT_MSDC2008" xfId="135"/>
    <cellStyle name="_09.GD-Yte_TT_MSDC2008 10" xfId="1706"/>
    <cellStyle name="_09.GD-Yte_TT_MSDC2008 11" xfId="1707"/>
    <cellStyle name="_09.GD-Yte_TT_MSDC2008 12" xfId="1708"/>
    <cellStyle name="_09.GD-Yte_TT_MSDC2008 13" xfId="1709"/>
    <cellStyle name="_09.GD-Yte_TT_MSDC2008 14" xfId="1710"/>
    <cellStyle name="_09.GD-Yte_TT_MSDC2008 15" xfId="1711"/>
    <cellStyle name="_09.GD-Yte_TT_MSDC2008 16" xfId="1712"/>
    <cellStyle name="_09.GD-Yte_TT_MSDC2008 17" xfId="1713"/>
    <cellStyle name="_09.GD-Yte_TT_MSDC2008 18" xfId="1714"/>
    <cellStyle name="_09.GD-Yte_TT_MSDC2008 19" xfId="1715"/>
    <cellStyle name="_09.GD-Yte_TT_MSDC2008 2" xfId="1716"/>
    <cellStyle name="_09.GD-Yte_TT_MSDC2008 3" xfId="1717"/>
    <cellStyle name="_09.GD-Yte_TT_MSDC2008 4" xfId="1718"/>
    <cellStyle name="_09.GD-Yte_TT_MSDC2008 5" xfId="1719"/>
    <cellStyle name="_09.GD-Yte_TT_MSDC2008 6" xfId="1720"/>
    <cellStyle name="_09.GD-Yte_TT_MSDC2008 7" xfId="1721"/>
    <cellStyle name="_09.GD-Yte_TT_MSDC2008 8" xfId="1722"/>
    <cellStyle name="_09.GD-Yte_TT_MSDC2008 9" xfId="1723"/>
    <cellStyle name="_09.GD-Yte_TT_MSDC2008_01 Don vi HC" xfId="1724"/>
    <cellStyle name="_09.GD-Yte_TT_MSDC2008_01 Don vi HC 2" xfId="1725"/>
    <cellStyle name="_09.GD-Yte_TT_MSDC2008_01 Don vi HC_Book2" xfId="1726"/>
    <cellStyle name="_09.GD-Yte_TT_MSDC2008_01 Don vi HC_Niengiam_Hung_final" xfId="1728"/>
    <cellStyle name="_09.GD-Yte_TT_MSDC2008_01 Don vi HC_NGTK-daydu-2014-Laodong" xfId="1727"/>
    <cellStyle name="_09.GD-Yte_TT_MSDC2008_01 DVHC-DSLD 2010" xfId="136"/>
    <cellStyle name="_09.GD-Yte_TT_MSDC2008_01 DVHC-DSLD 2010_01 Don vi HC" xfId="1729"/>
    <cellStyle name="_09.GD-Yte_TT_MSDC2008_01 DVHC-DSLD 2010_01 Don vi HC 2" xfId="1730"/>
    <cellStyle name="_09.GD-Yte_TT_MSDC2008_01 DVHC-DSLD 2010_01 Don vi HC_Book2" xfId="1731"/>
    <cellStyle name="_09.GD-Yte_TT_MSDC2008_01 DVHC-DSLD 2010_01 Don vi HC_Niengiam_Hung_final" xfId="1733"/>
    <cellStyle name="_09.GD-Yte_TT_MSDC2008_01 DVHC-DSLD 2010_01 Don vi HC_NGTK-daydu-2014-Laodong" xfId="1732"/>
    <cellStyle name="_09.GD-Yte_TT_MSDC2008_01 DVHC-DSLD 2010_02 Danso_Laodong 2012(chuan) CO SO" xfId="1734"/>
    <cellStyle name="_09.GD-Yte_TT_MSDC2008_01 DVHC-DSLD 2010_04 Doanh nghiep va CSKDCT 2012" xfId="1735"/>
    <cellStyle name="_09.GD-Yte_TT_MSDC2008_01 DVHC-DSLD 2010_05 Doanh nghiep va Ca the (25)" xfId="137"/>
    <cellStyle name="_09.GD-Yte_TT_MSDC2008_01 DVHC-DSLD 2010_08 Thuong mai Tong muc - Diep" xfId="1736"/>
    <cellStyle name="_09.GD-Yte_TT_MSDC2008_01 DVHC-DSLD 2010_12 MSDC_Thuy Van" xfId="1737"/>
    <cellStyle name="_09.GD-Yte_TT_MSDC2008_01 DVHC-DSLD 2010_Bo sung 04 bieu Cong nghiep" xfId="138"/>
    <cellStyle name="_09.GD-Yte_TT_MSDC2008_01 DVHC-DSLD 2010_Bo sung 04 bieu Cong nghiep 2" xfId="1738"/>
    <cellStyle name="_09.GD-Yte_TT_MSDC2008_01 DVHC-DSLD 2010_Bo sung 04 bieu Cong nghiep_Book2" xfId="1739"/>
    <cellStyle name="_09.GD-Yte_TT_MSDC2008_01 DVHC-DSLD 2010_Bo sung 04 bieu Cong nghiep_Mau" xfId="1740"/>
    <cellStyle name="_09.GD-Yte_TT_MSDC2008_01 DVHC-DSLD 2010_Bo sung 04 bieu Cong nghiep_Niengiam_Hung_final" xfId="1742"/>
    <cellStyle name="_09.GD-Yte_TT_MSDC2008_01 DVHC-DSLD 2010_Bo sung 04 bieu Cong nghiep_NGTK-daydu-2014-Laodong" xfId="1741"/>
    <cellStyle name="_09.GD-Yte_TT_MSDC2008_01 DVHC-DSLD 2010_Ca the" xfId="139"/>
    <cellStyle name="_09.GD-Yte_TT_MSDC2008_01 DVHC-DSLD 2010_Don vi HC, dat dai, khi hau" xfId="1743"/>
    <cellStyle name="_09.GD-Yte_TT_MSDC2008_01 DVHC-DSLD 2010_Mau" xfId="1744"/>
    <cellStyle name="_09.GD-Yte_TT_MSDC2008_01 DVHC-DSLD 2010_Mau 2" xfId="1745"/>
    <cellStyle name="_09.GD-Yte_TT_MSDC2008_01 DVHC-DSLD 2010_Mau_1" xfId="1746"/>
    <cellStyle name="_09.GD-Yte_TT_MSDC2008_01 DVHC-DSLD 2010_Mau_12 MSDC_Thuy Van" xfId="1747"/>
    <cellStyle name="_09.GD-Yte_TT_MSDC2008_01 DVHC-DSLD 2010_Mau_Book2" xfId="1748"/>
    <cellStyle name="_09.GD-Yte_TT_MSDC2008_01 DVHC-DSLD 2010_Mau_Niengiam_Hung_final" xfId="1750"/>
    <cellStyle name="_09.GD-Yte_TT_MSDC2008_01 DVHC-DSLD 2010_Mau_NGTK-daydu-2014-Laodong" xfId="1749"/>
    <cellStyle name="_09.GD-Yte_TT_MSDC2008_01 DVHC-DSLD 2010_nien giam 28.5.12_sua tn_Oanh-gui-3.15pm-28-5-2012" xfId="1753"/>
    <cellStyle name="_09.GD-Yte_TT_MSDC2008_01 DVHC-DSLD 2010_Nien giam KT_TV 2010" xfId="140"/>
    <cellStyle name="_09.GD-Yte_TT_MSDC2008_01 DVHC-DSLD 2010_nien giam tom tat 2010 (thuy)" xfId="141"/>
    <cellStyle name="_09.GD-Yte_TT_MSDC2008_01 DVHC-DSLD 2010_nien giam tom tat 2010 (thuy)_01 Don vi HC" xfId="1754"/>
    <cellStyle name="_09.GD-Yte_TT_MSDC2008_01 DVHC-DSLD 2010_nien giam tom tat 2010 (thuy)_01 Don vi HC 2" xfId="1755"/>
    <cellStyle name="_09.GD-Yte_TT_MSDC2008_01 DVHC-DSLD 2010_nien giam tom tat 2010 (thuy)_01 Don vi HC_Book2" xfId="1756"/>
    <cellStyle name="_09.GD-Yte_TT_MSDC2008_01 DVHC-DSLD 2010_nien giam tom tat 2010 (thuy)_01 Don vi HC_Niengiam_Hung_final" xfId="1758"/>
    <cellStyle name="_09.GD-Yte_TT_MSDC2008_01 DVHC-DSLD 2010_nien giam tom tat 2010 (thuy)_01 Don vi HC_NGTK-daydu-2014-Laodong" xfId="1757"/>
    <cellStyle name="_09.GD-Yte_TT_MSDC2008_01 DVHC-DSLD 2010_nien giam tom tat 2010 (thuy)_02 Danso_Laodong 2012(chuan) CO SO" xfId="1759"/>
    <cellStyle name="_09.GD-Yte_TT_MSDC2008_01 DVHC-DSLD 2010_nien giam tom tat 2010 (thuy)_04 Doanh nghiep va CSKDCT 2012" xfId="1760"/>
    <cellStyle name="_09.GD-Yte_TT_MSDC2008_01 DVHC-DSLD 2010_nien giam tom tat 2010 (thuy)_08 Thuong mai Tong muc - Diep" xfId="1761"/>
    <cellStyle name="_09.GD-Yte_TT_MSDC2008_01 DVHC-DSLD 2010_nien giam tom tat 2010 (thuy)_09 Thuong mai va Du lich" xfId="1762"/>
    <cellStyle name="_09.GD-Yte_TT_MSDC2008_01 DVHC-DSLD 2010_nien giam tom tat 2010 (thuy)_09 Thuong mai va Du lich 2" xfId="1763"/>
    <cellStyle name="_09.GD-Yte_TT_MSDC2008_01 DVHC-DSLD 2010_nien giam tom tat 2010 (thuy)_09 Thuong mai va Du lich_01 Don vi HC" xfId="1764"/>
    <cellStyle name="_09.GD-Yte_TT_MSDC2008_01 DVHC-DSLD 2010_nien giam tom tat 2010 (thuy)_09 Thuong mai va Du lich_Book2" xfId="1765"/>
    <cellStyle name="_09.GD-Yte_TT_MSDC2008_01 DVHC-DSLD 2010_nien giam tom tat 2010 (thuy)_09 Thuong mai va Du lich_nien giam tom tat nong nghiep 2013" xfId="1768"/>
    <cellStyle name="_09.GD-Yte_TT_MSDC2008_01 DVHC-DSLD 2010_nien giam tom tat 2010 (thuy)_09 Thuong mai va Du lich_Niengiam_Hung_final" xfId="1769"/>
    <cellStyle name="_09.GD-Yte_TT_MSDC2008_01 DVHC-DSLD 2010_nien giam tom tat 2010 (thuy)_09 Thuong mai va Du lich_NGDD 2013 Thu chi NSNN " xfId="1766"/>
    <cellStyle name="_09.GD-Yte_TT_MSDC2008_01 DVHC-DSLD 2010_nien giam tom tat 2010 (thuy)_09 Thuong mai va Du lich_NGTK-daydu-2014-Laodong" xfId="1767"/>
    <cellStyle name="_09.GD-Yte_TT_MSDC2008_01 DVHC-DSLD 2010_nien giam tom tat 2010 (thuy)_09 Thuong mai va Du lich_Phan II (In)" xfId="1770"/>
    <cellStyle name="_09.GD-Yte_TT_MSDC2008_01 DVHC-DSLD 2010_nien giam tom tat 2010 (thuy)_12 MSDC_Thuy Van" xfId="1771"/>
    <cellStyle name="_09.GD-Yte_TT_MSDC2008_01 DVHC-DSLD 2010_nien giam tom tat 2010 (thuy)_Don vi HC, dat dai, khi hau" xfId="1772"/>
    <cellStyle name="_09.GD-Yte_TT_MSDC2008_01 DVHC-DSLD 2010_nien giam tom tat 2010 (thuy)_Mau" xfId="1773"/>
    <cellStyle name="_09.GD-Yte_TT_MSDC2008_01 DVHC-DSLD 2010_nien giam tom tat 2010 (thuy)_nien giam 28.5.12_sua tn_Oanh-gui-3.15pm-28-5-2012" xfId="1775"/>
    <cellStyle name="_09.GD-Yte_TT_MSDC2008_01 DVHC-DSLD 2010_nien giam tom tat 2010 (thuy)_nien giam tom tat nong nghiep 2013" xfId="1776"/>
    <cellStyle name="_09.GD-Yte_TT_MSDC2008_01 DVHC-DSLD 2010_nien giam tom tat 2010 (thuy)_NGTK-daydu-2014-VuDSLD(22.5.2015)" xfId="1774"/>
    <cellStyle name="_09.GD-Yte_TT_MSDC2008_01 DVHC-DSLD 2010_nien giam tom tat 2010 (thuy)_Phan II (In)" xfId="1777"/>
    <cellStyle name="_09.GD-Yte_TT_MSDC2008_01 DVHC-DSLD 2010_nien giam tom tat 2010 (thuy)_TKQG" xfId="1778"/>
    <cellStyle name="_09.GD-Yte_TT_MSDC2008_01 DVHC-DSLD 2010_nien giam tom tat 2010 (thuy)_Xl0000006" xfId="1779"/>
    <cellStyle name="_09.GD-Yte_TT_MSDC2008_01 DVHC-DSLD 2010_nien giam tom tat 2010 (thuy)_Xl0000167" xfId="1780"/>
    <cellStyle name="_09.GD-Yte_TT_MSDC2008_01 DVHC-DSLD 2010_nien giam tom tat 2010 (thuy)_Y te-VH TT_Tam(1)" xfId="1781"/>
    <cellStyle name="_09.GD-Yte_TT_MSDC2008_01 DVHC-DSLD 2010_nien giam tom tat nong nghiep 2013" xfId="1782"/>
    <cellStyle name="_09.GD-Yte_TT_MSDC2008_01 DVHC-DSLD 2010_NGDD 2013 Thu chi NSNN " xfId="1751"/>
    <cellStyle name="_09.GD-Yte_TT_MSDC2008_01 DVHC-DSLD 2010_NGTK-daydu-2014-VuDSLD(22.5.2015)" xfId="1752"/>
    <cellStyle name="_09.GD-Yte_TT_MSDC2008_01 DVHC-DSLD 2010_Phan II (In)" xfId="1783"/>
    <cellStyle name="_09.GD-Yte_TT_MSDC2008_01 DVHC-DSLD 2010_Tong hop NGTT" xfId="142"/>
    <cellStyle name="_09.GD-Yte_TT_MSDC2008_01 DVHC-DSLD 2010_Tong hop NGTT 2" xfId="1784"/>
    <cellStyle name="_09.GD-Yte_TT_MSDC2008_01 DVHC-DSLD 2010_Tong hop NGTT_09 Thuong mai va Du lich" xfId="1785"/>
    <cellStyle name="_09.GD-Yte_TT_MSDC2008_01 DVHC-DSLD 2010_Tong hop NGTT_09 Thuong mai va Du lich 2" xfId="1786"/>
    <cellStyle name="_09.GD-Yte_TT_MSDC2008_01 DVHC-DSLD 2010_Tong hop NGTT_09 Thuong mai va Du lich_01 Don vi HC" xfId="1787"/>
    <cellStyle name="_09.GD-Yte_TT_MSDC2008_01 DVHC-DSLD 2010_Tong hop NGTT_09 Thuong mai va Du lich_Book2" xfId="1788"/>
    <cellStyle name="_09.GD-Yte_TT_MSDC2008_01 DVHC-DSLD 2010_Tong hop NGTT_09 Thuong mai va Du lich_nien giam tom tat nong nghiep 2013" xfId="1791"/>
    <cellStyle name="_09.GD-Yte_TT_MSDC2008_01 DVHC-DSLD 2010_Tong hop NGTT_09 Thuong mai va Du lich_Niengiam_Hung_final" xfId="1792"/>
    <cellStyle name="_09.GD-Yte_TT_MSDC2008_01 DVHC-DSLD 2010_Tong hop NGTT_09 Thuong mai va Du lich_NGDD 2013 Thu chi NSNN " xfId="1789"/>
    <cellStyle name="_09.GD-Yte_TT_MSDC2008_01 DVHC-DSLD 2010_Tong hop NGTT_09 Thuong mai va Du lich_NGTK-daydu-2014-Laodong" xfId="1790"/>
    <cellStyle name="_09.GD-Yte_TT_MSDC2008_01 DVHC-DSLD 2010_Tong hop NGTT_09 Thuong mai va Du lich_Phan II (In)" xfId="1793"/>
    <cellStyle name="_09.GD-Yte_TT_MSDC2008_01 DVHC-DSLD 2010_Tong hop NGTT_Book2" xfId="1794"/>
    <cellStyle name="_09.GD-Yte_TT_MSDC2008_01 DVHC-DSLD 2010_Tong hop NGTT_Mau" xfId="1795"/>
    <cellStyle name="_09.GD-Yte_TT_MSDC2008_01 DVHC-DSLD 2010_Tong hop NGTT_Niengiam_Hung_final" xfId="1797"/>
    <cellStyle name="_09.GD-Yte_TT_MSDC2008_01 DVHC-DSLD 2010_Tong hop NGTT_NGTK-daydu-2014-Laodong" xfId="1796"/>
    <cellStyle name="_09.GD-Yte_TT_MSDC2008_01 DVHC-DSLD 2010_Xl0000006" xfId="1798"/>
    <cellStyle name="_09.GD-Yte_TT_MSDC2008_01 DVHC-DSLD 2010_Xl0000167" xfId="1799"/>
    <cellStyle name="_09.GD-Yte_TT_MSDC2008_01 DVHC-DSLD 2010_Y te-VH TT_Tam(1)" xfId="1800"/>
    <cellStyle name="_09.GD-Yte_TT_MSDC2008_02  Dan so lao dong(OK)" xfId="1801"/>
    <cellStyle name="_09.GD-Yte_TT_MSDC2008_02 Danso_Laodong 2012(chuan) CO SO" xfId="1802"/>
    <cellStyle name="_09.GD-Yte_TT_MSDC2008_03 Dautu 2010" xfId="143"/>
    <cellStyle name="_09.GD-Yte_TT_MSDC2008_03 Dautu 2010_01 Don vi HC" xfId="1803"/>
    <cellStyle name="_09.GD-Yte_TT_MSDC2008_03 Dautu 2010_01 Don vi HC 2" xfId="1804"/>
    <cellStyle name="_09.GD-Yte_TT_MSDC2008_03 Dautu 2010_01 Don vi HC_Book2" xfId="1805"/>
    <cellStyle name="_09.GD-Yte_TT_MSDC2008_03 Dautu 2010_01 Don vi HC_Niengiam_Hung_final" xfId="1807"/>
    <cellStyle name="_09.GD-Yte_TT_MSDC2008_03 Dautu 2010_01 Don vi HC_NGTK-daydu-2014-Laodong" xfId="1806"/>
    <cellStyle name="_09.GD-Yte_TT_MSDC2008_03 Dautu 2010_02 Danso_Laodong 2012(chuan) CO SO" xfId="1808"/>
    <cellStyle name="_09.GD-Yte_TT_MSDC2008_03 Dautu 2010_04 Doanh nghiep va CSKDCT 2012" xfId="1809"/>
    <cellStyle name="_09.GD-Yte_TT_MSDC2008_03 Dautu 2010_08 Thuong mai Tong muc - Diep" xfId="1810"/>
    <cellStyle name="_09.GD-Yte_TT_MSDC2008_03 Dautu 2010_09 Thuong mai va Du lich" xfId="1811"/>
    <cellStyle name="_09.GD-Yte_TT_MSDC2008_03 Dautu 2010_09 Thuong mai va Du lich 2" xfId="1812"/>
    <cellStyle name="_09.GD-Yte_TT_MSDC2008_03 Dautu 2010_09 Thuong mai va Du lich_01 Don vi HC" xfId="1813"/>
    <cellStyle name="_09.GD-Yte_TT_MSDC2008_03 Dautu 2010_09 Thuong mai va Du lich_Book2" xfId="1814"/>
    <cellStyle name="_09.GD-Yte_TT_MSDC2008_03 Dautu 2010_09 Thuong mai va Du lich_nien giam tom tat nong nghiep 2013" xfId="1817"/>
    <cellStyle name="_09.GD-Yte_TT_MSDC2008_03 Dautu 2010_09 Thuong mai va Du lich_Niengiam_Hung_final" xfId="1818"/>
    <cellStyle name="_09.GD-Yte_TT_MSDC2008_03 Dautu 2010_09 Thuong mai va Du lich_NGDD 2013 Thu chi NSNN " xfId="1815"/>
    <cellStyle name="_09.GD-Yte_TT_MSDC2008_03 Dautu 2010_09 Thuong mai va Du lich_NGTK-daydu-2014-Laodong" xfId="1816"/>
    <cellStyle name="_09.GD-Yte_TT_MSDC2008_03 Dautu 2010_09 Thuong mai va Du lich_Phan II (In)" xfId="1819"/>
    <cellStyle name="_09.GD-Yte_TT_MSDC2008_03 Dautu 2010_12 MSDC_Thuy Van" xfId="1820"/>
    <cellStyle name="_09.GD-Yte_TT_MSDC2008_03 Dautu 2010_Don vi HC, dat dai, khi hau" xfId="1821"/>
    <cellStyle name="_09.GD-Yte_TT_MSDC2008_03 Dautu 2010_Mau" xfId="1822"/>
    <cellStyle name="_09.GD-Yte_TT_MSDC2008_03 Dautu 2010_nien giam 28.5.12_sua tn_Oanh-gui-3.15pm-28-5-2012" xfId="1824"/>
    <cellStyle name="_09.GD-Yte_TT_MSDC2008_03 Dautu 2010_nien giam tom tat nong nghiep 2013" xfId="1825"/>
    <cellStyle name="_09.GD-Yte_TT_MSDC2008_03 Dautu 2010_NGTK-daydu-2014-VuDSLD(22.5.2015)" xfId="1823"/>
    <cellStyle name="_09.GD-Yte_TT_MSDC2008_03 Dautu 2010_Phan II (In)" xfId="1826"/>
    <cellStyle name="_09.GD-Yte_TT_MSDC2008_03 Dautu 2010_TKQG" xfId="1827"/>
    <cellStyle name="_09.GD-Yte_TT_MSDC2008_03 Dautu 2010_Xl0000006" xfId="1828"/>
    <cellStyle name="_09.GD-Yte_TT_MSDC2008_03 Dautu 2010_Xl0000167" xfId="1829"/>
    <cellStyle name="_09.GD-Yte_TT_MSDC2008_03 Dautu 2010_Y te-VH TT_Tam(1)" xfId="1830"/>
    <cellStyle name="_09.GD-Yte_TT_MSDC2008_03 TKQG" xfId="1831"/>
    <cellStyle name="_09.GD-Yte_TT_MSDC2008_03 TKQG 2" xfId="1832"/>
    <cellStyle name="_09.GD-Yte_TT_MSDC2008_03 TKQG_02  Dan so lao dong(OK)" xfId="1833"/>
    <cellStyle name="_09.GD-Yte_TT_MSDC2008_03 TKQG_Book2" xfId="1834"/>
    <cellStyle name="_09.GD-Yte_TT_MSDC2008_03 TKQG_Niengiam_Hung_final" xfId="1836"/>
    <cellStyle name="_09.GD-Yte_TT_MSDC2008_03 TKQG_NGTK-daydu-2014-Laodong" xfId="1835"/>
    <cellStyle name="_09.GD-Yte_TT_MSDC2008_03 TKQG_Xl0000167" xfId="1837"/>
    <cellStyle name="_09.GD-Yte_TT_MSDC2008_04 Doanh nghiep va CSKDCT 2012" xfId="1838"/>
    <cellStyle name="_09.GD-Yte_TT_MSDC2008_05 Doanh nghiep va Ca the (25)" xfId="144"/>
    <cellStyle name="_09.GD-Yte_TT_MSDC2008_05 Doanh nghiep va Ca the_2011 (Ok)" xfId="145"/>
    <cellStyle name="_09.GD-Yte_TT_MSDC2008_05 NGTT DN 2010 (OK)" xfId="146"/>
    <cellStyle name="_09.GD-Yte_TT_MSDC2008_05 NGTT DN 2010 (OK) 2" xfId="1839"/>
    <cellStyle name="_09.GD-Yte_TT_MSDC2008_05 NGTT DN 2010 (OK)_Bo sung 04 bieu Cong nghiep" xfId="147"/>
    <cellStyle name="_09.GD-Yte_TT_MSDC2008_05 NGTT DN 2010 (OK)_Bo sung 04 bieu Cong nghiep 2" xfId="1840"/>
    <cellStyle name="_09.GD-Yte_TT_MSDC2008_05 NGTT DN 2010 (OK)_Bo sung 04 bieu Cong nghiep_Book2" xfId="1841"/>
    <cellStyle name="_09.GD-Yte_TT_MSDC2008_05 NGTT DN 2010 (OK)_Bo sung 04 bieu Cong nghiep_Mau" xfId="1842"/>
    <cellStyle name="_09.GD-Yte_TT_MSDC2008_05 NGTT DN 2010 (OK)_Bo sung 04 bieu Cong nghiep_Niengiam_Hung_final" xfId="1844"/>
    <cellStyle name="_09.GD-Yte_TT_MSDC2008_05 NGTT DN 2010 (OK)_Bo sung 04 bieu Cong nghiep_NGTK-daydu-2014-Laodong" xfId="1843"/>
    <cellStyle name="_09.GD-Yte_TT_MSDC2008_05 NGTT DN 2010 (OK)_Book2" xfId="1845"/>
    <cellStyle name="_09.GD-Yte_TT_MSDC2008_05 NGTT DN 2010 (OK)_Mau" xfId="1846"/>
    <cellStyle name="_09.GD-Yte_TT_MSDC2008_05 NGTT DN 2010 (OK)_Niengiam_Hung_final" xfId="1848"/>
    <cellStyle name="_09.GD-Yte_TT_MSDC2008_05 NGTT DN 2010 (OK)_NGTK-daydu-2014-Laodong" xfId="1847"/>
    <cellStyle name="_09.GD-Yte_TT_MSDC2008_05 Thu chi NSNN" xfId="1849"/>
    <cellStyle name="_09.GD-Yte_TT_MSDC2008_06 Nong, lam nghiep 2010  (ok)" xfId="1851"/>
    <cellStyle name="_09.GD-Yte_TT_MSDC2008_06 NGTT LN,TS 2013 co so" xfId="1850"/>
    <cellStyle name="_09.GD-Yte_TT_MSDC2008_07 NGTT CN 2012" xfId="1852"/>
    <cellStyle name="_09.GD-Yte_TT_MSDC2008_08 Thuong mai Tong muc - Diep" xfId="1853"/>
    <cellStyle name="_09.GD-Yte_TT_MSDC2008_08 Thuong mai va Du lich (Ok)" xfId="1854"/>
    <cellStyle name="_09.GD-Yte_TT_MSDC2008_08 Thuong mai va Du lich (Ok)_nien giam tom tat nong nghiep 2013" xfId="1855"/>
    <cellStyle name="_09.GD-Yte_TT_MSDC2008_08 Thuong mai va Du lich (Ok)_Phan II (In)" xfId="1856"/>
    <cellStyle name="_09.GD-Yte_TT_MSDC2008_09 Chi so gia 2011- VuTKG-1 (Ok)" xfId="1857"/>
    <cellStyle name="_09.GD-Yte_TT_MSDC2008_09 Chi so gia 2011- VuTKG-1 (Ok)_nien giam tom tat nong nghiep 2013" xfId="1858"/>
    <cellStyle name="_09.GD-Yte_TT_MSDC2008_09 Chi so gia 2011- VuTKG-1 (Ok)_Phan II (In)" xfId="1859"/>
    <cellStyle name="_09.GD-Yte_TT_MSDC2008_09 Du lich" xfId="1860"/>
    <cellStyle name="_09.GD-Yte_TT_MSDC2008_09 Du lich_nien giam tom tat nong nghiep 2013" xfId="1861"/>
    <cellStyle name="_09.GD-Yte_TT_MSDC2008_09 Du lich_Phan II (In)" xfId="1862"/>
    <cellStyle name="_09.GD-Yte_TT_MSDC2008_10 Market VH, YT, GD, NGTT 2011 " xfId="148"/>
    <cellStyle name="_09.GD-Yte_TT_MSDC2008_10 Market VH, YT, GD, NGTT 2011  2" xfId="1863"/>
    <cellStyle name="_09.GD-Yte_TT_MSDC2008_10 Market VH, YT, GD, NGTT 2011 _02  Dan so lao dong(OK)" xfId="1864"/>
    <cellStyle name="_09.GD-Yte_TT_MSDC2008_10 Market VH, YT, GD, NGTT 2011 _03 TKQG va Thu chi NSNN 2012" xfId="1865"/>
    <cellStyle name="_09.GD-Yte_TT_MSDC2008_10 Market VH, YT, GD, NGTT 2011 _04 Doanh nghiep va CSKDCT 2012" xfId="1866"/>
    <cellStyle name="_09.GD-Yte_TT_MSDC2008_10 Market VH, YT, GD, NGTT 2011 _05 Doanh nghiep va Ca the_2011 (Ok)" xfId="149"/>
    <cellStyle name="_09.GD-Yte_TT_MSDC2008_10 Market VH, YT, GD, NGTT 2011 _06 NGTT LN,TS 2013 co so" xfId="1867"/>
    <cellStyle name="_09.GD-Yte_TT_MSDC2008_10 Market VH, YT, GD, NGTT 2011 _07 NGTT CN 2012" xfId="1868"/>
    <cellStyle name="_09.GD-Yte_TT_MSDC2008_10 Market VH, YT, GD, NGTT 2011 _08 Thuong mai Tong muc - Diep" xfId="1869"/>
    <cellStyle name="_09.GD-Yte_TT_MSDC2008_10 Market VH, YT, GD, NGTT 2011 _08 Thuong mai va Du lich (Ok)" xfId="1870"/>
    <cellStyle name="_09.GD-Yte_TT_MSDC2008_10 Market VH, YT, GD, NGTT 2011 _08 Thuong mai va Du lich (Ok)_nien giam tom tat nong nghiep 2013" xfId="1871"/>
    <cellStyle name="_09.GD-Yte_TT_MSDC2008_10 Market VH, YT, GD, NGTT 2011 _08 Thuong mai va Du lich (Ok)_Phan II (In)" xfId="1872"/>
    <cellStyle name="_09.GD-Yte_TT_MSDC2008_10 Market VH, YT, GD, NGTT 2011 _09 Chi so gia 2011- VuTKG-1 (Ok)" xfId="1873"/>
    <cellStyle name="_09.GD-Yte_TT_MSDC2008_10 Market VH, YT, GD, NGTT 2011 _09 Chi so gia 2011- VuTKG-1 (Ok)_nien giam tom tat nong nghiep 2013" xfId="1874"/>
    <cellStyle name="_09.GD-Yte_TT_MSDC2008_10 Market VH, YT, GD, NGTT 2011 _09 Chi so gia 2011- VuTKG-1 (Ok)_Phan II (In)" xfId="1875"/>
    <cellStyle name="_09.GD-Yte_TT_MSDC2008_10 Market VH, YT, GD, NGTT 2011 _09 Du lich" xfId="1876"/>
    <cellStyle name="_09.GD-Yte_TT_MSDC2008_10 Market VH, YT, GD, NGTT 2011 _09 Du lich_nien giam tom tat nong nghiep 2013" xfId="1877"/>
    <cellStyle name="_09.GD-Yte_TT_MSDC2008_10 Market VH, YT, GD, NGTT 2011 _09 Du lich_Phan II (In)" xfId="1878"/>
    <cellStyle name="_09.GD-Yte_TT_MSDC2008_10 Market VH, YT, GD, NGTT 2011 _10 Van tai va BCVT (da sua ok)" xfId="1879"/>
    <cellStyle name="_09.GD-Yte_TT_MSDC2008_10 Market VH, YT, GD, NGTT 2011 _10 Van tai va BCVT (da sua ok)_nien giam tom tat nong nghiep 2013" xfId="1880"/>
    <cellStyle name="_09.GD-Yte_TT_MSDC2008_10 Market VH, YT, GD, NGTT 2011 _10 Van tai va BCVT (da sua ok)_Phan II (In)" xfId="1881"/>
    <cellStyle name="_09.GD-Yte_TT_MSDC2008_10 Market VH, YT, GD, NGTT 2011 _11 (3)" xfId="150"/>
    <cellStyle name="_09.GD-Yte_TT_MSDC2008_10 Market VH, YT, GD, NGTT 2011 _11 (3) 2" xfId="1882"/>
    <cellStyle name="_09.GD-Yte_TT_MSDC2008_10 Market VH, YT, GD, NGTT 2011 _11 (3)_04 Doanh nghiep va CSKDCT 2012" xfId="1883"/>
    <cellStyle name="_09.GD-Yte_TT_MSDC2008_10 Market VH, YT, GD, NGTT 2011 _11 (3)_Book2" xfId="1884"/>
    <cellStyle name="_09.GD-Yte_TT_MSDC2008_10 Market VH, YT, GD, NGTT 2011 _11 (3)_nien giam tom tat nong nghiep 2013" xfId="1886"/>
    <cellStyle name="_09.GD-Yte_TT_MSDC2008_10 Market VH, YT, GD, NGTT 2011 _11 (3)_Niengiam_Hung_final" xfId="1887"/>
    <cellStyle name="_09.GD-Yte_TT_MSDC2008_10 Market VH, YT, GD, NGTT 2011 _11 (3)_NGTK-daydu-2014-Laodong" xfId="1885"/>
    <cellStyle name="_09.GD-Yte_TT_MSDC2008_10 Market VH, YT, GD, NGTT 2011 _11 (3)_Phan II (In)" xfId="1888"/>
    <cellStyle name="_09.GD-Yte_TT_MSDC2008_10 Market VH, YT, GD, NGTT 2011 _11 (3)_Xl0000167" xfId="1889"/>
    <cellStyle name="_09.GD-Yte_TT_MSDC2008_10 Market VH, YT, GD, NGTT 2011 _12 (2)" xfId="151"/>
    <cellStyle name="_09.GD-Yte_TT_MSDC2008_10 Market VH, YT, GD, NGTT 2011 _12 (2) 2" xfId="1890"/>
    <cellStyle name="_09.GD-Yte_TT_MSDC2008_10 Market VH, YT, GD, NGTT 2011 _12 (2)_04 Doanh nghiep va CSKDCT 2012" xfId="1891"/>
    <cellStyle name="_09.GD-Yte_TT_MSDC2008_10 Market VH, YT, GD, NGTT 2011 _12 (2)_Book2" xfId="1892"/>
    <cellStyle name="_09.GD-Yte_TT_MSDC2008_10 Market VH, YT, GD, NGTT 2011 _12 (2)_nien giam tom tat nong nghiep 2013" xfId="1894"/>
    <cellStyle name="_09.GD-Yte_TT_MSDC2008_10 Market VH, YT, GD, NGTT 2011 _12 (2)_Niengiam_Hung_final" xfId="1895"/>
    <cellStyle name="_09.GD-Yte_TT_MSDC2008_10 Market VH, YT, GD, NGTT 2011 _12 (2)_NGTK-daydu-2014-Laodong" xfId="1893"/>
    <cellStyle name="_09.GD-Yte_TT_MSDC2008_10 Market VH, YT, GD, NGTT 2011 _12 (2)_Phan II (In)" xfId="1896"/>
    <cellStyle name="_09.GD-Yte_TT_MSDC2008_10 Market VH, YT, GD, NGTT 2011 _12 (2)_Xl0000167" xfId="1897"/>
    <cellStyle name="_09.GD-Yte_TT_MSDC2008_10 Market VH, YT, GD, NGTT 2011 _12 Giao duc, Y Te va Muc songnam2011" xfId="1898"/>
    <cellStyle name="_09.GD-Yte_TT_MSDC2008_10 Market VH, YT, GD, NGTT 2011 _12 Giao duc, Y Te va Muc songnam2011_nien giam tom tat nong nghiep 2013" xfId="1899"/>
    <cellStyle name="_09.GD-Yte_TT_MSDC2008_10 Market VH, YT, GD, NGTT 2011 _12 Giao duc, Y Te va Muc songnam2011_Phan II (In)" xfId="1900"/>
    <cellStyle name="_09.GD-Yte_TT_MSDC2008_10 Market VH, YT, GD, NGTT 2011 _12 MSDC_Thuy Van" xfId="1901"/>
    <cellStyle name="_09.GD-Yte_TT_MSDC2008_10 Market VH, YT, GD, NGTT 2011 _13 Van tai 2012" xfId="1902"/>
    <cellStyle name="_09.GD-Yte_TT_MSDC2008_10 Market VH, YT, GD, NGTT 2011 _Book2" xfId="1903"/>
    <cellStyle name="_09.GD-Yte_TT_MSDC2008_10 Market VH, YT, GD, NGTT 2011 _Giaoduc2013(ok)" xfId="1904"/>
    <cellStyle name="_09.GD-Yte_TT_MSDC2008_10 Market VH, YT, GD, NGTT 2011 _Maket NGTT2012 LN,TS (7-1-2013)" xfId="1905"/>
    <cellStyle name="_09.GD-Yte_TT_MSDC2008_10 Market VH, YT, GD, NGTT 2011 _Maket NGTT2012 LN,TS (7-1-2013)_Nongnghiep" xfId="1906"/>
    <cellStyle name="_09.GD-Yte_TT_MSDC2008_10 Market VH, YT, GD, NGTT 2011 _Nien giam TT Vu Nong nghiep 2012(solieu)-gui Vu TH 29-3-2013" xfId="1910"/>
    <cellStyle name="_09.GD-Yte_TT_MSDC2008_10 Market VH, YT, GD, NGTT 2011 _Niengiam_Hung_final" xfId="1911"/>
    <cellStyle name="_09.GD-Yte_TT_MSDC2008_10 Market VH, YT, GD, NGTT 2011 _Nongnghiep" xfId="1912"/>
    <cellStyle name="_09.GD-Yte_TT_MSDC2008_10 Market VH, YT, GD, NGTT 2011 _Nongnghiep NGDD 2012_cap nhat den 24-5-2013(1)" xfId="1913"/>
    <cellStyle name="_09.GD-Yte_TT_MSDC2008_10 Market VH, YT, GD, NGTT 2011 _Nongnghiep_Nongnghiep NGDD 2012_cap nhat den 24-5-2013(1)" xfId="1914"/>
    <cellStyle name="_09.GD-Yte_TT_MSDC2008_10 Market VH, YT, GD, NGTT 2011 _Ngiam_lamnghiep_2011_v2(1)(1)" xfId="152"/>
    <cellStyle name="_09.GD-Yte_TT_MSDC2008_10 Market VH, YT, GD, NGTT 2011 _Ngiam_lamnghiep_2011_v2(1)(1)_Nongnghiep" xfId="1907"/>
    <cellStyle name="_09.GD-Yte_TT_MSDC2008_10 Market VH, YT, GD, NGTT 2011 _NGTK-daydu-2014-Laodong" xfId="1908"/>
    <cellStyle name="_09.GD-Yte_TT_MSDC2008_10 Market VH, YT, GD, NGTT 2011 _NGTT LN,TS 2012 (Chuan)" xfId="1909"/>
    <cellStyle name="_09.GD-Yte_TT_MSDC2008_10 Market VH, YT, GD, NGTT 2011 _So lieu quoc te TH" xfId="1915"/>
    <cellStyle name="_09.GD-Yte_TT_MSDC2008_10 Market VH, YT, GD, NGTT 2011 _So lieu quoc te TH_nien giam tom tat nong nghiep 2013" xfId="1916"/>
    <cellStyle name="_09.GD-Yte_TT_MSDC2008_10 Market VH, YT, GD, NGTT 2011 _So lieu quoc te TH_Phan II (In)" xfId="1917"/>
    <cellStyle name="_09.GD-Yte_TT_MSDC2008_10 Market VH, YT, GD, NGTT 2011 _TKQG" xfId="1918"/>
    <cellStyle name="_09.GD-Yte_TT_MSDC2008_10 Market VH, YT, GD, NGTT 2011 _Xl0000147" xfId="1919"/>
    <cellStyle name="_09.GD-Yte_TT_MSDC2008_10 Market VH, YT, GD, NGTT 2011 _Xl0000167" xfId="1920"/>
    <cellStyle name="_09.GD-Yte_TT_MSDC2008_10 Market VH, YT, GD, NGTT 2011 _XNK" xfId="1921"/>
    <cellStyle name="_09.GD-Yte_TT_MSDC2008_10 Market VH, YT, GD, NGTT 2011 _XNK_nien giam tom tat nong nghiep 2013" xfId="1922"/>
    <cellStyle name="_09.GD-Yte_TT_MSDC2008_10 Market VH, YT, GD, NGTT 2011 _XNK_Phan II (In)" xfId="1923"/>
    <cellStyle name="_09.GD-Yte_TT_MSDC2008_10 Van tai va BCVT (da sua ok)" xfId="1924"/>
    <cellStyle name="_09.GD-Yte_TT_MSDC2008_10 Van tai va BCVT (da sua ok)_nien giam tom tat nong nghiep 2013" xfId="1925"/>
    <cellStyle name="_09.GD-Yte_TT_MSDC2008_10 Van tai va BCVT (da sua ok)_Phan II (In)" xfId="1926"/>
    <cellStyle name="_09.GD-Yte_TT_MSDC2008_10 VH, YT, GD, NGTT 2010 - (OK)" xfId="153"/>
    <cellStyle name="_09.GD-Yte_TT_MSDC2008_10 VH, YT, GD, NGTT 2010 - (OK) 2" xfId="1927"/>
    <cellStyle name="_09.GD-Yte_TT_MSDC2008_10 VH, YT, GD, NGTT 2010 - (OK)_Bo sung 04 bieu Cong nghiep" xfId="154"/>
    <cellStyle name="_09.GD-Yte_TT_MSDC2008_10 VH, YT, GD, NGTT 2010 - (OK)_Bo sung 04 bieu Cong nghiep 2" xfId="1928"/>
    <cellStyle name="_09.GD-Yte_TT_MSDC2008_10 VH, YT, GD, NGTT 2010 - (OK)_Bo sung 04 bieu Cong nghiep_Book2" xfId="1929"/>
    <cellStyle name="_09.GD-Yte_TT_MSDC2008_10 VH, YT, GD, NGTT 2010 - (OK)_Bo sung 04 bieu Cong nghiep_Mau" xfId="1930"/>
    <cellStyle name="_09.GD-Yte_TT_MSDC2008_10 VH, YT, GD, NGTT 2010 - (OK)_Bo sung 04 bieu Cong nghiep_Niengiam_Hung_final" xfId="1932"/>
    <cellStyle name="_09.GD-Yte_TT_MSDC2008_10 VH, YT, GD, NGTT 2010 - (OK)_Bo sung 04 bieu Cong nghiep_NGTK-daydu-2014-Laodong" xfId="1931"/>
    <cellStyle name="_09.GD-Yte_TT_MSDC2008_10 VH, YT, GD, NGTT 2010 - (OK)_Book2" xfId="1933"/>
    <cellStyle name="_09.GD-Yte_TT_MSDC2008_10 VH, YT, GD, NGTT 2010 - (OK)_Mau" xfId="1934"/>
    <cellStyle name="_09.GD-Yte_TT_MSDC2008_10 VH, YT, GD, NGTT 2010 - (OK)_Niengiam_Hung_final" xfId="1936"/>
    <cellStyle name="_09.GD-Yte_TT_MSDC2008_10 VH, YT, GD, NGTT 2010 - (OK)_NGTK-daydu-2014-Laodong" xfId="1935"/>
    <cellStyle name="_09.GD-Yte_TT_MSDC2008_11 (3)" xfId="155"/>
    <cellStyle name="_09.GD-Yte_TT_MSDC2008_11 (3) 2" xfId="1937"/>
    <cellStyle name="_09.GD-Yte_TT_MSDC2008_11 (3)_04 Doanh nghiep va CSKDCT 2012" xfId="1938"/>
    <cellStyle name="_09.GD-Yte_TT_MSDC2008_11 (3)_Book2" xfId="1939"/>
    <cellStyle name="_09.GD-Yte_TT_MSDC2008_11 (3)_nien giam tom tat nong nghiep 2013" xfId="1941"/>
    <cellStyle name="_09.GD-Yte_TT_MSDC2008_11 (3)_Niengiam_Hung_final" xfId="1942"/>
    <cellStyle name="_09.GD-Yte_TT_MSDC2008_11 (3)_NGTK-daydu-2014-Laodong" xfId="1940"/>
    <cellStyle name="_09.GD-Yte_TT_MSDC2008_11 (3)_Phan II (In)" xfId="1943"/>
    <cellStyle name="_09.GD-Yte_TT_MSDC2008_11 (3)_Xl0000167" xfId="1944"/>
    <cellStyle name="_09.GD-Yte_TT_MSDC2008_11 So lieu quoc te 2010-final" xfId="156"/>
    <cellStyle name="_09.GD-Yte_TT_MSDC2008_11 So lieu quoc te 2010-final 2" xfId="1945"/>
    <cellStyle name="_09.GD-Yte_TT_MSDC2008_11 So lieu quoc te 2010-final_Book2" xfId="1946"/>
    <cellStyle name="_09.GD-Yte_TT_MSDC2008_11 So lieu quoc te 2010-final_Mau" xfId="1947"/>
    <cellStyle name="_09.GD-Yte_TT_MSDC2008_11 So lieu quoc te 2010-final_Niengiam_Hung_final" xfId="1949"/>
    <cellStyle name="_09.GD-Yte_TT_MSDC2008_11 So lieu quoc te 2010-final_NGTK-daydu-2014-Laodong" xfId="1948"/>
    <cellStyle name="_09.GD-Yte_TT_MSDC2008_12 (2)" xfId="157"/>
    <cellStyle name="_09.GD-Yte_TT_MSDC2008_12 (2) 2" xfId="1950"/>
    <cellStyle name="_09.GD-Yte_TT_MSDC2008_12 (2)_04 Doanh nghiep va CSKDCT 2012" xfId="1951"/>
    <cellStyle name="_09.GD-Yte_TT_MSDC2008_12 (2)_Book2" xfId="1952"/>
    <cellStyle name="_09.GD-Yte_TT_MSDC2008_12 (2)_nien giam tom tat nong nghiep 2013" xfId="1954"/>
    <cellStyle name="_09.GD-Yte_TT_MSDC2008_12 (2)_Niengiam_Hung_final" xfId="1955"/>
    <cellStyle name="_09.GD-Yte_TT_MSDC2008_12 (2)_NGTK-daydu-2014-Laodong" xfId="1953"/>
    <cellStyle name="_09.GD-Yte_TT_MSDC2008_12 (2)_Phan II (In)" xfId="1956"/>
    <cellStyle name="_09.GD-Yte_TT_MSDC2008_12 (2)_Xl0000167" xfId="1957"/>
    <cellStyle name="_09.GD-Yte_TT_MSDC2008_12 Chi so gia 2012(chuan) co so" xfId="1958"/>
    <cellStyle name="_09.GD-Yte_TT_MSDC2008_12 Giao duc, Y Te va Muc songnam2011" xfId="1959"/>
    <cellStyle name="_09.GD-Yte_TT_MSDC2008_12 Giao duc, Y Te va Muc songnam2011_nien giam tom tat nong nghiep 2013" xfId="1960"/>
    <cellStyle name="_09.GD-Yte_TT_MSDC2008_12 Giao duc, Y Te va Muc songnam2011_Phan II (In)" xfId="1961"/>
    <cellStyle name="_09.GD-Yte_TT_MSDC2008_13 Van tai 2012" xfId="1962"/>
    <cellStyle name="_09.GD-Yte_TT_MSDC2008_Book1" xfId="158"/>
    <cellStyle name="_09.GD-Yte_TT_MSDC2008_Book1 2" xfId="1963"/>
    <cellStyle name="_09.GD-Yte_TT_MSDC2008_Book1_Book2" xfId="1964"/>
    <cellStyle name="_09.GD-Yte_TT_MSDC2008_Book1_Mau" xfId="1965"/>
    <cellStyle name="_09.GD-Yte_TT_MSDC2008_Book1_Niengiam_Hung_final" xfId="1967"/>
    <cellStyle name="_09.GD-Yte_TT_MSDC2008_Book1_NGTK-daydu-2014-Laodong" xfId="1966"/>
    <cellStyle name="_09.GD-Yte_TT_MSDC2008_Ca the" xfId="159"/>
    <cellStyle name="_09.GD-Yte_TT_MSDC2008_Dat Dai NGTT -2013" xfId="1968"/>
    <cellStyle name="_09.GD-Yte_TT_MSDC2008_Dat Dai NGTT -2013 2" xfId="1969"/>
    <cellStyle name="_09.GD-Yte_TT_MSDC2008_Dat Dai NGTT -2013_Book2" xfId="1970"/>
    <cellStyle name="_09.GD-Yte_TT_MSDC2008_Dat Dai NGTT -2013_Niengiam_Hung_final" xfId="1972"/>
    <cellStyle name="_09.GD-Yte_TT_MSDC2008_Dat Dai NGTT -2013_NGTK-daydu-2014-Laodong" xfId="1971"/>
    <cellStyle name="_09.GD-Yte_TT_MSDC2008_GTSXNN" xfId="1974"/>
    <cellStyle name="_09.GD-Yte_TT_MSDC2008_GTSXNN_Nongnghiep NGDD 2012_cap nhat den 24-5-2013(1)" xfId="1975"/>
    <cellStyle name="_09.GD-Yte_TT_MSDC2008_Giaoduc2013(ok)" xfId="1973"/>
    <cellStyle name="_09.GD-Yte_TT_MSDC2008_Maket NGTT Thu chi NS 2011" xfId="160"/>
    <cellStyle name="_09.GD-Yte_TT_MSDC2008_Maket NGTT Thu chi NS 2011_08 Cong nghiep 2010" xfId="1976"/>
    <cellStyle name="_09.GD-Yte_TT_MSDC2008_Maket NGTT Thu chi NS 2011_08 Thuong mai va Du lich (Ok)" xfId="1977"/>
    <cellStyle name="_09.GD-Yte_TT_MSDC2008_Maket NGTT Thu chi NS 2011_09 Chi so gia 2011- VuTKG-1 (Ok)" xfId="1978"/>
    <cellStyle name="_09.GD-Yte_TT_MSDC2008_Maket NGTT Thu chi NS 2011_09 Du lich" xfId="1979"/>
    <cellStyle name="_09.GD-Yte_TT_MSDC2008_Maket NGTT Thu chi NS 2011_10 Van tai va BCVT (da sua ok)" xfId="1980"/>
    <cellStyle name="_09.GD-Yte_TT_MSDC2008_Maket NGTT Thu chi NS 2011_12 Giao duc, Y Te va Muc songnam2011" xfId="1981"/>
    <cellStyle name="_09.GD-Yte_TT_MSDC2008_Maket NGTT Thu chi NS 2011_nien giam tom tat du lich va XNK" xfId="1982"/>
    <cellStyle name="_09.GD-Yte_TT_MSDC2008_Maket NGTT Thu chi NS 2011_Nongnghiep" xfId="1983"/>
    <cellStyle name="_09.GD-Yte_TT_MSDC2008_Maket NGTT Thu chi NS 2011_XNK" xfId="1984"/>
    <cellStyle name="_09.GD-Yte_TT_MSDC2008_Maket NGTT2012 LN,TS (7-1-2013)" xfId="1985"/>
    <cellStyle name="_09.GD-Yte_TT_MSDC2008_Maket NGTT2012 LN,TS (7-1-2013)_Nongnghiep" xfId="1986"/>
    <cellStyle name="_09.GD-Yte_TT_MSDC2008_Mau" xfId="1987"/>
    <cellStyle name="_09.GD-Yte_TT_MSDC2008_Mau 2" xfId="1988"/>
    <cellStyle name="_09.GD-Yte_TT_MSDC2008_Mau_Book2" xfId="1989"/>
    <cellStyle name="_09.GD-Yte_TT_MSDC2008_Mau_Niengiam_Hung_final" xfId="1991"/>
    <cellStyle name="_09.GD-Yte_TT_MSDC2008_Mau_NGTK-daydu-2014-Laodong" xfId="1990"/>
    <cellStyle name="_09.GD-Yte_TT_MSDC2008_Mau_TCCN" xfId="1992"/>
    <cellStyle name="_09.GD-Yte_TT_MSDC2008_Mau_TKQG" xfId="1993"/>
    <cellStyle name="_09.GD-Yte_TT_MSDC2008_nien giam 28.5.12_sua tn_Oanh-gui-3.15pm-28-5-2012" xfId="1997"/>
    <cellStyle name="_09.GD-Yte_TT_MSDC2008_Nien giam day du  Nong nghiep 2010" xfId="1998"/>
    <cellStyle name="_09.GD-Yte_TT_MSDC2008_Nien giam KT_TV 2010" xfId="162"/>
    <cellStyle name="_09.GD-Yte_TT_MSDC2008_nien giam tom tat nong nghiep 2013" xfId="1999"/>
    <cellStyle name="_09.GD-Yte_TT_MSDC2008_Nien giam TT Vu Nong nghiep 2012(solieu)-gui Vu TH 29-3-2013" xfId="2000"/>
    <cellStyle name="_09.GD-Yte_TT_MSDC2008_Nongnghiep" xfId="163"/>
    <cellStyle name="_09.GD-Yte_TT_MSDC2008_Nongnghiep 2" xfId="2001"/>
    <cellStyle name="_09.GD-Yte_TT_MSDC2008_Nongnghiep_Bo sung 04 bieu Cong nghiep" xfId="164"/>
    <cellStyle name="_09.GD-Yte_TT_MSDC2008_Nongnghiep_Bo sung 04 bieu Cong nghiep 2" xfId="2002"/>
    <cellStyle name="_09.GD-Yte_TT_MSDC2008_Nongnghiep_Bo sung 04 bieu Cong nghiep_Book2" xfId="2003"/>
    <cellStyle name="_09.GD-Yte_TT_MSDC2008_Nongnghiep_Bo sung 04 bieu Cong nghiep_Mau" xfId="2004"/>
    <cellStyle name="_09.GD-Yte_TT_MSDC2008_Nongnghiep_Bo sung 04 bieu Cong nghiep_Niengiam_Hung_final" xfId="2006"/>
    <cellStyle name="_09.GD-Yte_TT_MSDC2008_Nongnghiep_Bo sung 04 bieu Cong nghiep_NGTK-daydu-2014-Laodong" xfId="2005"/>
    <cellStyle name="_09.GD-Yte_TT_MSDC2008_Nongnghiep_Book2" xfId="2007"/>
    <cellStyle name="_09.GD-Yte_TT_MSDC2008_Nongnghiep_Mau" xfId="2008"/>
    <cellStyle name="_09.GD-Yte_TT_MSDC2008_Nongnghiep_Niengiam_Hung_final" xfId="2011"/>
    <cellStyle name="_09.GD-Yte_TT_MSDC2008_Nongnghiep_Nongnghiep NGDD 2012_cap nhat den 24-5-2013(1)" xfId="2012"/>
    <cellStyle name="_09.GD-Yte_TT_MSDC2008_Nongnghiep_NGDD 2013 Thu chi NSNN " xfId="2009"/>
    <cellStyle name="_09.GD-Yte_TT_MSDC2008_Nongnghiep_NGTK-daydu-2014-Laodong" xfId="2010"/>
    <cellStyle name="_09.GD-Yte_TT_MSDC2008_Nongnghiep_TKQG" xfId="2013"/>
    <cellStyle name="_09.GD-Yte_TT_MSDC2008_Ngiam_lamnghiep_2011_v2(1)(1)" xfId="161"/>
    <cellStyle name="_09.GD-Yte_TT_MSDC2008_Ngiam_lamnghiep_2011_v2(1)(1)_Nongnghiep" xfId="1994"/>
    <cellStyle name="_09.GD-Yte_TT_MSDC2008_NGTK-daydu-2014-VuDSLD(22.5.2015)" xfId="1995"/>
    <cellStyle name="_09.GD-Yte_TT_MSDC2008_NGTT LN,TS 2012 (Chuan)" xfId="1996"/>
    <cellStyle name="_09.GD-Yte_TT_MSDC2008_Phan i (in)" xfId="2014"/>
    <cellStyle name="_09.GD-Yte_TT_MSDC2008_Phan II (094-211)" xfId="5183"/>
    <cellStyle name="_09.GD-Yte_TT_MSDC2008_Phan II (In)" xfId="2015"/>
    <cellStyle name="_09.GD-Yte_TT_MSDC2008_So lieu quoc te TH" xfId="165"/>
    <cellStyle name="_09.GD-Yte_TT_MSDC2008_So lieu quoc te TH_08 Cong nghiep 2010" xfId="2016"/>
    <cellStyle name="_09.GD-Yte_TT_MSDC2008_So lieu quoc te TH_08 Thuong mai va Du lich (Ok)" xfId="2017"/>
    <cellStyle name="_09.GD-Yte_TT_MSDC2008_So lieu quoc te TH_09 Chi so gia 2011- VuTKG-1 (Ok)" xfId="2018"/>
    <cellStyle name="_09.GD-Yte_TT_MSDC2008_So lieu quoc te TH_09 Du lich" xfId="2019"/>
    <cellStyle name="_09.GD-Yte_TT_MSDC2008_So lieu quoc te TH_10 Van tai va BCVT (da sua ok)" xfId="2020"/>
    <cellStyle name="_09.GD-Yte_TT_MSDC2008_So lieu quoc te TH_12 Giao duc, Y Te va Muc songnam2011" xfId="2021"/>
    <cellStyle name="_09.GD-Yte_TT_MSDC2008_So lieu quoc te TH_nien giam tom tat du lich va XNK" xfId="2022"/>
    <cellStyle name="_09.GD-Yte_TT_MSDC2008_So lieu quoc te TH_Nongnghiep" xfId="2023"/>
    <cellStyle name="_09.GD-Yte_TT_MSDC2008_So lieu quoc te TH_XNK" xfId="2024"/>
    <cellStyle name="_09.GD-Yte_TT_MSDC2008_So lieu quoc te(GDP)" xfId="166"/>
    <cellStyle name="_09.GD-Yte_TT_MSDC2008_So lieu quoc te(GDP) 2" xfId="2025"/>
    <cellStyle name="_09.GD-Yte_TT_MSDC2008_So lieu quoc te(GDP)_02  Dan so lao dong(OK)" xfId="2026"/>
    <cellStyle name="_09.GD-Yte_TT_MSDC2008_So lieu quoc te(GDP)_03 TKQG va Thu chi NSNN 2012" xfId="2027"/>
    <cellStyle name="_09.GD-Yte_TT_MSDC2008_So lieu quoc te(GDP)_04 Doanh nghiep va CSKDCT 2012" xfId="2028"/>
    <cellStyle name="_09.GD-Yte_TT_MSDC2008_So lieu quoc te(GDP)_05 Doanh nghiep va Ca the_2011 (Ok)" xfId="167"/>
    <cellStyle name="_09.GD-Yte_TT_MSDC2008_So lieu quoc te(GDP)_06 NGTT LN,TS 2013 co so" xfId="2029"/>
    <cellStyle name="_09.GD-Yte_TT_MSDC2008_So lieu quoc te(GDP)_07 NGTT CN 2012" xfId="2030"/>
    <cellStyle name="_09.GD-Yte_TT_MSDC2008_So lieu quoc te(GDP)_08 Thuong mai Tong muc - Diep" xfId="2031"/>
    <cellStyle name="_09.GD-Yte_TT_MSDC2008_So lieu quoc te(GDP)_08 Thuong mai va Du lich (Ok)" xfId="2032"/>
    <cellStyle name="_09.GD-Yte_TT_MSDC2008_So lieu quoc te(GDP)_08 Thuong mai va Du lich (Ok)_nien giam tom tat nong nghiep 2013" xfId="2033"/>
    <cellStyle name="_09.GD-Yte_TT_MSDC2008_So lieu quoc te(GDP)_08 Thuong mai va Du lich (Ok)_Phan II (In)" xfId="2034"/>
    <cellStyle name="_09.GD-Yte_TT_MSDC2008_So lieu quoc te(GDP)_09 Chi so gia 2011- VuTKG-1 (Ok)" xfId="2035"/>
    <cellStyle name="_09.GD-Yte_TT_MSDC2008_So lieu quoc te(GDP)_09 Chi so gia 2011- VuTKG-1 (Ok)_nien giam tom tat nong nghiep 2013" xfId="2036"/>
    <cellStyle name="_09.GD-Yte_TT_MSDC2008_So lieu quoc te(GDP)_09 Chi so gia 2011- VuTKG-1 (Ok)_Phan II (In)" xfId="2037"/>
    <cellStyle name="_09.GD-Yte_TT_MSDC2008_So lieu quoc te(GDP)_09 Du lich" xfId="2038"/>
    <cellStyle name="_09.GD-Yte_TT_MSDC2008_So lieu quoc te(GDP)_09 Du lich_nien giam tom tat nong nghiep 2013" xfId="2039"/>
    <cellStyle name="_09.GD-Yte_TT_MSDC2008_So lieu quoc te(GDP)_09 Du lich_Phan II (In)" xfId="2040"/>
    <cellStyle name="_09.GD-Yte_TT_MSDC2008_So lieu quoc te(GDP)_10 Van tai va BCVT (da sua ok)" xfId="2041"/>
    <cellStyle name="_09.GD-Yte_TT_MSDC2008_So lieu quoc te(GDP)_10 Van tai va BCVT (da sua ok)_nien giam tom tat nong nghiep 2013" xfId="2042"/>
    <cellStyle name="_09.GD-Yte_TT_MSDC2008_So lieu quoc te(GDP)_10 Van tai va BCVT (da sua ok)_Phan II (In)" xfId="2043"/>
    <cellStyle name="_09.GD-Yte_TT_MSDC2008_So lieu quoc te(GDP)_11 (3)" xfId="168"/>
    <cellStyle name="_09.GD-Yte_TT_MSDC2008_So lieu quoc te(GDP)_11 (3) 2" xfId="2044"/>
    <cellStyle name="_09.GD-Yte_TT_MSDC2008_So lieu quoc te(GDP)_11 (3)_04 Doanh nghiep va CSKDCT 2012" xfId="2045"/>
    <cellStyle name="_09.GD-Yte_TT_MSDC2008_So lieu quoc te(GDP)_11 (3)_Book2" xfId="2046"/>
    <cellStyle name="_09.GD-Yte_TT_MSDC2008_So lieu quoc te(GDP)_11 (3)_nien giam tom tat nong nghiep 2013" xfId="2048"/>
    <cellStyle name="_09.GD-Yte_TT_MSDC2008_So lieu quoc te(GDP)_11 (3)_Niengiam_Hung_final" xfId="2049"/>
    <cellStyle name="_09.GD-Yte_TT_MSDC2008_So lieu quoc te(GDP)_11 (3)_NGTK-daydu-2014-Laodong" xfId="2047"/>
    <cellStyle name="_09.GD-Yte_TT_MSDC2008_So lieu quoc te(GDP)_11 (3)_Phan II (In)" xfId="2050"/>
    <cellStyle name="_09.GD-Yte_TT_MSDC2008_So lieu quoc te(GDP)_11 (3)_Xl0000167" xfId="2051"/>
    <cellStyle name="_09.GD-Yte_TT_MSDC2008_So lieu quoc te(GDP)_12 (2)" xfId="169"/>
    <cellStyle name="_09.GD-Yte_TT_MSDC2008_So lieu quoc te(GDP)_12 (2) 2" xfId="2052"/>
    <cellStyle name="_09.GD-Yte_TT_MSDC2008_So lieu quoc te(GDP)_12 (2)_04 Doanh nghiep va CSKDCT 2012" xfId="2053"/>
    <cellStyle name="_09.GD-Yte_TT_MSDC2008_So lieu quoc te(GDP)_12 (2)_Book2" xfId="2054"/>
    <cellStyle name="_09.GD-Yte_TT_MSDC2008_So lieu quoc te(GDP)_12 (2)_nien giam tom tat nong nghiep 2013" xfId="2056"/>
    <cellStyle name="_09.GD-Yte_TT_MSDC2008_So lieu quoc te(GDP)_12 (2)_Niengiam_Hung_final" xfId="2057"/>
    <cellStyle name="_09.GD-Yte_TT_MSDC2008_So lieu quoc te(GDP)_12 (2)_NGTK-daydu-2014-Laodong" xfId="2055"/>
    <cellStyle name="_09.GD-Yte_TT_MSDC2008_So lieu quoc te(GDP)_12 (2)_Phan II (In)" xfId="2058"/>
    <cellStyle name="_09.GD-Yte_TT_MSDC2008_So lieu quoc te(GDP)_12 (2)_Xl0000167" xfId="2059"/>
    <cellStyle name="_09.GD-Yte_TT_MSDC2008_So lieu quoc te(GDP)_12 Giao duc, Y Te va Muc songnam2011" xfId="2060"/>
    <cellStyle name="_09.GD-Yte_TT_MSDC2008_So lieu quoc te(GDP)_12 Giao duc, Y Te va Muc songnam2011_nien giam tom tat nong nghiep 2013" xfId="2061"/>
    <cellStyle name="_09.GD-Yte_TT_MSDC2008_So lieu quoc te(GDP)_12 Giao duc, Y Te va Muc songnam2011_Phan II (In)" xfId="2062"/>
    <cellStyle name="_09.GD-Yte_TT_MSDC2008_So lieu quoc te(GDP)_12 MSDC_Thuy Van" xfId="2063"/>
    <cellStyle name="_09.GD-Yte_TT_MSDC2008_So lieu quoc te(GDP)_12 So lieu quoc te (Ok)" xfId="2064"/>
    <cellStyle name="_09.GD-Yte_TT_MSDC2008_So lieu quoc te(GDP)_12 So lieu quoc te (Ok)_nien giam tom tat nong nghiep 2013" xfId="2065"/>
    <cellStyle name="_09.GD-Yte_TT_MSDC2008_So lieu quoc te(GDP)_12 So lieu quoc te (Ok)_Phan II (In)" xfId="2066"/>
    <cellStyle name="_09.GD-Yte_TT_MSDC2008_So lieu quoc te(GDP)_13 Van tai 2012" xfId="2067"/>
    <cellStyle name="_09.GD-Yte_TT_MSDC2008_So lieu quoc te(GDP)_Book2" xfId="2068"/>
    <cellStyle name="_09.GD-Yte_TT_MSDC2008_So lieu quoc te(GDP)_Giaoduc2013(ok)" xfId="2069"/>
    <cellStyle name="_09.GD-Yte_TT_MSDC2008_So lieu quoc te(GDP)_Maket NGTT2012 LN,TS (7-1-2013)" xfId="2070"/>
    <cellStyle name="_09.GD-Yte_TT_MSDC2008_So lieu quoc te(GDP)_Maket NGTT2012 LN,TS (7-1-2013)_Nongnghiep" xfId="2071"/>
    <cellStyle name="_09.GD-Yte_TT_MSDC2008_So lieu quoc te(GDP)_Nien giam TT Vu Nong nghiep 2012(solieu)-gui Vu TH 29-3-2013" xfId="2075"/>
    <cellStyle name="_09.GD-Yte_TT_MSDC2008_So lieu quoc te(GDP)_Niengiam_Hung_final" xfId="2076"/>
    <cellStyle name="_09.GD-Yte_TT_MSDC2008_So lieu quoc te(GDP)_Nongnghiep" xfId="2077"/>
    <cellStyle name="_09.GD-Yte_TT_MSDC2008_So lieu quoc te(GDP)_Nongnghiep NGDD 2012_cap nhat den 24-5-2013(1)" xfId="2078"/>
    <cellStyle name="_09.GD-Yte_TT_MSDC2008_So lieu quoc te(GDP)_Nongnghiep_Nongnghiep NGDD 2012_cap nhat den 24-5-2013(1)" xfId="2079"/>
    <cellStyle name="_09.GD-Yte_TT_MSDC2008_So lieu quoc te(GDP)_Ngiam_lamnghiep_2011_v2(1)(1)" xfId="170"/>
    <cellStyle name="_09.GD-Yte_TT_MSDC2008_So lieu quoc te(GDP)_Ngiam_lamnghiep_2011_v2(1)(1)_Nongnghiep" xfId="2072"/>
    <cellStyle name="_09.GD-Yte_TT_MSDC2008_So lieu quoc te(GDP)_NGTK-daydu-2014-Laodong" xfId="2073"/>
    <cellStyle name="_09.GD-Yte_TT_MSDC2008_So lieu quoc te(GDP)_NGTT LN,TS 2012 (Chuan)" xfId="2074"/>
    <cellStyle name="_09.GD-Yte_TT_MSDC2008_So lieu quoc te(GDP)_TKQG" xfId="2080"/>
    <cellStyle name="_09.GD-Yte_TT_MSDC2008_So lieu quoc te(GDP)_Xl0000147" xfId="2081"/>
    <cellStyle name="_09.GD-Yte_TT_MSDC2008_So lieu quoc te(GDP)_Xl0000167" xfId="2082"/>
    <cellStyle name="_09.GD-Yte_TT_MSDC2008_So lieu quoc te(GDP)_XNK" xfId="2083"/>
    <cellStyle name="_09.GD-Yte_TT_MSDC2008_So lieu quoc te(GDP)_XNK_nien giam tom tat nong nghiep 2013" xfId="2084"/>
    <cellStyle name="_09.GD-Yte_TT_MSDC2008_So lieu quoc te(GDP)_XNK_Phan II (In)" xfId="2085"/>
    <cellStyle name="_09.GD-Yte_TT_MSDC2008_TKQG" xfId="2086"/>
    <cellStyle name="_09.GD-Yte_TT_MSDC2008_Tong hop 1" xfId="2087"/>
    <cellStyle name="_09.GD-Yte_TT_MSDC2008_Tong hop 1 2" xfId="2088"/>
    <cellStyle name="_09.GD-Yte_TT_MSDC2008_Tong hop 1_Book2" xfId="2089"/>
    <cellStyle name="_09.GD-Yte_TT_MSDC2008_Tong hop 1_Niengiam_Hung_final" xfId="2091"/>
    <cellStyle name="_09.GD-Yte_TT_MSDC2008_Tong hop 1_NGTK-daydu-2014-Laodong" xfId="2090"/>
    <cellStyle name="_09.GD-Yte_TT_MSDC2008_Tong hop NGTT" xfId="171"/>
    <cellStyle name="_09.GD-Yte_TT_MSDC2008_Tong hop NGTT 2" xfId="2092"/>
    <cellStyle name="_09.GD-Yte_TT_MSDC2008_Tong hop NGTT_Book2" xfId="2093"/>
    <cellStyle name="_09.GD-Yte_TT_MSDC2008_Tong hop NGTT_Mau" xfId="2094"/>
    <cellStyle name="_09.GD-Yte_TT_MSDC2008_Tong hop NGTT_Niengiam_Hung_final" xfId="2096"/>
    <cellStyle name="_09.GD-Yte_TT_MSDC2008_Tong hop NGTT_NGTK-daydu-2014-Laodong" xfId="2095"/>
    <cellStyle name="_09.GD-Yte_TT_MSDC2008_Xl0000006" xfId="2097"/>
    <cellStyle name="_09.GD-Yte_TT_MSDC2008_Xl0000167" xfId="2098"/>
    <cellStyle name="_09.GD-Yte_TT_MSDC2008_XNK" xfId="172"/>
    <cellStyle name="_09.GD-Yte_TT_MSDC2008_XNK 2" xfId="2099"/>
    <cellStyle name="_09.GD-Yte_TT_MSDC2008_XNK_08 Thuong mai Tong muc - Diep" xfId="2100"/>
    <cellStyle name="_09.GD-Yte_TT_MSDC2008_XNK_08 Thuong mai Tong muc - Diep_nien giam tom tat nong nghiep 2013" xfId="2101"/>
    <cellStyle name="_09.GD-Yte_TT_MSDC2008_XNK_08 Thuong mai Tong muc - Diep_Phan II (In)" xfId="2102"/>
    <cellStyle name="_09.GD-Yte_TT_MSDC2008_XNK_Bo sung 04 bieu Cong nghiep" xfId="173"/>
    <cellStyle name="_09.GD-Yte_TT_MSDC2008_XNK_Bo sung 04 bieu Cong nghiep 2" xfId="2103"/>
    <cellStyle name="_09.GD-Yte_TT_MSDC2008_XNK_Bo sung 04 bieu Cong nghiep_Book2" xfId="2104"/>
    <cellStyle name="_09.GD-Yte_TT_MSDC2008_XNK_Bo sung 04 bieu Cong nghiep_Mau" xfId="2105"/>
    <cellStyle name="_09.GD-Yte_TT_MSDC2008_XNK_Bo sung 04 bieu Cong nghiep_Niengiam_Hung_final" xfId="2107"/>
    <cellStyle name="_09.GD-Yte_TT_MSDC2008_XNK_Bo sung 04 bieu Cong nghiep_NGTK-daydu-2014-Laodong" xfId="2106"/>
    <cellStyle name="_09.GD-Yte_TT_MSDC2008_XNK_Book2" xfId="2108"/>
    <cellStyle name="_09.GD-Yte_TT_MSDC2008_XNK_Mau" xfId="2109"/>
    <cellStyle name="_09.GD-Yte_TT_MSDC2008_XNK_Niengiam_Hung_final" xfId="2111"/>
    <cellStyle name="_09.GD-Yte_TT_MSDC2008_XNK_NGTK-daydu-2014-Laodong" xfId="2110"/>
    <cellStyle name="_09.GD-Yte_TT_MSDC2008_XNK-2012" xfId="2112"/>
    <cellStyle name="_09.GD-Yte_TT_MSDC2008_XNK-2012_nien giam tom tat nong nghiep 2013" xfId="2113"/>
    <cellStyle name="_09.GD-Yte_TT_MSDC2008_XNK-2012_Phan II (In)" xfId="2114"/>
    <cellStyle name="_09.GD-Yte_TT_MSDC2008_XNK-Market" xfId="2115"/>
    <cellStyle name="_1.OK" xfId="174"/>
    <cellStyle name="_10.Bieuthegioi-tan_NGTT2008(1)" xfId="175"/>
    <cellStyle name="_10.Bieuthegioi-tan_NGTT2008(1) 10" xfId="2116"/>
    <cellStyle name="_10.Bieuthegioi-tan_NGTT2008(1) 11" xfId="2117"/>
    <cellStyle name="_10.Bieuthegioi-tan_NGTT2008(1) 12" xfId="2118"/>
    <cellStyle name="_10.Bieuthegioi-tan_NGTT2008(1) 13" xfId="2119"/>
    <cellStyle name="_10.Bieuthegioi-tan_NGTT2008(1) 14" xfId="2120"/>
    <cellStyle name="_10.Bieuthegioi-tan_NGTT2008(1) 15" xfId="2121"/>
    <cellStyle name="_10.Bieuthegioi-tan_NGTT2008(1) 16" xfId="2122"/>
    <cellStyle name="_10.Bieuthegioi-tan_NGTT2008(1) 17" xfId="2123"/>
    <cellStyle name="_10.Bieuthegioi-tan_NGTT2008(1) 18" xfId="2124"/>
    <cellStyle name="_10.Bieuthegioi-tan_NGTT2008(1) 19" xfId="2125"/>
    <cellStyle name="_10.Bieuthegioi-tan_NGTT2008(1) 2" xfId="2126"/>
    <cellStyle name="_10.Bieuthegioi-tan_NGTT2008(1) 3" xfId="2127"/>
    <cellStyle name="_10.Bieuthegioi-tan_NGTT2008(1) 4" xfId="2128"/>
    <cellStyle name="_10.Bieuthegioi-tan_NGTT2008(1) 5" xfId="2129"/>
    <cellStyle name="_10.Bieuthegioi-tan_NGTT2008(1) 6" xfId="2130"/>
    <cellStyle name="_10.Bieuthegioi-tan_NGTT2008(1) 7" xfId="2131"/>
    <cellStyle name="_10.Bieuthegioi-tan_NGTT2008(1) 8" xfId="2132"/>
    <cellStyle name="_10.Bieuthegioi-tan_NGTT2008(1) 9" xfId="2133"/>
    <cellStyle name="_10.Bieuthegioi-tan_NGTT2008(1)_01 Don vi HC" xfId="2134"/>
    <cellStyle name="_10.Bieuthegioi-tan_NGTT2008(1)_01 Don vi HC 2" xfId="2135"/>
    <cellStyle name="_10.Bieuthegioi-tan_NGTT2008(1)_01 Don vi HC_Book2" xfId="2136"/>
    <cellStyle name="_10.Bieuthegioi-tan_NGTT2008(1)_01 Don vi HC_Niengiam_Hung_final" xfId="2138"/>
    <cellStyle name="_10.Bieuthegioi-tan_NGTT2008(1)_01 Don vi HC_NGTK-daydu-2014-Laodong" xfId="2137"/>
    <cellStyle name="_10.Bieuthegioi-tan_NGTT2008(1)_01 DVHC-DD-KH (10 bieu)" xfId="176"/>
    <cellStyle name="_10.Bieuthegioi-tan_NGTT2008(1)_01 DVHC-DSLD 2010" xfId="177"/>
    <cellStyle name="_10.Bieuthegioi-tan_NGTT2008(1)_01 DVHC-DSLD 2010_01 Don vi HC" xfId="2139"/>
    <cellStyle name="_10.Bieuthegioi-tan_NGTT2008(1)_01 DVHC-DSLD 2010_01 Don vi HC 2" xfId="2140"/>
    <cellStyle name="_10.Bieuthegioi-tan_NGTT2008(1)_01 DVHC-DSLD 2010_01 Don vi HC_Book2" xfId="2141"/>
    <cellStyle name="_10.Bieuthegioi-tan_NGTT2008(1)_01 DVHC-DSLD 2010_01 Don vi HC_Niengiam_Hung_final" xfId="2143"/>
    <cellStyle name="_10.Bieuthegioi-tan_NGTT2008(1)_01 DVHC-DSLD 2010_01 Don vi HC_NGTK-daydu-2014-Laodong" xfId="2142"/>
    <cellStyle name="_10.Bieuthegioi-tan_NGTT2008(1)_01 DVHC-DSLD 2010_02 Danso_Laodong 2012(chuan) CO SO" xfId="2144"/>
    <cellStyle name="_10.Bieuthegioi-tan_NGTT2008(1)_01 DVHC-DSLD 2010_04 Doanh nghiep va CSKDCT 2012" xfId="2145"/>
    <cellStyle name="_10.Bieuthegioi-tan_NGTT2008(1)_01 DVHC-DSLD 2010_05 Doanh nghiep va Ca the (25)" xfId="178"/>
    <cellStyle name="_10.Bieuthegioi-tan_NGTT2008(1)_01 DVHC-DSLD 2010_08 Thuong mai Tong muc - Diep" xfId="2146"/>
    <cellStyle name="_10.Bieuthegioi-tan_NGTT2008(1)_01 DVHC-DSLD 2010_12 MSDC_Thuy Van" xfId="2147"/>
    <cellStyle name="_10.Bieuthegioi-tan_NGTT2008(1)_01 DVHC-DSLD 2010_Bo sung 04 bieu Cong nghiep" xfId="179"/>
    <cellStyle name="_10.Bieuthegioi-tan_NGTT2008(1)_01 DVHC-DSLD 2010_Bo sung 04 bieu Cong nghiep 2" xfId="2148"/>
    <cellStyle name="_10.Bieuthegioi-tan_NGTT2008(1)_01 DVHC-DSLD 2010_Bo sung 04 bieu Cong nghiep_Book2" xfId="2149"/>
    <cellStyle name="_10.Bieuthegioi-tan_NGTT2008(1)_01 DVHC-DSLD 2010_Bo sung 04 bieu Cong nghiep_Mau" xfId="2150"/>
    <cellStyle name="_10.Bieuthegioi-tan_NGTT2008(1)_01 DVHC-DSLD 2010_Bo sung 04 bieu Cong nghiep_Niengiam_Hung_final" xfId="2152"/>
    <cellStyle name="_10.Bieuthegioi-tan_NGTT2008(1)_01 DVHC-DSLD 2010_Bo sung 04 bieu Cong nghiep_NGTK-daydu-2014-Laodong" xfId="2151"/>
    <cellStyle name="_10.Bieuthegioi-tan_NGTT2008(1)_01 DVHC-DSLD 2010_Ca the" xfId="180"/>
    <cellStyle name="_10.Bieuthegioi-tan_NGTT2008(1)_01 DVHC-DSLD 2010_Don vi HC, dat dai, khi hau" xfId="2153"/>
    <cellStyle name="_10.Bieuthegioi-tan_NGTT2008(1)_01 DVHC-DSLD 2010_Mau" xfId="2154"/>
    <cellStyle name="_10.Bieuthegioi-tan_NGTT2008(1)_01 DVHC-DSLD 2010_Mau 2" xfId="2155"/>
    <cellStyle name="_10.Bieuthegioi-tan_NGTT2008(1)_01 DVHC-DSLD 2010_Mau_1" xfId="2156"/>
    <cellStyle name="_10.Bieuthegioi-tan_NGTT2008(1)_01 DVHC-DSLD 2010_Mau_12 MSDC_Thuy Van" xfId="2157"/>
    <cellStyle name="_10.Bieuthegioi-tan_NGTT2008(1)_01 DVHC-DSLD 2010_Mau_Book2" xfId="2158"/>
    <cellStyle name="_10.Bieuthegioi-tan_NGTT2008(1)_01 DVHC-DSLD 2010_Mau_Niengiam_Hung_final" xfId="2160"/>
    <cellStyle name="_10.Bieuthegioi-tan_NGTT2008(1)_01 DVHC-DSLD 2010_Mau_NGTK-daydu-2014-Laodong" xfId="2159"/>
    <cellStyle name="_10.Bieuthegioi-tan_NGTT2008(1)_01 DVHC-DSLD 2010_nien giam 28.5.12_sua tn_Oanh-gui-3.15pm-28-5-2012" xfId="2163"/>
    <cellStyle name="_10.Bieuthegioi-tan_NGTT2008(1)_01 DVHC-DSLD 2010_Nien giam KT_TV 2010" xfId="181"/>
    <cellStyle name="_10.Bieuthegioi-tan_NGTT2008(1)_01 DVHC-DSLD 2010_nien giam tom tat 2010 (thuy)" xfId="182"/>
    <cellStyle name="_10.Bieuthegioi-tan_NGTT2008(1)_01 DVHC-DSLD 2010_nien giam tom tat 2010 (thuy)_01 Don vi HC" xfId="2164"/>
    <cellStyle name="_10.Bieuthegioi-tan_NGTT2008(1)_01 DVHC-DSLD 2010_nien giam tom tat 2010 (thuy)_01 Don vi HC 2" xfId="2165"/>
    <cellStyle name="_10.Bieuthegioi-tan_NGTT2008(1)_01 DVHC-DSLD 2010_nien giam tom tat 2010 (thuy)_01 Don vi HC_Book2" xfId="2166"/>
    <cellStyle name="_10.Bieuthegioi-tan_NGTT2008(1)_01 DVHC-DSLD 2010_nien giam tom tat 2010 (thuy)_01 Don vi HC_Niengiam_Hung_final" xfId="2168"/>
    <cellStyle name="_10.Bieuthegioi-tan_NGTT2008(1)_01 DVHC-DSLD 2010_nien giam tom tat 2010 (thuy)_01 Don vi HC_NGTK-daydu-2014-Laodong" xfId="2167"/>
    <cellStyle name="_10.Bieuthegioi-tan_NGTT2008(1)_01 DVHC-DSLD 2010_nien giam tom tat 2010 (thuy)_02 Danso_Laodong 2012(chuan) CO SO" xfId="2169"/>
    <cellStyle name="_10.Bieuthegioi-tan_NGTT2008(1)_01 DVHC-DSLD 2010_nien giam tom tat 2010 (thuy)_04 Doanh nghiep va CSKDCT 2012" xfId="2170"/>
    <cellStyle name="_10.Bieuthegioi-tan_NGTT2008(1)_01 DVHC-DSLD 2010_nien giam tom tat 2010 (thuy)_08 Thuong mai Tong muc - Diep" xfId="2171"/>
    <cellStyle name="_10.Bieuthegioi-tan_NGTT2008(1)_01 DVHC-DSLD 2010_nien giam tom tat 2010 (thuy)_09 Thuong mai va Du lich" xfId="2172"/>
    <cellStyle name="_10.Bieuthegioi-tan_NGTT2008(1)_01 DVHC-DSLD 2010_nien giam tom tat 2010 (thuy)_09 Thuong mai va Du lich 2" xfId="2173"/>
    <cellStyle name="_10.Bieuthegioi-tan_NGTT2008(1)_01 DVHC-DSLD 2010_nien giam tom tat 2010 (thuy)_09 Thuong mai va Du lich_01 Don vi HC" xfId="2174"/>
    <cellStyle name="_10.Bieuthegioi-tan_NGTT2008(1)_01 DVHC-DSLD 2010_nien giam tom tat 2010 (thuy)_09 Thuong mai va Du lich_Book2" xfId="2175"/>
    <cellStyle name="_10.Bieuthegioi-tan_NGTT2008(1)_01 DVHC-DSLD 2010_nien giam tom tat 2010 (thuy)_09 Thuong mai va Du lich_nien giam tom tat nong nghiep 2013" xfId="2178"/>
    <cellStyle name="_10.Bieuthegioi-tan_NGTT2008(1)_01 DVHC-DSLD 2010_nien giam tom tat 2010 (thuy)_09 Thuong mai va Du lich_Niengiam_Hung_final" xfId="2179"/>
    <cellStyle name="_10.Bieuthegioi-tan_NGTT2008(1)_01 DVHC-DSLD 2010_nien giam tom tat 2010 (thuy)_09 Thuong mai va Du lich_NGDD 2013 Thu chi NSNN " xfId="2176"/>
    <cellStyle name="_10.Bieuthegioi-tan_NGTT2008(1)_01 DVHC-DSLD 2010_nien giam tom tat 2010 (thuy)_09 Thuong mai va Du lich_NGTK-daydu-2014-Laodong" xfId="2177"/>
    <cellStyle name="_10.Bieuthegioi-tan_NGTT2008(1)_01 DVHC-DSLD 2010_nien giam tom tat 2010 (thuy)_09 Thuong mai va Du lich_Phan II (In)" xfId="2180"/>
    <cellStyle name="_10.Bieuthegioi-tan_NGTT2008(1)_01 DVHC-DSLD 2010_nien giam tom tat 2010 (thuy)_12 MSDC_Thuy Van" xfId="2181"/>
    <cellStyle name="_10.Bieuthegioi-tan_NGTT2008(1)_01 DVHC-DSLD 2010_nien giam tom tat 2010 (thuy)_Don vi HC, dat dai, khi hau" xfId="2182"/>
    <cellStyle name="_10.Bieuthegioi-tan_NGTT2008(1)_01 DVHC-DSLD 2010_nien giam tom tat 2010 (thuy)_Mau" xfId="2183"/>
    <cellStyle name="_10.Bieuthegioi-tan_NGTT2008(1)_01 DVHC-DSLD 2010_nien giam tom tat 2010 (thuy)_nien giam 28.5.12_sua tn_Oanh-gui-3.15pm-28-5-2012" xfId="2185"/>
    <cellStyle name="_10.Bieuthegioi-tan_NGTT2008(1)_01 DVHC-DSLD 2010_nien giam tom tat 2010 (thuy)_nien giam tom tat nong nghiep 2013" xfId="2186"/>
    <cellStyle name="_10.Bieuthegioi-tan_NGTT2008(1)_01 DVHC-DSLD 2010_nien giam tom tat 2010 (thuy)_NGTK-daydu-2014-VuDSLD(22.5.2015)" xfId="2184"/>
    <cellStyle name="_10.Bieuthegioi-tan_NGTT2008(1)_01 DVHC-DSLD 2010_nien giam tom tat 2010 (thuy)_Phan II (In)" xfId="2187"/>
    <cellStyle name="_10.Bieuthegioi-tan_NGTT2008(1)_01 DVHC-DSLD 2010_nien giam tom tat 2010 (thuy)_TKQG" xfId="2188"/>
    <cellStyle name="_10.Bieuthegioi-tan_NGTT2008(1)_01 DVHC-DSLD 2010_nien giam tom tat 2010 (thuy)_Xl0000006" xfId="2189"/>
    <cellStyle name="_10.Bieuthegioi-tan_NGTT2008(1)_01 DVHC-DSLD 2010_nien giam tom tat 2010 (thuy)_Xl0000167" xfId="2190"/>
    <cellStyle name="_10.Bieuthegioi-tan_NGTT2008(1)_01 DVHC-DSLD 2010_nien giam tom tat 2010 (thuy)_Y te-VH TT_Tam(1)" xfId="2191"/>
    <cellStyle name="_10.Bieuthegioi-tan_NGTT2008(1)_01 DVHC-DSLD 2010_nien giam tom tat nong nghiep 2013" xfId="2192"/>
    <cellStyle name="_10.Bieuthegioi-tan_NGTT2008(1)_01 DVHC-DSLD 2010_NGDD 2013 Thu chi NSNN " xfId="2161"/>
    <cellStyle name="_10.Bieuthegioi-tan_NGTT2008(1)_01 DVHC-DSLD 2010_NGTK-daydu-2014-VuDSLD(22.5.2015)" xfId="2162"/>
    <cellStyle name="_10.Bieuthegioi-tan_NGTT2008(1)_01 DVHC-DSLD 2010_Phan II (In)" xfId="2193"/>
    <cellStyle name="_10.Bieuthegioi-tan_NGTT2008(1)_01 DVHC-DSLD 2010_Tong hop NGTT" xfId="183"/>
    <cellStyle name="_10.Bieuthegioi-tan_NGTT2008(1)_01 DVHC-DSLD 2010_Tong hop NGTT 2" xfId="2194"/>
    <cellStyle name="_10.Bieuthegioi-tan_NGTT2008(1)_01 DVHC-DSLD 2010_Tong hop NGTT_09 Thuong mai va Du lich" xfId="2195"/>
    <cellStyle name="_10.Bieuthegioi-tan_NGTT2008(1)_01 DVHC-DSLD 2010_Tong hop NGTT_09 Thuong mai va Du lich 2" xfId="2196"/>
    <cellStyle name="_10.Bieuthegioi-tan_NGTT2008(1)_01 DVHC-DSLD 2010_Tong hop NGTT_09 Thuong mai va Du lich_01 Don vi HC" xfId="2197"/>
    <cellStyle name="_10.Bieuthegioi-tan_NGTT2008(1)_01 DVHC-DSLD 2010_Tong hop NGTT_09 Thuong mai va Du lich_Book2" xfId="2198"/>
    <cellStyle name="_10.Bieuthegioi-tan_NGTT2008(1)_01 DVHC-DSLD 2010_Tong hop NGTT_09 Thuong mai va Du lich_nien giam tom tat nong nghiep 2013" xfId="2201"/>
    <cellStyle name="_10.Bieuthegioi-tan_NGTT2008(1)_01 DVHC-DSLD 2010_Tong hop NGTT_09 Thuong mai va Du lich_Niengiam_Hung_final" xfId="2202"/>
    <cellStyle name="_10.Bieuthegioi-tan_NGTT2008(1)_01 DVHC-DSLD 2010_Tong hop NGTT_09 Thuong mai va Du lich_NGDD 2013 Thu chi NSNN " xfId="2199"/>
    <cellStyle name="_10.Bieuthegioi-tan_NGTT2008(1)_01 DVHC-DSLD 2010_Tong hop NGTT_09 Thuong mai va Du lich_NGTK-daydu-2014-Laodong" xfId="2200"/>
    <cellStyle name="_10.Bieuthegioi-tan_NGTT2008(1)_01 DVHC-DSLD 2010_Tong hop NGTT_09 Thuong mai va Du lich_Phan II (In)" xfId="2203"/>
    <cellStyle name="_10.Bieuthegioi-tan_NGTT2008(1)_01 DVHC-DSLD 2010_Tong hop NGTT_Book2" xfId="2204"/>
    <cellStyle name="_10.Bieuthegioi-tan_NGTT2008(1)_01 DVHC-DSLD 2010_Tong hop NGTT_Mau" xfId="2205"/>
    <cellStyle name="_10.Bieuthegioi-tan_NGTT2008(1)_01 DVHC-DSLD 2010_Tong hop NGTT_Niengiam_Hung_final" xfId="2207"/>
    <cellStyle name="_10.Bieuthegioi-tan_NGTT2008(1)_01 DVHC-DSLD 2010_Tong hop NGTT_NGTK-daydu-2014-Laodong" xfId="2206"/>
    <cellStyle name="_10.Bieuthegioi-tan_NGTT2008(1)_01 DVHC-DSLD 2010_Xl0000006" xfId="2208"/>
    <cellStyle name="_10.Bieuthegioi-tan_NGTT2008(1)_01 DVHC-DSLD 2010_Xl0000167" xfId="2209"/>
    <cellStyle name="_10.Bieuthegioi-tan_NGTT2008(1)_01 DVHC-DSLD 2010_Y te-VH TT_Tam(1)" xfId="2210"/>
    <cellStyle name="_10.Bieuthegioi-tan_NGTT2008(1)_02  Dan so lao dong(OK)" xfId="2211"/>
    <cellStyle name="_10.Bieuthegioi-tan_NGTT2008(1)_02 Dan so 2010 (ok)" xfId="2212"/>
    <cellStyle name="_10.Bieuthegioi-tan_NGTT2008(1)_02 Dan so Lao dong 2011" xfId="2213"/>
    <cellStyle name="_10.Bieuthegioi-tan_NGTT2008(1)_02 Danso_Laodong 2012(chuan) CO SO" xfId="2214"/>
    <cellStyle name="_10.Bieuthegioi-tan_NGTT2008(1)_02 DSLD_2011(ok).xls" xfId="2215"/>
    <cellStyle name="_10.Bieuthegioi-tan_NGTT2008(1)_03 Dautu 2010" xfId="184"/>
    <cellStyle name="_10.Bieuthegioi-tan_NGTT2008(1)_03 Dautu 2010_01 Don vi HC" xfId="2216"/>
    <cellStyle name="_10.Bieuthegioi-tan_NGTT2008(1)_03 Dautu 2010_01 Don vi HC 2" xfId="2217"/>
    <cellStyle name="_10.Bieuthegioi-tan_NGTT2008(1)_03 Dautu 2010_01 Don vi HC_Book2" xfId="2218"/>
    <cellStyle name="_10.Bieuthegioi-tan_NGTT2008(1)_03 Dautu 2010_01 Don vi HC_Niengiam_Hung_final" xfId="2220"/>
    <cellStyle name="_10.Bieuthegioi-tan_NGTT2008(1)_03 Dautu 2010_01 Don vi HC_NGTK-daydu-2014-Laodong" xfId="2219"/>
    <cellStyle name="_10.Bieuthegioi-tan_NGTT2008(1)_03 Dautu 2010_02 Danso_Laodong 2012(chuan) CO SO" xfId="2221"/>
    <cellStyle name="_10.Bieuthegioi-tan_NGTT2008(1)_03 Dautu 2010_04 Doanh nghiep va CSKDCT 2012" xfId="2222"/>
    <cellStyle name="_10.Bieuthegioi-tan_NGTT2008(1)_03 Dautu 2010_08 Thuong mai Tong muc - Diep" xfId="2223"/>
    <cellStyle name="_10.Bieuthegioi-tan_NGTT2008(1)_03 Dautu 2010_09 Thuong mai va Du lich" xfId="2224"/>
    <cellStyle name="_10.Bieuthegioi-tan_NGTT2008(1)_03 Dautu 2010_09 Thuong mai va Du lich 2" xfId="2225"/>
    <cellStyle name="_10.Bieuthegioi-tan_NGTT2008(1)_03 Dautu 2010_09 Thuong mai va Du lich_01 Don vi HC" xfId="2226"/>
    <cellStyle name="_10.Bieuthegioi-tan_NGTT2008(1)_03 Dautu 2010_09 Thuong mai va Du lich_Book2" xfId="2227"/>
    <cellStyle name="_10.Bieuthegioi-tan_NGTT2008(1)_03 Dautu 2010_09 Thuong mai va Du lich_nien giam tom tat nong nghiep 2013" xfId="2230"/>
    <cellStyle name="_10.Bieuthegioi-tan_NGTT2008(1)_03 Dautu 2010_09 Thuong mai va Du lich_Niengiam_Hung_final" xfId="2231"/>
    <cellStyle name="_10.Bieuthegioi-tan_NGTT2008(1)_03 Dautu 2010_09 Thuong mai va Du lich_NGDD 2013 Thu chi NSNN " xfId="2228"/>
    <cellStyle name="_10.Bieuthegioi-tan_NGTT2008(1)_03 Dautu 2010_09 Thuong mai va Du lich_NGTK-daydu-2014-Laodong" xfId="2229"/>
    <cellStyle name="_10.Bieuthegioi-tan_NGTT2008(1)_03 Dautu 2010_09 Thuong mai va Du lich_Phan II (In)" xfId="2232"/>
    <cellStyle name="_10.Bieuthegioi-tan_NGTT2008(1)_03 Dautu 2010_12 MSDC_Thuy Van" xfId="2233"/>
    <cellStyle name="_10.Bieuthegioi-tan_NGTT2008(1)_03 Dautu 2010_Don vi HC, dat dai, khi hau" xfId="2234"/>
    <cellStyle name="_10.Bieuthegioi-tan_NGTT2008(1)_03 Dautu 2010_Mau" xfId="2235"/>
    <cellStyle name="_10.Bieuthegioi-tan_NGTT2008(1)_03 Dautu 2010_nien giam 28.5.12_sua tn_Oanh-gui-3.15pm-28-5-2012" xfId="2237"/>
    <cellStyle name="_10.Bieuthegioi-tan_NGTT2008(1)_03 Dautu 2010_nien giam tom tat nong nghiep 2013" xfId="2238"/>
    <cellStyle name="_10.Bieuthegioi-tan_NGTT2008(1)_03 Dautu 2010_NGTK-daydu-2014-VuDSLD(22.5.2015)" xfId="2236"/>
    <cellStyle name="_10.Bieuthegioi-tan_NGTT2008(1)_03 Dautu 2010_Phan II (In)" xfId="2239"/>
    <cellStyle name="_10.Bieuthegioi-tan_NGTT2008(1)_03 Dautu 2010_TKQG" xfId="2240"/>
    <cellStyle name="_10.Bieuthegioi-tan_NGTT2008(1)_03 Dautu 2010_Xl0000006" xfId="2241"/>
    <cellStyle name="_10.Bieuthegioi-tan_NGTT2008(1)_03 Dautu 2010_Xl0000167" xfId="2242"/>
    <cellStyle name="_10.Bieuthegioi-tan_NGTT2008(1)_03 Dautu 2010_Y te-VH TT_Tam(1)" xfId="2243"/>
    <cellStyle name="_10.Bieuthegioi-tan_NGTT2008(1)_03 TKQG" xfId="2244"/>
    <cellStyle name="_10.Bieuthegioi-tan_NGTT2008(1)_03 TKQG 2" xfId="2245"/>
    <cellStyle name="_10.Bieuthegioi-tan_NGTT2008(1)_03 TKQG_02  Dan so lao dong(OK)" xfId="2246"/>
    <cellStyle name="_10.Bieuthegioi-tan_NGTT2008(1)_03 TKQG_Book2" xfId="2247"/>
    <cellStyle name="_10.Bieuthegioi-tan_NGTT2008(1)_03 TKQG_Niengiam_Hung_final" xfId="2249"/>
    <cellStyle name="_10.Bieuthegioi-tan_NGTT2008(1)_03 TKQG_NGTK-daydu-2014-Laodong" xfId="2248"/>
    <cellStyle name="_10.Bieuthegioi-tan_NGTT2008(1)_03 TKQG_Xl0000167" xfId="2250"/>
    <cellStyle name="_10.Bieuthegioi-tan_NGTT2008(1)_04 Doanh nghiep va CSKDCT 2012" xfId="2251"/>
    <cellStyle name="_10.Bieuthegioi-tan_NGTT2008(1)_05 Doanh nghiep va Ca the (25)" xfId="185"/>
    <cellStyle name="_10.Bieuthegioi-tan_NGTT2008(1)_05 Doanh nghiep va Ca the_2011 (Ok)" xfId="186"/>
    <cellStyle name="_10.Bieuthegioi-tan_NGTT2008(1)_05 Thu chi NSNN" xfId="2252"/>
    <cellStyle name="_10.Bieuthegioi-tan_NGTT2008(1)_05 Thuong mai" xfId="187"/>
    <cellStyle name="_10.Bieuthegioi-tan_NGTT2008(1)_05 Thuong mai_01 Don vi HC" xfId="2253"/>
    <cellStyle name="_10.Bieuthegioi-tan_NGTT2008(1)_05 Thuong mai_02 Danso_Laodong 2012(chuan) CO SO" xfId="2254"/>
    <cellStyle name="_10.Bieuthegioi-tan_NGTT2008(1)_05 Thuong mai_04 Doanh nghiep va CSKDCT 2012" xfId="2255"/>
    <cellStyle name="_10.Bieuthegioi-tan_NGTT2008(1)_05 Thuong mai_05 Doanh nghiep va Ca the (25)" xfId="188"/>
    <cellStyle name="_10.Bieuthegioi-tan_NGTT2008(1)_05 Thuong mai_12 MSDC_Thuy Van" xfId="2256"/>
    <cellStyle name="_10.Bieuthegioi-tan_NGTT2008(1)_05 Thuong mai_Ca the" xfId="189"/>
    <cellStyle name="_10.Bieuthegioi-tan_NGTT2008(1)_05 Thuong mai_Don vi HC, dat dai, khi hau" xfId="2257"/>
    <cellStyle name="_10.Bieuthegioi-tan_NGTT2008(1)_05 Thuong mai_Mau" xfId="2258"/>
    <cellStyle name="_10.Bieuthegioi-tan_NGTT2008(1)_05 Thuong mai_Mau 2" xfId="2259"/>
    <cellStyle name="_10.Bieuthegioi-tan_NGTT2008(1)_05 Thuong mai_Mau_Book2" xfId="2260"/>
    <cellStyle name="_10.Bieuthegioi-tan_NGTT2008(1)_05 Thuong mai_Mau_Niengiam_Hung_final" xfId="2262"/>
    <cellStyle name="_10.Bieuthegioi-tan_NGTT2008(1)_05 Thuong mai_Mau_NGTK-daydu-2014-Laodong" xfId="2261"/>
    <cellStyle name="_10.Bieuthegioi-tan_NGTT2008(1)_05 Thuong mai_nien giam 28.5.12_sua tn_Oanh-gui-3.15pm-28-5-2012" xfId="2265"/>
    <cellStyle name="_10.Bieuthegioi-tan_NGTT2008(1)_05 Thuong mai_Nien giam KT_TV 2010" xfId="190"/>
    <cellStyle name="_10.Bieuthegioi-tan_NGTT2008(1)_05 Thuong mai_nien giam tom tat nong nghiep 2013" xfId="2266"/>
    <cellStyle name="_10.Bieuthegioi-tan_NGTT2008(1)_05 Thuong mai_NGDD 2013 Thu chi NSNN " xfId="2263"/>
    <cellStyle name="_10.Bieuthegioi-tan_NGTT2008(1)_05 Thuong mai_NGTK-daydu-2014-VuDSLD(22.5.2015)" xfId="2264"/>
    <cellStyle name="_10.Bieuthegioi-tan_NGTT2008(1)_05 Thuong mai_Phan II (In)" xfId="2267"/>
    <cellStyle name="_10.Bieuthegioi-tan_NGTT2008(1)_05 Thuong mai_Xl0000006" xfId="2268"/>
    <cellStyle name="_10.Bieuthegioi-tan_NGTT2008(1)_05 Thuong mai_Xl0000167" xfId="2269"/>
    <cellStyle name="_10.Bieuthegioi-tan_NGTT2008(1)_05 Thuong mai_Y te-VH TT_Tam(1)" xfId="2270"/>
    <cellStyle name="_10.Bieuthegioi-tan_NGTT2008(1)_06 Nong, lam nghiep 2010  (ok)" xfId="2272"/>
    <cellStyle name="_10.Bieuthegioi-tan_NGTT2008(1)_06 NGTT LN,TS 2013 co so" xfId="2271"/>
    <cellStyle name="_10.Bieuthegioi-tan_NGTT2008(1)_06 Van tai" xfId="191"/>
    <cellStyle name="_10.Bieuthegioi-tan_NGTT2008(1)_06 Van tai_01 Don vi HC" xfId="2273"/>
    <cellStyle name="_10.Bieuthegioi-tan_NGTT2008(1)_06 Van tai_02 Danso_Laodong 2012(chuan) CO SO" xfId="2274"/>
    <cellStyle name="_10.Bieuthegioi-tan_NGTT2008(1)_06 Van tai_04 Doanh nghiep va CSKDCT 2012" xfId="2275"/>
    <cellStyle name="_10.Bieuthegioi-tan_NGTT2008(1)_06 Van tai_05 Doanh nghiep va Ca the (25)" xfId="192"/>
    <cellStyle name="_10.Bieuthegioi-tan_NGTT2008(1)_06 Van tai_12 MSDC_Thuy Van" xfId="2276"/>
    <cellStyle name="_10.Bieuthegioi-tan_NGTT2008(1)_06 Van tai_Ca the" xfId="193"/>
    <cellStyle name="_10.Bieuthegioi-tan_NGTT2008(1)_06 Van tai_Don vi HC, dat dai, khi hau" xfId="2277"/>
    <cellStyle name="_10.Bieuthegioi-tan_NGTT2008(1)_06 Van tai_Mau" xfId="2278"/>
    <cellStyle name="_10.Bieuthegioi-tan_NGTT2008(1)_06 Van tai_Mau 2" xfId="2279"/>
    <cellStyle name="_10.Bieuthegioi-tan_NGTT2008(1)_06 Van tai_Mau_Book2" xfId="2280"/>
    <cellStyle name="_10.Bieuthegioi-tan_NGTT2008(1)_06 Van tai_Mau_Niengiam_Hung_final" xfId="2282"/>
    <cellStyle name="_10.Bieuthegioi-tan_NGTT2008(1)_06 Van tai_Mau_NGTK-daydu-2014-Laodong" xfId="2281"/>
    <cellStyle name="_10.Bieuthegioi-tan_NGTT2008(1)_06 Van tai_nien giam 28.5.12_sua tn_Oanh-gui-3.15pm-28-5-2012" xfId="2285"/>
    <cellStyle name="_10.Bieuthegioi-tan_NGTT2008(1)_06 Van tai_Nien giam KT_TV 2010" xfId="194"/>
    <cellStyle name="_10.Bieuthegioi-tan_NGTT2008(1)_06 Van tai_nien giam tom tat nong nghiep 2013" xfId="2286"/>
    <cellStyle name="_10.Bieuthegioi-tan_NGTT2008(1)_06 Van tai_NGDD 2013 Thu chi NSNN " xfId="2283"/>
    <cellStyle name="_10.Bieuthegioi-tan_NGTT2008(1)_06 Van tai_NGTK-daydu-2014-VuDSLD(22.5.2015)" xfId="2284"/>
    <cellStyle name="_10.Bieuthegioi-tan_NGTT2008(1)_06 Van tai_Phan II (In)" xfId="2287"/>
    <cellStyle name="_10.Bieuthegioi-tan_NGTT2008(1)_06 Van tai_Xl0000006" xfId="2288"/>
    <cellStyle name="_10.Bieuthegioi-tan_NGTT2008(1)_06 Van tai_Xl0000167" xfId="2289"/>
    <cellStyle name="_10.Bieuthegioi-tan_NGTT2008(1)_06 Van tai_Y te-VH TT_Tam(1)" xfId="2290"/>
    <cellStyle name="_10.Bieuthegioi-tan_NGTT2008(1)_07 Buu dien" xfId="195"/>
    <cellStyle name="_10.Bieuthegioi-tan_NGTT2008(1)_07 Buu dien_01 Don vi HC" xfId="2291"/>
    <cellStyle name="_10.Bieuthegioi-tan_NGTT2008(1)_07 Buu dien_02 Danso_Laodong 2012(chuan) CO SO" xfId="2292"/>
    <cellStyle name="_10.Bieuthegioi-tan_NGTT2008(1)_07 Buu dien_04 Doanh nghiep va CSKDCT 2012" xfId="2293"/>
    <cellStyle name="_10.Bieuthegioi-tan_NGTT2008(1)_07 Buu dien_05 Doanh nghiep va Ca the (25)" xfId="196"/>
    <cellStyle name="_10.Bieuthegioi-tan_NGTT2008(1)_07 Buu dien_12 MSDC_Thuy Van" xfId="2294"/>
    <cellStyle name="_10.Bieuthegioi-tan_NGTT2008(1)_07 Buu dien_Ca the" xfId="197"/>
    <cellStyle name="_10.Bieuthegioi-tan_NGTT2008(1)_07 Buu dien_Don vi HC, dat dai, khi hau" xfId="2295"/>
    <cellStyle name="_10.Bieuthegioi-tan_NGTT2008(1)_07 Buu dien_Mau" xfId="2296"/>
    <cellStyle name="_10.Bieuthegioi-tan_NGTT2008(1)_07 Buu dien_Mau 2" xfId="2297"/>
    <cellStyle name="_10.Bieuthegioi-tan_NGTT2008(1)_07 Buu dien_Mau_Book2" xfId="2298"/>
    <cellStyle name="_10.Bieuthegioi-tan_NGTT2008(1)_07 Buu dien_Mau_Niengiam_Hung_final" xfId="2300"/>
    <cellStyle name="_10.Bieuthegioi-tan_NGTT2008(1)_07 Buu dien_Mau_NGTK-daydu-2014-Laodong" xfId="2299"/>
    <cellStyle name="_10.Bieuthegioi-tan_NGTT2008(1)_07 Buu dien_nien giam 28.5.12_sua tn_Oanh-gui-3.15pm-28-5-2012" xfId="2303"/>
    <cellStyle name="_10.Bieuthegioi-tan_NGTT2008(1)_07 Buu dien_Nien giam KT_TV 2010" xfId="198"/>
    <cellStyle name="_10.Bieuthegioi-tan_NGTT2008(1)_07 Buu dien_nien giam tom tat nong nghiep 2013" xfId="2304"/>
    <cellStyle name="_10.Bieuthegioi-tan_NGTT2008(1)_07 Buu dien_NGDD 2013 Thu chi NSNN " xfId="2301"/>
    <cellStyle name="_10.Bieuthegioi-tan_NGTT2008(1)_07 Buu dien_NGTK-daydu-2014-VuDSLD(22.5.2015)" xfId="2302"/>
    <cellStyle name="_10.Bieuthegioi-tan_NGTT2008(1)_07 Buu dien_Phan II (In)" xfId="2305"/>
    <cellStyle name="_10.Bieuthegioi-tan_NGTT2008(1)_07 Buu dien_Xl0000006" xfId="2306"/>
    <cellStyle name="_10.Bieuthegioi-tan_NGTT2008(1)_07 Buu dien_Xl0000167" xfId="2307"/>
    <cellStyle name="_10.Bieuthegioi-tan_NGTT2008(1)_07 Buu dien_Y te-VH TT_Tam(1)" xfId="2308"/>
    <cellStyle name="_10.Bieuthegioi-tan_NGTT2008(1)_07 NGTT CN 2012" xfId="2309"/>
    <cellStyle name="_10.Bieuthegioi-tan_NGTT2008(1)_08 Thuong mai Tong muc - Diep" xfId="2310"/>
    <cellStyle name="_10.Bieuthegioi-tan_NGTT2008(1)_08 Thuong mai va Du lich (Ok)" xfId="2311"/>
    <cellStyle name="_10.Bieuthegioi-tan_NGTT2008(1)_08 Thuong mai va Du lich (Ok)_nien giam tom tat nong nghiep 2013" xfId="2312"/>
    <cellStyle name="_10.Bieuthegioi-tan_NGTT2008(1)_08 Thuong mai va Du lich (Ok)_Phan II (In)" xfId="2313"/>
    <cellStyle name="_10.Bieuthegioi-tan_NGTT2008(1)_08 Van tai" xfId="199"/>
    <cellStyle name="_10.Bieuthegioi-tan_NGTT2008(1)_08 Van tai_01 Don vi HC" xfId="2314"/>
    <cellStyle name="_10.Bieuthegioi-tan_NGTT2008(1)_08 Van tai_02 Danso_Laodong 2012(chuan) CO SO" xfId="2315"/>
    <cellStyle name="_10.Bieuthegioi-tan_NGTT2008(1)_08 Van tai_04 Doanh nghiep va CSKDCT 2012" xfId="2316"/>
    <cellStyle name="_10.Bieuthegioi-tan_NGTT2008(1)_08 Van tai_05 Doanh nghiep va Ca the (25)" xfId="200"/>
    <cellStyle name="_10.Bieuthegioi-tan_NGTT2008(1)_08 Van tai_12 MSDC_Thuy Van" xfId="2317"/>
    <cellStyle name="_10.Bieuthegioi-tan_NGTT2008(1)_08 Van tai_Ca the" xfId="201"/>
    <cellStyle name="_10.Bieuthegioi-tan_NGTT2008(1)_08 Van tai_Don vi HC, dat dai, khi hau" xfId="2318"/>
    <cellStyle name="_10.Bieuthegioi-tan_NGTT2008(1)_08 Van tai_Mau" xfId="2319"/>
    <cellStyle name="_10.Bieuthegioi-tan_NGTT2008(1)_08 Van tai_Mau 2" xfId="2320"/>
    <cellStyle name="_10.Bieuthegioi-tan_NGTT2008(1)_08 Van tai_Mau_Book2" xfId="2321"/>
    <cellStyle name="_10.Bieuthegioi-tan_NGTT2008(1)_08 Van tai_Mau_Niengiam_Hung_final" xfId="2323"/>
    <cellStyle name="_10.Bieuthegioi-tan_NGTT2008(1)_08 Van tai_Mau_NGTK-daydu-2014-Laodong" xfId="2322"/>
    <cellStyle name="_10.Bieuthegioi-tan_NGTT2008(1)_08 Van tai_nien giam 28.5.12_sua tn_Oanh-gui-3.15pm-28-5-2012" xfId="2326"/>
    <cellStyle name="_10.Bieuthegioi-tan_NGTT2008(1)_08 Van tai_Nien giam KT_TV 2010" xfId="202"/>
    <cellStyle name="_10.Bieuthegioi-tan_NGTT2008(1)_08 Van tai_nien giam tom tat nong nghiep 2013" xfId="2327"/>
    <cellStyle name="_10.Bieuthegioi-tan_NGTT2008(1)_08 Van tai_NGDD 2013 Thu chi NSNN " xfId="2324"/>
    <cellStyle name="_10.Bieuthegioi-tan_NGTT2008(1)_08 Van tai_NGTK-daydu-2014-VuDSLD(22.5.2015)" xfId="2325"/>
    <cellStyle name="_10.Bieuthegioi-tan_NGTT2008(1)_08 Van tai_Phan II (In)" xfId="2328"/>
    <cellStyle name="_10.Bieuthegioi-tan_NGTT2008(1)_08 Van tai_Xl0000006" xfId="2329"/>
    <cellStyle name="_10.Bieuthegioi-tan_NGTT2008(1)_08 Van tai_Xl0000167" xfId="2330"/>
    <cellStyle name="_10.Bieuthegioi-tan_NGTT2008(1)_08 Van tai_Y te-VH TT_Tam(1)" xfId="2331"/>
    <cellStyle name="_10.Bieuthegioi-tan_NGTT2008(1)_08 Yte-van hoa" xfId="203"/>
    <cellStyle name="_10.Bieuthegioi-tan_NGTT2008(1)_08 Yte-van hoa_01 Don vi HC" xfId="2332"/>
    <cellStyle name="_10.Bieuthegioi-tan_NGTT2008(1)_08 Yte-van hoa_02 Danso_Laodong 2012(chuan) CO SO" xfId="2333"/>
    <cellStyle name="_10.Bieuthegioi-tan_NGTT2008(1)_08 Yte-van hoa_04 Doanh nghiep va CSKDCT 2012" xfId="2334"/>
    <cellStyle name="_10.Bieuthegioi-tan_NGTT2008(1)_08 Yte-van hoa_05 Doanh nghiep va Ca the (25)" xfId="204"/>
    <cellStyle name="_10.Bieuthegioi-tan_NGTT2008(1)_08 Yte-van hoa_12 MSDC_Thuy Van" xfId="2335"/>
    <cellStyle name="_10.Bieuthegioi-tan_NGTT2008(1)_08 Yte-van hoa_Ca the" xfId="205"/>
    <cellStyle name="_10.Bieuthegioi-tan_NGTT2008(1)_08 Yte-van hoa_Don vi HC, dat dai, khi hau" xfId="2336"/>
    <cellStyle name="_10.Bieuthegioi-tan_NGTT2008(1)_08 Yte-van hoa_Mau" xfId="2337"/>
    <cellStyle name="_10.Bieuthegioi-tan_NGTT2008(1)_08 Yte-van hoa_Mau 2" xfId="2338"/>
    <cellStyle name="_10.Bieuthegioi-tan_NGTT2008(1)_08 Yte-van hoa_Mau_Book2" xfId="2339"/>
    <cellStyle name="_10.Bieuthegioi-tan_NGTT2008(1)_08 Yte-van hoa_Mau_Niengiam_Hung_final" xfId="2341"/>
    <cellStyle name="_10.Bieuthegioi-tan_NGTT2008(1)_08 Yte-van hoa_Mau_NGTK-daydu-2014-Laodong" xfId="2340"/>
    <cellStyle name="_10.Bieuthegioi-tan_NGTT2008(1)_08 Yte-van hoa_nien giam 28.5.12_sua tn_Oanh-gui-3.15pm-28-5-2012" xfId="2344"/>
    <cellStyle name="_10.Bieuthegioi-tan_NGTT2008(1)_08 Yte-van hoa_Nien giam KT_TV 2010" xfId="206"/>
    <cellStyle name="_10.Bieuthegioi-tan_NGTT2008(1)_08 Yte-van hoa_nien giam tom tat nong nghiep 2013" xfId="2345"/>
    <cellStyle name="_10.Bieuthegioi-tan_NGTT2008(1)_08 Yte-van hoa_NGDD 2013 Thu chi NSNN " xfId="2342"/>
    <cellStyle name="_10.Bieuthegioi-tan_NGTT2008(1)_08 Yte-van hoa_NGTK-daydu-2014-VuDSLD(22.5.2015)" xfId="2343"/>
    <cellStyle name="_10.Bieuthegioi-tan_NGTT2008(1)_08 Yte-van hoa_Phan II (In)" xfId="2346"/>
    <cellStyle name="_10.Bieuthegioi-tan_NGTT2008(1)_08 Yte-van hoa_Xl0000006" xfId="2347"/>
    <cellStyle name="_10.Bieuthegioi-tan_NGTT2008(1)_08 Yte-van hoa_Xl0000167" xfId="2348"/>
    <cellStyle name="_10.Bieuthegioi-tan_NGTT2008(1)_08 Yte-van hoa_Y te-VH TT_Tam(1)" xfId="2349"/>
    <cellStyle name="_10.Bieuthegioi-tan_NGTT2008(1)_09 Chi so gia 2011- VuTKG-1 (Ok)" xfId="2350"/>
    <cellStyle name="_10.Bieuthegioi-tan_NGTT2008(1)_09 Chi so gia 2011- VuTKG-1 (Ok)_nien giam tom tat nong nghiep 2013" xfId="2351"/>
    <cellStyle name="_10.Bieuthegioi-tan_NGTT2008(1)_09 Chi so gia 2011- VuTKG-1 (Ok)_Phan II (In)" xfId="2352"/>
    <cellStyle name="_10.Bieuthegioi-tan_NGTT2008(1)_09 Du lich" xfId="2353"/>
    <cellStyle name="_10.Bieuthegioi-tan_NGTT2008(1)_09 Du lich_nien giam tom tat nong nghiep 2013" xfId="2354"/>
    <cellStyle name="_10.Bieuthegioi-tan_NGTT2008(1)_09 Du lich_Phan II (In)" xfId="2355"/>
    <cellStyle name="_10.Bieuthegioi-tan_NGTT2008(1)_09 Thuong mai va Du lich" xfId="2356"/>
    <cellStyle name="_10.Bieuthegioi-tan_NGTT2008(1)_09 Thuong mai va Du lich 2" xfId="2357"/>
    <cellStyle name="_10.Bieuthegioi-tan_NGTT2008(1)_09 Thuong mai va Du lich_01 Don vi HC" xfId="2358"/>
    <cellStyle name="_10.Bieuthegioi-tan_NGTT2008(1)_09 Thuong mai va Du lich_Book2" xfId="2359"/>
    <cellStyle name="_10.Bieuthegioi-tan_NGTT2008(1)_09 Thuong mai va Du lich_nien giam tom tat nong nghiep 2013" xfId="2362"/>
    <cellStyle name="_10.Bieuthegioi-tan_NGTT2008(1)_09 Thuong mai va Du lich_Niengiam_Hung_final" xfId="2363"/>
    <cellStyle name="_10.Bieuthegioi-tan_NGTT2008(1)_09 Thuong mai va Du lich_NGDD 2013 Thu chi NSNN " xfId="2360"/>
    <cellStyle name="_10.Bieuthegioi-tan_NGTT2008(1)_09 Thuong mai va Du lich_NGTK-daydu-2014-Laodong" xfId="2361"/>
    <cellStyle name="_10.Bieuthegioi-tan_NGTT2008(1)_09 Thuong mai va Du lich_Phan II (In)" xfId="2364"/>
    <cellStyle name="_10.Bieuthegioi-tan_NGTT2008(1)_10 Market VH, YT, GD, NGTT 2011 " xfId="207"/>
    <cellStyle name="_10.Bieuthegioi-tan_NGTT2008(1)_10 Market VH, YT, GD, NGTT 2011  2" xfId="2365"/>
    <cellStyle name="_10.Bieuthegioi-tan_NGTT2008(1)_10 Market VH, YT, GD, NGTT 2011 _02  Dan so lao dong(OK)" xfId="2366"/>
    <cellStyle name="_10.Bieuthegioi-tan_NGTT2008(1)_10 Market VH, YT, GD, NGTT 2011 _03 TKQG va Thu chi NSNN 2012" xfId="2367"/>
    <cellStyle name="_10.Bieuthegioi-tan_NGTT2008(1)_10 Market VH, YT, GD, NGTT 2011 _04 Doanh nghiep va CSKDCT 2012" xfId="2368"/>
    <cellStyle name="_10.Bieuthegioi-tan_NGTT2008(1)_10 Market VH, YT, GD, NGTT 2011 _05 Doanh nghiep va Ca the_2011 (Ok)" xfId="208"/>
    <cellStyle name="_10.Bieuthegioi-tan_NGTT2008(1)_10 Market VH, YT, GD, NGTT 2011 _06 NGTT LN,TS 2013 co so" xfId="2369"/>
    <cellStyle name="_10.Bieuthegioi-tan_NGTT2008(1)_10 Market VH, YT, GD, NGTT 2011 _07 NGTT CN 2012" xfId="2370"/>
    <cellStyle name="_10.Bieuthegioi-tan_NGTT2008(1)_10 Market VH, YT, GD, NGTT 2011 _08 Thuong mai Tong muc - Diep" xfId="2371"/>
    <cellStyle name="_10.Bieuthegioi-tan_NGTT2008(1)_10 Market VH, YT, GD, NGTT 2011 _08 Thuong mai va Du lich (Ok)" xfId="2372"/>
    <cellStyle name="_10.Bieuthegioi-tan_NGTT2008(1)_10 Market VH, YT, GD, NGTT 2011 _08 Thuong mai va Du lich (Ok)_nien giam tom tat nong nghiep 2013" xfId="2373"/>
    <cellStyle name="_10.Bieuthegioi-tan_NGTT2008(1)_10 Market VH, YT, GD, NGTT 2011 _08 Thuong mai va Du lich (Ok)_Phan II (In)" xfId="2374"/>
    <cellStyle name="_10.Bieuthegioi-tan_NGTT2008(1)_10 Market VH, YT, GD, NGTT 2011 _09 Chi so gia 2011- VuTKG-1 (Ok)" xfId="2375"/>
    <cellStyle name="_10.Bieuthegioi-tan_NGTT2008(1)_10 Market VH, YT, GD, NGTT 2011 _09 Chi so gia 2011- VuTKG-1 (Ok)_nien giam tom tat nong nghiep 2013" xfId="2376"/>
    <cellStyle name="_10.Bieuthegioi-tan_NGTT2008(1)_10 Market VH, YT, GD, NGTT 2011 _09 Chi so gia 2011- VuTKG-1 (Ok)_Phan II (In)" xfId="2377"/>
    <cellStyle name="_10.Bieuthegioi-tan_NGTT2008(1)_10 Market VH, YT, GD, NGTT 2011 _09 Du lich" xfId="2378"/>
    <cellStyle name="_10.Bieuthegioi-tan_NGTT2008(1)_10 Market VH, YT, GD, NGTT 2011 _09 Du lich_nien giam tom tat nong nghiep 2013" xfId="2379"/>
    <cellStyle name="_10.Bieuthegioi-tan_NGTT2008(1)_10 Market VH, YT, GD, NGTT 2011 _09 Du lich_Phan II (In)" xfId="2380"/>
    <cellStyle name="_10.Bieuthegioi-tan_NGTT2008(1)_10 Market VH, YT, GD, NGTT 2011 _10 Van tai va BCVT (da sua ok)" xfId="2381"/>
    <cellStyle name="_10.Bieuthegioi-tan_NGTT2008(1)_10 Market VH, YT, GD, NGTT 2011 _10 Van tai va BCVT (da sua ok)_nien giam tom tat nong nghiep 2013" xfId="2382"/>
    <cellStyle name="_10.Bieuthegioi-tan_NGTT2008(1)_10 Market VH, YT, GD, NGTT 2011 _10 Van tai va BCVT (da sua ok)_Phan II (In)" xfId="2383"/>
    <cellStyle name="_10.Bieuthegioi-tan_NGTT2008(1)_10 Market VH, YT, GD, NGTT 2011 _11 (3)" xfId="209"/>
    <cellStyle name="_10.Bieuthegioi-tan_NGTT2008(1)_10 Market VH, YT, GD, NGTT 2011 _11 (3) 2" xfId="2384"/>
    <cellStyle name="_10.Bieuthegioi-tan_NGTT2008(1)_10 Market VH, YT, GD, NGTT 2011 _11 (3)_04 Doanh nghiep va CSKDCT 2012" xfId="2385"/>
    <cellStyle name="_10.Bieuthegioi-tan_NGTT2008(1)_10 Market VH, YT, GD, NGTT 2011 _11 (3)_Book2" xfId="2386"/>
    <cellStyle name="_10.Bieuthegioi-tan_NGTT2008(1)_10 Market VH, YT, GD, NGTT 2011 _11 (3)_nien giam tom tat nong nghiep 2013" xfId="2388"/>
    <cellStyle name="_10.Bieuthegioi-tan_NGTT2008(1)_10 Market VH, YT, GD, NGTT 2011 _11 (3)_Niengiam_Hung_final" xfId="2389"/>
    <cellStyle name="_10.Bieuthegioi-tan_NGTT2008(1)_10 Market VH, YT, GD, NGTT 2011 _11 (3)_NGTK-daydu-2014-Laodong" xfId="2387"/>
    <cellStyle name="_10.Bieuthegioi-tan_NGTT2008(1)_10 Market VH, YT, GD, NGTT 2011 _11 (3)_Phan II (In)" xfId="2390"/>
    <cellStyle name="_10.Bieuthegioi-tan_NGTT2008(1)_10 Market VH, YT, GD, NGTT 2011 _11 (3)_Xl0000167" xfId="2391"/>
    <cellStyle name="_10.Bieuthegioi-tan_NGTT2008(1)_10 Market VH, YT, GD, NGTT 2011 _12 (2)" xfId="210"/>
    <cellStyle name="_10.Bieuthegioi-tan_NGTT2008(1)_10 Market VH, YT, GD, NGTT 2011 _12 (2) 2" xfId="2392"/>
    <cellStyle name="_10.Bieuthegioi-tan_NGTT2008(1)_10 Market VH, YT, GD, NGTT 2011 _12 (2)_04 Doanh nghiep va CSKDCT 2012" xfId="2393"/>
    <cellStyle name="_10.Bieuthegioi-tan_NGTT2008(1)_10 Market VH, YT, GD, NGTT 2011 _12 (2)_Book2" xfId="2394"/>
    <cellStyle name="_10.Bieuthegioi-tan_NGTT2008(1)_10 Market VH, YT, GD, NGTT 2011 _12 (2)_nien giam tom tat nong nghiep 2013" xfId="2396"/>
    <cellStyle name="_10.Bieuthegioi-tan_NGTT2008(1)_10 Market VH, YT, GD, NGTT 2011 _12 (2)_Niengiam_Hung_final" xfId="2397"/>
    <cellStyle name="_10.Bieuthegioi-tan_NGTT2008(1)_10 Market VH, YT, GD, NGTT 2011 _12 (2)_NGTK-daydu-2014-Laodong" xfId="2395"/>
    <cellStyle name="_10.Bieuthegioi-tan_NGTT2008(1)_10 Market VH, YT, GD, NGTT 2011 _12 (2)_Phan II (In)" xfId="2398"/>
    <cellStyle name="_10.Bieuthegioi-tan_NGTT2008(1)_10 Market VH, YT, GD, NGTT 2011 _12 (2)_Xl0000167" xfId="2399"/>
    <cellStyle name="_10.Bieuthegioi-tan_NGTT2008(1)_10 Market VH, YT, GD, NGTT 2011 _12 Giao duc, Y Te va Muc songnam2011" xfId="2400"/>
    <cellStyle name="_10.Bieuthegioi-tan_NGTT2008(1)_10 Market VH, YT, GD, NGTT 2011 _12 Giao duc, Y Te va Muc songnam2011_nien giam tom tat nong nghiep 2013" xfId="2401"/>
    <cellStyle name="_10.Bieuthegioi-tan_NGTT2008(1)_10 Market VH, YT, GD, NGTT 2011 _12 Giao duc, Y Te va Muc songnam2011_Phan II (In)" xfId="2402"/>
    <cellStyle name="_10.Bieuthegioi-tan_NGTT2008(1)_10 Market VH, YT, GD, NGTT 2011 _12 MSDC_Thuy Van" xfId="2403"/>
    <cellStyle name="_10.Bieuthegioi-tan_NGTT2008(1)_10 Market VH, YT, GD, NGTT 2011 _13 Van tai 2012" xfId="2404"/>
    <cellStyle name="_10.Bieuthegioi-tan_NGTT2008(1)_10 Market VH, YT, GD, NGTT 2011 _Book2" xfId="2405"/>
    <cellStyle name="_10.Bieuthegioi-tan_NGTT2008(1)_10 Market VH, YT, GD, NGTT 2011 _Giaoduc2013(ok)" xfId="2406"/>
    <cellStyle name="_10.Bieuthegioi-tan_NGTT2008(1)_10 Market VH, YT, GD, NGTT 2011 _Maket NGTT2012 LN,TS (7-1-2013)" xfId="2407"/>
    <cellStyle name="_10.Bieuthegioi-tan_NGTT2008(1)_10 Market VH, YT, GD, NGTT 2011 _Maket NGTT2012 LN,TS (7-1-2013)_Nongnghiep" xfId="2408"/>
    <cellStyle name="_10.Bieuthegioi-tan_NGTT2008(1)_10 Market VH, YT, GD, NGTT 2011 _Nien giam TT Vu Nong nghiep 2012(solieu)-gui Vu TH 29-3-2013" xfId="2412"/>
    <cellStyle name="_10.Bieuthegioi-tan_NGTT2008(1)_10 Market VH, YT, GD, NGTT 2011 _Niengiam_Hung_final" xfId="2413"/>
    <cellStyle name="_10.Bieuthegioi-tan_NGTT2008(1)_10 Market VH, YT, GD, NGTT 2011 _Nongnghiep" xfId="2414"/>
    <cellStyle name="_10.Bieuthegioi-tan_NGTT2008(1)_10 Market VH, YT, GD, NGTT 2011 _Nongnghiep NGDD 2012_cap nhat den 24-5-2013(1)" xfId="2415"/>
    <cellStyle name="_10.Bieuthegioi-tan_NGTT2008(1)_10 Market VH, YT, GD, NGTT 2011 _Nongnghiep_Nongnghiep NGDD 2012_cap nhat den 24-5-2013(1)" xfId="2416"/>
    <cellStyle name="_10.Bieuthegioi-tan_NGTT2008(1)_10 Market VH, YT, GD, NGTT 2011 _Ngiam_lamnghiep_2011_v2(1)(1)" xfId="211"/>
    <cellStyle name="_10.Bieuthegioi-tan_NGTT2008(1)_10 Market VH, YT, GD, NGTT 2011 _Ngiam_lamnghiep_2011_v2(1)(1)_Nongnghiep" xfId="2409"/>
    <cellStyle name="_10.Bieuthegioi-tan_NGTT2008(1)_10 Market VH, YT, GD, NGTT 2011 _NGTK-daydu-2014-Laodong" xfId="2410"/>
    <cellStyle name="_10.Bieuthegioi-tan_NGTT2008(1)_10 Market VH, YT, GD, NGTT 2011 _NGTT LN,TS 2012 (Chuan)" xfId="2411"/>
    <cellStyle name="_10.Bieuthegioi-tan_NGTT2008(1)_10 Market VH, YT, GD, NGTT 2011 _So lieu quoc te TH" xfId="2417"/>
    <cellStyle name="_10.Bieuthegioi-tan_NGTT2008(1)_10 Market VH, YT, GD, NGTT 2011 _So lieu quoc te TH_nien giam tom tat nong nghiep 2013" xfId="2418"/>
    <cellStyle name="_10.Bieuthegioi-tan_NGTT2008(1)_10 Market VH, YT, GD, NGTT 2011 _So lieu quoc te TH_Phan II (In)" xfId="2419"/>
    <cellStyle name="_10.Bieuthegioi-tan_NGTT2008(1)_10 Market VH, YT, GD, NGTT 2011 _TKQG" xfId="2420"/>
    <cellStyle name="_10.Bieuthegioi-tan_NGTT2008(1)_10 Market VH, YT, GD, NGTT 2011 _Xl0000147" xfId="2421"/>
    <cellStyle name="_10.Bieuthegioi-tan_NGTT2008(1)_10 Market VH, YT, GD, NGTT 2011 _Xl0000167" xfId="2422"/>
    <cellStyle name="_10.Bieuthegioi-tan_NGTT2008(1)_10 Market VH, YT, GD, NGTT 2011 _XNK" xfId="2423"/>
    <cellStyle name="_10.Bieuthegioi-tan_NGTT2008(1)_10 Market VH, YT, GD, NGTT 2011 _XNK_nien giam tom tat nong nghiep 2013" xfId="2424"/>
    <cellStyle name="_10.Bieuthegioi-tan_NGTT2008(1)_10 Market VH, YT, GD, NGTT 2011 _XNK_Phan II (In)" xfId="2425"/>
    <cellStyle name="_10.Bieuthegioi-tan_NGTT2008(1)_10 Van tai va BCVT (da sua ok)" xfId="2426"/>
    <cellStyle name="_10.Bieuthegioi-tan_NGTT2008(1)_10 Van tai va BCVT (da sua ok)_nien giam tom tat nong nghiep 2013" xfId="2427"/>
    <cellStyle name="_10.Bieuthegioi-tan_NGTT2008(1)_10 Van tai va BCVT (da sua ok)_Phan II (In)" xfId="2428"/>
    <cellStyle name="_10.Bieuthegioi-tan_NGTT2008(1)_10 VH, YT, GD, NGTT 2010 - (OK)" xfId="212"/>
    <cellStyle name="_10.Bieuthegioi-tan_NGTT2008(1)_10 VH, YT, GD, NGTT 2010 - (OK) 2" xfId="2429"/>
    <cellStyle name="_10.Bieuthegioi-tan_NGTT2008(1)_10 VH, YT, GD, NGTT 2010 - (OK)_Bo sung 04 bieu Cong nghiep" xfId="213"/>
    <cellStyle name="_10.Bieuthegioi-tan_NGTT2008(1)_10 VH, YT, GD, NGTT 2010 - (OK)_Bo sung 04 bieu Cong nghiep 2" xfId="2430"/>
    <cellStyle name="_10.Bieuthegioi-tan_NGTT2008(1)_10 VH, YT, GD, NGTT 2010 - (OK)_Bo sung 04 bieu Cong nghiep_Book2" xfId="2431"/>
    <cellStyle name="_10.Bieuthegioi-tan_NGTT2008(1)_10 VH, YT, GD, NGTT 2010 - (OK)_Bo sung 04 bieu Cong nghiep_Mau" xfId="2432"/>
    <cellStyle name="_10.Bieuthegioi-tan_NGTT2008(1)_10 VH, YT, GD, NGTT 2010 - (OK)_Bo sung 04 bieu Cong nghiep_Niengiam_Hung_final" xfId="2434"/>
    <cellStyle name="_10.Bieuthegioi-tan_NGTT2008(1)_10 VH, YT, GD, NGTT 2010 - (OK)_Bo sung 04 bieu Cong nghiep_NGTK-daydu-2014-Laodong" xfId="2433"/>
    <cellStyle name="_10.Bieuthegioi-tan_NGTT2008(1)_10 VH, YT, GD, NGTT 2010 - (OK)_Book2" xfId="2435"/>
    <cellStyle name="_10.Bieuthegioi-tan_NGTT2008(1)_10 VH, YT, GD, NGTT 2010 - (OK)_Mau" xfId="2436"/>
    <cellStyle name="_10.Bieuthegioi-tan_NGTT2008(1)_10 VH, YT, GD, NGTT 2010 - (OK)_Niengiam_Hung_final" xfId="2438"/>
    <cellStyle name="_10.Bieuthegioi-tan_NGTT2008(1)_10 VH, YT, GD, NGTT 2010 - (OK)_NGTK-daydu-2014-Laodong" xfId="2437"/>
    <cellStyle name="_10.Bieuthegioi-tan_NGTT2008(1)_11 (3)" xfId="214"/>
    <cellStyle name="_10.Bieuthegioi-tan_NGTT2008(1)_11 (3) 2" xfId="2439"/>
    <cellStyle name="_10.Bieuthegioi-tan_NGTT2008(1)_11 (3)_04 Doanh nghiep va CSKDCT 2012" xfId="2440"/>
    <cellStyle name="_10.Bieuthegioi-tan_NGTT2008(1)_11 (3)_Book2" xfId="2441"/>
    <cellStyle name="_10.Bieuthegioi-tan_NGTT2008(1)_11 (3)_nien giam tom tat nong nghiep 2013" xfId="2443"/>
    <cellStyle name="_10.Bieuthegioi-tan_NGTT2008(1)_11 (3)_Niengiam_Hung_final" xfId="2444"/>
    <cellStyle name="_10.Bieuthegioi-tan_NGTT2008(1)_11 (3)_NGTK-daydu-2014-Laodong" xfId="2442"/>
    <cellStyle name="_10.Bieuthegioi-tan_NGTT2008(1)_11 (3)_Phan II (In)" xfId="2445"/>
    <cellStyle name="_10.Bieuthegioi-tan_NGTT2008(1)_11 (3)_Xl0000167" xfId="2446"/>
    <cellStyle name="_10.Bieuthegioi-tan_NGTT2008(1)_11 So lieu quoc te 2010-final" xfId="215"/>
    <cellStyle name="_10.Bieuthegioi-tan_NGTT2008(1)_11 So lieu quoc te 2010-final 2" xfId="2447"/>
    <cellStyle name="_10.Bieuthegioi-tan_NGTT2008(1)_11 So lieu quoc te 2010-final_Book2" xfId="2448"/>
    <cellStyle name="_10.Bieuthegioi-tan_NGTT2008(1)_11 So lieu quoc te 2010-final_Mau" xfId="2449"/>
    <cellStyle name="_10.Bieuthegioi-tan_NGTT2008(1)_11 So lieu quoc te 2010-final_Niengiam_Hung_final" xfId="2451"/>
    <cellStyle name="_10.Bieuthegioi-tan_NGTT2008(1)_11 So lieu quoc te 2010-final_NGTK-daydu-2014-Laodong" xfId="2450"/>
    <cellStyle name="_10.Bieuthegioi-tan_NGTT2008(1)_12 (2)" xfId="216"/>
    <cellStyle name="_10.Bieuthegioi-tan_NGTT2008(1)_12 (2) 2" xfId="2452"/>
    <cellStyle name="_10.Bieuthegioi-tan_NGTT2008(1)_12 (2)_04 Doanh nghiep va CSKDCT 2012" xfId="2453"/>
    <cellStyle name="_10.Bieuthegioi-tan_NGTT2008(1)_12 (2)_Book2" xfId="2454"/>
    <cellStyle name="_10.Bieuthegioi-tan_NGTT2008(1)_12 (2)_nien giam tom tat nong nghiep 2013" xfId="2456"/>
    <cellStyle name="_10.Bieuthegioi-tan_NGTT2008(1)_12 (2)_Niengiam_Hung_final" xfId="2457"/>
    <cellStyle name="_10.Bieuthegioi-tan_NGTT2008(1)_12 (2)_NGTK-daydu-2014-Laodong" xfId="2455"/>
    <cellStyle name="_10.Bieuthegioi-tan_NGTT2008(1)_12 (2)_Phan II (In)" xfId="2458"/>
    <cellStyle name="_10.Bieuthegioi-tan_NGTT2008(1)_12 (2)_Xl0000167" xfId="2459"/>
    <cellStyle name="_10.Bieuthegioi-tan_NGTT2008(1)_12 Chi so gia 2012(chuan) co so" xfId="2460"/>
    <cellStyle name="_10.Bieuthegioi-tan_NGTT2008(1)_12 Giao duc, Y Te va Muc songnam2011" xfId="2461"/>
    <cellStyle name="_10.Bieuthegioi-tan_NGTT2008(1)_12 Giao duc, Y Te va Muc songnam2011_nien giam tom tat nong nghiep 2013" xfId="2462"/>
    <cellStyle name="_10.Bieuthegioi-tan_NGTT2008(1)_12 Giao duc, Y Te va Muc songnam2011_Phan II (In)" xfId="2463"/>
    <cellStyle name="_10.Bieuthegioi-tan_NGTT2008(1)_13 Van tai 2012" xfId="2464"/>
    <cellStyle name="_10.Bieuthegioi-tan_NGTT2008(1)_Book1" xfId="217"/>
    <cellStyle name="_10.Bieuthegioi-tan_NGTT2008(1)_Book1 2" xfId="2465"/>
    <cellStyle name="_10.Bieuthegioi-tan_NGTT2008(1)_Book1_Book2" xfId="2466"/>
    <cellStyle name="_10.Bieuthegioi-tan_NGTT2008(1)_Book1_Mau" xfId="2467"/>
    <cellStyle name="_10.Bieuthegioi-tan_NGTT2008(1)_Book1_Niengiam_Hung_final" xfId="2469"/>
    <cellStyle name="_10.Bieuthegioi-tan_NGTT2008(1)_Book1_NGTK-daydu-2014-Laodong" xfId="2468"/>
    <cellStyle name="_10.Bieuthegioi-tan_NGTT2008(1)_Book2" xfId="2470"/>
    <cellStyle name="_10.Bieuthegioi-tan_NGTT2008(1)_Book3" xfId="218"/>
    <cellStyle name="_10.Bieuthegioi-tan_NGTT2008(1)_Book3 10" xfId="2471"/>
    <cellStyle name="_10.Bieuthegioi-tan_NGTT2008(1)_Book3 11" xfId="2472"/>
    <cellStyle name="_10.Bieuthegioi-tan_NGTT2008(1)_Book3 12" xfId="2473"/>
    <cellStyle name="_10.Bieuthegioi-tan_NGTT2008(1)_Book3 13" xfId="2474"/>
    <cellStyle name="_10.Bieuthegioi-tan_NGTT2008(1)_Book3 14" xfId="2475"/>
    <cellStyle name="_10.Bieuthegioi-tan_NGTT2008(1)_Book3 15" xfId="2476"/>
    <cellStyle name="_10.Bieuthegioi-tan_NGTT2008(1)_Book3 16" xfId="2477"/>
    <cellStyle name="_10.Bieuthegioi-tan_NGTT2008(1)_Book3 17" xfId="2478"/>
    <cellStyle name="_10.Bieuthegioi-tan_NGTT2008(1)_Book3 18" xfId="2479"/>
    <cellStyle name="_10.Bieuthegioi-tan_NGTT2008(1)_Book3 19" xfId="2480"/>
    <cellStyle name="_10.Bieuthegioi-tan_NGTT2008(1)_Book3 2" xfId="2481"/>
    <cellStyle name="_10.Bieuthegioi-tan_NGTT2008(1)_Book3 3" xfId="2482"/>
    <cellStyle name="_10.Bieuthegioi-tan_NGTT2008(1)_Book3 4" xfId="2483"/>
    <cellStyle name="_10.Bieuthegioi-tan_NGTT2008(1)_Book3 5" xfId="2484"/>
    <cellStyle name="_10.Bieuthegioi-tan_NGTT2008(1)_Book3 6" xfId="2485"/>
    <cellStyle name="_10.Bieuthegioi-tan_NGTT2008(1)_Book3 7" xfId="2486"/>
    <cellStyle name="_10.Bieuthegioi-tan_NGTT2008(1)_Book3 8" xfId="2487"/>
    <cellStyle name="_10.Bieuthegioi-tan_NGTT2008(1)_Book3 9" xfId="2488"/>
    <cellStyle name="_10.Bieuthegioi-tan_NGTT2008(1)_Book3_01 Don vi HC" xfId="2489"/>
    <cellStyle name="_10.Bieuthegioi-tan_NGTT2008(1)_Book3_01 Don vi HC 2" xfId="2490"/>
    <cellStyle name="_10.Bieuthegioi-tan_NGTT2008(1)_Book3_01 Don vi HC_Book2" xfId="2491"/>
    <cellStyle name="_10.Bieuthegioi-tan_NGTT2008(1)_Book3_01 Don vi HC_Niengiam_Hung_final" xfId="2493"/>
    <cellStyle name="_10.Bieuthegioi-tan_NGTT2008(1)_Book3_01 Don vi HC_NGTK-daydu-2014-Laodong" xfId="2492"/>
    <cellStyle name="_10.Bieuthegioi-tan_NGTT2008(1)_Book3_01 DVHC-DD-KH (10 bieu)" xfId="219"/>
    <cellStyle name="_10.Bieuthegioi-tan_NGTT2008(1)_Book3_01 DVHC-DSLD 2010" xfId="220"/>
    <cellStyle name="_10.Bieuthegioi-tan_NGTT2008(1)_Book3_01 DVHC-DSLD 2010 2" xfId="2494"/>
    <cellStyle name="_10.Bieuthegioi-tan_NGTT2008(1)_Book3_01 DVHC-DSLD 2010_Book2" xfId="2495"/>
    <cellStyle name="_10.Bieuthegioi-tan_NGTT2008(1)_Book3_01 DVHC-DSLD 2010_Mau" xfId="2496"/>
    <cellStyle name="_10.Bieuthegioi-tan_NGTT2008(1)_Book3_01 DVHC-DSLD 2010_Niengiam_Hung_final" xfId="2498"/>
    <cellStyle name="_10.Bieuthegioi-tan_NGTT2008(1)_Book3_01 DVHC-DSLD 2010_NGTK-daydu-2014-Laodong" xfId="2497"/>
    <cellStyle name="_10.Bieuthegioi-tan_NGTT2008(1)_Book3_02  Dan so lao dong(OK)" xfId="2499"/>
    <cellStyle name="_10.Bieuthegioi-tan_NGTT2008(1)_Book3_02 Dan so 2010 (ok)" xfId="2500"/>
    <cellStyle name="_10.Bieuthegioi-tan_NGTT2008(1)_Book3_02 Dan so Lao dong 2011" xfId="2501"/>
    <cellStyle name="_10.Bieuthegioi-tan_NGTT2008(1)_Book3_02 Danso_Laodong 2012(chuan) CO SO" xfId="2502"/>
    <cellStyle name="_10.Bieuthegioi-tan_NGTT2008(1)_Book3_02 DSLD_2011(ok).xls" xfId="2503"/>
    <cellStyle name="_10.Bieuthegioi-tan_NGTT2008(1)_Book3_03 TKQG va Thu chi NSNN 2012" xfId="2504"/>
    <cellStyle name="_10.Bieuthegioi-tan_NGTT2008(1)_Book3_04 Doanh nghiep va CSKDCT 2012" xfId="2505"/>
    <cellStyle name="_10.Bieuthegioi-tan_NGTT2008(1)_Book3_05 Doanh nghiep va Ca the (25)" xfId="221"/>
    <cellStyle name="_10.Bieuthegioi-tan_NGTT2008(1)_Book3_05 Doanh nghiep va Ca the_2011 (Ok)" xfId="222"/>
    <cellStyle name="_10.Bieuthegioi-tan_NGTT2008(1)_Book3_05 NGTT DN 2010 (OK)" xfId="223"/>
    <cellStyle name="_10.Bieuthegioi-tan_NGTT2008(1)_Book3_05 NGTT DN 2010 (OK) 2" xfId="2506"/>
    <cellStyle name="_10.Bieuthegioi-tan_NGTT2008(1)_Book3_05 NGTT DN 2010 (OK)_Bo sung 04 bieu Cong nghiep" xfId="224"/>
    <cellStyle name="_10.Bieuthegioi-tan_NGTT2008(1)_Book3_05 NGTT DN 2010 (OK)_Bo sung 04 bieu Cong nghiep 2" xfId="2507"/>
    <cellStyle name="_10.Bieuthegioi-tan_NGTT2008(1)_Book3_05 NGTT DN 2010 (OK)_Bo sung 04 bieu Cong nghiep_Book2" xfId="2508"/>
    <cellStyle name="_10.Bieuthegioi-tan_NGTT2008(1)_Book3_05 NGTT DN 2010 (OK)_Bo sung 04 bieu Cong nghiep_Mau" xfId="2509"/>
    <cellStyle name="_10.Bieuthegioi-tan_NGTT2008(1)_Book3_05 NGTT DN 2010 (OK)_Bo sung 04 bieu Cong nghiep_Niengiam_Hung_final" xfId="2511"/>
    <cellStyle name="_10.Bieuthegioi-tan_NGTT2008(1)_Book3_05 NGTT DN 2010 (OK)_Bo sung 04 bieu Cong nghiep_NGTK-daydu-2014-Laodong" xfId="2510"/>
    <cellStyle name="_10.Bieuthegioi-tan_NGTT2008(1)_Book3_05 NGTT DN 2010 (OK)_Book2" xfId="2512"/>
    <cellStyle name="_10.Bieuthegioi-tan_NGTT2008(1)_Book3_05 NGTT DN 2010 (OK)_Mau" xfId="2513"/>
    <cellStyle name="_10.Bieuthegioi-tan_NGTT2008(1)_Book3_05 NGTT DN 2010 (OK)_Niengiam_Hung_final" xfId="2515"/>
    <cellStyle name="_10.Bieuthegioi-tan_NGTT2008(1)_Book3_05 NGTT DN 2010 (OK)_NGTK-daydu-2014-Laodong" xfId="2514"/>
    <cellStyle name="_10.Bieuthegioi-tan_NGTT2008(1)_Book3_06 Nong, lam nghiep 2010  (ok)" xfId="2517"/>
    <cellStyle name="_10.Bieuthegioi-tan_NGTT2008(1)_Book3_06 NGTT LN,TS 2013 co so" xfId="2516"/>
    <cellStyle name="_10.Bieuthegioi-tan_NGTT2008(1)_Book3_07 NGTT CN 2012" xfId="2518"/>
    <cellStyle name="_10.Bieuthegioi-tan_NGTT2008(1)_Book3_08 Thuong mai Tong muc - Diep" xfId="2519"/>
    <cellStyle name="_10.Bieuthegioi-tan_NGTT2008(1)_Book3_08 Thuong mai va Du lich (Ok)" xfId="2520"/>
    <cellStyle name="_10.Bieuthegioi-tan_NGTT2008(1)_Book3_08 Thuong mai va Du lich (Ok)_nien giam tom tat nong nghiep 2013" xfId="2521"/>
    <cellStyle name="_10.Bieuthegioi-tan_NGTT2008(1)_Book3_08 Thuong mai va Du lich (Ok)_Phan II (In)" xfId="2522"/>
    <cellStyle name="_10.Bieuthegioi-tan_NGTT2008(1)_Book3_09 Chi so gia 2011- VuTKG-1 (Ok)" xfId="2523"/>
    <cellStyle name="_10.Bieuthegioi-tan_NGTT2008(1)_Book3_09 Chi so gia 2011- VuTKG-1 (Ok)_nien giam tom tat nong nghiep 2013" xfId="2524"/>
    <cellStyle name="_10.Bieuthegioi-tan_NGTT2008(1)_Book3_09 Chi so gia 2011- VuTKG-1 (Ok)_Phan II (In)" xfId="2525"/>
    <cellStyle name="_10.Bieuthegioi-tan_NGTT2008(1)_Book3_09 Du lich" xfId="2526"/>
    <cellStyle name="_10.Bieuthegioi-tan_NGTT2008(1)_Book3_09 Du lich_nien giam tom tat nong nghiep 2013" xfId="2527"/>
    <cellStyle name="_10.Bieuthegioi-tan_NGTT2008(1)_Book3_09 Du lich_Phan II (In)" xfId="2528"/>
    <cellStyle name="_10.Bieuthegioi-tan_NGTT2008(1)_Book3_10 Market VH, YT, GD, NGTT 2011 " xfId="225"/>
    <cellStyle name="_10.Bieuthegioi-tan_NGTT2008(1)_Book3_10 Market VH, YT, GD, NGTT 2011  2" xfId="2529"/>
    <cellStyle name="_10.Bieuthegioi-tan_NGTT2008(1)_Book3_10 Market VH, YT, GD, NGTT 2011 _02  Dan so lao dong(OK)" xfId="2530"/>
    <cellStyle name="_10.Bieuthegioi-tan_NGTT2008(1)_Book3_10 Market VH, YT, GD, NGTT 2011 _03 TKQG va Thu chi NSNN 2012" xfId="2531"/>
    <cellStyle name="_10.Bieuthegioi-tan_NGTT2008(1)_Book3_10 Market VH, YT, GD, NGTT 2011 _04 Doanh nghiep va CSKDCT 2012" xfId="2532"/>
    <cellStyle name="_10.Bieuthegioi-tan_NGTT2008(1)_Book3_10 Market VH, YT, GD, NGTT 2011 _05 Doanh nghiep va Ca the_2011 (Ok)" xfId="226"/>
    <cellStyle name="_10.Bieuthegioi-tan_NGTT2008(1)_Book3_10 Market VH, YT, GD, NGTT 2011 _06 NGTT LN,TS 2013 co so" xfId="2533"/>
    <cellStyle name="_10.Bieuthegioi-tan_NGTT2008(1)_Book3_10 Market VH, YT, GD, NGTT 2011 _07 NGTT CN 2012" xfId="2534"/>
    <cellStyle name="_10.Bieuthegioi-tan_NGTT2008(1)_Book3_10 Market VH, YT, GD, NGTT 2011 _08 Thuong mai Tong muc - Diep" xfId="2535"/>
    <cellStyle name="_10.Bieuthegioi-tan_NGTT2008(1)_Book3_10 Market VH, YT, GD, NGTT 2011 _08 Thuong mai va Du lich (Ok)" xfId="2536"/>
    <cellStyle name="_10.Bieuthegioi-tan_NGTT2008(1)_Book3_10 Market VH, YT, GD, NGTT 2011 _08 Thuong mai va Du lich (Ok)_nien giam tom tat nong nghiep 2013" xfId="2537"/>
    <cellStyle name="_10.Bieuthegioi-tan_NGTT2008(1)_Book3_10 Market VH, YT, GD, NGTT 2011 _08 Thuong mai va Du lich (Ok)_Phan II (In)" xfId="2538"/>
    <cellStyle name="_10.Bieuthegioi-tan_NGTT2008(1)_Book3_10 Market VH, YT, GD, NGTT 2011 _09 Chi so gia 2011- VuTKG-1 (Ok)" xfId="2539"/>
    <cellStyle name="_10.Bieuthegioi-tan_NGTT2008(1)_Book3_10 Market VH, YT, GD, NGTT 2011 _09 Chi so gia 2011- VuTKG-1 (Ok)_nien giam tom tat nong nghiep 2013" xfId="2540"/>
    <cellStyle name="_10.Bieuthegioi-tan_NGTT2008(1)_Book3_10 Market VH, YT, GD, NGTT 2011 _09 Chi so gia 2011- VuTKG-1 (Ok)_Phan II (In)" xfId="2541"/>
    <cellStyle name="_10.Bieuthegioi-tan_NGTT2008(1)_Book3_10 Market VH, YT, GD, NGTT 2011 _09 Du lich" xfId="2542"/>
    <cellStyle name="_10.Bieuthegioi-tan_NGTT2008(1)_Book3_10 Market VH, YT, GD, NGTT 2011 _09 Du lich_nien giam tom tat nong nghiep 2013" xfId="2543"/>
    <cellStyle name="_10.Bieuthegioi-tan_NGTT2008(1)_Book3_10 Market VH, YT, GD, NGTT 2011 _09 Du lich_Phan II (In)" xfId="2544"/>
    <cellStyle name="_10.Bieuthegioi-tan_NGTT2008(1)_Book3_10 Market VH, YT, GD, NGTT 2011 _10 Van tai va BCVT (da sua ok)" xfId="2545"/>
    <cellStyle name="_10.Bieuthegioi-tan_NGTT2008(1)_Book3_10 Market VH, YT, GD, NGTT 2011 _10 Van tai va BCVT (da sua ok)_nien giam tom tat nong nghiep 2013" xfId="2546"/>
    <cellStyle name="_10.Bieuthegioi-tan_NGTT2008(1)_Book3_10 Market VH, YT, GD, NGTT 2011 _10 Van tai va BCVT (da sua ok)_Phan II (In)" xfId="2547"/>
    <cellStyle name="_10.Bieuthegioi-tan_NGTT2008(1)_Book3_10 Market VH, YT, GD, NGTT 2011 _11 (3)" xfId="227"/>
    <cellStyle name="_10.Bieuthegioi-tan_NGTT2008(1)_Book3_10 Market VH, YT, GD, NGTT 2011 _11 (3) 2" xfId="2548"/>
    <cellStyle name="_10.Bieuthegioi-tan_NGTT2008(1)_Book3_10 Market VH, YT, GD, NGTT 2011 _11 (3)_04 Doanh nghiep va CSKDCT 2012" xfId="2549"/>
    <cellStyle name="_10.Bieuthegioi-tan_NGTT2008(1)_Book3_10 Market VH, YT, GD, NGTT 2011 _11 (3)_Book2" xfId="2550"/>
    <cellStyle name="_10.Bieuthegioi-tan_NGTT2008(1)_Book3_10 Market VH, YT, GD, NGTT 2011 _11 (3)_nien giam tom tat nong nghiep 2013" xfId="2552"/>
    <cellStyle name="_10.Bieuthegioi-tan_NGTT2008(1)_Book3_10 Market VH, YT, GD, NGTT 2011 _11 (3)_Niengiam_Hung_final" xfId="2553"/>
    <cellStyle name="_10.Bieuthegioi-tan_NGTT2008(1)_Book3_10 Market VH, YT, GD, NGTT 2011 _11 (3)_NGTK-daydu-2014-Laodong" xfId="2551"/>
    <cellStyle name="_10.Bieuthegioi-tan_NGTT2008(1)_Book3_10 Market VH, YT, GD, NGTT 2011 _11 (3)_Phan II (In)" xfId="2554"/>
    <cellStyle name="_10.Bieuthegioi-tan_NGTT2008(1)_Book3_10 Market VH, YT, GD, NGTT 2011 _11 (3)_Xl0000167" xfId="2555"/>
    <cellStyle name="_10.Bieuthegioi-tan_NGTT2008(1)_Book3_10 Market VH, YT, GD, NGTT 2011 _12 (2)" xfId="228"/>
    <cellStyle name="_10.Bieuthegioi-tan_NGTT2008(1)_Book3_10 Market VH, YT, GD, NGTT 2011 _12 (2) 2" xfId="2556"/>
    <cellStyle name="_10.Bieuthegioi-tan_NGTT2008(1)_Book3_10 Market VH, YT, GD, NGTT 2011 _12 (2)_04 Doanh nghiep va CSKDCT 2012" xfId="2557"/>
    <cellStyle name="_10.Bieuthegioi-tan_NGTT2008(1)_Book3_10 Market VH, YT, GD, NGTT 2011 _12 (2)_Book2" xfId="2558"/>
    <cellStyle name="_10.Bieuthegioi-tan_NGTT2008(1)_Book3_10 Market VH, YT, GD, NGTT 2011 _12 (2)_nien giam tom tat nong nghiep 2013" xfId="2560"/>
    <cellStyle name="_10.Bieuthegioi-tan_NGTT2008(1)_Book3_10 Market VH, YT, GD, NGTT 2011 _12 (2)_Niengiam_Hung_final" xfId="2561"/>
    <cellStyle name="_10.Bieuthegioi-tan_NGTT2008(1)_Book3_10 Market VH, YT, GD, NGTT 2011 _12 (2)_NGTK-daydu-2014-Laodong" xfId="2559"/>
    <cellStyle name="_10.Bieuthegioi-tan_NGTT2008(1)_Book3_10 Market VH, YT, GD, NGTT 2011 _12 (2)_Phan II (In)" xfId="2562"/>
    <cellStyle name="_10.Bieuthegioi-tan_NGTT2008(1)_Book3_10 Market VH, YT, GD, NGTT 2011 _12 (2)_Xl0000167" xfId="2563"/>
    <cellStyle name="_10.Bieuthegioi-tan_NGTT2008(1)_Book3_10 Market VH, YT, GD, NGTT 2011 _12 Giao duc, Y Te va Muc songnam2011" xfId="2564"/>
    <cellStyle name="_10.Bieuthegioi-tan_NGTT2008(1)_Book3_10 Market VH, YT, GD, NGTT 2011 _12 Giao duc, Y Te va Muc songnam2011_nien giam tom tat nong nghiep 2013" xfId="2565"/>
    <cellStyle name="_10.Bieuthegioi-tan_NGTT2008(1)_Book3_10 Market VH, YT, GD, NGTT 2011 _12 Giao duc, Y Te va Muc songnam2011_Phan II (In)" xfId="2566"/>
    <cellStyle name="_10.Bieuthegioi-tan_NGTT2008(1)_Book3_10 Market VH, YT, GD, NGTT 2011 _12 MSDC_Thuy Van" xfId="2567"/>
    <cellStyle name="_10.Bieuthegioi-tan_NGTT2008(1)_Book3_10 Market VH, YT, GD, NGTT 2011 _13 Van tai 2012" xfId="2568"/>
    <cellStyle name="_10.Bieuthegioi-tan_NGTT2008(1)_Book3_10 Market VH, YT, GD, NGTT 2011 _Book2" xfId="2569"/>
    <cellStyle name="_10.Bieuthegioi-tan_NGTT2008(1)_Book3_10 Market VH, YT, GD, NGTT 2011 _Giaoduc2013(ok)" xfId="2570"/>
    <cellStyle name="_10.Bieuthegioi-tan_NGTT2008(1)_Book3_10 Market VH, YT, GD, NGTT 2011 _Maket NGTT2012 LN,TS (7-1-2013)" xfId="2571"/>
    <cellStyle name="_10.Bieuthegioi-tan_NGTT2008(1)_Book3_10 Market VH, YT, GD, NGTT 2011 _Maket NGTT2012 LN,TS (7-1-2013)_Nongnghiep" xfId="2572"/>
    <cellStyle name="_10.Bieuthegioi-tan_NGTT2008(1)_Book3_10 Market VH, YT, GD, NGTT 2011 _Nien giam TT Vu Nong nghiep 2012(solieu)-gui Vu TH 29-3-2013" xfId="2576"/>
    <cellStyle name="_10.Bieuthegioi-tan_NGTT2008(1)_Book3_10 Market VH, YT, GD, NGTT 2011 _Niengiam_Hung_final" xfId="2577"/>
    <cellStyle name="_10.Bieuthegioi-tan_NGTT2008(1)_Book3_10 Market VH, YT, GD, NGTT 2011 _Nongnghiep" xfId="2578"/>
    <cellStyle name="_10.Bieuthegioi-tan_NGTT2008(1)_Book3_10 Market VH, YT, GD, NGTT 2011 _Nongnghiep NGDD 2012_cap nhat den 24-5-2013(1)" xfId="2579"/>
    <cellStyle name="_10.Bieuthegioi-tan_NGTT2008(1)_Book3_10 Market VH, YT, GD, NGTT 2011 _Nongnghiep_Nongnghiep NGDD 2012_cap nhat den 24-5-2013(1)" xfId="2580"/>
    <cellStyle name="_10.Bieuthegioi-tan_NGTT2008(1)_Book3_10 Market VH, YT, GD, NGTT 2011 _Ngiam_lamnghiep_2011_v2(1)(1)" xfId="229"/>
    <cellStyle name="_10.Bieuthegioi-tan_NGTT2008(1)_Book3_10 Market VH, YT, GD, NGTT 2011 _Ngiam_lamnghiep_2011_v2(1)(1)_Nongnghiep" xfId="2573"/>
    <cellStyle name="_10.Bieuthegioi-tan_NGTT2008(1)_Book3_10 Market VH, YT, GD, NGTT 2011 _NGTK-daydu-2014-Laodong" xfId="2574"/>
    <cellStyle name="_10.Bieuthegioi-tan_NGTT2008(1)_Book3_10 Market VH, YT, GD, NGTT 2011 _NGTT LN,TS 2012 (Chuan)" xfId="2575"/>
    <cellStyle name="_10.Bieuthegioi-tan_NGTT2008(1)_Book3_10 Market VH, YT, GD, NGTT 2011 _So lieu quoc te TH" xfId="2581"/>
    <cellStyle name="_10.Bieuthegioi-tan_NGTT2008(1)_Book3_10 Market VH, YT, GD, NGTT 2011 _So lieu quoc te TH_nien giam tom tat nong nghiep 2013" xfId="2582"/>
    <cellStyle name="_10.Bieuthegioi-tan_NGTT2008(1)_Book3_10 Market VH, YT, GD, NGTT 2011 _So lieu quoc te TH_Phan II (In)" xfId="2583"/>
    <cellStyle name="_10.Bieuthegioi-tan_NGTT2008(1)_Book3_10 Market VH, YT, GD, NGTT 2011 _TKQG" xfId="2584"/>
    <cellStyle name="_10.Bieuthegioi-tan_NGTT2008(1)_Book3_10 Market VH, YT, GD, NGTT 2011 _Xl0000147" xfId="2585"/>
    <cellStyle name="_10.Bieuthegioi-tan_NGTT2008(1)_Book3_10 Market VH, YT, GD, NGTT 2011 _Xl0000167" xfId="2586"/>
    <cellStyle name="_10.Bieuthegioi-tan_NGTT2008(1)_Book3_10 Market VH, YT, GD, NGTT 2011 _XNK" xfId="2587"/>
    <cellStyle name="_10.Bieuthegioi-tan_NGTT2008(1)_Book3_10 Market VH, YT, GD, NGTT 2011 _XNK_nien giam tom tat nong nghiep 2013" xfId="2588"/>
    <cellStyle name="_10.Bieuthegioi-tan_NGTT2008(1)_Book3_10 Market VH, YT, GD, NGTT 2011 _XNK_Phan II (In)" xfId="2589"/>
    <cellStyle name="_10.Bieuthegioi-tan_NGTT2008(1)_Book3_10 Van tai va BCVT (da sua ok)" xfId="2590"/>
    <cellStyle name="_10.Bieuthegioi-tan_NGTT2008(1)_Book3_10 Van tai va BCVT (da sua ok)_nien giam tom tat nong nghiep 2013" xfId="2591"/>
    <cellStyle name="_10.Bieuthegioi-tan_NGTT2008(1)_Book3_10 Van tai va BCVT (da sua ok)_Phan II (In)" xfId="2592"/>
    <cellStyle name="_10.Bieuthegioi-tan_NGTT2008(1)_Book3_10 VH, YT, GD, NGTT 2010 - (OK)" xfId="230"/>
    <cellStyle name="_10.Bieuthegioi-tan_NGTT2008(1)_Book3_10 VH, YT, GD, NGTT 2010 - (OK) 2" xfId="2593"/>
    <cellStyle name="_10.Bieuthegioi-tan_NGTT2008(1)_Book3_10 VH, YT, GD, NGTT 2010 - (OK)_Bo sung 04 bieu Cong nghiep" xfId="231"/>
    <cellStyle name="_10.Bieuthegioi-tan_NGTT2008(1)_Book3_10 VH, YT, GD, NGTT 2010 - (OK)_Bo sung 04 bieu Cong nghiep 2" xfId="2594"/>
    <cellStyle name="_10.Bieuthegioi-tan_NGTT2008(1)_Book3_10 VH, YT, GD, NGTT 2010 - (OK)_Bo sung 04 bieu Cong nghiep_Book2" xfId="2595"/>
    <cellStyle name="_10.Bieuthegioi-tan_NGTT2008(1)_Book3_10 VH, YT, GD, NGTT 2010 - (OK)_Bo sung 04 bieu Cong nghiep_Mau" xfId="2596"/>
    <cellStyle name="_10.Bieuthegioi-tan_NGTT2008(1)_Book3_10 VH, YT, GD, NGTT 2010 - (OK)_Bo sung 04 bieu Cong nghiep_Niengiam_Hung_final" xfId="2598"/>
    <cellStyle name="_10.Bieuthegioi-tan_NGTT2008(1)_Book3_10 VH, YT, GD, NGTT 2010 - (OK)_Bo sung 04 bieu Cong nghiep_NGTK-daydu-2014-Laodong" xfId="2597"/>
    <cellStyle name="_10.Bieuthegioi-tan_NGTT2008(1)_Book3_10 VH, YT, GD, NGTT 2010 - (OK)_Book2" xfId="2599"/>
    <cellStyle name="_10.Bieuthegioi-tan_NGTT2008(1)_Book3_10 VH, YT, GD, NGTT 2010 - (OK)_Mau" xfId="2600"/>
    <cellStyle name="_10.Bieuthegioi-tan_NGTT2008(1)_Book3_10 VH, YT, GD, NGTT 2010 - (OK)_Niengiam_Hung_final" xfId="2602"/>
    <cellStyle name="_10.Bieuthegioi-tan_NGTT2008(1)_Book3_10 VH, YT, GD, NGTT 2010 - (OK)_NGTK-daydu-2014-Laodong" xfId="2601"/>
    <cellStyle name="_10.Bieuthegioi-tan_NGTT2008(1)_Book3_11 (3)" xfId="232"/>
    <cellStyle name="_10.Bieuthegioi-tan_NGTT2008(1)_Book3_11 (3) 2" xfId="2603"/>
    <cellStyle name="_10.Bieuthegioi-tan_NGTT2008(1)_Book3_11 (3)_04 Doanh nghiep va CSKDCT 2012" xfId="2604"/>
    <cellStyle name="_10.Bieuthegioi-tan_NGTT2008(1)_Book3_11 (3)_Book2" xfId="2605"/>
    <cellStyle name="_10.Bieuthegioi-tan_NGTT2008(1)_Book3_11 (3)_nien giam tom tat nong nghiep 2013" xfId="2607"/>
    <cellStyle name="_10.Bieuthegioi-tan_NGTT2008(1)_Book3_11 (3)_Niengiam_Hung_final" xfId="2608"/>
    <cellStyle name="_10.Bieuthegioi-tan_NGTT2008(1)_Book3_11 (3)_NGTK-daydu-2014-Laodong" xfId="2606"/>
    <cellStyle name="_10.Bieuthegioi-tan_NGTT2008(1)_Book3_11 (3)_Phan II (In)" xfId="2609"/>
    <cellStyle name="_10.Bieuthegioi-tan_NGTT2008(1)_Book3_11 (3)_Xl0000167" xfId="2610"/>
    <cellStyle name="_10.Bieuthegioi-tan_NGTT2008(1)_Book3_12 (2)" xfId="233"/>
    <cellStyle name="_10.Bieuthegioi-tan_NGTT2008(1)_Book3_12 (2) 2" xfId="2611"/>
    <cellStyle name="_10.Bieuthegioi-tan_NGTT2008(1)_Book3_12 (2)_04 Doanh nghiep va CSKDCT 2012" xfId="2612"/>
    <cellStyle name="_10.Bieuthegioi-tan_NGTT2008(1)_Book3_12 (2)_Book2" xfId="2613"/>
    <cellStyle name="_10.Bieuthegioi-tan_NGTT2008(1)_Book3_12 (2)_nien giam tom tat nong nghiep 2013" xfId="2615"/>
    <cellStyle name="_10.Bieuthegioi-tan_NGTT2008(1)_Book3_12 (2)_Niengiam_Hung_final" xfId="2616"/>
    <cellStyle name="_10.Bieuthegioi-tan_NGTT2008(1)_Book3_12 (2)_NGTK-daydu-2014-Laodong" xfId="2614"/>
    <cellStyle name="_10.Bieuthegioi-tan_NGTT2008(1)_Book3_12 (2)_Phan II (In)" xfId="2617"/>
    <cellStyle name="_10.Bieuthegioi-tan_NGTT2008(1)_Book3_12 (2)_Xl0000167" xfId="2618"/>
    <cellStyle name="_10.Bieuthegioi-tan_NGTT2008(1)_Book3_12 Chi so gia 2012(chuan) co so" xfId="2619"/>
    <cellStyle name="_10.Bieuthegioi-tan_NGTT2008(1)_Book3_12 Giao duc, Y Te va Muc songnam2011" xfId="2620"/>
    <cellStyle name="_10.Bieuthegioi-tan_NGTT2008(1)_Book3_12 Giao duc, Y Te va Muc songnam2011_nien giam tom tat nong nghiep 2013" xfId="2621"/>
    <cellStyle name="_10.Bieuthegioi-tan_NGTT2008(1)_Book3_12 Giao duc, Y Te va Muc songnam2011_Phan II (In)" xfId="2622"/>
    <cellStyle name="_10.Bieuthegioi-tan_NGTT2008(1)_Book3_13 Van tai 2012" xfId="2623"/>
    <cellStyle name="_10.Bieuthegioi-tan_NGTT2008(1)_Book3_Book1" xfId="234"/>
    <cellStyle name="_10.Bieuthegioi-tan_NGTT2008(1)_Book3_Book1 2" xfId="2624"/>
    <cellStyle name="_10.Bieuthegioi-tan_NGTT2008(1)_Book3_Book1_Book2" xfId="2625"/>
    <cellStyle name="_10.Bieuthegioi-tan_NGTT2008(1)_Book3_Book1_Mau" xfId="2626"/>
    <cellStyle name="_10.Bieuthegioi-tan_NGTT2008(1)_Book3_Book1_Niengiam_Hung_final" xfId="2628"/>
    <cellStyle name="_10.Bieuthegioi-tan_NGTT2008(1)_Book3_Book1_NGTK-daydu-2014-Laodong" xfId="2627"/>
    <cellStyle name="_10.Bieuthegioi-tan_NGTT2008(1)_Book3_Book2" xfId="2629"/>
    <cellStyle name="_10.Bieuthegioi-tan_NGTT2008(1)_Book3_CucThongke-phucdap-Tuan-Anh" xfId="235"/>
    <cellStyle name="_10.Bieuthegioi-tan_NGTT2008(1)_Book3_GTSXNN" xfId="2631"/>
    <cellStyle name="_10.Bieuthegioi-tan_NGTT2008(1)_Book3_GTSXNN_Nongnghiep NGDD 2012_cap nhat den 24-5-2013(1)" xfId="2632"/>
    <cellStyle name="_10.Bieuthegioi-tan_NGTT2008(1)_Book3_Giaoduc2013(ok)" xfId="2630"/>
    <cellStyle name="_10.Bieuthegioi-tan_NGTT2008(1)_Book3_Maket NGTT2012 LN,TS (7-1-2013)" xfId="2633"/>
    <cellStyle name="_10.Bieuthegioi-tan_NGTT2008(1)_Book3_Maket NGTT2012 LN,TS (7-1-2013)_Nongnghiep" xfId="2634"/>
    <cellStyle name="_10.Bieuthegioi-tan_NGTT2008(1)_Book3_Mau" xfId="2635"/>
    <cellStyle name="_10.Bieuthegioi-tan_NGTT2008(1)_Book3_Nien giam day du  Nong nghiep 2010" xfId="2639"/>
    <cellStyle name="_10.Bieuthegioi-tan_NGTT2008(1)_Book3_Nien giam TT Vu Nong nghiep 2012(solieu)-gui Vu TH 29-3-2013" xfId="2640"/>
    <cellStyle name="_10.Bieuthegioi-tan_NGTT2008(1)_Book3_Niengiam_Hung_final" xfId="2641"/>
    <cellStyle name="_10.Bieuthegioi-tan_NGTT2008(1)_Book3_Nongnghiep" xfId="237"/>
    <cellStyle name="_10.Bieuthegioi-tan_NGTT2008(1)_Book3_Nongnghiep 2" xfId="2642"/>
    <cellStyle name="_10.Bieuthegioi-tan_NGTT2008(1)_Book3_Nongnghiep_Bo sung 04 bieu Cong nghiep" xfId="238"/>
    <cellStyle name="_10.Bieuthegioi-tan_NGTT2008(1)_Book3_Nongnghiep_Bo sung 04 bieu Cong nghiep 2" xfId="2643"/>
    <cellStyle name="_10.Bieuthegioi-tan_NGTT2008(1)_Book3_Nongnghiep_Bo sung 04 bieu Cong nghiep_Book2" xfId="2644"/>
    <cellStyle name="_10.Bieuthegioi-tan_NGTT2008(1)_Book3_Nongnghiep_Bo sung 04 bieu Cong nghiep_Mau" xfId="2645"/>
    <cellStyle name="_10.Bieuthegioi-tan_NGTT2008(1)_Book3_Nongnghiep_Bo sung 04 bieu Cong nghiep_Niengiam_Hung_final" xfId="2647"/>
    <cellStyle name="_10.Bieuthegioi-tan_NGTT2008(1)_Book3_Nongnghiep_Bo sung 04 bieu Cong nghiep_NGTK-daydu-2014-Laodong" xfId="2646"/>
    <cellStyle name="_10.Bieuthegioi-tan_NGTT2008(1)_Book3_Nongnghiep_Book2" xfId="2648"/>
    <cellStyle name="_10.Bieuthegioi-tan_NGTT2008(1)_Book3_Nongnghiep_Mau" xfId="2649"/>
    <cellStyle name="_10.Bieuthegioi-tan_NGTT2008(1)_Book3_Nongnghiep_Niengiam_Hung_final" xfId="2652"/>
    <cellStyle name="_10.Bieuthegioi-tan_NGTT2008(1)_Book3_Nongnghiep_Nongnghiep NGDD 2012_cap nhat den 24-5-2013(1)" xfId="2653"/>
    <cellStyle name="_10.Bieuthegioi-tan_NGTT2008(1)_Book3_Nongnghiep_NGDD 2013 Thu chi NSNN " xfId="2650"/>
    <cellStyle name="_10.Bieuthegioi-tan_NGTT2008(1)_Book3_Nongnghiep_NGTK-daydu-2014-Laodong" xfId="2651"/>
    <cellStyle name="_10.Bieuthegioi-tan_NGTT2008(1)_Book3_Nongnghiep_TKQG" xfId="2654"/>
    <cellStyle name="_10.Bieuthegioi-tan_NGTT2008(1)_Book3_Ngiam_lamnghiep_2011_v2(1)(1)" xfId="236"/>
    <cellStyle name="_10.Bieuthegioi-tan_NGTT2008(1)_Book3_Ngiam_lamnghiep_2011_v2(1)(1)_Nongnghiep" xfId="2636"/>
    <cellStyle name="_10.Bieuthegioi-tan_NGTT2008(1)_Book3_NGTK-daydu-2014-Laodong" xfId="2637"/>
    <cellStyle name="_10.Bieuthegioi-tan_NGTT2008(1)_Book3_NGTT LN,TS 2012 (Chuan)" xfId="2638"/>
    <cellStyle name="_10.Bieuthegioi-tan_NGTT2008(1)_Book3_Phan II (094-211)" xfId="5184"/>
    <cellStyle name="_10.Bieuthegioi-tan_NGTT2008(1)_Book3_So lieu quoc te TH" xfId="239"/>
    <cellStyle name="_10.Bieuthegioi-tan_NGTT2008(1)_Book3_So lieu quoc te TH_08 Cong nghiep 2010" xfId="2655"/>
    <cellStyle name="_10.Bieuthegioi-tan_NGTT2008(1)_Book3_So lieu quoc te TH_08 Thuong mai va Du lich (Ok)" xfId="2656"/>
    <cellStyle name="_10.Bieuthegioi-tan_NGTT2008(1)_Book3_So lieu quoc te TH_09 Chi so gia 2011- VuTKG-1 (Ok)" xfId="2657"/>
    <cellStyle name="_10.Bieuthegioi-tan_NGTT2008(1)_Book3_So lieu quoc te TH_09 Du lich" xfId="2658"/>
    <cellStyle name="_10.Bieuthegioi-tan_NGTT2008(1)_Book3_So lieu quoc te TH_10 Van tai va BCVT (da sua ok)" xfId="2659"/>
    <cellStyle name="_10.Bieuthegioi-tan_NGTT2008(1)_Book3_So lieu quoc te TH_12 Giao duc, Y Te va Muc songnam2011" xfId="2660"/>
    <cellStyle name="_10.Bieuthegioi-tan_NGTT2008(1)_Book3_So lieu quoc te TH_nien giam tom tat du lich va XNK" xfId="2661"/>
    <cellStyle name="_10.Bieuthegioi-tan_NGTT2008(1)_Book3_So lieu quoc te TH_Nongnghiep" xfId="2662"/>
    <cellStyle name="_10.Bieuthegioi-tan_NGTT2008(1)_Book3_So lieu quoc te TH_XNK" xfId="2663"/>
    <cellStyle name="_10.Bieuthegioi-tan_NGTT2008(1)_Book3_So lieu quoc te(GDP)" xfId="240"/>
    <cellStyle name="_10.Bieuthegioi-tan_NGTT2008(1)_Book3_So lieu quoc te(GDP) 2" xfId="2664"/>
    <cellStyle name="_10.Bieuthegioi-tan_NGTT2008(1)_Book3_So lieu quoc te(GDP)_02  Dan so lao dong(OK)" xfId="2665"/>
    <cellStyle name="_10.Bieuthegioi-tan_NGTT2008(1)_Book3_So lieu quoc te(GDP)_03 TKQG va Thu chi NSNN 2012" xfId="2666"/>
    <cellStyle name="_10.Bieuthegioi-tan_NGTT2008(1)_Book3_So lieu quoc te(GDP)_04 Doanh nghiep va CSKDCT 2012" xfId="2667"/>
    <cellStyle name="_10.Bieuthegioi-tan_NGTT2008(1)_Book3_So lieu quoc te(GDP)_05 Doanh nghiep va Ca the_2011 (Ok)" xfId="241"/>
    <cellStyle name="_10.Bieuthegioi-tan_NGTT2008(1)_Book3_So lieu quoc te(GDP)_06 NGTT LN,TS 2013 co so" xfId="2668"/>
    <cellStyle name="_10.Bieuthegioi-tan_NGTT2008(1)_Book3_So lieu quoc te(GDP)_07 NGTT CN 2012" xfId="2669"/>
    <cellStyle name="_10.Bieuthegioi-tan_NGTT2008(1)_Book3_So lieu quoc te(GDP)_08 Thuong mai Tong muc - Diep" xfId="2670"/>
    <cellStyle name="_10.Bieuthegioi-tan_NGTT2008(1)_Book3_So lieu quoc te(GDP)_08 Thuong mai va Du lich (Ok)" xfId="2671"/>
    <cellStyle name="_10.Bieuthegioi-tan_NGTT2008(1)_Book3_So lieu quoc te(GDP)_08 Thuong mai va Du lich (Ok)_nien giam tom tat nong nghiep 2013" xfId="2672"/>
    <cellStyle name="_10.Bieuthegioi-tan_NGTT2008(1)_Book3_So lieu quoc te(GDP)_08 Thuong mai va Du lich (Ok)_Phan II (In)" xfId="2673"/>
    <cellStyle name="_10.Bieuthegioi-tan_NGTT2008(1)_Book3_So lieu quoc te(GDP)_09 Chi so gia 2011- VuTKG-1 (Ok)" xfId="2674"/>
    <cellStyle name="_10.Bieuthegioi-tan_NGTT2008(1)_Book3_So lieu quoc te(GDP)_09 Chi so gia 2011- VuTKG-1 (Ok)_nien giam tom tat nong nghiep 2013" xfId="2675"/>
    <cellStyle name="_10.Bieuthegioi-tan_NGTT2008(1)_Book3_So lieu quoc te(GDP)_09 Chi so gia 2011- VuTKG-1 (Ok)_Phan II (In)" xfId="2676"/>
    <cellStyle name="_10.Bieuthegioi-tan_NGTT2008(1)_Book3_So lieu quoc te(GDP)_09 Du lich" xfId="2677"/>
    <cellStyle name="_10.Bieuthegioi-tan_NGTT2008(1)_Book3_So lieu quoc te(GDP)_09 Du lich_nien giam tom tat nong nghiep 2013" xfId="2678"/>
    <cellStyle name="_10.Bieuthegioi-tan_NGTT2008(1)_Book3_So lieu quoc te(GDP)_09 Du lich_Phan II (In)" xfId="2679"/>
    <cellStyle name="_10.Bieuthegioi-tan_NGTT2008(1)_Book3_So lieu quoc te(GDP)_10 Van tai va BCVT (da sua ok)" xfId="2680"/>
    <cellStyle name="_10.Bieuthegioi-tan_NGTT2008(1)_Book3_So lieu quoc te(GDP)_10 Van tai va BCVT (da sua ok)_nien giam tom tat nong nghiep 2013" xfId="2681"/>
    <cellStyle name="_10.Bieuthegioi-tan_NGTT2008(1)_Book3_So lieu quoc te(GDP)_10 Van tai va BCVT (da sua ok)_Phan II (In)" xfId="2682"/>
    <cellStyle name="_10.Bieuthegioi-tan_NGTT2008(1)_Book3_So lieu quoc te(GDP)_11 (3)" xfId="242"/>
    <cellStyle name="_10.Bieuthegioi-tan_NGTT2008(1)_Book3_So lieu quoc te(GDP)_11 (3) 2" xfId="2683"/>
    <cellStyle name="_10.Bieuthegioi-tan_NGTT2008(1)_Book3_So lieu quoc te(GDP)_11 (3)_04 Doanh nghiep va CSKDCT 2012" xfId="2684"/>
    <cellStyle name="_10.Bieuthegioi-tan_NGTT2008(1)_Book3_So lieu quoc te(GDP)_11 (3)_Book2" xfId="2685"/>
    <cellStyle name="_10.Bieuthegioi-tan_NGTT2008(1)_Book3_So lieu quoc te(GDP)_11 (3)_nien giam tom tat nong nghiep 2013" xfId="2687"/>
    <cellStyle name="_10.Bieuthegioi-tan_NGTT2008(1)_Book3_So lieu quoc te(GDP)_11 (3)_Niengiam_Hung_final" xfId="2688"/>
    <cellStyle name="_10.Bieuthegioi-tan_NGTT2008(1)_Book3_So lieu quoc te(GDP)_11 (3)_NGTK-daydu-2014-Laodong" xfId="2686"/>
    <cellStyle name="_10.Bieuthegioi-tan_NGTT2008(1)_Book3_So lieu quoc te(GDP)_11 (3)_Phan II (In)" xfId="2689"/>
    <cellStyle name="_10.Bieuthegioi-tan_NGTT2008(1)_Book3_So lieu quoc te(GDP)_11 (3)_Xl0000167" xfId="2690"/>
    <cellStyle name="_10.Bieuthegioi-tan_NGTT2008(1)_Book3_So lieu quoc te(GDP)_12 (2)" xfId="243"/>
    <cellStyle name="_10.Bieuthegioi-tan_NGTT2008(1)_Book3_So lieu quoc te(GDP)_12 (2) 2" xfId="2691"/>
    <cellStyle name="_10.Bieuthegioi-tan_NGTT2008(1)_Book3_So lieu quoc te(GDP)_12 (2)_04 Doanh nghiep va CSKDCT 2012" xfId="2692"/>
    <cellStyle name="_10.Bieuthegioi-tan_NGTT2008(1)_Book3_So lieu quoc te(GDP)_12 (2)_Book2" xfId="2693"/>
    <cellStyle name="_10.Bieuthegioi-tan_NGTT2008(1)_Book3_So lieu quoc te(GDP)_12 (2)_nien giam tom tat nong nghiep 2013" xfId="2695"/>
    <cellStyle name="_10.Bieuthegioi-tan_NGTT2008(1)_Book3_So lieu quoc te(GDP)_12 (2)_Niengiam_Hung_final" xfId="2696"/>
    <cellStyle name="_10.Bieuthegioi-tan_NGTT2008(1)_Book3_So lieu quoc te(GDP)_12 (2)_NGTK-daydu-2014-Laodong" xfId="2694"/>
    <cellStyle name="_10.Bieuthegioi-tan_NGTT2008(1)_Book3_So lieu quoc te(GDP)_12 (2)_Phan II (In)" xfId="2697"/>
    <cellStyle name="_10.Bieuthegioi-tan_NGTT2008(1)_Book3_So lieu quoc te(GDP)_12 (2)_Xl0000167" xfId="2698"/>
    <cellStyle name="_10.Bieuthegioi-tan_NGTT2008(1)_Book3_So lieu quoc te(GDP)_12 Giao duc, Y Te va Muc songnam2011" xfId="2699"/>
    <cellStyle name="_10.Bieuthegioi-tan_NGTT2008(1)_Book3_So lieu quoc te(GDP)_12 Giao duc, Y Te va Muc songnam2011_nien giam tom tat nong nghiep 2013" xfId="2700"/>
    <cellStyle name="_10.Bieuthegioi-tan_NGTT2008(1)_Book3_So lieu quoc te(GDP)_12 Giao duc, Y Te va Muc songnam2011_Phan II (In)" xfId="2701"/>
    <cellStyle name="_10.Bieuthegioi-tan_NGTT2008(1)_Book3_So lieu quoc te(GDP)_12 MSDC_Thuy Van" xfId="2702"/>
    <cellStyle name="_10.Bieuthegioi-tan_NGTT2008(1)_Book3_So lieu quoc te(GDP)_12 So lieu quoc te (Ok)" xfId="2703"/>
    <cellStyle name="_10.Bieuthegioi-tan_NGTT2008(1)_Book3_So lieu quoc te(GDP)_12 So lieu quoc te (Ok)_nien giam tom tat nong nghiep 2013" xfId="2704"/>
    <cellStyle name="_10.Bieuthegioi-tan_NGTT2008(1)_Book3_So lieu quoc te(GDP)_12 So lieu quoc te (Ok)_Phan II (In)" xfId="2705"/>
    <cellStyle name="_10.Bieuthegioi-tan_NGTT2008(1)_Book3_So lieu quoc te(GDP)_13 Van tai 2012" xfId="2706"/>
    <cellStyle name="_10.Bieuthegioi-tan_NGTT2008(1)_Book3_So lieu quoc te(GDP)_Book2" xfId="2707"/>
    <cellStyle name="_10.Bieuthegioi-tan_NGTT2008(1)_Book3_So lieu quoc te(GDP)_Giaoduc2013(ok)" xfId="2708"/>
    <cellStyle name="_10.Bieuthegioi-tan_NGTT2008(1)_Book3_So lieu quoc te(GDP)_Maket NGTT2012 LN,TS (7-1-2013)" xfId="2709"/>
    <cellStyle name="_10.Bieuthegioi-tan_NGTT2008(1)_Book3_So lieu quoc te(GDP)_Maket NGTT2012 LN,TS (7-1-2013)_Nongnghiep" xfId="2710"/>
    <cellStyle name="_10.Bieuthegioi-tan_NGTT2008(1)_Book3_So lieu quoc te(GDP)_Nien giam TT Vu Nong nghiep 2012(solieu)-gui Vu TH 29-3-2013" xfId="2714"/>
    <cellStyle name="_10.Bieuthegioi-tan_NGTT2008(1)_Book3_So lieu quoc te(GDP)_Niengiam_Hung_final" xfId="2715"/>
    <cellStyle name="_10.Bieuthegioi-tan_NGTT2008(1)_Book3_So lieu quoc te(GDP)_Nongnghiep" xfId="2716"/>
    <cellStyle name="_10.Bieuthegioi-tan_NGTT2008(1)_Book3_So lieu quoc te(GDP)_Nongnghiep NGDD 2012_cap nhat den 24-5-2013(1)" xfId="2717"/>
    <cellStyle name="_10.Bieuthegioi-tan_NGTT2008(1)_Book3_So lieu quoc te(GDP)_Nongnghiep_Nongnghiep NGDD 2012_cap nhat den 24-5-2013(1)" xfId="2718"/>
    <cellStyle name="_10.Bieuthegioi-tan_NGTT2008(1)_Book3_So lieu quoc te(GDP)_Ngiam_lamnghiep_2011_v2(1)(1)" xfId="244"/>
    <cellStyle name="_10.Bieuthegioi-tan_NGTT2008(1)_Book3_So lieu quoc te(GDP)_Ngiam_lamnghiep_2011_v2(1)(1)_Nongnghiep" xfId="2711"/>
    <cellStyle name="_10.Bieuthegioi-tan_NGTT2008(1)_Book3_So lieu quoc te(GDP)_NGTK-daydu-2014-Laodong" xfId="2712"/>
    <cellStyle name="_10.Bieuthegioi-tan_NGTT2008(1)_Book3_So lieu quoc te(GDP)_NGTT LN,TS 2012 (Chuan)" xfId="2713"/>
    <cellStyle name="_10.Bieuthegioi-tan_NGTT2008(1)_Book3_So lieu quoc te(GDP)_TKQG" xfId="2719"/>
    <cellStyle name="_10.Bieuthegioi-tan_NGTT2008(1)_Book3_So lieu quoc te(GDP)_Xl0000147" xfId="2720"/>
    <cellStyle name="_10.Bieuthegioi-tan_NGTT2008(1)_Book3_So lieu quoc te(GDP)_Xl0000167" xfId="2721"/>
    <cellStyle name="_10.Bieuthegioi-tan_NGTT2008(1)_Book3_So lieu quoc te(GDP)_XNK" xfId="2722"/>
    <cellStyle name="_10.Bieuthegioi-tan_NGTT2008(1)_Book3_So lieu quoc te(GDP)_XNK_nien giam tom tat nong nghiep 2013" xfId="2723"/>
    <cellStyle name="_10.Bieuthegioi-tan_NGTT2008(1)_Book3_So lieu quoc te(GDP)_XNK_Phan II (In)" xfId="2724"/>
    <cellStyle name="_10.Bieuthegioi-tan_NGTT2008(1)_Book3_TKQG" xfId="2725"/>
    <cellStyle name="_10.Bieuthegioi-tan_NGTT2008(1)_Book3_Xl0000006" xfId="2726"/>
    <cellStyle name="_10.Bieuthegioi-tan_NGTT2008(1)_Book3_Xl0000147" xfId="2727"/>
    <cellStyle name="_10.Bieuthegioi-tan_NGTT2008(1)_Book3_Xl0000167" xfId="2728"/>
    <cellStyle name="_10.Bieuthegioi-tan_NGTT2008(1)_Book3_XNK" xfId="245"/>
    <cellStyle name="_10.Bieuthegioi-tan_NGTT2008(1)_Book3_XNK 2" xfId="2729"/>
    <cellStyle name="_10.Bieuthegioi-tan_NGTT2008(1)_Book3_XNK_08 Thuong mai Tong muc - Diep" xfId="2730"/>
    <cellStyle name="_10.Bieuthegioi-tan_NGTT2008(1)_Book3_XNK_08 Thuong mai Tong muc - Diep_nien giam tom tat nong nghiep 2013" xfId="2731"/>
    <cellStyle name="_10.Bieuthegioi-tan_NGTT2008(1)_Book3_XNK_08 Thuong mai Tong muc - Diep_Phan II (In)" xfId="2732"/>
    <cellStyle name="_10.Bieuthegioi-tan_NGTT2008(1)_Book3_XNK_Bo sung 04 bieu Cong nghiep" xfId="246"/>
    <cellStyle name="_10.Bieuthegioi-tan_NGTT2008(1)_Book3_XNK_Bo sung 04 bieu Cong nghiep 2" xfId="2733"/>
    <cellStyle name="_10.Bieuthegioi-tan_NGTT2008(1)_Book3_XNK_Bo sung 04 bieu Cong nghiep_Book2" xfId="2734"/>
    <cellStyle name="_10.Bieuthegioi-tan_NGTT2008(1)_Book3_XNK_Bo sung 04 bieu Cong nghiep_Mau" xfId="2735"/>
    <cellStyle name="_10.Bieuthegioi-tan_NGTT2008(1)_Book3_XNK_Bo sung 04 bieu Cong nghiep_Niengiam_Hung_final" xfId="2737"/>
    <cellStyle name="_10.Bieuthegioi-tan_NGTT2008(1)_Book3_XNK_Bo sung 04 bieu Cong nghiep_NGTK-daydu-2014-Laodong" xfId="2736"/>
    <cellStyle name="_10.Bieuthegioi-tan_NGTT2008(1)_Book3_XNK_Book2" xfId="2738"/>
    <cellStyle name="_10.Bieuthegioi-tan_NGTT2008(1)_Book3_XNK_Mau" xfId="2739"/>
    <cellStyle name="_10.Bieuthegioi-tan_NGTT2008(1)_Book3_XNK_Niengiam_Hung_final" xfId="2741"/>
    <cellStyle name="_10.Bieuthegioi-tan_NGTT2008(1)_Book3_XNK_NGTK-daydu-2014-Laodong" xfId="2740"/>
    <cellStyle name="_10.Bieuthegioi-tan_NGTT2008(1)_Book3_XNK-2012" xfId="2742"/>
    <cellStyle name="_10.Bieuthegioi-tan_NGTT2008(1)_Book3_XNK-2012_nien giam tom tat nong nghiep 2013" xfId="2743"/>
    <cellStyle name="_10.Bieuthegioi-tan_NGTT2008(1)_Book3_XNK-2012_Phan II (In)" xfId="2744"/>
    <cellStyle name="_10.Bieuthegioi-tan_NGTT2008(1)_Book3_XNK-Market" xfId="2745"/>
    <cellStyle name="_10.Bieuthegioi-tan_NGTT2008(1)_Book4" xfId="247"/>
    <cellStyle name="_10.Bieuthegioi-tan_NGTT2008(1)_Book4 2" xfId="2746"/>
    <cellStyle name="_10.Bieuthegioi-tan_NGTT2008(1)_Book4_08 Cong nghiep 2010" xfId="2747"/>
    <cellStyle name="_10.Bieuthegioi-tan_NGTT2008(1)_Book4_08 Thuong mai va Du lich (Ok)" xfId="2748"/>
    <cellStyle name="_10.Bieuthegioi-tan_NGTT2008(1)_Book4_09 Chi so gia 2011- VuTKG-1 (Ok)" xfId="2749"/>
    <cellStyle name="_10.Bieuthegioi-tan_NGTT2008(1)_Book4_09 Du lich" xfId="2750"/>
    <cellStyle name="_10.Bieuthegioi-tan_NGTT2008(1)_Book4_10 Van tai va BCVT (da sua ok)" xfId="2751"/>
    <cellStyle name="_10.Bieuthegioi-tan_NGTT2008(1)_Book4_12 Giao duc, Y Te va Muc songnam2011" xfId="2752"/>
    <cellStyle name="_10.Bieuthegioi-tan_NGTT2008(1)_Book4_12 So lieu quoc te (Ok)" xfId="2753"/>
    <cellStyle name="_10.Bieuthegioi-tan_NGTT2008(1)_Book4_Book1" xfId="248"/>
    <cellStyle name="_10.Bieuthegioi-tan_NGTT2008(1)_Book4_Book1 2" xfId="2754"/>
    <cellStyle name="_10.Bieuthegioi-tan_NGTT2008(1)_Book4_Book1_Book2" xfId="2755"/>
    <cellStyle name="_10.Bieuthegioi-tan_NGTT2008(1)_Book4_Book1_Mau" xfId="2756"/>
    <cellStyle name="_10.Bieuthegioi-tan_NGTT2008(1)_Book4_Book1_Niengiam_Hung_final" xfId="2758"/>
    <cellStyle name="_10.Bieuthegioi-tan_NGTT2008(1)_Book4_Book1_NGTK-daydu-2014-Laodong" xfId="2757"/>
    <cellStyle name="_10.Bieuthegioi-tan_NGTT2008(1)_Book4_Book2" xfId="2759"/>
    <cellStyle name="_10.Bieuthegioi-tan_NGTT2008(1)_Book4_Mau" xfId="2760"/>
    <cellStyle name="_10.Bieuthegioi-tan_NGTT2008(1)_Book4_nien giam tom tat du lich va XNK" xfId="2762"/>
    <cellStyle name="_10.Bieuthegioi-tan_NGTT2008(1)_Book4_Niengiam_Hung_final" xfId="2763"/>
    <cellStyle name="_10.Bieuthegioi-tan_NGTT2008(1)_Book4_Nongnghiep" xfId="2764"/>
    <cellStyle name="_10.Bieuthegioi-tan_NGTT2008(1)_Book4_NGTK-daydu-2014-Laodong" xfId="2761"/>
    <cellStyle name="_10.Bieuthegioi-tan_NGTT2008(1)_Book4_XNK" xfId="2765"/>
    <cellStyle name="_10.Bieuthegioi-tan_NGTT2008(1)_Book4_XNK-2012" xfId="2766"/>
    <cellStyle name="_10.Bieuthegioi-tan_NGTT2008(1)_CSKDCT 2010" xfId="249"/>
    <cellStyle name="_10.Bieuthegioi-tan_NGTT2008(1)_CSKDCT 2010 2" xfId="2767"/>
    <cellStyle name="_10.Bieuthegioi-tan_NGTT2008(1)_CSKDCT 2010_Bo sung 04 bieu Cong nghiep" xfId="250"/>
    <cellStyle name="_10.Bieuthegioi-tan_NGTT2008(1)_CSKDCT 2010_Bo sung 04 bieu Cong nghiep 2" xfId="2768"/>
    <cellStyle name="_10.Bieuthegioi-tan_NGTT2008(1)_CSKDCT 2010_Bo sung 04 bieu Cong nghiep_Book2" xfId="2769"/>
    <cellStyle name="_10.Bieuthegioi-tan_NGTT2008(1)_CSKDCT 2010_Bo sung 04 bieu Cong nghiep_Mau" xfId="2770"/>
    <cellStyle name="_10.Bieuthegioi-tan_NGTT2008(1)_CSKDCT 2010_Bo sung 04 bieu Cong nghiep_Niengiam_Hung_final" xfId="2772"/>
    <cellStyle name="_10.Bieuthegioi-tan_NGTT2008(1)_CSKDCT 2010_Bo sung 04 bieu Cong nghiep_NGTK-daydu-2014-Laodong" xfId="2771"/>
    <cellStyle name="_10.Bieuthegioi-tan_NGTT2008(1)_CSKDCT 2010_Book2" xfId="2773"/>
    <cellStyle name="_10.Bieuthegioi-tan_NGTT2008(1)_CSKDCT 2010_Mau" xfId="2774"/>
    <cellStyle name="_10.Bieuthegioi-tan_NGTT2008(1)_CSKDCT 2010_Niengiam_Hung_final" xfId="2776"/>
    <cellStyle name="_10.Bieuthegioi-tan_NGTT2008(1)_CSKDCT 2010_NGTK-daydu-2014-Laodong" xfId="2775"/>
    <cellStyle name="_10.Bieuthegioi-tan_NGTT2008(1)_CucThongke-phucdap-Tuan-Anh" xfId="251"/>
    <cellStyle name="_10.Bieuthegioi-tan_NGTT2008(1)_dan so phan tich 10 nam(moi)" xfId="252"/>
    <cellStyle name="_10.Bieuthegioi-tan_NGTT2008(1)_dan so phan tich 10 nam(moi)_01 Don vi HC" xfId="2777"/>
    <cellStyle name="_10.Bieuthegioi-tan_NGTT2008(1)_dan so phan tich 10 nam(moi)_02 Danso_Laodong 2012(chuan) CO SO" xfId="2778"/>
    <cellStyle name="_10.Bieuthegioi-tan_NGTT2008(1)_dan so phan tich 10 nam(moi)_04 Doanh nghiep va CSKDCT 2012" xfId="2779"/>
    <cellStyle name="_10.Bieuthegioi-tan_NGTT2008(1)_dan so phan tich 10 nam(moi)_05 Doanh nghiep va Ca the (25)" xfId="253"/>
    <cellStyle name="_10.Bieuthegioi-tan_NGTT2008(1)_dan so phan tich 10 nam(moi)_12 MSDC_Thuy Van" xfId="2780"/>
    <cellStyle name="_10.Bieuthegioi-tan_NGTT2008(1)_dan so phan tich 10 nam(moi)_Ca the" xfId="254"/>
    <cellStyle name="_10.Bieuthegioi-tan_NGTT2008(1)_dan so phan tich 10 nam(moi)_Don vi HC, dat dai, khi hau" xfId="2781"/>
    <cellStyle name="_10.Bieuthegioi-tan_NGTT2008(1)_dan so phan tich 10 nam(moi)_Mau" xfId="2782"/>
    <cellStyle name="_10.Bieuthegioi-tan_NGTT2008(1)_dan so phan tich 10 nam(moi)_Mau 2" xfId="2783"/>
    <cellStyle name="_10.Bieuthegioi-tan_NGTT2008(1)_dan so phan tich 10 nam(moi)_Mau_Book2" xfId="2784"/>
    <cellStyle name="_10.Bieuthegioi-tan_NGTT2008(1)_dan so phan tich 10 nam(moi)_Mau_Niengiam_Hung_final" xfId="2786"/>
    <cellStyle name="_10.Bieuthegioi-tan_NGTT2008(1)_dan so phan tich 10 nam(moi)_Mau_NGTK-daydu-2014-Laodong" xfId="2785"/>
    <cellStyle name="_10.Bieuthegioi-tan_NGTT2008(1)_dan so phan tich 10 nam(moi)_nien giam 28.5.12_sua tn_Oanh-gui-3.15pm-28-5-2012" xfId="2789"/>
    <cellStyle name="_10.Bieuthegioi-tan_NGTT2008(1)_dan so phan tich 10 nam(moi)_Nien giam KT_TV 2010" xfId="255"/>
    <cellStyle name="_10.Bieuthegioi-tan_NGTT2008(1)_dan so phan tich 10 nam(moi)_nien giam tom tat nong nghiep 2013" xfId="2790"/>
    <cellStyle name="_10.Bieuthegioi-tan_NGTT2008(1)_dan so phan tich 10 nam(moi)_NGDD 2013 Thu chi NSNN " xfId="2787"/>
    <cellStyle name="_10.Bieuthegioi-tan_NGTT2008(1)_dan so phan tich 10 nam(moi)_NGTK-daydu-2014-VuDSLD(22.5.2015)" xfId="2788"/>
    <cellStyle name="_10.Bieuthegioi-tan_NGTT2008(1)_dan so phan tich 10 nam(moi)_Phan II (In)" xfId="2791"/>
    <cellStyle name="_10.Bieuthegioi-tan_NGTT2008(1)_dan so phan tich 10 nam(moi)_Xl0000006" xfId="2792"/>
    <cellStyle name="_10.Bieuthegioi-tan_NGTT2008(1)_dan so phan tich 10 nam(moi)_Xl0000167" xfId="2793"/>
    <cellStyle name="_10.Bieuthegioi-tan_NGTT2008(1)_dan so phan tich 10 nam(moi)_Y te-VH TT_Tam(1)" xfId="2794"/>
    <cellStyle name="_10.Bieuthegioi-tan_NGTT2008(1)_Dat Dai NGTT -2013" xfId="2795"/>
    <cellStyle name="_10.Bieuthegioi-tan_NGTT2008(1)_Dat Dai NGTT -2013 2" xfId="2796"/>
    <cellStyle name="_10.Bieuthegioi-tan_NGTT2008(1)_Dat Dai NGTT -2013_Book2" xfId="2797"/>
    <cellStyle name="_10.Bieuthegioi-tan_NGTT2008(1)_Dat Dai NGTT -2013_Niengiam_Hung_final" xfId="2799"/>
    <cellStyle name="_10.Bieuthegioi-tan_NGTT2008(1)_Dat Dai NGTT -2013_NGTK-daydu-2014-Laodong" xfId="2798"/>
    <cellStyle name="_10.Bieuthegioi-tan_NGTT2008(1)_GTSXNN" xfId="2801"/>
    <cellStyle name="_10.Bieuthegioi-tan_NGTT2008(1)_GTSXNN_Nongnghiep NGDD 2012_cap nhat den 24-5-2013(1)" xfId="2802"/>
    <cellStyle name="_10.Bieuthegioi-tan_NGTT2008(1)_Giaoduc2013(ok)" xfId="2800"/>
    <cellStyle name="_10.Bieuthegioi-tan_NGTT2008(1)_Lam nghiep, thuy san 2010 (ok)" xfId="256"/>
    <cellStyle name="_10.Bieuthegioi-tan_NGTT2008(1)_Lam nghiep, thuy san 2010 (ok) 2" xfId="2803"/>
    <cellStyle name="_10.Bieuthegioi-tan_NGTT2008(1)_Lam nghiep, thuy san 2010 (ok)_08 Cong nghiep 2010" xfId="2804"/>
    <cellStyle name="_10.Bieuthegioi-tan_NGTT2008(1)_Lam nghiep, thuy san 2010 (ok)_08 Thuong mai va Du lich (Ok)" xfId="2805"/>
    <cellStyle name="_10.Bieuthegioi-tan_NGTT2008(1)_Lam nghiep, thuy san 2010 (ok)_09 Chi so gia 2011- VuTKG-1 (Ok)" xfId="2806"/>
    <cellStyle name="_10.Bieuthegioi-tan_NGTT2008(1)_Lam nghiep, thuy san 2010 (ok)_09 Du lich" xfId="2807"/>
    <cellStyle name="_10.Bieuthegioi-tan_NGTT2008(1)_Lam nghiep, thuy san 2010 (ok)_10 Van tai va BCVT (da sua ok)" xfId="2808"/>
    <cellStyle name="_10.Bieuthegioi-tan_NGTT2008(1)_Lam nghiep, thuy san 2010 (ok)_12 Giao duc, Y Te va Muc songnam2011" xfId="2809"/>
    <cellStyle name="_10.Bieuthegioi-tan_NGTT2008(1)_Lam nghiep, thuy san 2010 (ok)_Book2" xfId="2810"/>
    <cellStyle name="_10.Bieuthegioi-tan_NGTT2008(1)_Lam nghiep, thuy san 2010 (ok)_Mau" xfId="2811"/>
    <cellStyle name="_10.Bieuthegioi-tan_NGTT2008(1)_Lam nghiep, thuy san 2010 (ok)_nien giam tom tat du lich va XNK" xfId="2813"/>
    <cellStyle name="_10.Bieuthegioi-tan_NGTT2008(1)_Lam nghiep, thuy san 2010 (ok)_Niengiam_Hung_final" xfId="2814"/>
    <cellStyle name="_10.Bieuthegioi-tan_NGTT2008(1)_Lam nghiep, thuy san 2010 (ok)_Nongnghiep" xfId="2815"/>
    <cellStyle name="_10.Bieuthegioi-tan_NGTT2008(1)_Lam nghiep, thuy san 2010 (ok)_NGTK-daydu-2014-Laodong" xfId="2812"/>
    <cellStyle name="_10.Bieuthegioi-tan_NGTT2008(1)_Lam nghiep, thuy san 2010 (ok)_XNK" xfId="2816"/>
    <cellStyle name="_10.Bieuthegioi-tan_NGTT2008(1)_Maket NGTT Cong nghiep 2011" xfId="257"/>
    <cellStyle name="_10.Bieuthegioi-tan_NGTT2008(1)_Maket NGTT Cong nghiep 2011_08 Cong nghiep 2010" xfId="2817"/>
    <cellStyle name="_10.Bieuthegioi-tan_NGTT2008(1)_Maket NGTT Cong nghiep 2011_08 Thuong mai va Du lich (Ok)" xfId="2818"/>
    <cellStyle name="_10.Bieuthegioi-tan_NGTT2008(1)_Maket NGTT Cong nghiep 2011_09 Chi so gia 2011- VuTKG-1 (Ok)" xfId="2819"/>
    <cellStyle name="_10.Bieuthegioi-tan_NGTT2008(1)_Maket NGTT Cong nghiep 2011_09 Du lich" xfId="2820"/>
    <cellStyle name="_10.Bieuthegioi-tan_NGTT2008(1)_Maket NGTT Cong nghiep 2011_10 Van tai va BCVT (da sua ok)" xfId="2821"/>
    <cellStyle name="_10.Bieuthegioi-tan_NGTT2008(1)_Maket NGTT Cong nghiep 2011_12 Giao duc, Y Te va Muc songnam2011" xfId="2822"/>
    <cellStyle name="_10.Bieuthegioi-tan_NGTT2008(1)_Maket NGTT Cong nghiep 2011_nien giam tom tat du lich va XNK" xfId="2823"/>
    <cellStyle name="_10.Bieuthegioi-tan_NGTT2008(1)_Maket NGTT Cong nghiep 2011_Nongnghiep" xfId="2824"/>
    <cellStyle name="_10.Bieuthegioi-tan_NGTT2008(1)_Maket NGTT Cong nghiep 2011_XNK" xfId="2825"/>
    <cellStyle name="_10.Bieuthegioi-tan_NGTT2008(1)_Maket NGTT Doanh Nghiep 2011" xfId="258"/>
    <cellStyle name="_10.Bieuthegioi-tan_NGTT2008(1)_Maket NGTT Doanh Nghiep 2011_08 Cong nghiep 2010" xfId="2826"/>
    <cellStyle name="_10.Bieuthegioi-tan_NGTT2008(1)_Maket NGTT Doanh Nghiep 2011_08 Thuong mai va Du lich (Ok)" xfId="2827"/>
    <cellStyle name="_10.Bieuthegioi-tan_NGTT2008(1)_Maket NGTT Doanh Nghiep 2011_09 Chi so gia 2011- VuTKG-1 (Ok)" xfId="2828"/>
    <cellStyle name="_10.Bieuthegioi-tan_NGTT2008(1)_Maket NGTT Doanh Nghiep 2011_09 Du lich" xfId="2829"/>
    <cellStyle name="_10.Bieuthegioi-tan_NGTT2008(1)_Maket NGTT Doanh Nghiep 2011_10 Van tai va BCVT (da sua ok)" xfId="2830"/>
    <cellStyle name="_10.Bieuthegioi-tan_NGTT2008(1)_Maket NGTT Doanh Nghiep 2011_12 Giao duc, Y Te va Muc songnam2011" xfId="2831"/>
    <cellStyle name="_10.Bieuthegioi-tan_NGTT2008(1)_Maket NGTT Doanh Nghiep 2011_nien giam tom tat du lich va XNK" xfId="2832"/>
    <cellStyle name="_10.Bieuthegioi-tan_NGTT2008(1)_Maket NGTT Doanh Nghiep 2011_Nongnghiep" xfId="2833"/>
    <cellStyle name="_10.Bieuthegioi-tan_NGTT2008(1)_Maket NGTT Doanh Nghiep 2011_XNK" xfId="2834"/>
    <cellStyle name="_10.Bieuthegioi-tan_NGTT2008(1)_Maket NGTT Thu chi NS 2011" xfId="259"/>
    <cellStyle name="_10.Bieuthegioi-tan_NGTT2008(1)_Maket NGTT Thu chi NS 2011_08 Cong nghiep 2010" xfId="2835"/>
    <cellStyle name="_10.Bieuthegioi-tan_NGTT2008(1)_Maket NGTT Thu chi NS 2011_08 Thuong mai va Du lich (Ok)" xfId="2836"/>
    <cellStyle name="_10.Bieuthegioi-tan_NGTT2008(1)_Maket NGTT Thu chi NS 2011_09 Chi so gia 2011- VuTKG-1 (Ok)" xfId="2837"/>
    <cellStyle name="_10.Bieuthegioi-tan_NGTT2008(1)_Maket NGTT Thu chi NS 2011_09 Du lich" xfId="2838"/>
    <cellStyle name="_10.Bieuthegioi-tan_NGTT2008(1)_Maket NGTT Thu chi NS 2011_10 Van tai va BCVT (da sua ok)" xfId="2839"/>
    <cellStyle name="_10.Bieuthegioi-tan_NGTT2008(1)_Maket NGTT Thu chi NS 2011_12 Giao duc, Y Te va Muc songnam2011" xfId="2840"/>
    <cellStyle name="_10.Bieuthegioi-tan_NGTT2008(1)_Maket NGTT Thu chi NS 2011_nien giam tom tat du lich va XNK" xfId="2841"/>
    <cellStyle name="_10.Bieuthegioi-tan_NGTT2008(1)_Maket NGTT Thu chi NS 2011_Nongnghiep" xfId="2842"/>
    <cellStyle name="_10.Bieuthegioi-tan_NGTT2008(1)_Maket NGTT Thu chi NS 2011_XNK" xfId="2843"/>
    <cellStyle name="_10.Bieuthegioi-tan_NGTT2008(1)_Maket NGTT2012 LN,TS (7-1-2013)" xfId="2844"/>
    <cellStyle name="_10.Bieuthegioi-tan_NGTT2008(1)_Maket NGTT2012 LN,TS (7-1-2013)_Nongnghiep" xfId="2845"/>
    <cellStyle name="_10.Bieuthegioi-tan_NGTT2008(1)_Mau" xfId="2846"/>
    <cellStyle name="_10.Bieuthegioi-tan_NGTT2008(1)_Nien giam day du  Nong nghiep 2010" xfId="2859"/>
    <cellStyle name="_10.Bieuthegioi-tan_NGTT2008(1)_nien giam tom tat nong nghiep 2013" xfId="2860"/>
    <cellStyle name="_10.Bieuthegioi-tan_NGTT2008(1)_Nien giam TT Vu Nong nghiep 2012(solieu)-gui Vu TH 29-3-2013" xfId="2861"/>
    <cellStyle name="_10.Bieuthegioi-tan_NGTT2008(1)_Niengiam_Hung_final" xfId="2862"/>
    <cellStyle name="_10.Bieuthegioi-tan_NGTT2008(1)_Nongnghiep" xfId="262"/>
    <cellStyle name="_10.Bieuthegioi-tan_NGTT2008(1)_Nongnghiep 2" xfId="2863"/>
    <cellStyle name="_10.Bieuthegioi-tan_NGTT2008(1)_Nongnghiep_Bo sung 04 bieu Cong nghiep" xfId="263"/>
    <cellStyle name="_10.Bieuthegioi-tan_NGTT2008(1)_Nongnghiep_Bo sung 04 bieu Cong nghiep 2" xfId="2864"/>
    <cellStyle name="_10.Bieuthegioi-tan_NGTT2008(1)_Nongnghiep_Bo sung 04 bieu Cong nghiep_Book2" xfId="2865"/>
    <cellStyle name="_10.Bieuthegioi-tan_NGTT2008(1)_Nongnghiep_Bo sung 04 bieu Cong nghiep_Mau" xfId="2866"/>
    <cellStyle name="_10.Bieuthegioi-tan_NGTT2008(1)_Nongnghiep_Bo sung 04 bieu Cong nghiep_Niengiam_Hung_final" xfId="2868"/>
    <cellStyle name="_10.Bieuthegioi-tan_NGTT2008(1)_Nongnghiep_Bo sung 04 bieu Cong nghiep_NGTK-daydu-2014-Laodong" xfId="2867"/>
    <cellStyle name="_10.Bieuthegioi-tan_NGTT2008(1)_Nongnghiep_Book2" xfId="2869"/>
    <cellStyle name="_10.Bieuthegioi-tan_NGTT2008(1)_Nongnghiep_Mau" xfId="2870"/>
    <cellStyle name="_10.Bieuthegioi-tan_NGTT2008(1)_Nongnghiep_Niengiam_Hung_final" xfId="2873"/>
    <cellStyle name="_10.Bieuthegioi-tan_NGTT2008(1)_Nongnghiep_Nongnghiep NGDD 2012_cap nhat den 24-5-2013(1)" xfId="2874"/>
    <cellStyle name="_10.Bieuthegioi-tan_NGTT2008(1)_Nongnghiep_NGDD 2013 Thu chi NSNN " xfId="2871"/>
    <cellStyle name="_10.Bieuthegioi-tan_NGTT2008(1)_Nongnghiep_NGTK-daydu-2014-Laodong" xfId="2872"/>
    <cellStyle name="_10.Bieuthegioi-tan_NGTT2008(1)_Nongnghiep_TKQG" xfId="2875"/>
    <cellStyle name="_10.Bieuthegioi-tan_NGTT2008(1)_Ngiam_lamnghiep_2011_v2(1)(1)" xfId="260"/>
    <cellStyle name="_10.Bieuthegioi-tan_NGTT2008(1)_Ngiam_lamnghiep_2011_v2(1)(1)_Nongnghiep" xfId="2847"/>
    <cellStyle name="_10.Bieuthegioi-tan_NGTT2008(1)_NGTK-daydu-2014-Laodong" xfId="2848"/>
    <cellStyle name="_10.Bieuthegioi-tan_NGTT2008(1)_NGTT Ca the 2011 Diep" xfId="261"/>
    <cellStyle name="_10.Bieuthegioi-tan_NGTT2008(1)_NGTT Ca the 2011 Diep_08 Cong nghiep 2010" xfId="2849"/>
    <cellStyle name="_10.Bieuthegioi-tan_NGTT2008(1)_NGTT Ca the 2011 Diep_08 Thuong mai va Du lich (Ok)" xfId="2850"/>
    <cellStyle name="_10.Bieuthegioi-tan_NGTT2008(1)_NGTT Ca the 2011 Diep_09 Chi so gia 2011- VuTKG-1 (Ok)" xfId="2851"/>
    <cellStyle name="_10.Bieuthegioi-tan_NGTT2008(1)_NGTT Ca the 2011 Diep_09 Du lich" xfId="2852"/>
    <cellStyle name="_10.Bieuthegioi-tan_NGTT2008(1)_NGTT Ca the 2011 Diep_10 Van tai va BCVT (da sua ok)" xfId="2853"/>
    <cellStyle name="_10.Bieuthegioi-tan_NGTT2008(1)_NGTT Ca the 2011 Diep_12 Giao duc, Y Te va Muc songnam2011" xfId="2854"/>
    <cellStyle name="_10.Bieuthegioi-tan_NGTT2008(1)_NGTT Ca the 2011 Diep_nien giam tom tat du lich va XNK" xfId="2855"/>
    <cellStyle name="_10.Bieuthegioi-tan_NGTT2008(1)_NGTT Ca the 2011 Diep_Nongnghiep" xfId="2856"/>
    <cellStyle name="_10.Bieuthegioi-tan_NGTT2008(1)_NGTT Ca the 2011 Diep_XNK" xfId="2857"/>
    <cellStyle name="_10.Bieuthegioi-tan_NGTT2008(1)_NGTT LN,TS 2012 (Chuan)" xfId="2858"/>
    <cellStyle name="_10.Bieuthegioi-tan_NGTT2008(1)_Phan i (in)" xfId="2876"/>
    <cellStyle name="_10.Bieuthegioi-tan_NGTT2008(1)_Phan II (094-211)" xfId="5185"/>
    <cellStyle name="_10.Bieuthegioi-tan_NGTT2008(1)_Phan II (In)" xfId="2877"/>
    <cellStyle name="_10.Bieuthegioi-tan_NGTT2008(1)_So lieu quoc te TH" xfId="264"/>
    <cellStyle name="_10.Bieuthegioi-tan_NGTT2008(1)_So lieu quoc te TH_08 Cong nghiep 2010" xfId="2878"/>
    <cellStyle name="_10.Bieuthegioi-tan_NGTT2008(1)_So lieu quoc te TH_08 Thuong mai va Du lich (Ok)" xfId="2879"/>
    <cellStyle name="_10.Bieuthegioi-tan_NGTT2008(1)_So lieu quoc te TH_09 Chi so gia 2011- VuTKG-1 (Ok)" xfId="2880"/>
    <cellStyle name="_10.Bieuthegioi-tan_NGTT2008(1)_So lieu quoc te TH_09 Du lich" xfId="2881"/>
    <cellStyle name="_10.Bieuthegioi-tan_NGTT2008(1)_So lieu quoc te TH_10 Van tai va BCVT (da sua ok)" xfId="2882"/>
    <cellStyle name="_10.Bieuthegioi-tan_NGTT2008(1)_So lieu quoc te TH_12 Giao duc, Y Te va Muc songnam2011" xfId="2883"/>
    <cellStyle name="_10.Bieuthegioi-tan_NGTT2008(1)_So lieu quoc te TH_nien giam tom tat du lich va XNK" xfId="2884"/>
    <cellStyle name="_10.Bieuthegioi-tan_NGTT2008(1)_So lieu quoc te TH_Nongnghiep" xfId="2885"/>
    <cellStyle name="_10.Bieuthegioi-tan_NGTT2008(1)_So lieu quoc te TH_XNK" xfId="2886"/>
    <cellStyle name="_10.Bieuthegioi-tan_NGTT2008(1)_So lieu quoc te(GDP)" xfId="265"/>
    <cellStyle name="_10.Bieuthegioi-tan_NGTT2008(1)_So lieu quoc te(GDP) 2" xfId="2887"/>
    <cellStyle name="_10.Bieuthegioi-tan_NGTT2008(1)_So lieu quoc te(GDP)_02  Dan so lao dong(OK)" xfId="2888"/>
    <cellStyle name="_10.Bieuthegioi-tan_NGTT2008(1)_So lieu quoc te(GDP)_03 TKQG va Thu chi NSNN 2012" xfId="2889"/>
    <cellStyle name="_10.Bieuthegioi-tan_NGTT2008(1)_So lieu quoc te(GDP)_04 Doanh nghiep va CSKDCT 2012" xfId="2890"/>
    <cellStyle name="_10.Bieuthegioi-tan_NGTT2008(1)_So lieu quoc te(GDP)_05 Doanh nghiep va Ca the_2011 (Ok)" xfId="266"/>
    <cellStyle name="_10.Bieuthegioi-tan_NGTT2008(1)_So lieu quoc te(GDP)_06 NGTT LN,TS 2013 co so" xfId="2891"/>
    <cellStyle name="_10.Bieuthegioi-tan_NGTT2008(1)_So lieu quoc te(GDP)_07 NGTT CN 2012" xfId="2892"/>
    <cellStyle name="_10.Bieuthegioi-tan_NGTT2008(1)_So lieu quoc te(GDP)_08 Thuong mai Tong muc - Diep" xfId="2893"/>
    <cellStyle name="_10.Bieuthegioi-tan_NGTT2008(1)_So lieu quoc te(GDP)_08 Thuong mai va Du lich (Ok)" xfId="2894"/>
    <cellStyle name="_10.Bieuthegioi-tan_NGTT2008(1)_So lieu quoc te(GDP)_08 Thuong mai va Du lich (Ok)_nien giam tom tat nong nghiep 2013" xfId="2895"/>
    <cellStyle name="_10.Bieuthegioi-tan_NGTT2008(1)_So lieu quoc te(GDP)_08 Thuong mai va Du lich (Ok)_Phan II (In)" xfId="2896"/>
    <cellStyle name="_10.Bieuthegioi-tan_NGTT2008(1)_So lieu quoc te(GDP)_09 Chi so gia 2011- VuTKG-1 (Ok)" xfId="2897"/>
    <cellStyle name="_10.Bieuthegioi-tan_NGTT2008(1)_So lieu quoc te(GDP)_09 Chi so gia 2011- VuTKG-1 (Ok)_nien giam tom tat nong nghiep 2013" xfId="2898"/>
    <cellStyle name="_10.Bieuthegioi-tan_NGTT2008(1)_So lieu quoc te(GDP)_09 Chi so gia 2011- VuTKG-1 (Ok)_Phan II (In)" xfId="2899"/>
    <cellStyle name="_10.Bieuthegioi-tan_NGTT2008(1)_So lieu quoc te(GDP)_09 Du lich" xfId="2900"/>
    <cellStyle name="_10.Bieuthegioi-tan_NGTT2008(1)_So lieu quoc te(GDP)_09 Du lich_nien giam tom tat nong nghiep 2013" xfId="2901"/>
    <cellStyle name="_10.Bieuthegioi-tan_NGTT2008(1)_So lieu quoc te(GDP)_09 Du lich_Phan II (In)" xfId="2902"/>
    <cellStyle name="_10.Bieuthegioi-tan_NGTT2008(1)_So lieu quoc te(GDP)_10 Van tai va BCVT (da sua ok)" xfId="2903"/>
    <cellStyle name="_10.Bieuthegioi-tan_NGTT2008(1)_So lieu quoc te(GDP)_10 Van tai va BCVT (da sua ok)_nien giam tom tat nong nghiep 2013" xfId="2904"/>
    <cellStyle name="_10.Bieuthegioi-tan_NGTT2008(1)_So lieu quoc te(GDP)_10 Van tai va BCVT (da sua ok)_Phan II (In)" xfId="2905"/>
    <cellStyle name="_10.Bieuthegioi-tan_NGTT2008(1)_So lieu quoc te(GDP)_11 (3)" xfId="267"/>
    <cellStyle name="_10.Bieuthegioi-tan_NGTT2008(1)_So lieu quoc te(GDP)_11 (3) 2" xfId="2906"/>
    <cellStyle name="_10.Bieuthegioi-tan_NGTT2008(1)_So lieu quoc te(GDP)_11 (3)_04 Doanh nghiep va CSKDCT 2012" xfId="2907"/>
    <cellStyle name="_10.Bieuthegioi-tan_NGTT2008(1)_So lieu quoc te(GDP)_11 (3)_Book2" xfId="2908"/>
    <cellStyle name="_10.Bieuthegioi-tan_NGTT2008(1)_So lieu quoc te(GDP)_11 (3)_nien giam tom tat nong nghiep 2013" xfId="2910"/>
    <cellStyle name="_10.Bieuthegioi-tan_NGTT2008(1)_So lieu quoc te(GDP)_11 (3)_Niengiam_Hung_final" xfId="2911"/>
    <cellStyle name="_10.Bieuthegioi-tan_NGTT2008(1)_So lieu quoc te(GDP)_11 (3)_NGTK-daydu-2014-Laodong" xfId="2909"/>
    <cellStyle name="_10.Bieuthegioi-tan_NGTT2008(1)_So lieu quoc te(GDP)_11 (3)_Phan II (In)" xfId="2912"/>
    <cellStyle name="_10.Bieuthegioi-tan_NGTT2008(1)_So lieu quoc te(GDP)_11 (3)_Xl0000167" xfId="2913"/>
    <cellStyle name="_10.Bieuthegioi-tan_NGTT2008(1)_So lieu quoc te(GDP)_12 (2)" xfId="268"/>
    <cellStyle name="_10.Bieuthegioi-tan_NGTT2008(1)_So lieu quoc te(GDP)_12 (2) 2" xfId="2914"/>
    <cellStyle name="_10.Bieuthegioi-tan_NGTT2008(1)_So lieu quoc te(GDP)_12 (2)_04 Doanh nghiep va CSKDCT 2012" xfId="2915"/>
    <cellStyle name="_10.Bieuthegioi-tan_NGTT2008(1)_So lieu quoc te(GDP)_12 (2)_Book2" xfId="2916"/>
    <cellStyle name="_10.Bieuthegioi-tan_NGTT2008(1)_So lieu quoc te(GDP)_12 (2)_nien giam tom tat nong nghiep 2013" xfId="2918"/>
    <cellStyle name="_10.Bieuthegioi-tan_NGTT2008(1)_So lieu quoc te(GDP)_12 (2)_Niengiam_Hung_final" xfId="2919"/>
    <cellStyle name="_10.Bieuthegioi-tan_NGTT2008(1)_So lieu quoc te(GDP)_12 (2)_NGTK-daydu-2014-Laodong" xfId="2917"/>
    <cellStyle name="_10.Bieuthegioi-tan_NGTT2008(1)_So lieu quoc te(GDP)_12 (2)_Phan II (In)" xfId="2920"/>
    <cellStyle name="_10.Bieuthegioi-tan_NGTT2008(1)_So lieu quoc te(GDP)_12 (2)_Xl0000167" xfId="2921"/>
    <cellStyle name="_10.Bieuthegioi-tan_NGTT2008(1)_So lieu quoc te(GDP)_12 Giao duc, Y Te va Muc songnam2011" xfId="2922"/>
    <cellStyle name="_10.Bieuthegioi-tan_NGTT2008(1)_So lieu quoc te(GDP)_12 Giao duc, Y Te va Muc songnam2011_nien giam tom tat nong nghiep 2013" xfId="2923"/>
    <cellStyle name="_10.Bieuthegioi-tan_NGTT2008(1)_So lieu quoc te(GDP)_12 Giao duc, Y Te va Muc songnam2011_Phan II (In)" xfId="2924"/>
    <cellStyle name="_10.Bieuthegioi-tan_NGTT2008(1)_So lieu quoc te(GDP)_12 MSDC_Thuy Van" xfId="2925"/>
    <cellStyle name="_10.Bieuthegioi-tan_NGTT2008(1)_So lieu quoc te(GDP)_12 So lieu quoc te (Ok)" xfId="2926"/>
    <cellStyle name="_10.Bieuthegioi-tan_NGTT2008(1)_So lieu quoc te(GDP)_12 So lieu quoc te (Ok)_nien giam tom tat nong nghiep 2013" xfId="2927"/>
    <cellStyle name="_10.Bieuthegioi-tan_NGTT2008(1)_So lieu quoc te(GDP)_12 So lieu quoc te (Ok)_Phan II (In)" xfId="2928"/>
    <cellStyle name="_10.Bieuthegioi-tan_NGTT2008(1)_So lieu quoc te(GDP)_13 Van tai 2012" xfId="2929"/>
    <cellStyle name="_10.Bieuthegioi-tan_NGTT2008(1)_So lieu quoc te(GDP)_Book2" xfId="2930"/>
    <cellStyle name="_10.Bieuthegioi-tan_NGTT2008(1)_So lieu quoc te(GDP)_Giaoduc2013(ok)" xfId="2931"/>
    <cellStyle name="_10.Bieuthegioi-tan_NGTT2008(1)_So lieu quoc te(GDP)_Maket NGTT2012 LN,TS (7-1-2013)" xfId="2932"/>
    <cellStyle name="_10.Bieuthegioi-tan_NGTT2008(1)_So lieu quoc te(GDP)_Maket NGTT2012 LN,TS (7-1-2013)_Nongnghiep" xfId="2933"/>
    <cellStyle name="_10.Bieuthegioi-tan_NGTT2008(1)_So lieu quoc te(GDP)_Nien giam TT Vu Nong nghiep 2012(solieu)-gui Vu TH 29-3-2013" xfId="2937"/>
    <cellStyle name="_10.Bieuthegioi-tan_NGTT2008(1)_So lieu quoc te(GDP)_Niengiam_Hung_final" xfId="2938"/>
    <cellStyle name="_10.Bieuthegioi-tan_NGTT2008(1)_So lieu quoc te(GDP)_Nongnghiep" xfId="2939"/>
    <cellStyle name="_10.Bieuthegioi-tan_NGTT2008(1)_So lieu quoc te(GDP)_Nongnghiep NGDD 2012_cap nhat den 24-5-2013(1)" xfId="2940"/>
    <cellStyle name="_10.Bieuthegioi-tan_NGTT2008(1)_So lieu quoc te(GDP)_Nongnghiep_Nongnghiep NGDD 2012_cap nhat den 24-5-2013(1)" xfId="2941"/>
    <cellStyle name="_10.Bieuthegioi-tan_NGTT2008(1)_So lieu quoc te(GDP)_Ngiam_lamnghiep_2011_v2(1)(1)" xfId="269"/>
    <cellStyle name="_10.Bieuthegioi-tan_NGTT2008(1)_So lieu quoc te(GDP)_Ngiam_lamnghiep_2011_v2(1)(1)_Nongnghiep" xfId="2934"/>
    <cellStyle name="_10.Bieuthegioi-tan_NGTT2008(1)_So lieu quoc te(GDP)_NGTK-daydu-2014-Laodong" xfId="2935"/>
    <cellStyle name="_10.Bieuthegioi-tan_NGTT2008(1)_So lieu quoc te(GDP)_NGTT LN,TS 2012 (Chuan)" xfId="2936"/>
    <cellStyle name="_10.Bieuthegioi-tan_NGTT2008(1)_So lieu quoc te(GDP)_TKQG" xfId="2942"/>
    <cellStyle name="_10.Bieuthegioi-tan_NGTT2008(1)_So lieu quoc te(GDP)_Xl0000147" xfId="2943"/>
    <cellStyle name="_10.Bieuthegioi-tan_NGTT2008(1)_So lieu quoc te(GDP)_Xl0000167" xfId="2944"/>
    <cellStyle name="_10.Bieuthegioi-tan_NGTT2008(1)_So lieu quoc te(GDP)_XNK" xfId="2945"/>
    <cellStyle name="_10.Bieuthegioi-tan_NGTT2008(1)_So lieu quoc te(GDP)_XNK_nien giam tom tat nong nghiep 2013" xfId="2946"/>
    <cellStyle name="_10.Bieuthegioi-tan_NGTT2008(1)_So lieu quoc te(GDP)_XNK_Phan II (In)" xfId="2947"/>
    <cellStyle name="_10.Bieuthegioi-tan_NGTT2008(1)_TKQG" xfId="2957"/>
    <cellStyle name="_10.Bieuthegioi-tan_NGTT2008(1)_Tong hop 1" xfId="2958"/>
    <cellStyle name="_10.Bieuthegioi-tan_NGTT2008(1)_Tong hop 1 2" xfId="2959"/>
    <cellStyle name="_10.Bieuthegioi-tan_NGTT2008(1)_Tong hop 1_Book2" xfId="2960"/>
    <cellStyle name="_10.Bieuthegioi-tan_NGTT2008(1)_Tong hop 1_Niengiam_Hung_final" xfId="2962"/>
    <cellStyle name="_10.Bieuthegioi-tan_NGTT2008(1)_Tong hop 1_NGTK-daydu-2014-Laodong" xfId="2961"/>
    <cellStyle name="_10.Bieuthegioi-tan_NGTT2008(1)_Tong hop NGTT" xfId="270"/>
    <cellStyle name="_10.Bieuthegioi-tan_NGTT2008(1)_Tong hop NGTT 2" xfId="2963"/>
    <cellStyle name="_10.Bieuthegioi-tan_NGTT2008(1)_Tong hop NGTT_Book2" xfId="2964"/>
    <cellStyle name="_10.Bieuthegioi-tan_NGTT2008(1)_Tong hop NGTT_Mau" xfId="2965"/>
    <cellStyle name="_10.Bieuthegioi-tan_NGTT2008(1)_Tong hop NGTT_Niengiam_Hung_final" xfId="2967"/>
    <cellStyle name="_10.Bieuthegioi-tan_NGTT2008(1)_Tong hop NGTT_NGTK-daydu-2014-Laodong" xfId="2966"/>
    <cellStyle name="_10.Bieuthegioi-tan_NGTT2008(1)_Thuong mai va Du lich" xfId="2948"/>
    <cellStyle name="_10.Bieuthegioi-tan_NGTT2008(1)_Thuong mai va Du lich 2" xfId="2949"/>
    <cellStyle name="_10.Bieuthegioi-tan_NGTT2008(1)_Thuong mai va Du lich_01 Don vi HC" xfId="2950"/>
    <cellStyle name="_10.Bieuthegioi-tan_NGTT2008(1)_Thuong mai va Du lich_Book2" xfId="2951"/>
    <cellStyle name="_10.Bieuthegioi-tan_NGTT2008(1)_Thuong mai va Du lich_nien giam tom tat nong nghiep 2013" xfId="2954"/>
    <cellStyle name="_10.Bieuthegioi-tan_NGTT2008(1)_Thuong mai va Du lich_Niengiam_Hung_final" xfId="2955"/>
    <cellStyle name="_10.Bieuthegioi-tan_NGTT2008(1)_Thuong mai va Du lich_NGDD 2013 Thu chi NSNN " xfId="2952"/>
    <cellStyle name="_10.Bieuthegioi-tan_NGTT2008(1)_Thuong mai va Du lich_NGTK-daydu-2014-Laodong" xfId="2953"/>
    <cellStyle name="_10.Bieuthegioi-tan_NGTT2008(1)_Thuong mai va Du lich_Phan II (In)" xfId="2956"/>
    <cellStyle name="_10.Bieuthegioi-tan_NGTT2008(1)_Xl0000006" xfId="2968"/>
    <cellStyle name="_10.Bieuthegioi-tan_NGTT2008(1)_Xl0000167" xfId="2969"/>
    <cellStyle name="_10.Bieuthegioi-tan_NGTT2008(1)_XNK" xfId="271"/>
    <cellStyle name="_10.Bieuthegioi-tan_NGTT2008(1)_XNK (10-6)" xfId="2970"/>
    <cellStyle name="_10.Bieuthegioi-tan_NGTT2008(1)_XNK (10-6) 2" xfId="2971"/>
    <cellStyle name="_10.Bieuthegioi-tan_NGTT2008(1)_XNK (10-6)_Book2" xfId="2972"/>
    <cellStyle name="_10.Bieuthegioi-tan_NGTT2008(1)_XNK (10-6)_Niengiam_Hung_final" xfId="2974"/>
    <cellStyle name="_10.Bieuthegioi-tan_NGTT2008(1)_XNK (10-6)_NGTK-daydu-2014-Laodong" xfId="2973"/>
    <cellStyle name="_10.Bieuthegioi-tan_NGTT2008(1)_XNK 10" xfId="2975"/>
    <cellStyle name="_10.Bieuthegioi-tan_NGTT2008(1)_XNK 11" xfId="2976"/>
    <cellStyle name="_10.Bieuthegioi-tan_NGTT2008(1)_XNK 12" xfId="2977"/>
    <cellStyle name="_10.Bieuthegioi-tan_NGTT2008(1)_XNK 13" xfId="2978"/>
    <cellStyle name="_10.Bieuthegioi-tan_NGTT2008(1)_XNK 14" xfId="2979"/>
    <cellStyle name="_10.Bieuthegioi-tan_NGTT2008(1)_XNK 15" xfId="2980"/>
    <cellStyle name="_10.Bieuthegioi-tan_NGTT2008(1)_XNK 16" xfId="2981"/>
    <cellStyle name="_10.Bieuthegioi-tan_NGTT2008(1)_XNK 17" xfId="2982"/>
    <cellStyle name="_10.Bieuthegioi-tan_NGTT2008(1)_XNK 18" xfId="2983"/>
    <cellStyle name="_10.Bieuthegioi-tan_NGTT2008(1)_XNK 19" xfId="2984"/>
    <cellStyle name="_10.Bieuthegioi-tan_NGTT2008(1)_XNK 2" xfId="2985"/>
    <cellStyle name="_10.Bieuthegioi-tan_NGTT2008(1)_XNK 20" xfId="2986"/>
    <cellStyle name="_10.Bieuthegioi-tan_NGTT2008(1)_XNK 21" xfId="2987"/>
    <cellStyle name="_10.Bieuthegioi-tan_NGTT2008(1)_XNK 3" xfId="2988"/>
    <cellStyle name="_10.Bieuthegioi-tan_NGTT2008(1)_XNK 4" xfId="2989"/>
    <cellStyle name="_10.Bieuthegioi-tan_NGTT2008(1)_XNK 5" xfId="2990"/>
    <cellStyle name="_10.Bieuthegioi-tan_NGTT2008(1)_XNK 6" xfId="2991"/>
    <cellStyle name="_10.Bieuthegioi-tan_NGTT2008(1)_XNK 7" xfId="2992"/>
    <cellStyle name="_10.Bieuthegioi-tan_NGTT2008(1)_XNK 8" xfId="2993"/>
    <cellStyle name="_10.Bieuthegioi-tan_NGTT2008(1)_XNK 9" xfId="2994"/>
    <cellStyle name="_10.Bieuthegioi-tan_NGTT2008(1)_XNK_08 Thuong mai Tong muc - Diep" xfId="2995"/>
    <cellStyle name="_10.Bieuthegioi-tan_NGTT2008(1)_XNK_08 Thuong mai Tong muc - Diep_nien giam tom tat nong nghiep 2013" xfId="2996"/>
    <cellStyle name="_10.Bieuthegioi-tan_NGTT2008(1)_XNK_08 Thuong mai Tong muc - Diep_Phan II (In)" xfId="2997"/>
    <cellStyle name="_10.Bieuthegioi-tan_NGTT2008(1)_XNK_Bo sung 04 bieu Cong nghiep" xfId="272"/>
    <cellStyle name="_10.Bieuthegioi-tan_NGTT2008(1)_XNK_Bo sung 04 bieu Cong nghiep 2" xfId="2998"/>
    <cellStyle name="_10.Bieuthegioi-tan_NGTT2008(1)_XNK_Bo sung 04 bieu Cong nghiep_Book2" xfId="2999"/>
    <cellStyle name="_10.Bieuthegioi-tan_NGTT2008(1)_XNK_Bo sung 04 bieu Cong nghiep_Mau" xfId="3000"/>
    <cellStyle name="_10.Bieuthegioi-tan_NGTT2008(1)_XNK_Bo sung 04 bieu Cong nghiep_Niengiam_Hung_final" xfId="3002"/>
    <cellStyle name="_10.Bieuthegioi-tan_NGTT2008(1)_XNK_Bo sung 04 bieu Cong nghiep_NGTK-daydu-2014-Laodong" xfId="3001"/>
    <cellStyle name="_10.Bieuthegioi-tan_NGTT2008(1)_XNK_Book2" xfId="3003"/>
    <cellStyle name="_10.Bieuthegioi-tan_NGTT2008(1)_XNK_Mau" xfId="3004"/>
    <cellStyle name="_10.Bieuthegioi-tan_NGTT2008(1)_XNK_Niengiam_Hung_final" xfId="3006"/>
    <cellStyle name="_10.Bieuthegioi-tan_NGTT2008(1)_XNK_NGTK-daydu-2014-Laodong" xfId="3005"/>
    <cellStyle name="_10.Bieuthegioi-tan_NGTT2008(1)_XNK-2012" xfId="3007"/>
    <cellStyle name="_10.Bieuthegioi-tan_NGTT2008(1)_XNK-2012_nien giam tom tat nong nghiep 2013" xfId="3008"/>
    <cellStyle name="_10.Bieuthegioi-tan_NGTT2008(1)_XNK-2012_Phan II (In)" xfId="3009"/>
    <cellStyle name="_10.Bieuthegioi-tan_NGTT2008(1)_XNK-Market" xfId="3010"/>
    <cellStyle name="_10_Market_VH_YT_GD_NGTT_2011" xfId="273"/>
    <cellStyle name="_10_Market_VH_YT_GD_NGTT_2011 2" xfId="3011"/>
    <cellStyle name="_10_Market_VH_YT_GD_NGTT_2011_02  Dan so lao dong(OK)" xfId="3012"/>
    <cellStyle name="_10_Market_VH_YT_GD_NGTT_2011_03 TKQG va Thu chi NSNN 2012" xfId="3013"/>
    <cellStyle name="_10_Market_VH_YT_GD_NGTT_2011_04 Doanh nghiep va CSKDCT 2012" xfId="3014"/>
    <cellStyle name="_10_Market_VH_YT_GD_NGTT_2011_05 Doanh nghiep va Ca the_2011 (Ok)" xfId="274"/>
    <cellStyle name="_10_Market_VH_YT_GD_NGTT_2011_06 NGTT LN,TS 2013 co so" xfId="3015"/>
    <cellStyle name="_10_Market_VH_YT_GD_NGTT_2011_07 NGTT CN 2012" xfId="3016"/>
    <cellStyle name="_10_Market_VH_YT_GD_NGTT_2011_08 Thuong mai Tong muc - Diep" xfId="3017"/>
    <cellStyle name="_10_Market_VH_YT_GD_NGTT_2011_08 Thuong mai va Du lich (Ok)" xfId="3018"/>
    <cellStyle name="_10_Market_VH_YT_GD_NGTT_2011_08 Thuong mai va Du lich (Ok)_nien giam tom tat nong nghiep 2013" xfId="3019"/>
    <cellStyle name="_10_Market_VH_YT_GD_NGTT_2011_08 Thuong mai va Du lich (Ok)_Phan II (In)" xfId="3020"/>
    <cellStyle name="_10_Market_VH_YT_GD_NGTT_2011_09 Chi so gia 2011- VuTKG-1 (Ok)" xfId="3021"/>
    <cellStyle name="_10_Market_VH_YT_GD_NGTT_2011_09 Chi so gia 2011- VuTKG-1 (Ok)_nien giam tom tat nong nghiep 2013" xfId="3022"/>
    <cellStyle name="_10_Market_VH_YT_GD_NGTT_2011_09 Chi so gia 2011- VuTKG-1 (Ok)_Phan II (In)" xfId="3023"/>
    <cellStyle name="_10_Market_VH_YT_GD_NGTT_2011_09 Du lich" xfId="3024"/>
    <cellStyle name="_10_Market_VH_YT_GD_NGTT_2011_09 Du lich_nien giam tom tat nong nghiep 2013" xfId="3025"/>
    <cellStyle name="_10_Market_VH_YT_GD_NGTT_2011_09 Du lich_Phan II (In)" xfId="3026"/>
    <cellStyle name="_10_Market_VH_YT_GD_NGTT_2011_10 Van tai va BCVT (da sua ok)" xfId="3027"/>
    <cellStyle name="_10_Market_VH_YT_GD_NGTT_2011_10 Van tai va BCVT (da sua ok)_nien giam tom tat nong nghiep 2013" xfId="3028"/>
    <cellStyle name="_10_Market_VH_YT_GD_NGTT_2011_10 Van tai va BCVT (da sua ok)_Phan II (In)" xfId="3029"/>
    <cellStyle name="_10_Market_VH_YT_GD_NGTT_2011_11 (3)" xfId="275"/>
    <cellStyle name="_10_Market_VH_YT_GD_NGTT_2011_11 (3) 2" xfId="3030"/>
    <cellStyle name="_10_Market_VH_YT_GD_NGTT_2011_11 (3)_04 Doanh nghiep va CSKDCT 2012" xfId="3031"/>
    <cellStyle name="_10_Market_VH_YT_GD_NGTT_2011_11 (3)_Book2" xfId="3032"/>
    <cellStyle name="_10_Market_VH_YT_GD_NGTT_2011_11 (3)_nien giam tom tat nong nghiep 2013" xfId="3034"/>
    <cellStyle name="_10_Market_VH_YT_GD_NGTT_2011_11 (3)_Niengiam_Hung_final" xfId="3035"/>
    <cellStyle name="_10_Market_VH_YT_GD_NGTT_2011_11 (3)_NGTK-daydu-2014-Laodong" xfId="3033"/>
    <cellStyle name="_10_Market_VH_YT_GD_NGTT_2011_11 (3)_Phan II (In)" xfId="3036"/>
    <cellStyle name="_10_Market_VH_YT_GD_NGTT_2011_11 (3)_Xl0000167" xfId="3037"/>
    <cellStyle name="_10_Market_VH_YT_GD_NGTT_2011_12 (2)" xfId="276"/>
    <cellStyle name="_10_Market_VH_YT_GD_NGTT_2011_12 (2) 2" xfId="3038"/>
    <cellStyle name="_10_Market_VH_YT_GD_NGTT_2011_12 (2)_04 Doanh nghiep va CSKDCT 2012" xfId="3039"/>
    <cellStyle name="_10_Market_VH_YT_GD_NGTT_2011_12 (2)_Book2" xfId="3040"/>
    <cellStyle name="_10_Market_VH_YT_GD_NGTT_2011_12 (2)_nien giam tom tat nong nghiep 2013" xfId="3042"/>
    <cellStyle name="_10_Market_VH_YT_GD_NGTT_2011_12 (2)_Niengiam_Hung_final" xfId="3043"/>
    <cellStyle name="_10_Market_VH_YT_GD_NGTT_2011_12 (2)_NGTK-daydu-2014-Laodong" xfId="3041"/>
    <cellStyle name="_10_Market_VH_YT_GD_NGTT_2011_12 (2)_Phan II (In)" xfId="3044"/>
    <cellStyle name="_10_Market_VH_YT_GD_NGTT_2011_12 (2)_Xl0000167" xfId="3045"/>
    <cellStyle name="_10_Market_VH_YT_GD_NGTT_2011_12 Giao duc, Y Te va Muc songnam2011" xfId="3046"/>
    <cellStyle name="_10_Market_VH_YT_GD_NGTT_2011_12 Giao duc, Y Te va Muc songnam2011_nien giam tom tat nong nghiep 2013" xfId="3047"/>
    <cellStyle name="_10_Market_VH_YT_GD_NGTT_2011_12 Giao duc, Y Te va Muc songnam2011_Phan II (In)" xfId="3048"/>
    <cellStyle name="_10_Market_VH_YT_GD_NGTT_2011_12 MSDC_Thuy Van" xfId="3049"/>
    <cellStyle name="_10_Market_VH_YT_GD_NGTT_2011_13 Van tai 2012" xfId="3050"/>
    <cellStyle name="_10_Market_VH_YT_GD_NGTT_2011_Book2" xfId="3051"/>
    <cellStyle name="_10_Market_VH_YT_GD_NGTT_2011_Giaoduc2013(ok)" xfId="3052"/>
    <cellStyle name="_10_Market_VH_YT_GD_NGTT_2011_Maket NGTT2012 LN,TS (7-1-2013)" xfId="3053"/>
    <cellStyle name="_10_Market_VH_YT_GD_NGTT_2011_Maket NGTT2012 LN,TS (7-1-2013)_Nongnghiep" xfId="3054"/>
    <cellStyle name="_10_Market_VH_YT_GD_NGTT_2011_Nien giam TT Vu Nong nghiep 2012(solieu)-gui Vu TH 29-3-2013" xfId="3058"/>
    <cellStyle name="_10_Market_VH_YT_GD_NGTT_2011_Niengiam_Hung_final" xfId="3059"/>
    <cellStyle name="_10_Market_VH_YT_GD_NGTT_2011_Nongnghiep" xfId="3060"/>
    <cellStyle name="_10_Market_VH_YT_GD_NGTT_2011_Nongnghiep NGDD 2012_cap nhat den 24-5-2013(1)" xfId="3061"/>
    <cellStyle name="_10_Market_VH_YT_GD_NGTT_2011_Nongnghiep_Nongnghiep NGDD 2012_cap nhat den 24-5-2013(1)" xfId="3062"/>
    <cellStyle name="_10_Market_VH_YT_GD_NGTT_2011_Ngiam_lamnghiep_2011_v2(1)(1)" xfId="277"/>
    <cellStyle name="_10_Market_VH_YT_GD_NGTT_2011_Ngiam_lamnghiep_2011_v2(1)(1)_Nongnghiep" xfId="3055"/>
    <cellStyle name="_10_Market_VH_YT_GD_NGTT_2011_NGTK-daydu-2014-Laodong" xfId="3056"/>
    <cellStyle name="_10_Market_VH_YT_GD_NGTT_2011_NGTT LN,TS 2012 (Chuan)" xfId="3057"/>
    <cellStyle name="_10_Market_VH_YT_GD_NGTT_2011_TKQG" xfId="3063"/>
    <cellStyle name="_10_Market_VH_YT_GD_NGTT_2011_Xl0000147" xfId="3064"/>
    <cellStyle name="_10_Market_VH_YT_GD_NGTT_2011_Xl0000167" xfId="3065"/>
    <cellStyle name="_10_Market_VH_YT_GD_NGTT_2011_XNK" xfId="3066"/>
    <cellStyle name="_10_Market_VH_YT_GD_NGTT_2011_XNK_nien giam tom tat nong nghiep 2013" xfId="3067"/>
    <cellStyle name="_10_Market_VH_YT_GD_NGTT_2011_XNK_Phan II (In)" xfId="3068"/>
    <cellStyle name="_12 So lieu quoc te (Ok)" xfId="3069"/>
    <cellStyle name="_12 So lieu quoc te (Ok)_nien giam tom tat nong nghiep 2013" xfId="3070"/>
    <cellStyle name="_12 So lieu quoc te (Ok)_Phan II (In)" xfId="3071"/>
    <cellStyle name="_15.Quoc te" xfId="278"/>
    <cellStyle name="_2.OK" xfId="279"/>
    <cellStyle name="_3OK" xfId="280"/>
    <cellStyle name="_4OK" xfId="281"/>
    <cellStyle name="_5OK" xfId="282"/>
    <cellStyle name="_6OK" xfId="283"/>
    <cellStyle name="_7OK" xfId="284"/>
    <cellStyle name="_8OK" xfId="285"/>
    <cellStyle name="_Book2" xfId="286"/>
    <cellStyle name="_Book2 10" xfId="3072"/>
    <cellStyle name="_Book2 11" xfId="3073"/>
    <cellStyle name="_Book2 12" xfId="3074"/>
    <cellStyle name="_Book2 13" xfId="3075"/>
    <cellStyle name="_Book2 14" xfId="3076"/>
    <cellStyle name="_Book2 15" xfId="3077"/>
    <cellStyle name="_Book2 16" xfId="3078"/>
    <cellStyle name="_Book2 17" xfId="3079"/>
    <cellStyle name="_Book2 18" xfId="3080"/>
    <cellStyle name="_Book2 19" xfId="3081"/>
    <cellStyle name="_Book2 2" xfId="3082"/>
    <cellStyle name="_Book2 3" xfId="3083"/>
    <cellStyle name="_Book2 4" xfId="3084"/>
    <cellStyle name="_Book2 5" xfId="3085"/>
    <cellStyle name="_Book2 6" xfId="3086"/>
    <cellStyle name="_Book2 7" xfId="3087"/>
    <cellStyle name="_Book2 8" xfId="3088"/>
    <cellStyle name="_Book2 9" xfId="3089"/>
    <cellStyle name="_Book2_01 Don vi HC" xfId="3090"/>
    <cellStyle name="_Book2_01 Don vi HC 2" xfId="3091"/>
    <cellStyle name="_Book2_01 Don vi HC_Book2" xfId="3092"/>
    <cellStyle name="_Book2_01 Don vi HC_Niengiam_Hung_final" xfId="3094"/>
    <cellStyle name="_Book2_01 Don vi HC_NGTK-daydu-2014-Laodong" xfId="3093"/>
    <cellStyle name="_Book2_01 DVHC-DD-KH (10 bieu)" xfId="287"/>
    <cellStyle name="_Book2_01 DVHC-DSLD 2010" xfId="288"/>
    <cellStyle name="_Book2_01 DVHC-DSLD 2010 2" xfId="3095"/>
    <cellStyle name="_Book2_01 DVHC-DSLD 2010_Book2" xfId="3096"/>
    <cellStyle name="_Book2_01 DVHC-DSLD 2010_Mau" xfId="3097"/>
    <cellStyle name="_Book2_01 DVHC-DSLD 2010_Niengiam_Hung_final" xfId="3099"/>
    <cellStyle name="_Book2_01 DVHC-DSLD 2010_NGTK-daydu-2014-Laodong" xfId="3098"/>
    <cellStyle name="_Book2_02  Dan so lao dong(OK)" xfId="3100"/>
    <cellStyle name="_Book2_02 Dan so 2010 (ok)" xfId="3101"/>
    <cellStyle name="_Book2_02 Dan so Lao dong 2011" xfId="3102"/>
    <cellStyle name="_Book2_02 Danso_Laodong 2012(chuan) CO SO" xfId="3103"/>
    <cellStyle name="_Book2_02 DSLD_2011(ok).xls" xfId="3104"/>
    <cellStyle name="_Book2_03 TKQG va Thu chi NSNN 2012" xfId="3105"/>
    <cellStyle name="_Book2_04 Doanh nghiep va CSKDCT 2012" xfId="3106"/>
    <cellStyle name="_Book2_05 Doanh nghiep va Ca the (25)" xfId="289"/>
    <cellStyle name="_Book2_05 Doanh nghiep va Ca the_2011 (Ok)" xfId="290"/>
    <cellStyle name="_Book2_05 NGTT DN 2010 (OK)" xfId="291"/>
    <cellStyle name="_Book2_05 NGTT DN 2010 (OK) 2" xfId="3107"/>
    <cellStyle name="_Book2_05 NGTT DN 2010 (OK)_Bo sung 04 bieu Cong nghiep" xfId="292"/>
    <cellStyle name="_Book2_05 NGTT DN 2010 (OK)_Bo sung 04 bieu Cong nghiep 2" xfId="3108"/>
    <cellStyle name="_Book2_05 NGTT DN 2010 (OK)_Bo sung 04 bieu Cong nghiep_Book2" xfId="3109"/>
    <cellStyle name="_Book2_05 NGTT DN 2010 (OK)_Bo sung 04 bieu Cong nghiep_Mau" xfId="3110"/>
    <cellStyle name="_Book2_05 NGTT DN 2010 (OK)_Bo sung 04 bieu Cong nghiep_Niengiam_Hung_final" xfId="3112"/>
    <cellStyle name="_Book2_05 NGTT DN 2010 (OK)_Bo sung 04 bieu Cong nghiep_NGTK-daydu-2014-Laodong" xfId="3111"/>
    <cellStyle name="_Book2_05 NGTT DN 2010 (OK)_Book2" xfId="3113"/>
    <cellStyle name="_Book2_05 NGTT DN 2010 (OK)_Mau" xfId="3114"/>
    <cellStyle name="_Book2_05 NGTT DN 2010 (OK)_Niengiam_Hung_final" xfId="3116"/>
    <cellStyle name="_Book2_05 NGTT DN 2010 (OK)_NGTK-daydu-2014-Laodong" xfId="3115"/>
    <cellStyle name="_Book2_06 Nong, lam nghiep 2010  (ok)" xfId="3118"/>
    <cellStyle name="_Book2_06 NGTT LN,TS 2013 co so" xfId="3117"/>
    <cellStyle name="_Book2_07 NGTT CN 2012" xfId="3119"/>
    <cellStyle name="_Book2_08 Thuong mai Tong muc - Diep" xfId="3120"/>
    <cellStyle name="_Book2_08 Thuong mai va Du lich (Ok)" xfId="3121"/>
    <cellStyle name="_Book2_08 Thuong mai va Du lich (Ok)_nien giam tom tat nong nghiep 2013" xfId="3122"/>
    <cellStyle name="_Book2_08 Thuong mai va Du lich (Ok)_Phan II (In)" xfId="3123"/>
    <cellStyle name="_Book2_09 Chi so gia 2011- VuTKG-1 (Ok)" xfId="3124"/>
    <cellStyle name="_Book2_09 Chi so gia 2011- VuTKG-1 (Ok)_nien giam tom tat nong nghiep 2013" xfId="3125"/>
    <cellStyle name="_Book2_09 Chi so gia 2011- VuTKG-1 (Ok)_Phan II (In)" xfId="3126"/>
    <cellStyle name="_Book2_09 Du lich" xfId="3127"/>
    <cellStyle name="_Book2_09 Du lich_nien giam tom tat nong nghiep 2013" xfId="3128"/>
    <cellStyle name="_Book2_09 Du lich_Phan II (In)" xfId="3129"/>
    <cellStyle name="_Book2_10 Market VH, YT, GD, NGTT 2011 " xfId="293"/>
    <cellStyle name="_Book2_10 Market VH, YT, GD, NGTT 2011  2" xfId="3130"/>
    <cellStyle name="_Book2_10 Market VH, YT, GD, NGTT 2011 _02  Dan so lao dong(OK)" xfId="3131"/>
    <cellStyle name="_Book2_10 Market VH, YT, GD, NGTT 2011 _03 TKQG va Thu chi NSNN 2012" xfId="3132"/>
    <cellStyle name="_Book2_10 Market VH, YT, GD, NGTT 2011 _04 Doanh nghiep va CSKDCT 2012" xfId="3133"/>
    <cellStyle name="_Book2_10 Market VH, YT, GD, NGTT 2011 _05 Doanh nghiep va Ca the_2011 (Ok)" xfId="294"/>
    <cellStyle name="_Book2_10 Market VH, YT, GD, NGTT 2011 _06 NGTT LN,TS 2013 co so" xfId="3134"/>
    <cellStyle name="_Book2_10 Market VH, YT, GD, NGTT 2011 _07 NGTT CN 2012" xfId="3135"/>
    <cellStyle name="_Book2_10 Market VH, YT, GD, NGTT 2011 _08 Thuong mai Tong muc - Diep" xfId="3136"/>
    <cellStyle name="_Book2_10 Market VH, YT, GD, NGTT 2011 _08 Thuong mai va Du lich (Ok)" xfId="3137"/>
    <cellStyle name="_Book2_10 Market VH, YT, GD, NGTT 2011 _08 Thuong mai va Du lich (Ok)_nien giam tom tat nong nghiep 2013" xfId="3138"/>
    <cellStyle name="_Book2_10 Market VH, YT, GD, NGTT 2011 _08 Thuong mai va Du lich (Ok)_Phan II (In)" xfId="3139"/>
    <cellStyle name="_Book2_10 Market VH, YT, GD, NGTT 2011 _09 Chi so gia 2011- VuTKG-1 (Ok)" xfId="3140"/>
    <cellStyle name="_Book2_10 Market VH, YT, GD, NGTT 2011 _09 Chi so gia 2011- VuTKG-1 (Ok)_nien giam tom tat nong nghiep 2013" xfId="3141"/>
    <cellStyle name="_Book2_10 Market VH, YT, GD, NGTT 2011 _09 Chi so gia 2011- VuTKG-1 (Ok)_Phan II (In)" xfId="3142"/>
    <cellStyle name="_Book2_10 Market VH, YT, GD, NGTT 2011 _09 Du lich" xfId="3143"/>
    <cellStyle name="_Book2_10 Market VH, YT, GD, NGTT 2011 _09 Du lich_nien giam tom tat nong nghiep 2013" xfId="3144"/>
    <cellStyle name="_Book2_10 Market VH, YT, GD, NGTT 2011 _09 Du lich_Phan II (In)" xfId="3145"/>
    <cellStyle name="_Book2_10 Market VH, YT, GD, NGTT 2011 _10 Van tai va BCVT (da sua ok)" xfId="3146"/>
    <cellStyle name="_Book2_10 Market VH, YT, GD, NGTT 2011 _10 Van tai va BCVT (da sua ok)_nien giam tom tat nong nghiep 2013" xfId="3147"/>
    <cellStyle name="_Book2_10 Market VH, YT, GD, NGTT 2011 _10 Van tai va BCVT (da sua ok)_Phan II (In)" xfId="3148"/>
    <cellStyle name="_Book2_10 Market VH, YT, GD, NGTT 2011 _11 (3)" xfId="295"/>
    <cellStyle name="_Book2_10 Market VH, YT, GD, NGTT 2011 _11 (3) 2" xfId="3149"/>
    <cellStyle name="_Book2_10 Market VH, YT, GD, NGTT 2011 _11 (3)_04 Doanh nghiep va CSKDCT 2012" xfId="3150"/>
    <cellStyle name="_Book2_10 Market VH, YT, GD, NGTT 2011 _11 (3)_Book2" xfId="3151"/>
    <cellStyle name="_Book2_10 Market VH, YT, GD, NGTT 2011 _11 (3)_nien giam tom tat nong nghiep 2013" xfId="3153"/>
    <cellStyle name="_Book2_10 Market VH, YT, GD, NGTT 2011 _11 (3)_Niengiam_Hung_final" xfId="3154"/>
    <cellStyle name="_Book2_10 Market VH, YT, GD, NGTT 2011 _11 (3)_NGTK-daydu-2014-Laodong" xfId="3152"/>
    <cellStyle name="_Book2_10 Market VH, YT, GD, NGTT 2011 _11 (3)_Phan II (In)" xfId="3155"/>
    <cellStyle name="_Book2_10 Market VH, YT, GD, NGTT 2011 _11 (3)_Xl0000167" xfId="3156"/>
    <cellStyle name="_Book2_10 Market VH, YT, GD, NGTT 2011 _12 (2)" xfId="296"/>
    <cellStyle name="_Book2_10 Market VH, YT, GD, NGTT 2011 _12 (2) 2" xfId="3157"/>
    <cellStyle name="_Book2_10 Market VH, YT, GD, NGTT 2011 _12 (2)_04 Doanh nghiep va CSKDCT 2012" xfId="3158"/>
    <cellStyle name="_Book2_10 Market VH, YT, GD, NGTT 2011 _12 (2)_Book2" xfId="3159"/>
    <cellStyle name="_Book2_10 Market VH, YT, GD, NGTT 2011 _12 (2)_nien giam tom tat nong nghiep 2013" xfId="3161"/>
    <cellStyle name="_Book2_10 Market VH, YT, GD, NGTT 2011 _12 (2)_Niengiam_Hung_final" xfId="3162"/>
    <cellStyle name="_Book2_10 Market VH, YT, GD, NGTT 2011 _12 (2)_NGTK-daydu-2014-Laodong" xfId="3160"/>
    <cellStyle name="_Book2_10 Market VH, YT, GD, NGTT 2011 _12 (2)_Phan II (In)" xfId="3163"/>
    <cellStyle name="_Book2_10 Market VH, YT, GD, NGTT 2011 _12 (2)_Xl0000167" xfId="3164"/>
    <cellStyle name="_Book2_10 Market VH, YT, GD, NGTT 2011 _12 Giao duc, Y Te va Muc songnam2011" xfId="3165"/>
    <cellStyle name="_Book2_10 Market VH, YT, GD, NGTT 2011 _12 Giao duc, Y Te va Muc songnam2011_nien giam tom tat nong nghiep 2013" xfId="3166"/>
    <cellStyle name="_Book2_10 Market VH, YT, GD, NGTT 2011 _12 Giao duc, Y Te va Muc songnam2011_Phan II (In)" xfId="3167"/>
    <cellStyle name="_Book2_10 Market VH, YT, GD, NGTT 2011 _12 MSDC_Thuy Van" xfId="3168"/>
    <cellStyle name="_Book2_10 Market VH, YT, GD, NGTT 2011 _13 Van tai 2012" xfId="3169"/>
    <cellStyle name="_Book2_10 Market VH, YT, GD, NGTT 2011 _Book2" xfId="3170"/>
    <cellStyle name="_Book2_10 Market VH, YT, GD, NGTT 2011 _Giaoduc2013(ok)" xfId="3171"/>
    <cellStyle name="_Book2_10 Market VH, YT, GD, NGTT 2011 _Maket NGTT2012 LN,TS (7-1-2013)" xfId="3172"/>
    <cellStyle name="_Book2_10 Market VH, YT, GD, NGTT 2011 _Maket NGTT2012 LN,TS (7-1-2013)_Nongnghiep" xfId="3173"/>
    <cellStyle name="_Book2_10 Market VH, YT, GD, NGTT 2011 _Nien giam TT Vu Nong nghiep 2012(solieu)-gui Vu TH 29-3-2013" xfId="3177"/>
    <cellStyle name="_Book2_10 Market VH, YT, GD, NGTT 2011 _Niengiam_Hung_final" xfId="3178"/>
    <cellStyle name="_Book2_10 Market VH, YT, GD, NGTT 2011 _Nongnghiep" xfId="3179"/>
    <cellStyle name="_Book2_10 Market VH, YT, GD, NGTT 2011 _Nongnghiep NGDD 2012_cap nhat den 24-5-2013(1)" xfId="3180"/>
    <cellStyle name="_Book2_10 Market VH, YT, GD, NGTT 2011 _Nongnghiep_Nongnghiep NGDD 2012_cap nhat den 24-5-2013(1)" xfId="3181"/>
    <cellStyle name="_Book2_10 Market VH, YT, GD, NGTT 2011 _Ngiam_lamnghiep_2011_v2(1)(1)" xfId="297"/>
    <cellStyle name="_Book2_10 Market VH, YT, GD, NGTT 2011 _Ngiam_lamnghiep_2011_v2(1)(1)_Nongnghiep" xfId="3174"/>
    <cellStyle name="_Book2_10 Market VH, YT, GD, NGTT 2011 _NGTK-daydu-2014-Laodong" xfId="3175"/>
    <cellStyle name="_Book2_10 Market VH, YT, GD, NGTT 2011 _NGTT LN,TS 2012 (Chuan)" xfId="3176"/>
    <cellStyle name="_Book2_10 Market VH, YT, GD, NGTT 2011 _So lieu quoc te TH" xfId="3182"/>
    <cellStyle name="_Book2_10 Market VH, YT, GD, NGTT 2011 _So lieu quoc te TH_nien giam tom tat nong nghiep 2013" xfId="3183"/>
    <cellStyle name="_Book2_10 Market VH, YT, GD, NGTT 2011 _So lieu quoc te TH_Phan II (In)" xfId="3184"/>
    <cellStyle name="_Book2_10 Market VH, YT, GD, NGTT 2011 _TKQG" xfId="3185"/>
    <cellStyle name="_Book2_10 Market VH, YT, GD, NGTT 2011 _Xl0000147" xfId="3186"/>
    <cellStyle name="_Book2_10 Market VH, YT, GD, NGTT 2011 _Xl0000167" xfId="3187"/>
    <cellStyle name="_Book2_10 Market VH, YT, GD, NGTT 2011 _XNK" xfId="3188"/>
    <cellStyle name="_Book2_10 Market VH, YT, GD, NGTT 2011 _XNK_nien giam tom tat nong nghiep 2013" xfId="3189"/>
    <cellStyle name="_Book2_10 Market VH, YT, GD, NGTT 2011 _XNK_Phan II (In)" xfId="3190"/>
    <cellStyle name="_Book2_10 Van tai va BCVT (da sua ok)" xfId="3191"/>
    <cellStyle name="_Book2_10 Van tai va BCVT (da sua ok)_nien giam tom tat nong nghiep 2013" xfId="3192"/>
    <cellStyle name="_Book2_10 Van tai va BCVT (da sua ok)_Phan II (In)" xfId="3193"/>
    <cellStyle name="_Book2_10 VH, YT, GD, NGTT 2010 - (OK)" xfId="298"/>
    <cellStyle name="_Book2_10 VH, YT, GD, NGTT 2010 - (OK) 2" xfId="3194"/>
    <cellStyle name="_Book2_10 VH, YT, GD, NGTT 2010 - (OK)_Bo sung 04 bieu Cong nghiep" xfId="299"/>
    <cellStyle name="_Book2_10 VH, YT, GD, NGTT 2010 - (OK)_Bo sung 04 bieu Cong nghiep 2" xfId="3195"/>
    <cellStyle name="_Book2_10 VH, YT, GD, NGTT 2010 - (OK)_Bo sung 04 bieu Cong nghiep_Book2" xfId="3196"/>
    <cellStyle name="_Book2_10 VH, YT, GD, NGTT 2010 - (OK)_Bo sung 04 bieu Cong nghiep_Mau" xfId="3197"/>
    <cellStyle name="_Book2_10 VH, YT, GD, NGTT 2010 - (OK)_Bo sung 04 bieu Cong nghiep_Niengiam_Hung_final" xfId="3199"/>
    <cellStyle name="_Book2_10 VH, YT, GD, NGTT 2010 - (OK)_Bo sung 04 bieu Cong nghiep_NGTK-daydu-2014-Laodong" xfId="3198"/>
    <cellStyle name="_Book2_10 VH, YT, GD, NGTT 2010 - (OK)_Book2" xfId="3200"/>
    <cellStyle name="_Book2_10 VH, YT, GD, NGTT 2010 - (OK)_Mau" xfId="3201"/>
    <cellStyle name="_Book2_10 VH, YT, GD, NGTT 2010 - (OK)_Niengiam_Hung_final" xfId="3203"/>
    <cellStyle name="_Book2_10 VH, YT, GD, NGTT 2010 - (OK)_NGTK-daydu-2014-Laodong" xfId="3202"/>
    <cellStyle name="_Book2_11 (3)" xfId="300"/>
    <cellStyle name="_Book2_11 (3) 2" xfId="3204"/>
    <cellStyle name="_Book2_11 (3)_04 Doanh nghiep va CSKDCT 2012" xfId="3205"/>
    <cellStyle name="_Book2_11 (3)_Book2" xfId="3206"/>
    <cellStyle name="_Book2_11 (3)_nien giam tom tat nong nghiep 2013" xfId="3208"/>
    <cellStyle name="_Book2_11 (3)_Niengiam_Hung_final" xfId="3209"/>
    <cellStyle name="_Book2_11 (3)_NGTK-daydu-2014-Laodong" xfId="3207"/>
    <cellStyle name="_Book2_11 (3)_Phan II (In)" xfId="3210"/>
    <cellStyle name="_Book2_11 (3)_Xl0000167" xfId="3211"/>
    <cellStyle name="_Book2_12 (2)" xfId="301"/>
    <cellStyle name="_Book2_12 (2) 2" xfId="3212"/>
    <cellStyle name="_Book2_12 (2)_04 Doanh nghiep va CSKDCT 2012" xfId="3213"/>
    <cellStyle name="_Book2_12 (2)_Book2" xfId="3214"/>
    <cellStyle name="_Book2_12 (2)_nien giam tom tat nong nghiep 2013" xfId="3216"/>
    <cellStyle name="_Book2_12 (2)_Niengiam_Hung_final" xfId="3217"/>
    <cellStyle name="_Book2_12 (2)_NGTK-daydu-2014-Laodong" xfId="3215"/>
    <cellStyle name="_Book2_12 (2)_Phan II (In)" xfId="3218"/>
    <cellStyle name="_Book2_12 (2)_Xl0000167" xfId="3219"/>
    <cellStyle name="_Book2_12 Chi so gia 2012(chuan) co so" xfId="3220"/>
    <cellStyle name="_Book2_12 Giao duc, Y Te va Muc songnam2011" xfId="3221"/>
    <cellStyle name="_Book2_12 Giao duc, Y Te va Muc songnam2011_nien giam tom tat nong nghiep 2013" xfId="3222"/>
    <cellStyle name="_Book2_12 Giao duc, Y Te va Muc songnam2011_Phan II (In)" xfId="3223"/>
    <cellStyle name="_Book2_13 Van tai 2012" xfId="3224"/>
    <cellStyle name="_Book2_Book1" xfId="302"/>
    <cellStyle name="_Book2_Book1 2" xfId="3225"/>
    <cellStyle name="_Book2_Book1_Book2" xfId="3226"/>
    <cellStyle name="_Book2_Book1_Mau" xfId="3227"/>
    <cellStyle name="_Book2_Book1_Niengiam_Hung_final" xfId="3229"/>
    <cellStyle name="_Book2_Book1_NGTK-daydu-2014-Laodong" xfId="3228"/>
    <cellStyle name="_Book2_CucThongke-phucdap-Tuan-Anh" xfId="303"/>
    <cellStyle name="_Book2_dan so phan tich 10 nam(moi)" xfId="304"/>
    <cellStyle name="_Book2_dan so phan tich 10 nam(moi) 2" xfId="3230"/>
    <cellStyle name="_Book2_dan so phan tich 10 nam(moi)_Book2" xfId="3231"/>
    <cellStyle name="_Book2_dan so phan tich 10 nam(moi)_Mau" xfId="3232"/>
    <cellStyle name="_Book2_dan so phan tich 10 nam(moi)_Niengiam_Hung_final" xfId="3234"/>
    <cellStyle name="_Book2_dan so phan tich 10 nam(moi)_NGTK-daydu-2014-Laodong" xfId="3233"/>
    <cellStyle name="_Book2_GTSXNN" xfId="3236"/>
    <cellStyle name="_Book2_GTSXNN_Nongnghiep NGDD 2012_cap nhat den 24-5-2013(1)" xfId="3237"/>
    <cellStyle name="_Book2_Giaoduc2013(ok)" xfId="3235"/>
    <cellStyle name="_Book2_Maket NGTT2012 LN,TS (7-1-2013)" xfId="3238"/>
    <cellStyle name="_Book2_Maket NGTT2012 LN,TS (7-1-2013)_Nongnghiep" xfId="3239"/>
    <cellStyle name="_Book2_Mau" xfId="3240"/>
    <cellStyle name="_Book2_Nien giam day du  Nong nghiep 2010" xfId="3244"/>
    <cellStyle name="_Book2_Nien giam TT Vu Nong nghiep 2012(solieu)-gui Vu TH 29-3-2013" xfId="3245"/>
    <cellStyle name="_Book2_Nongnghiep" xfId="306"/>
    <cellStyle name="_Book2_Nongnghiep 2" xfId="3246"/>
    <cellStyle name="_Book2_Nongnghiep_Bo sung 04 bieu Cong nghiep" xfId="307"/>
    <cellStyle name="_Book2_Nongnghiep_Bo sung 04 bieu Cong nghiep 2" xfId="3247"/>
    <cellStyle name="_Book2_Nongnghiep_Bo sung 04 bieu Cong nghiep_Book2" xfId="3248"/>
    <cellStyle name="_Book2_Nongnghiep_Bo sung 04 bieu Cong nghiep_Mau" xfId="3249"/>
    <cellStyle name="_Book2_Nongnghiep_Bo sung 04 bieu Cong nghiep_Niengiam_Hung_final" xfId="3251"/>
    <cellStyle name="_Book2_Nongnghiep_Bo sung 04 bieu Cong nghiep_NGTK-daydu-2014-Laodong" xfId="3250"/>
    <cellStyle name="_Book2_Nongnghiep_Book2" xfId="3252"/>
    <cellStyle name="_Book2_Nongnghiep_Mau" xfId="3253"/>
    <cellStyle name="_Book2_Nongnghiep_Niengiam_Hung_final" xfId="3256"/>
    <cellStyle name="_Book2_Nongnghiep_Nongnghiep NGDD 2012_cap nhat den 24-5-2013(1)" xfId="3257"/>
    <cellStyle name="_Book2_Nongnghiep_NGDD 2013 Thu chi NSNN " xfId="3254"/>
    <cellStyle name="_Book2_Nongnghiep_NGTK-daydu-2014-Laodong" xfId="3255"/>
    <cellStyle name="_Book2_Nongnghiep_TKQG" xfId="3258"/>
    <cellStyle name="_Book2_NGDD 2013 Thu chi NSNN " xfId="3241"/>
    <cellStyle name="_Book2_Ngiam_lamnghiep_2011_v2(1)(1)" xfId="305"/>
    <cellStyle name="_Book2_Ngiam_lamnghiep_2011_v2(1)(1)_Nongnghiep" xfId="3242"/>
    <cellStyle name="_Book2_NGTT LN,TS 2012 (Chuan)" xfId="3243"/>
    <cellStyle name="_Book2_Phan II (094-211)" xfId="5186"/>
    <cellStyle name="_Book2_So lieu quoc te TH" xfId="308"/>
    <cellStyle name="_Book2_So lieu quoc te TH_08 Cong nghiep 2010" xfId="3259"/>
    <cellStyle name="_Book2_So lieu quoc te TH_08 Thuong mai va Du lich (Ok)" xfId="3260"/>
    <cellStyle name="_Book2_So lieu quoc te TH_09 Chi so gia 2011- VuTKG-1 (Ok)" xfId="3261"/>
    <cellStyle name="_Book2_So lieu quoc te TH_09 Du lich" xfId="3262"/>
    <cellStyle name="_Book2_So lieu quoc te TH_10 Van tai va BCVT (da sua ok)" xfId="3263"/>
    <cellStyle name="_Book2_So lieu quoc te TH_12 Giao duc, Y Te va Muc songnam2011" xfId="3264"/>
    <cellStyle name="_Book2_So lieu quoc te TH_nien giam tom tat du lich va XNK" xfId="3265"/>
    <cellStyle name="_Book2_So lieu quoc te TH_Nongnghiep" xfId="3266"/>
    <cellStyle name="_Book2_So lieu quoc te TH_XNK" xfId="3267"/>
    <cellStyle name="_Book2_So lieu quoc te(GDP)" xfId="309"/>
    <cellStyle name="_Book2_So lieu quoc te(GDP) 2" xfId="3268"/>
    <cellStyle name="_Book2_So lieu quoc te(GDP)_02  Dan so lao dong(OK)" xfId="3269"/>
    <cellStyle name="_Book2_So lieu quoc te(GDP)_03 TKQG va Thu chi NSNN 2012" xfId="3270"/>
    <cellStyle name="_Book2_So lieu quoc te(GDP)_04 Doanh nghiep va CSKDCT 2012" xfId="3271"/>
    <cellStyle name="_Book2_So lieu quoc te(GDP)_05 Doanh nghiep va Ca the_2011 (Ok)" xfId="310"/>
    <cellStyle name="_Book2_So lieu quoc te(GDP)_06 NGTT LN,TS 2013 co so" xfId="3272"/>
    <cellStyle name="_Book2_So lieu quoc te(GDP)_07 NGTT CN 2012" xfId="3273"/>
    <cellStyle name="_Book2_So lieu quoc te(GDP)_08 Thuong mai Tong muc - Diep" xfId="3274"/>
    <cellStyle name="_Book2_So lieu quoc te(GDP)_08 Thuong mai va Du lich (Ok)" xfId="3275"/>
    <cellStyle name="_Book2_So lieu quoc te(GDP)_08 Thuong mai va Du lich (Ok)_nien giam tom tat nong nghiep 2013" xfId="3276"/>
    <cellStyle name="_Book2_So lieu quoc te(GDP)_08 Thuong mai va Du lich (Ok)_Phan II (In)" xfId="3277"/>
    <cellStyle name="_Book2_So lieu quoc te(GDP)_09 Chi so gia 2011- VuTKG-1 (Ok)" xfId="3278"/>
    <cellStyle name="_Book2_So lieu quoc te(GDP)_09 Chi so gia 2011- VuTKG-1 (Ok)_nien giam tom tat nong nghiep 2013" xfId="3279"/>
    <cellStyle name="_Book2_So lieu quoc te(GDP)_09 Chi so gia 2011- VuTKG-1 (Ok)_Phan II (In)" xfId="3280"/>
    <cellStyle name="_Book2_So lieu quoc te(GDP)_09 Du lich" xfId="3281"/>
    <cellStyle name="_Book2_So lieu quoc te(GDP)_09 Du lich_nien giam tom tat nong nghiep 2013" xfId="3282"/>
    <cellStyle name="_Book2_So lieu quoc te(GDP)_09 Du lich_Phan II (In)" xfId="3283"/>
    <cellStyle name="_Book2_So lieu quoc te(GDP)_10 Van tai va BCVT (da sua ok)" xfId="3284"/>
    <cellStyle name="_Book2_So lieu quoc te(GDP)_10 Van tai va BCVT (da sua ok)_nien giam tom tat nong nghiep 2013" xfId="3285"/>
    <cellStyle name="_Book2_So lieu quoc te(GDP)_10 Van tai va BCVT (da sua ok)_Phan II (In)" xfId="3286"/>
    <cellStyle name="_Book2_So lieu quoc te(GDP)_11 (3)" xfId="311"/>
    <cellStyle name="_Book2_So lieu quoc te(GDP)_11 (3) 2" xfId="3287"/>
    <cellStyle name="_Book2_So lieu quoc te(GDP)_11 (3)_04 Doanh nghiep va CSKDCT 2012" xfId="3288"/>
    <cellStyle name="_Book2_So lieu quoc te(GDP)_11 (3)_Book2" xfId="3289"/>
    <cellStyle name="_Book2_So lieu quoc te(GDP)_11 (3)_nien giam tom tat nong nghiep 2013" xfId="3291"/>
    <cellStyle name="_Book2_So lieu quoc te(GDP)_11 (3)_Niengiam_Hung_final" xfId="3292"/>
    <cellStyle name="_Book2_So lieu quoc te(GDP)_11 (3)_NGTK-daydu-2014-Laodong" xfId="3290"/>
    <cellStyle name="_Book2_So lieu quoc te(GDP)_11 (3)_Phan II (In)" xfId="3293"/>
    <cellStyle name="_Book2_So lieu quoc te(GDP)_11 (3)_Xl0000167" xfId="3294"/>
    <cellStyle name="_Book2_So lieu quoc te(GDP)_12 (2)" xfId="312"/>
    <cellStyle name="_Book2_So lieu quoc te(GDP)_12 (2) 2" xfId="3295"/>
    <cellStyle name="_Book2_So lieu quoc te(GDP)_12 (2)_04 Doanh nghiep va CSKDCT 2012" xfId="3296"/>
    <cellStyle name="_Book2_So lieu quoc te(GDP)_12 (2)_Book2" xfId="3297"/>
    <cellStyle name="_Book2_So lieu quoc te(GDP)_12 (2)_nien giam tom tat nong nghiep 2013" xfId="3299"/>
    <cellStyle name="_Book2_So lieu quoc te(GDP)_12 (2)_Niengiam_Hung_final" xfId="3300"/>
    <cellStyle name="_Book2_So lieu quoc te(GDP)_12 (2)_NGTK-daydu-2014-Laodong" xfId="3298"/>
    <cellStyle name="_Book2_So lieu quoc te(GDP)_12 (2)_Phan II (In)" xfId="3301"/>
    <cellStyle name="_Book2_So lieu quoc te(GDP)_12 (2)_Xl0000167" xfId="3302"/>
    <cellStyle name="_Book2_So lieu quoc te(GDP)_12 Giao duc, Y Te va Muc songnam2011" xfId="3303"/>
    <cellStyle name="_Book2_So lieu quoc te(GDP)_12 Giao duc, Y Te va Muc songnam2011_nien giam tom tat nong nghiep 2013" xfId="3304"/>
    <cellStyle name="_Book2_So lieu quoc te(GDP)_12 Giao duc, Y Te va Muc songnam2011_Phan II (In)" xfId="3305"/>
    <cellStyle name="_Book2_So lieu quoc te(GDP)_12 MSDC_Thuy Van" xfId="3306"/>
    <cellStyle name="_Book2_So lieu quoc te(GDP)_12 So lieu quoc te (Ok)" xfId="3307"/>
    <cellStyle name="_Book2_So lieu quoc te(GDP)_12 So lieu quoc te (Ok)_nien giam tom tat nong nghiep 2013" xfId="3308"/>
    <cellStyle name="_Book2_So lieu quoc te(GDP)_12 So lieu quoc te (Ok)_Phan II (In)" xfId="3309"/>
    <cellStyle name="_Book2_So lieu quoc te(GDP)_13 Van tai 2012" xfId="3310"/>
    <cellStyle name="_Book2_So lieu quoc te(GDP)_Book2" xfId="3311"/>
    <cellStyle name="_Book2_So lieu quoc te(GDP)_Giaoduc2013(ok)" xfId="3312"/>
    <cellStyle name="_Book2_So lieu quoc te(GDP)_Maket NGTT2012 LN,TS (7-1-2013)" xfId="3313"/>
    <cellStyle name="_Book2_So lieu quoc te(GDP)_Maket NGTT2012 LN,TS (7-1-2013)_Nongnghiep" xfId="3314"/>
    <cellStyle name="_Book2_So lieu quoc te(GDP)_Nien giam TT Vu Nong nghiep 2012(solieu)-gui Vu TH 29-3-2013" xfId="3318"/>
    <cellStyle name="_Book2_So lieu quoc te(GDP)_Niengiam_Hung_final" xfId="3319"/>
    <cellStyle name="_Book2_So lieu quoc te(GDP)_Nongnghiep" xfId="3320"/>
    <cellStyle name="_Book2_So lieu quoc te(GDP)_Nongnghiep NGDD 2012_cap nhat den 24-5-2013(1)" xfId="3321"/>
    <cellStyle name="_Book2_So lieu quoc te(GDP)_Nongnghiep_Nongnghiep NGDD 2012_cap nhat den 24-5-2013(1)" xfId="3322"/>
    <cellStyle name="_Book2_So lieu quoc te(GDP)_Ngiam_lamnghiep_2011_v2(1)(1)" xfId="313"/>
    <cellStyle name="_Book2_So lieu quoc te(GDP)_Ngiam_lamnghiep_2011_v2(1)(1)_Nongnghiep" xfId="3315"/>
    <cellStyle name="_Book2_So lieu quoc te(GDP)_NGTK-daydu-2014-Laodong" xfId="3316"/>
    <cellStyle name="_Book2_So lieu quoc te(GDP)_NGTT LN,TS 2012 (Chuan)" xfId="3317"/>
    <cellStyle name="_Book2_So lieu quoc te(GDP)_TKQG" xfId="3323"/>
    <cellStyle name="_Book2_So lieu quoc te(GDP)_Xl0000147" xfId="3324"/>
    <cellStyle name="_Book2_So lieu quoc te(GDP)_Xl0000167" xfId="3325"/>
    <cellStyle name="_Book2_So lieu quoc te(GDP)_XNK" xfId="3326"/>
    <cellStyle name="_Book2_So lieu quoc te(GDP)_XNK_nien giam tom tat nong nghiep 2013" xfId="3327"/>
    <cellStyle name="_Book2_So lieu quoc te(GDP)_XNK_Phan II (In)" xfId="3328"/>
    <cellStyle name="_Book2_TKQG" xfId="3329"/>
    <cellStyle name="_Book2_Tong hop NGTT" xfId="314"/>
    <cellStyle name="_Book2_Tong hop NGTT 2" xfId="3330"/>
    <cellStyle name="_Book2_Tong hop NGTT_Book2" xfId="3331"/>
    <cellStyle name="_Book2_Tong hop NGTT_Mau" xfId="3332"/>
    <cellStyle name="_Book2_Tong hop NGTT_Niengiam_Hung_final" xfId="3334"/>
    <cellStyle name="_Book2_Tong hop NGTT_NGTK-daydu-2014-Laodong" xfId="3333"/>
    <cellStyle name="_Book2_Xl0000006" xfId="3335"/>
    <cellStyle name="_Book2_Xl0000147" xfId="3336"/>
    <cellStyle name="_Book2_Xl0000167" xfId="3337"/>
    <cellStyle name="_Book2_XNK" xfId="315"/>
    <cellStyle name="_Book2_XNK 2" xfId="3338"/>
    <cellStyle name="_Book2_XNK_08 Thuong mai Tong muc - Diep" xfId="3339"/>
    <cellStyle name="_Book2_XNK_08 Thuong mai Tong muc - Diep_nien giam tom tat nong nghiep 2013" xfId="3340"/>
    <cellStyle name="_Book2_XNK_08 Thuong mai Tong muc - Diep_Phan II (In)" xfId="3341"/>
    <cellStyle name="_Book2_XNK_Bo sung 04 bieu Cong nghiep" xfId="316"/>
    <cellStyle name="_Book2_XNK_Bo sung 04 bieu Cong nghiep 2" xfId="3342"/>
    <cellStyle name="_Book2_XNK_Bo sung 04 bieu Cong nghiep_Book2" xfId="3343"/>
    <cellStyle name="_Book2_XNK_Bo sung 04 bieu Cong nghiep_Mau" xfId="3344"/>
    <cellStyle name="_Book2_XNK_Bo sung 04 bieu Cong nghiep_Niengiam_Hung_final" xfId="3346"/>
    <cellStyle name="_Book2_XNK_Bo sung 04 bieu Cong nghiep_NGTK-daydu-2014-Laodong" xfId="3345"/>
    <cellStyle name="_Book2_XNK_Book2" xfId="3347"/>
    <cellStyle name="_Book2_XNK_Mau" xfId="3348"/>
    <cellStyle name="_Book2_XNK_Niengiam_Hung_final" xfId="3350"/>
    <cellStyle name="_Book2_XNK_NGTK-daydu-2014-Laodong" xfId="3349"/>
    <cellStyle name="_Book2_XNK-2012" xfId="3351"/>
    <cellStyle name="_Book2_XNK-2012_nien giam tom tat nong nghiep 2013" xfId="3352"/>
    <cellStyle name="_Book2_XNK-2012_Phan II (In)" xfId="3353"/>
    <cellStyle name="_Book2_XNK-Market" xfId="3354"/>
    <cellStyle name="_Book4" xfId="317"/>
    <cellStyle name="_Buuchinh - Market" xfId="318"/>
    <cellStyle name="_Buuchinh - Market 2" xfId="3355"/>
    <cellStyle name="_Buuchinh - Market_02  Dan so lao dong(OK)" xfId="3356"/>
    <cellStyle name="_Buuchinh - Market_03 TKQG va Thu chi NSNN 2012" xfId="3357"/>
    <cellStyle name="_Buuchinh - Market_04 Doanh nghiep va CSKDCT 2012" xfId="3358"/>
    <cellStyle name="_Buuchinh - Market_05 Doanh nghiep va Ca the_2011 (Ok)" xfId="319"/>
    <cellStyle name="_Buuchinh - Market_06 NGTT LN,TS 2013 co so" xfId="3359"/>
    <cellStyle name="_Buuchinh - Market_07 NGTT CN 2012" xfId="3360"/>
    <cellStyle name="_Buuchinh - Market_08 Thuong mai Tong muc - Diep" xfId="3361"/>
    <cellStyle name="_Buuchinh - Market_08 Thuong mai va Du lich (Ok)" xfId="3362"/>
    <cellStyle name="_Buuchinh - Market_08 Thuong mai va Du lich (Ok)_nien giam tom tat nong nghiep 2013" xfId="3363"/>
    <cellStyle name="_Buuchinh - Market_08 Thuong mai va Du lich (Ok)_Phan II (In)" xfId="3364"/>
    <cellStyle name="_Buuchinh - Market_09 Chi so gia 2011- VuTKG-1 (Ok)" xfId="3365"/>
    <cellStyle name="_Buuchinh - Market_09 Chi so gia 2011- VuTKG-1 (Ok)_nien giam tom tat nong nghiep 2013" xfId="3366"/>
    <cellStyle name="_Buuchinh - Market_09 Chi so gia 2011- VuTKG-1 (Ok)_Phan II (In)" xfId="3367"/>
    <cellStyle name="_Buuchinh - Market_09 Du lich" xfId="3368"/>
    <cellStyle name="_Buuchinh - Market_09 Du lich_nien giam tom tat nong nghiep 2013" xfId="3369"/>
    <cellStyle name="_Buuchinh - Market_09 Du lich_Phan II (In)" xfId="3370"/>
    <cellStyle name="_Buuchinh - Market_10 Van tai va BCVT (da sua ok)" xfId="3371"/>
    <cellStyle name="_Buuchinh - Market_10 Van tai va BCVT (da sua ok)_nien giam tom tat nong nghiep 2013" xfId="3372"/>
    <cellStyle name="_Buuchinh - Market_10 Van tai va BCVT (da sua ok)_Phan II (In)" xfId="3373"/>
    <cellStyle name="_Buuchinh - Market_11 (3)" xfId="320"/>
    <cellStyle name="_Buuchinh - Market_11 (3) 2" xfId="3374"/>
    <cellStyle name="_Buuchinh - Market_11 (3)_04 Doanh nghiep va CSKDCT 2012" xfId="3375"/>
    <cellStyle name="_Buuchinh - Market_11 (3)_Book2" xfId="3376"/>
    <cellStyle name="_Buuchinh - Market_11 (3)_nien giam tom tat nong nghiep 2013" xfId="3378"/>
    <cellStyle name="_Buuchinh - Market_11 (3)_Niengiam_Hung_final" xfId="3379"/>
    <cellStyle name="_Buuchinh - Market_11 (3)_NGTK-daydu-2014-Laodong" xfId="3377"/>
    <cellStyle name="_Buuchinh - Market_11 (3)_Phan II (In)" xfId="3380"/>
    <cellStyle name="_Buuchinh - Market_11 (3)_Xl0000167" xfId="3381"/>
    <cellStyle name="_Buuchinh - Market_12 (2)" xfId="321"/>
    <cellStyle name="_Buuchinh - Market_12 (2) 2" xfId="3382"/>
    <cellStyle name="_Buuchinh - Market_12 (2)_04 Doanh nghiep va CSKDCT 2012" xfId="3383"/>
    <cellStyle name="_Buuchinh - Market_12 (2)_Book2" xfId="3384"/>
    <cellStyle name="_Buuchinh - Market_12 (2)_nien giam tom tat nong nghiep 2013" xfId="3386"/>
    <cellStyle name="_Buuchinh - Market_12 (2)_Niengiam_Hung_final" xfId="3387"/>
    <cellStyle name="_Buuchinh - Market_12 (2)_NGTK-daydu-2014-Laodong" xfId="3385"/>
    <cellStyle name="_Buuchinh - Market_12 (2)_Phan II (In)" xfId="3388"/>
    <cellStyle name="_Buuchinh - Market_12 (2)_Xl0000167" xfId="3389"/>
    <cellStyle name="_Buuchinh - Market_12 Giao duc, Y Te va Muc songnam2011" xfId="3390"/>
    <cellStyle name="_Buuchinh - Market_12 Giao duc, Y Te va Muc songnam2011_nien giam tom tat nong nghiep 2013" xfId="3391"/>
    <cellStyle name="_Buuchinh - Market_12 Giao duc, Y Te va Muc songnam2011_Phan II (In)" xfId="3392"/>
    <cellStyle name="_Buuchinh - Market_12 MSDC_Thuy Van" xfId="3393"/>
    <cellStyle name="_Buuchinh - Market_13 Van tai 2012" xfId="3394"/>
    <cellStyle name="_Buuchinh - Market_Book2" xfId="3395"/>
    <cellStyle name="_Buuchinh - Market_Giaoduc2013(ok)" xfId="3396"/>
    <cellStyle name="_Buuchinh - Market_Maket NGTT2012 LN,TS (7-1-2013)" xfId="3397"/>
    <cellStyle name="_Buuchinh - Market_Maket NGTT2012 LN,TS (7-1-2013)_Nongnghiep" xfId="3398"/>
    <cellStyle name="_Buuchinh - Market_Nien giam TT Vu Nong nghiep 2012(solieu)-gui Vu TH 29-3-2013" xfId="3402"/>
    <cellStyle name="_Buuchinh - Market_Niengiam_Hung_final" xfId="3403"/>
    <cellStyle name="_Buuchinh - Market_Nongnghiep" xfId="3404"/>
    <cellStyle name="_Buuchinh - Market_Nongnghiep NGDD 2012_cap nhat den 24-5-2013(1)" xfId="3405"/>
    <cellStyle name="_Buuchinh - Market_Nongnghiep_Nongnghiep NGDD 2012_cap nhat den 24-5-2013(1)" xfId="3406"/>
    <cellStyle name="_Buuchinh - Market_Ngiam_lamnghiep_2011_v2(1)(1)" xfId="322"/>
    <cellStyle name="_Buuchinh - Market_Ngiam_lamnghiep_2011_v2(1)(1)_Nongnghiep" xfId="3399"/>
    <cellStyle name="_Buuchinh - Market_NGTK-daydu-2014-Laodong" xfId="3400"/>
    <cellStyle name="_Buuchinh - Market_NGTT LN,TS 2012 (Chuan)" xfId="3401"/>
    <cellStyle name="_Buuchinh - Market_TKQG" xfId="3407"/>
    <cellStyle name="_Buuchinh - Market_Xl0000147" xfId="3408"/>
    <cellStyle name="_Buuchinh - Market_Xl0000167" xfId="3409"/>
    <cellStyle name="_Buuchinh - Market_XNK" xfId="3410"/>
    <cellStyle name="_Buuchinh - Market_XNK_nien giam tom tat nong nghiep 2013" xfId="3411"/>
    <cellStyle name="_Buuchinh - Market_XNK_Phan II (In)" xfId="3412"/>
    <cellStyle name="_csGDPngVN" xfId="323"/>
    <cellStyle name="_CSKDCT 2010" xfId="324"/>
    <cellStyle name="_CSKDCT 2010 2" xfId="3413"/>
    <cellStyle name="_CSKDCT 2010_Bo sung 04 bieu Cong nghiep" xfId="325"/>
    <cellStyle name="_CSKDCT 2010_Bo sung 04 bieu Cong nghiep 2" xfId="3414"/>
    <cellStyle name="_CSKDCT 2010_Bo sung 04 bieu Cong nghiep_Book2" xfId="3415"/>
    <cellStyle name="_CSKDCT 2010_Bo sung 04 bieu Cong nghiep_Mau" xfId="3416"/>
    <cellStyle name="_CSKDCT 2010_Bo sung 04 bieu Cong nghiep_Niengiam_Hung_final" xfId="3418"/>
    <cellStyle name="_CSKDCT 2010_Bo sung 04 bieu Cong nghiep_NGTK-daydu-2014-Laodong" xfId="3417"/>
    <cellStyle name="_CSKDCT 2010_Book2" xfId="3419"/>
    <cellStyle name="_CSKDCT 2010_Mau" xfId="3420"/>
    <cellStyle name="_CSKDCT 2010_Niengiam_Hung_final" xfId="3422"/>
    <cellStyle name="_CSKDCT 2010_NGTK-daydu-2014-Laodong" xfId="3421"/>
    <cellStyle name="_da sua bo nam 2000 VT- 2011 - NGTT diep" xfId="326"/>
    <cellStyle name="_da sua bo nam 2000 VT- 2011 - NGTT diep 2" xfId="3423"/>
    <cellStyle name="_da sua bo nam 2000 VT- 2011 - NGTT diep_02  Dan so lao dong(OK)" xfId="3424"/>
    <cellStyle name="_da sua bo nam 2000 VT- 2011 - NGTT diep_03 TKQG va Thu chi NSNN 2012" xfId="3425"/>
    <cellStyle name="_da sua bo nam 2000 VT- 2011 - NGTT diep_04 Doanh nghiep va CSKDCT 2012" xfId="3426"/>
    <cellStyle name="_da sua bo nam 2000 VT- 2011 - NGTT diep_05 Doanh nghiep va Ca the_2011 (Ok)" xfId="327"/>
    <cellStyle name="_da sua bo nam 2000 VT- 2011 - NGTT diep_06 NGTT LN,TS 2013 co so" xfId="3427"/>
    <cellStyle name="_da sua bo nam 2000 VT- 2011 - NGTT diep_07 NGTT CN 2012" xfId="3428"/>
    <cellStyle name="_da sua bo nam 2000 VT- 2011 - NGTT diep_08 Thuong mai Tong muc - Diep" xfId="3429"/>
    <cellStyle name="_da sua bo nam 2000 VT- 2011 - NGTT diep_08 Thuong mai va Du lich (Ok)" xfId="3430"/>
    <cellStyle name="_da sua bo nam 2000 VT- 2011 - NGTT diep_08 Thuong mai va Du lich (Ok)_nien giam tom tat nong nghiep 2013" xfId="3431"/>
    <cellStyle name="_da sua bo nam 2000 VT- 2011 - NGTT diep_08 Thuong mai va Du lich (Ok)_Phan II (In)" xfId="3432"/>
    <cellStyle name="_da sua bo nam 2000 VT- 2011 - NGTT diep_09 Chi so gia 2011- VuTKG-1 (Ok)" xfId="3433"/>
    <cellStyle name="_da sua bo nam 2000 VT- 2011 - NGTT diep_09 Chi so gia 2011- VuTKG-1 (Ok)_nien giam tom tat nong nghiep 2013" xfId="3434"/>
    <cellStyle name="_da sua bo nam 2000 VT- 2011 - NGTT diep_09 Chi so gia 2011- VuTKG-1 (Ok)_Phan II (In)" xfId="3435"/>
    <cellStyle name="_da sua bo nam 2000 VT- 2011 - NGTT diep_09 Du lich" xfId="3436"/>
    <cellStyle name="_da sua bo nam 2000 VT- 2011 - NGTT diep_09 Du lich_nien giam tom tat nong nghiep 2013" xfId="3437"/>
    <cellStyle name="_da sua bo nam 2000 VT- 2011 - NGTT diep_09 Du lich_Phan II (In)" xfId="3438"/>
    <cellStyle name="_da sua bo nam 2000 VT- 2011 - NGTT diep_10 Van tai va BCVT (da sua ok)" xfId="3439"/>
    <cellStyle name="_da sua bo nam 2000 VT- 2011 - NGTT diep_10 Van tai va BCVT (da sua ok)_nien giam tom tat nong nghiep 2013" xfId="3440"/>
    <cellStyle name="_da sua bo nam 2000 VT- 2011 - NGTT diep_10 Van tai va BCVT (da sua ok)_Phan II (In)" xfId="3441"/>
    <cellStyle name="_da sua bo nam 2000 VT- 2011 - NGTT diep_11 (3)" xfId="328"/>
    <cellStyle name="_da sua bo nam 2000 VT- 2011 - NGTT diep_11 (3) 2" xfId="3442"/>
    <cellStyle name="_da sua bo nam 2000 VT- 2011 - NGTT diep_11 (3)_04 Doanh nghiep va CSKDCT 2012" xfId="3443"/>
    <cellStyle name="_da sua bo nam 2000 VT- 2011 - NGTT diep_11 (3)_Book2" xfId="3444"/>
    <cellStyle name="_da sua bo nam 2000 VT- 2011 - NGTT diep_11 (3)_nien giam tom tat nong nghiep 2013" xfId="3446"/>
    <cellStyle name="_da sua bo nam 2000 VT- 2011 - NGTT diep_11 (3)_Niengiam_Hung_final" xfId="3447"/>
    <cellStyle name="_da sua bo nam 2000 VT- 2011 - NGTT diep_11 (3)_NGTK-daydu-2014-Laodong" xfId="3445"/>
    <cellStyle name="_da sua bo nam 2000 VT- 2011 - NGTT diep_11 (3)_Phan II (In)" xfId="3448"/>
    <cellStyle name="_da sua bo nam 2000 VT- 2011 - NGTT diep_11 (3)_Xl0000167" xfId="3449"/>
    <cellStyle name="_da sua bo nam 2000 VT- 2011 - NGTT diep_12 (2)" xfId="329"/>
    <cellStyle name="_da sua bo nam 2000 VT- 2011 - NGTT diep_12 (2) 2" xfId="3450"/>
    <cellStyle name="_da sua bo nam 2000 VT- 2011 - NGTT diep_12 (2)_04 Doanh nghiep va CSKDCT 2012" xfId="3451"/>
    <cellStyle name="_da sua bo nam 2000 VT- 2011 - NGTT diep_12 (2)_Book2" xfId="3452"/>
    <cellStyle name="_da sua bo nam 2000 VT- 2011 - NGTT diep_12 (2)_nien giam tom tat nong nghiep 2013" xfId="3454"/>
    <cellStyle name="_da sua bo nam 2000 VT- 2011 - NGTT diep_12 (2)_Niengiam_Hung_final" xfId="3455"/>
    <cellStyle name="_da sua bo nam 2000 VT- 2011 - NGTT diep_12 (2)_NGTK-daydu-2014-Laodong" xfId="3453"/>
    <cellStyle name="_da sua bo nam 2000 VT- 2011 - NGTT diep_12 (2)_Phan II (In)" xfId="3456"/>
    <cellStyle name="_da sua bo nam 2000 VT- 2011 - NGTT diep_12 (2)_Xl0000167" xfId="3457"/>
    <cellStyle name="_da sua bo nam 2000 VT- 2011 - NGTT diep_12 Giao duc, Y Te va Muc songnam2011" xfId="3458"/>
    <cellStyle name="_da sua bo nam 2000 VT- 2011 - NGTT diep_12 Giao duc, Y Te va Muc songnam2011_nien giam tom tat nong nghiep 2013" xfId="3459"/>
    <cellStyle name="_da sua bo nam 2000 VT- 2011 - NGTT diep_12 Giao duc, Y Te va Muc songnam2011_Phan II (In)" xfId="3460"/>
    <cellStyle name="_da sua bo nam 2000 VT- 2011 - NGTT diep_12 MSDC_Thuy Van" xfId="3461"/>
    <cellStyle name="_da sua bo nam 2000 VT- 2011 - NGTT diep_13 Van tai 2012" xfId="3462"/>
    <cellStyle name="_da sua bo nam 2000 VT- 2011 - NGTT diep_Book2" xfId="3463"/>
    <cellStyle name="_da sua bo nam 2000 VT- 2011 - NGTT diep_Giaoduc2013(ok)" xfId="3464"/>
    <cellStyle name="_da sua bo nam 2000 VT- 2011 - NGTT diep_Maket NGTT2012 LN,TS (7-1-2013)" xfId="3465"/>
    <cellStyle name="_da sua bo nam 2000 VT- 2011 - NGTT diep_Maket NGTT2012 LN,TS (7-1-2013)_Nongnghiep" xfId="3466"/>
    <cellStyle name="_da sua bo nam 2000 VT- 2011 - NGTT diep_Nien giam TT Vu Nong nghiep 2012(solieu)-gui Vu TH 29-3-2013" xfId="3470"/>
    <cellStyle name="_da sua bo nam 2000 VT- 2011 - NGTT diep_Niengiam_Hung_final" xfId="3471"/>
    <cellStyle name="_da sua bo nam 2000 VT- 2011 - NGTT diep_Nongnghiep" xfId="3472"/>
    <cellStyle name="_da sua bo nam 2000 VT- 2011 - NGTT diep_Nongnghiep NGDD 2012_cap nhat den 24-5-2013(1)" xfId="3473"/>
    <cellStyle name="_da sua bo nam 2000 VT- 2011 - NGTT diep_Nongnghiep_Nongnghiep NGDD 2012_cap nhat den 24-5-2013(1)" xfId="3474"/>
    <cellStyle name="_da sua bo nam 2000 VT- 2011 - NGTT diep_Ngiam_lamnghiep_2011_v2(1)(1)" xfId="330"/>
    <cellStyle name="_da sua bo nam 2000 VT- 2011 - NGTT diep_Ngiam_lamnghiep_2011_v2(1)(1)_Nongnghiep" xfId="3467"/>
    <cellStyle name="_da sua bo nam 2000 VT- 2011 - NGTT diep_NGTK-daydu-2014-Laodong" xfId="3468"/>
    <cellStyle name="_da sua bo nam 2000 VT- 2011 - NGTT diep_NGTT LN,TS 2012 (Chuan)" xfId="3469"/>
    <cellStyle name="_da sua bo nam 2000 VT- 2011 - NGTT diep_TKQG" xfId="3475"/>
    <cellStyle name="_da sua bo nam 2000 VT- 2011 - NGTT diep_Xl0000147" xfId="3476"/>
    <cellStyle name="_da sua bo nam 2000 VT- 2011 - NGTT diep_Xl0000167" xfId="3477"/>
    <cellStyle name="_da sua bo nam 2000 VT- 2011 - NGTT diep_XNK" xfId="3478"/>
    <cellStyle name="_da sua bo nam 2000 VT- 2011 - NGTT diep_XNK_nien giam tom tat nong nghiep 2013" xfId="3479"/>
    <cellStyle name="_da sua bo nam 2000 VT- 2011 - NGTT diep_XNK_Phan II (In)" xfId="3480"/>
    <cellStyle name="_Doi Ngheo(TV)" xfId="331"/>
    <cellStyle name="_Du lich" xfId="332"/>
    <cellStyle name="_Du lich 2" xfId="3481"/>
    <cellStyle name="_Du lich_02  Dan so lao dong(OK)" xfId="3482"/>
    <cellStyle name="_Du lich_03 TKQG va Thu chi NSNN 2012" xfId="3483"/>
    <cellStyle name="_Du lich_04 Doanh nghiep va CSKDCT 2012" xfId="3484"/>
    <cellStyle name="_Du lich_05 Doanh nghiep va Ca the_2011 (Ok)" xfId="333"/>
    <cellStyle name="_Du lich_06 NGTT LN,TS 2013 co so" xfId="3485"/>
    <cellStyle name="_Du lich_07 NGTT CN 2012" xfId="3486"/>
    <cellStyle name="_Du lich_08 Thuong mai Tong muc - Diep" xfId="3487"/>
    <cellStyle name="_Du lich_08 Thuong mai va Du lich (Ok)" xfId="3488"/>
    <cellStyle name="_Du lich_08 Thuong mai va Du lich (Ok)_nien giam tom tat nong nghiep 2013" xfId="3489"/>
    <cellStyle name="_Du lich_08 Thuong mai va Du lich (Ok)_Phan II (In)" xfId="3490"/>
    <cellStyle name="_Du lich_09 Chi so gia 2011- VuTKG-1 (Ok)" xfId="3491"/>
    <cellStyle name="_Du lich_09 Chi so gia 2011- VuTKG-1 (Ok)_nien giam tom tat nong nghiep 2013" xfId="3492"/>
    <cellStyle name="_Du lich_09 Chi so gia 2011- VuTKG-1 (Ok)_Phan II (In)" xfId="3493"/>
    <cellStyle name="_Du lich_09 Du lich" xfId="3494"/>
    <cellStyle name="_Du lich_09 Du lich_nien giam tom tat nong nghiep 2013" xfId="3495"/>
    <cellStyle name="_Du lich_09 Du lich_Phan II (In)" xfId="3496"/>
    <cellStyle name="_Du lich_10 Van tai va BCVT (da sua ok)" xfId="3497"/>
    <cellStyle name="_Du lich_10 Van tai va BCVT (da sua ok)_nien giam tom tat nong nghiep 2013" xfId="3498"/>
    <cellStyle name="_Du lich_10 Van tai va BCVT (da sua ok)_Phan II (In)" xfId="3499"/>
    <cellStyle name="_Du lich_11 (3)" xfId="334"/>
    <cellStyle name="_Du lich_11 (3) 2" xfId="3500"/>
    <cellStyle name="_Du lich_11 (3)_04 Doanh nghiep va CSKDCT 2012" xfId="3501"/>
    <cellStyle name="_Du lich_11 (3)_Book2" xfId="3502"/>
    <cellStyle name="_Du lich_11 (3)_nien giam tom tat nong nghiep 2013" xfId="3504"/>
    <cellStyle name="_Du lich_11 (3)_Niengiam_Hung_final" xfId="3505"/>
    <cellStyle name="_Du lich_11 (3)_NGTK-daydu-2014-Laodong" xfId="3503"/>
    <cellStyle name="_Du lich_11 (3)_Phan II (In)" xfId="3506"/>
    <cellStyle name="_Du lich_11 (3)_Xl0000167" xfId="3507"/>
    <cellStyle name="_Du lich_12 (2)" xfId="335"/>
    <cellStyle name="_Du lich_12 (2) 2" xfId="3508"/>
    <cellStyle name="_Du lich_12 (2)_04 Doanh nghiep va CSKDCT 2012" xfId="3509"/>
    <cellStyle name="_Du lich_12 (2)_Book2" xfId="3510"/>
    <cellStyle name="_Du lich_12 (2)_nien giam tom tat nong nghiep 2013" xfId="3512"/>
    <cellStyle name="_Du lich_12 (2)_Niengiam_Hung_final" xfId="3513"/>
    <cellStyle name="_Du lich_12 (2)_NGTK-daydu-2014-Laodong" xfId="3511"/>
    <cellStyle name="_Du lich_12 (2)_Phan II (In)" xfId="3514"/>
    <cellStyle name="_Du lich_12 (2)_Xl0000167" xfId="3515"/>
    <cellStyle name="_Du lich_12 Giao duc, Y Te va Muc songnam2011" xfId="3516"/>
    <cellStyle name="_Du lich_12 Giao duc, Y Te va Muc songnam2011_nien giam tom tat nong nghiep 2013" xfId="3517"/>
    <cellStyle name="_Du lich_12 Giao duc, Y Te va Muc songnam2011_Phan II (In)" xfId="3518"/>
    <cellStyle name="_Du lich_12 MSDC_Thuy Van" xfId="3519"/>
    <cellStyle name="_Du lich_13 Van tai 2012" xfId="3520"/>
    <cellStyle name="_Du lich_Book2" xfId="3521"/>
    <cellStyle name="_Du lich_Giaoduc2013(ok)" xfId="3522"/>
    <cellStyle name="_Du lich_Maket NGTT2012 LN,TS (7-1-2013)" xfId="3523"/>
    <cellStyle name="_Du lich_Maket NGTT2012 LN,TS (7-1-2013)_Nongnghiep" xfId="3524"/>
    <cellStyle name="_Du lich_Nien giam TT Vu Nong nghiep 2012(solieu)-gui Vu TH 29-3-2013" xfId="3528"/>
    <cellStyle name="_Du lich_Niengiam_Hung_final" xfId="3529"/>
    <cellStyle name="_Du lich_Nongnghiep" xfId="3530"/>
    <cellStyle name="_Du lich_Nongnghiep NGDD 2012_cap nhat den 24-5-2013(1)" xfId="3531"/>
    <cellStyle name="_Du lich_Nongnghiep_Nongnghiep NGDD 2012_cap nhat den 24-5-2013(1)" xfId="3532"/>
    <cellStyle name="_Du lich_Ngiam_lamnghiep_2011_v2(1)(1)" xfId="336"/>
    <cellStyle name="_Du lich_Ngiam_lamnghiep_2011_v2(1)(1)_Nongnghiep" xfId="3525"/>
    <cellStyle name="_Du lich_NGTK-daydu-2014-Laodong" xfId="3526"/>
    <cellStyle name="_Du lich_NGTT LN,TS 2012 (Chuan)" xfId="3527"/>
    <cellStyle name="_Du lich_TKQG" xfId="3533"/>
    <cellStyle name="_Du lich_Xl0000147" xfId="3534"/>
    <cellStyle name="_Du lich_Xl0000167" xfId="3535"/>
    <cellStyle name="_Du lich_XNK" xfId="3536"/>
    <cellStyle name="_Du lich_XNK_nien giam tom tat nong nghiep 2013" xfId="3537"/>
    <cellStyle name="_Du lich_XNK_Phan II (In)" xfId="3538"/>
    <cellStyle name="_KT (2)" xfId="337"/>
    <cellStyle name="_KT (2)_1" xfId="338"/>
    <cellStyle name="_KT (2)_2" xfId="339"/>
    <cellStyle name="_KT (2)_2_12 MSDC_Thuy Van" xfId="3539"/>
    <cellStyle name="_KT (2)_2_Mau" xfId="3540"/>
    <cellStyle name="_KT (2)_2_TG-TH" xfId="340"/>
    <cellStyle name="_KT (2)_2_TG-TH_12 MSDC_Thuy Van" xfId="3541"/>
    <cellStyle name="_KT (2)_2_TG-TH_Mau" xfId="3542"/>
    <cellStyle name="_KT (2)_3" xfId="341"/>
    <cellStyle name="_KT (2)_3_TG-TH" xfId="342"/>
    <cellStyle name="_KT (2)_4" xfId="343"/>
    <cellStyle name="_KT (2)_4_12 MSDC_Thuy Van" xfId="3543"/>
    <cellStyle name="_KT (2)_4_Mau" xfId="3544"/>
    <cellStyle name="_KT (2)_4_TG-TH" xfId="344"/>
    <cellStyle name="_KT (2)_4_TG-TH_12 MSDC_Thuy Van" xfId="3545"/>
    <cellStyle name="_KT (2)_4_TG-TH_Mau" xfId="3546"/>
    <cellStyle name="_KT (2)_5" xfId="345"/>
    <cellStyle name="_KT (2)_TG-TH" xfId="346"/>
    <cellStyle name="_KT_TG" xfId="347"/>
    <cellStyle name="_KT_TG_1" xfId="348"/>
    <cellStyle name="_KT_TG_12 MSDC_Thuy Van" xfId="3547"/>
    <cellStyle name="_KT_TG_2" xfId="349"/>
    <cellStyle name="_KT_TG_2_12 MSDC_Thuy Van" xfId="3548"/>
    <cellStyle name="_KT_TG_2_Mau" xfId="3549"/>
    <cellStyle name="_KT_TG_3" xfId="350"/>
    <cellStyle name="_KT_TG_4" xfId="351"/>
    <cellStyle name="_KT_TG_Mau" xfId="3550"/>
    <cellStyle name="_Nonglamthuysan" xfId="361"/>
    <cellStyle name="_Nonglamthuysan 2" xfId="3630"/>
    <cellStyle name="_Nonglamthuysan_02  Dan so lao dong(OK)" xfId="3631"/>
    <cellStyle name="_Nonglamthuysan_03 TKQG va Thu chi NSNN 2012" xfId="3632"/>
    <cellStyle name="_Nonglamthuysan_04 Doanh nghiep va CSKDCT 2012" xfId="3633"/>
    <cellStyle name="_Nonglamthuysan_05 Doanh nghiep va Ca the_2011 (Ok)" xfId="362"/>
    <cellStyle name="_Nonglamthuysan_06 NGTT LN,TS 2013 co so" xfId="3634"/>
    <cellStyle name="_Nonglamthuysan_07 NGTT CN 2012" xfId="3635"/>
    <cellStyle name="_Nonglamthuysan_08 Thuong mai Tong muc - Diep" xfId="3636"/>
    <cellStyle name="_Nonglamthuysan_08 Thuong mai va Du lich (Ok)" xfId="3637"/>
    <cellStyle name="_Nonglamthuysan_08 Thuong mai va Du lich (Ok)_nien giam tom tat nong nghiep 2013" xfId="3638"/>
    <cellStyle name="_Nonglamthuysan_08 Thuong mai va Du lich (Ok)_Phan II (In)" xfId="3639"/>
    <cellStyle name="_Nonglamthuysan_09 Chi so gia 2011- VuTKG-1 (Ok)" xfId="3640"/>
    <cellStyle name="_Nonglamthuysan_09 Chi so gia 2011- VuTKG-1 (Ok)_nien giam tom tat nong nghiep 2013" xfId="3641"/>
    <cellStyle name="_Nonglamthuysan_09 Chi so gia 2011- VuTKG-1 (Ok)_Phan II (In)" xfId="3642"/>
    <cellStyle name="_Nonglamthuysan_09 Du lich" xfId="3643"/>
    <cellStyle name="_Nonglamthuysan_09 Du lich_nien giam tom tat nong nghiep 2013" xfId="3644"/>
    <cellStyle name="_Nonglamthuysan_09 Du lich_Phan II (In)" xfId="3645"/>
    <cellStyle name="_Nonglamthuysan_10 Van tai va BCVT (da sua ok)" xfId="3646"/>
    <cellStyle name="_Nonglamthuysan_10 Van tai va BCVT (da sua ok)_nien giam tom tat nong nghiep 2013" xfId="3647"/>
    <cellStyle name="_Nonglamthuysan_10 Van tai va BCVT (da sua ok)_Phan II (In)" xfId="3648"/>
    <cellStyle name="_Nonglamthuysan_11 (3)" xfId="363"/>
    <cellStyle name="_Nonglamthuysan_11 (3) 2" xfId="3649"/>
    <cellStyle name="_Nonglamthuysan_11 (3)_04 Doanh nghiep va CSKDCT 2012" xfId="3650"/>
    <cellStyle name="_Nonglamthuysan_11 (3)_Book2" xfId="3651"/>
    <cellStyle name="_Nonglamthuysan_11 (3)_nien giam tom tat nong nghiep 2013" xfId="3653"/>
    <cellStyle name="_Nonglamthuysan_11 (3)_Niengiam_Hung_final" xfId="3654"/>
    <cellStyle name="_Nonglamthuysan_11 (3)_NGTK-daydu-2014-Laodong" xfId="3652"/>
    <cellStyle name="_Nonglamthuysan_11 (3)_Phan II (In)" xfId="3655"/>
    <cellStyle name="_Nonglamthuysan_11 (3)_Xl0000167" xfId="3656"/>
    <cellStyle name="_Nonglamthuysan_12 (2)" xfId="364"/>
    <cellStyle name="_Nonglamthuysan_12 (2) 2" xfId="3657"/>
    <cellStyle name="_Nonglamthuysan_12 (2)_04 Doanh nghiep va CSKDCT 2012" xfId="3658"/>
    <cellStyle name="_Nonglamthuysan_12 (2)_Book2" xfId="3659"/>
    <cellStyle name="_Nonglamthuysan_12 (2)_nien giam tom tat nong nghiep 2013" xfId="3661"/>
    <cellStyle name="_Nonglamthuysan_12 (2)_Niengiam_Hung_final" xfId="3662"/>
    <cellStyle name="_Nonglamthuysan_12 (2)_NGTK-daydu-2014-Laodong" xfId="3660"/>
    <cellStyle name="_Nonglamthuysan_12 (2)_Phan II (In)" xfId="3663"/>
    <cellStyle name="_Nonglamthuysan_12 (2)_Xl0000167" xfId="3664"/>
    <cellStyle name="_Nonglamthuysan_12 Giao duc, Y Te va Muc songnam2011" xfId="3665"/>
    <cellStyle name="_Nonglamthuysan_12 Giao duc, Y Te va Muc songnam2011_nien giam tom tat nong nghiep 2013" xfId="3666"/>
    <cellStyle name="_Nonglamthuysan_12 Giao duc, Y Te va Muc songnam2011_Phan II (In)" xfId="3667"/>
    <cellStyle name="_Nonglamthuysan_12 MSDC_Thuy Van" xfId="3668"/>
    <cellStyle name="_Nonglamthuysan_13 Van tai 2012" xfId="3669"/>
    <cellStyle name="_Nonglamthuysan_Book2" xfId="3670"/>
    <cellStyle name="_Nonglamthuysan_Giaoduc2013(ok)" xfId="3671"/>
    <cellStyle name="_Nonglamthuysan_Maket NGTT2012 LN,TS (7-1-2013)" xfId="3672"/>
    <cellStyle name="_Nonglamthuysan_Maket NGTT2012 LN,TS (7-1-2013)_Nongnghiep" xfId="3673"/>
    <cellStyle name="_Nonglamthuysan_Nien giam TT Vu Nong nghiep 2012(solieu)-gui Vu TH 29-3-2013" xfId="3677"/>
    <cellStyle name="_Nonglamthuysan_Niengiam_Hung_final" xfId="3678"/>
    <cellStyle name="_Nonglamthuysan_Nongnghiep" xfId="3679"/>
    <cellStyle name="_Nonglamthuysan_Nongnghiep NGDD 2012_cap nhat den 24-5-2013(1)" xfId="3680"/>
    <cellStyle name="_Nonglamthuysan_Nongnghiep_Nongnghiep NGDD 2012_cap nhat den 24-5-2013(1)" xfId="3681"/>
    <cellStyle name="_Nonglamthuysan_Ngiam_lamnghiep_2011_v2(1)(1)" xfId="365"/>
    <cellStyle name="_Nonglamthuysan_Ngiam_lamnghiep_2011_v2(1)(1)_Nongnghiep" xfId="3674"/>
    <cellStyle name="_Nonglamthuysan_NGTK-daydu-2014-Laodong" xfId="3675"/>
    <cellStyle name="_Nonglamthuysan_NGTT LN,TS 2012 (Chuan)" xfId="3676"/>
    <cellStyle name="_Nonglamthuysan_TKQG" xfId="3682"/>
    <cellStyle name="_Nonglamthuysan_Xl0000147" xfId="3683"/>
    <cellStyle name="_Nonglamthuysan_Xl0000167" xfId="3684"/>
    <cellStyle name="_Nonglamthuysan_XNK" xfId="3685"/>
    <cellStyle name="_Nonglamthuysan_XNK_nien giam tom tat nong nghiep 2013" xfId="3686"/>
    <cellStyle name="_Nonglamthuysan_XNK_Phan II (In)" xfId="3687"/>
    <cellStyle name="_NSNN" xfId="366"/>
    <cellStyle name="_NGTK-tomtat-2010-DSLD-10-3-2011_final_4" xfId="352"/>
    <cellStyle name="_NGTK-tomtat-2010-DSLD-10-3-2011_final_4_01 Don vi HC" xfId="3551"/>
    <cellStyle name="_NGTK-tomtat-2010-DSLD-10-3-2011_final_4_02 Danso_Laodong 2012(chuan) CO SO" xfId="3552"/>
    <cellStyle name="_NGTK-tomtat-2010-DSLD-10-3-2011_final_4_04 Doanh nghiep va CSKDCT 2012" xfId="3553"/>
    <cellStyle name="_NGTK-tomtat-2010-DSLD-10-3-2011_final_4_05 Doanh nghiep va Ca the (25)" xfId="353"/>
    <cellStyle name="_NGTK-tomtat-2010-DSLD-10-3-2011_final_4_12 MSDC_Thuy Van" xfId="3554"/>
    <cellStyle name="_NGTK-tomtat-2010-DSLD-10-3-2011_final_4_Ca the" xfId="354"/>
    <cellStyle name="_NGTK-tomtat-2010-DSLD-10-3-2011_final_4_Don vi HC, dat dai, khi hau" xfId="3555"/>
    <cellStyle name="_NGTK-tomtat-2010-DSLD-10-3-2011_final_4_Mau" xfId="3556"/>
    <cellStyle name="_NGTK-tomtat-2010-DSLD-10-3-2011_final_4_Mau 2" xfId="3557"/>
    <cellStyle name="_NGTK-tomtat-2010-DSLD-10-3-2011_final_4_Mau_Book2" xfId="3558"/>
    <cellStyle name="_NGTK-tomtat-2010-DSLD-10-3-2011_final_4_Mau_Niengiam_Hung_final" xfId="3560"/>
    <cellStyle name="_NGTK-tomtat-2010-DSLD-10-3-2011_final_4_Mau_NGTK-daydu-2014-Laodong" xfId="3559"/>
    <cellStyle name="_NGTK-tomtat-2010-DSLD-10-3-2011_final_4_nien giam 28.5.12_sua tn_Oanh-gui-3.15pm-28-5-2012" xfId="3563"/>
    <cellStyle name="_NGTK-tomtat-2010-DSLD-10-3-2011_final_4_Nien giam KT_TV 2010" xfId="355"/>
    <cellStyle name="_NGTK-tomtat-2010-DSLD-10-3-2011_final_4_nien giam tom tat nong nghiep 2013" xfId="3564"/>
    <cellStyle name="_NGTK-tomtat-2010-DSLD-10-3-2011_final_4_NGDD 2013 Thu chi NSNN " xfId="3561"/>
    <cellStyle name="_NGTK-tomtat-2010-DSLD-10-3-2011_final_4_NGTK-daydu-2014-VuDSLD(22.5.2015)" xfId="3562"/>
    <cellStyle name="_NGTK-tomtat-2010-DSLD-10-3-2011_final_4_Phan II (In)" xfId="3565"/>
    <cellStyle name="_NGTK-tomtat-2010-DSLD-10-3-2011_final_4_Xl0000006" xfId="3566"/>
    <cellStyle name="_NGTK-tomtat-2010-DSLD-10-3-2011_final_4_Xl0000167" xfId="3567"/>
    <cellStyle name="_NGTK-tomtat-2010-DSLD-10-3-2011_final_4_Y te-VH TT_Tam(1)" xfId="3568"/>
    <cellStyle name="_NGTT 2011 - XNK" xfId="3569"/>
    <cellStyle name="_NGTT 2011 - XNK - Market dasua" xfId="356"/>
    <cellStyle name="_NGTT 2011 - XNK - Market dasua 2" xfId="3570"/>
    <cellStyle name="_NGTT 2011 - XNK - Market dasua_02  Dan so lao dong(OK)" xfId="3571"/>
    <cellStyle name="_NGTT 2011 - XNK - Market dasua_03 TKQG va Thu chi NSNN 2012" xfId="3572"/>
    <cellStyle name="_NGTT 2011 - XNK - Market dasua_04 Doanh nghiep va CSKDCT 2012" xfId="3573"/>
    <cellStyle name="_NGTT 2011 - XNK - Market dasua_05 Doanh nghiep va Ca the_2011 (Ok)" xfId="357"/>
    <cellStyle name="_NGTT 2011 - XNK - Market dasua_06 NGTT LN,TS 2013 co so" xfId="3574"/>
    <cellStyle name="_NGTT 2011 - XNK - Market dasua_07 NGTT CN 2012" xfId="3575"/>
    <cellStyle name="_NGTT 2011 - XNK - Market dasua_08 Thuong mai Tong muc - Diep" xfId="3576"/>
    <cellStyle name="_NGTT 2011 - XNK - Market dasua_08 Thuong mai va Du lich (Ok)" xfId="3577"/>
    <cellStyle name="_NGTT 2011 - XNK - Market dasua_08 Thuong mai va Du lich (Ok)_nien giam tom tat nong nghiep 2013" xfId="3578"/>
    <cellStyle name="_NGTT 2011 - XNK - Market dasua_08 Thuong mai va Du lich (Ok)_Phan II (In)" xfId="3579"/>
    <cellStyle name="_NGTT 2011 - XNK - Market dasua_09 Chi so gia 2011- VuTKG-1 (Ok)" xfId="3580"/>
    <cellStyle name="_NGTT 2011 - XNK - Market dasua_09 Chi so gia 2011- VuTKG-1 (Ok)_nien giam tom tat nong nghiep 2013" xfId="3581"/>
    <cellStyle name="_NGTT 2011 - XNK - Market dasua_09 Chi so gia 2011- VuTKG-1 (Ok)_Phan II (In)" xfId="3582"/>
    <cellStyle name="_NGTT 2011 - XNK - Market dasua_09 Du lich" xfId="3583"/>
    <cellStyle name="_NGTT 2011 - XNK - Market dasua_09 Du lich_nien giam tom tat nong nghiep 2013" xfId="3584"/>
    <cellStyle name="_NGTT 2011 - XNK - Market dasua_09 Du lich_Phan II (In)" xfId="3585"/>
    <cellStyle name="_NGTT 2011 - XNK - Market dasua_10 Van tai va BCVT (da sua ok)" xfId="3586"/>
    <cellStyle name="_NGTT 2011 - XNK - Market dasua_10 Van tai va BCVT (da sua ok)_nien giam tom tat nong nghiep 2013" xfId="3587"/>
    <cellStyle name="_NGTT 2011 - XNK - Market dasua_10 Van tai va BCVT (da sua ok)_Phan II (In)" xfId="3588"/>
    <cellStyle name="_NGTT 2011 - XNK - Market dasua_11 (3)" xfId="358"/>
    <cellStyle name="_NGTT 2011 - XNK - Market dasua_11 (3) 2" xfId="3589"/>
    <cellStyle name="_NGTT 2011 - XNK - Market dasua_11 (3)_04 Doanh nghiep va CSKDCT 2012" xfId="3590"/>
    <cellStyle name="_NGTT 2011 - XNK - Market dasua_11 (3)_Book2" xfId="3591"/>
    <cellStyle name="_NGTT 2011 - XNK - Market dasua_11 (3)_nien giam tom tat nong nghiep 2013" xfId="3593"/>
    <cellStyle name="_NGTT 2011 - XNK - Market dasua_11 (3)_Niengiam_Hung_final" xfId="3594"/>
    <cellStyle name="_NGTT 2011 - XNK - Market dasua_11 (3)_NGTK-daydu-2014-Laodong" xfId="3592"/>
    <cellStyle name="_NGTT 2011 - XNK - Market dasua_11 (3)_Phan II (In)" xfId="3595"/>
    <cellStyle name="_NGTT 2011 - XNK - Market dasua_11 (3)_Xl0000167" xfId="3596"/>
    <cellStyle name="_NGTT 2011 - XNK - Market dasua_12 (2)" xfId="359"/>
    <cellStyle name="_NGTT 2011 - XNK - Market dasua_12 (2) 2" xfId="3597"/>
    <cellStyle name="_NGTT 2011 - XNK - Market dasua_12 (2)_04 Doanh nghiep va CSKDCT 2012" xfId="3598"/>
    <cellStyle name="_NGTT 2011 - XNK - Market dasua_12 (2)_Book2" xfId="3599"/>
    <cellStyle name="_NGTT 2011 - XNK - Market dasua_12 (2)_nien giam tom tat nong nghiep 2013" xfId="3601"/>
    <cellStyle name="_NGTT 2011 - XNK - Market dasua_12 (2)_Niengiam_Hung_final" xfId="3602"/>
    <cellStyle name="_NGTT 2011 - XNK - Market dasua_12 (2)_NGTK-daydu-2014-Laodong" xfId="3600"/>
    <cellStyle name="_NGTT 2011 - XNK - Market dasua_12 (2)_Phan II (In)" xfId="3603"/>
    <cellStyle name="_NGTT 2011 - XNK - Market dasua_12 (2)_Xl0000167" xfId="3604"/>
    <cellStyle name="_NGTT 2011 - XNK - Market dasua_12 Giao duc, Y Te va Muc songnam2011" xfId="3605"/>
    <cellStyle name="_NGTT 2011 - XNK - Market dasua_12 Giao duc, Y Te va Muc songnam2011_nien giam tom tat nong nghiep 2013" xfId="3606"/>
    <cellStyle name="_NGTT 2011 - XNK - Market dasua_12 Giao duc, Y Te va Muc songnam2011_Phan II (In)" xfId="3607"/>
    <cellStyle name="_NGTT 2011 - XNK - Market dasua_12 MSDC_Thuy Van" xfId="3608"/>
    <cellStyle name="_NGTT 2011 - XNK - Market dasua_13 Van tai 2012" xfId="3609"/>
    <cellStyle name="_NGTT 2011 - XNK - Market dasua_Book2" xfId="3610"/>
    <cellStyle name="_NGTT 2011 - XNK - Market dasua_Giaoduc2013(ok)" xfId="3611"/>
    <cellStyle name="_NGTT 2011 - XNK - Market dasua_Maket NGTT2012 LN,TS (7-1-2013)" xfId="3612"/>
    <cellStyle name="_NGTT 2011 - XNK - Market dasua_Maket NGTT2012 LN,TS (7-1-2013)_Nongnghiep" xfId="3613"/>
    <cellStyle name="_NGTT 2011 - XNK - Market dasua_Nien giam TT Vu Nong nghiep 2012(solieu)-gui Vu TH 29-3-2013" xfId="3617"/>
    <cellStyle name="_NGTT 2011 - XNK - Market dasua_Niengiam_Hung_final" xfId="3618"/>
    <cellStyle name="_NGTT 2011 - XNK - Market dasua_Nongnghiep" xfId="3619"/>
    <cellStyle name="_NGTT 2011 - XNK - Market dasua_Nongnghiep NGDD 2012_cap nhat den 24-5-2013(1)" xfId="3620"/>
    <cellStyle name="_NGTT 2011 - XNK - Market dasua_Nongnghiep_Nongnghiep NGDD 2012_cap nhat den 24-5-2013(1)" xfId="3621"/>
    <cellStyle name="_NGTT 2011 - XNK - Market dasua_Ngiam_lamnghiep_2011_v2(1)(1)" xfId="360"/>
    <cellStyle name="_NGTT 2011 - XNK - Market dasua_Ngiam_lamnghiep_2011_v2(1)(1)_Nongnghiep" xfId="3614"/>
    <cellStyle name="_NGTT 2011 - XNK - Market dasua_NGTK-daydu-2014-Laodong" xfId="3615"/>
    <cellStyle name="_NGTT 2011 - XNK - Market dasua_NGTT LN,TS 2012 (Chuan)" xfId="3616"/>
    <cellStyle name="_NGTT 2011 - XNK - Market dasua_TKQG" xfId="3622"/>
    <cellStyle name="_NGTT 2011 - XNK - Market dasua_Xl0000147" xfId="3623"/>
    <cellStyle name="_NGTT 2011 - XNK - Market dasua_Xl0000167" xfId="3624"/>
    <cellStyle name="_NGTT 2011 - XNK - Market dasua_XNK" xfId="3625"/>
    <cellStyle name="_NGTT 2011 - XNK - Market dasua_XNK_nien giam tom tat nong nghiep 2013" xfId="3626"/>
    <cellStyle name="_NGTT 2011 - XNK - Market dasua_XNK_Phan II (In)" xfId="3627"/>
    <cellStyle name="_NGTT 2011 - XNK_nien giam tom tat nong nghiep 2013" xfId="3628"/>
    <cellStyle name="_NGTT 2011 - XNK_Phan II (In)" xfId="3629"/>
    <cellStyle name="_So lieu quoc te TH" xfId="367"/>
    <cellStyle name="_So lieu quoc te TH 2" xfId="3688"/>
    <cellStyle name="_So lieu quoc te TH_02  Dan so lao dong(OK)" xfId="3689"/>
    <cellStyle name="_So lieu quoc te TH_03 TKQG va Thu chi NSNN 2012" xfId="3690"/>
    <cellStyle name="_So lieu quoc te TH_04 Doanh nghiep va CSKDCT 2012" xfId="3691"/>
    <cellStyle name="_So lieu quoc te TH_05 Doanh nghiep va Ca the_2011 (Ok)" xfId="368"/>
    <cellStyle name="_So lieu quoc te TH_06 NGTT LN,TS 2013 co so" xfId="3692"/>
    <cellStyle name="_So lieu quoc te TH_07 NGTT CN 2012" xfId="3693"/>
    <cellStyle name="_So lieu quoc te TH_08 Thuong mai Tong muc - Diep" xfId="3694"/>
    <cellStyle name="_So lieu quoc te TH_08 Thuong mai va Du lich (Ok)" xfId="3695"/>
    <cellStyle name="_So lieu quoc te TH_08 Thuong mai va Du lich (Ok)_nien giam tom tat nong nghiep 2013" xfId="3696"/>
    <cellStyle name="_So lieu quoc te TH_08 Thuong mai va Du lich (Ok)_Phan II (In)" xfId="3697"/>
    <cellStyle name="_So lieu quoc te TH_09 Chi so gia 2011- VuTKG-1 (Ok)" xfId="3698"/>
    <cellStyle name="_So lieu quoc te TH_09 Chi so gia 2011- VuTKG-1 (Ok)_nien giam tom tat nong nghiep 2013" xfId="3699"/>
    <cellStyle name="_So lieu quoc te TH_09 Chi so gia 2011- VuTKG-1 (Ok)_Phan II (In)" xfId="3700"/>
    <cellStyle name="_So lieu quoc te TH_09 Du lich" xfId="3701"/>
    <cellStyle name="_So lieu quoc te TH_09 Du lich_nien giam tom tat nong nghiep 2013" xfId="3702"/>
    <cellStyle name="_So lieu quoc te TH_09 Du lich_Phan II (In)" xfId="3703"/>
    <cellStyle name="_So lieu quoc te TH_10 Van tai va BCVT (da sua ok)" xfId="3704"/>
    <cellStyle name="_So lieu quoc te TH_10 Van tai va BCVT (da sua ok)_nien giam tom tat nong nghiep 2013" xfId="3705"/>
    <cellStyle name="_So lieu quoc te TH_10 Van tai va BCVT (da sua ok)_Phan II (In)" xfId="3706"/>
    <cellStyle name="_So lieu quoc te TH_11 (3)" xfId="369"/>
    <cellStyle name="_So lieu quoc te TH_11 (3) 2" xfId="3707"/>
    <cellStyle name="_So lieu quoc te TH_11 (3)_04 Doanh nghiep va CSKDCT 2012" xfId="3708"/>
    <cellStyle name="_So lieu quoc te TH_11 (3)_Book2" xfId="3709"/>
    <cellStyle name="_So lieu quoc te TH_11 (3)_nien giam tom tat nong nghiep 2013" xfId="3711"/>
    <cellStyle name="_So lieu quoc te TH_11 (3)_Niengiam_Hung_final" xfId="3712"/>
    <cellStyle name="_So lieu quoc te TH_11 (3)_NGTK-daydu-2014-Laodong" xfId="3710"/>
    <cellStyle name="_So lieu quoc te TH_11 (3)_Phan II (In)" xfId="3713"/>
    <cellStyle name="_So lieu quoc te TH_11 (3)_Xl0000167" xfId="3714"/>
    <cellStyle name="_So lieu quoc te TH_12 (2)" xfId="370"/>
    <cellStyle name="_So lieu quoc te TH_12 (2) 2" xfId="3715"/>
    <cellStyle name="_So lieu quoc te TH_12 (2)_04 Doanh nghiep va CSKDCT 2012" xfId="3716"/>
    <cellStyle name="_So lieu quoc te TH_12 (2)_Book2" xfId="3717"/>
    <cellStyle name="_So lieu quoc te TH_12 (2)_nien giam tom tat nong nghiep 2013" xfId="3719"/>
    <cellStyle name="_So lieu quoc te TH_12 (2)_Niengiam_Hung_final" xfId="3720"/>
    <cellStyle name="_So lieu quoc te TH_12 (2)_NGTK-daydu-2014-Laodong" xfId="3718"/>
    <cellStyle name="_So lieu quoc te TH_12 (2)_Phan II (In)" xfId="3721"/>
    <cellStyle name="_So lieu quoc te TH_12 (2)_Xl0000167" xfId="3722"/>
    <cellStyle name="_So lieu quoc te TH_12 Giao duc, Y Te va Muc songnam2011" xfId="3723"/>
    <cellStyle name="_So lieu quoc te TH_12 Giao duc, Y Te va Muc songnam2011_nien giam tom tat nong nghiep 2013" xfId="3724"/>
    <cellStyle name="_So lieu quoc te TH_12 Giao duc, Y Te va Muc songnam2011_Phan II (In)" xfId="3725"/>
    <cellStyle name="_So lieu quoc te TH_12 MSDC_Thuy Van" xfId="3726"/>
    <cellStyle name="_So lieu quoc te TH_13 Van tai 2012" xfId="3727"/>
    <cellStyle name="_So lieu quoc te TH_Book2" xfId="3728"/>
    <cellStyle name="_So lieu quoc te TH_Giaoduc2013(ok)" xfId="3729"/>
    <cellStyle name="_So lieu quoc te TH_Maket NGTT2012 LN,TS (7-1-2013)" xfId="3730"/>
    <cellStyle name="_So lieu quoc te TH_Maket NGTT2012 LN,TS (7-1-2013)_Nongnghiep" xfId="3731"/>
    <cellStyle name="_So lieu quoc te TH_Nien giam TT Vu Nong nghiep 2012(solieu)-gui Vu TH 29-3-2013" xfId="3735"/>
    <cellStyle name="_So lieu quoc te TH_Niengiam_Hung_final" xfId="3736"/>
    <cellStyle name="_So lieu quoc te TH_Nongnghiep" xfId="3737"/>
    <cellStyle name="_So lieu quoc te TH_Nongnghiep NGDD 2012_cap nhat den 24-5-2013(1)" xfId="3738"/>
    <cellStyle name="_So lieu quoc te TH_Nongnghiep_Nongnghiep NGDD 2012_cap nhat den 24-5-2013(1)" xfId="3739"/>
    <cellStyle name="_So lieu quoc te TH_Ngiam_lamnghiep_2011_v2(1)(1)" xfId="371"/>
    <cellStyle name="_So lieu quoc te TH_Ngiam_lamnghiep_2011_v2(1)(1)_Nongnghiep" xfId="3732"/>
    <cellStyle name="_So lieu quoc te TH_NGTK-daydu-2014-Laodong" xfId="3733"/>
    <cellStyle name="_So lieu quoc te TH_NGTT LN,TS 2012 (Chuan)" xfId="3734"/>
    <cellStyle name="_So lieu quoc te TH_TKQG" xfId="3740"/>
    <cellStyle name="_So lieu quoc te TH_Xl0000147" xfId="3741"/>
    <cellStyle name="_So lieu quoc te TH_Xl0000167" xfId="3742"/>
    <cellStyle name="_So lieu quoc te TH_XNK" xfId="3743"/>
    <cellStyle name="_So lieu quoc te TH_XNK_nien giam tom tat nong nghiep 2013" xfId="3744"/>
    <cellStyle name="_So lieu quoc te TH_XNK_Phan II (In)" xfId="3745"/>
    <cellStyle name="_TangGDP" xfId="372"/>
    <cellStyle name="_TG-TH" xfId="373"/>
    <cellStyle name="_TG-TH_1" xfId="374"/>
    <cellStyle name="_TG-TH_2" xfId="375"/>
    <cellStyle name="_TG-TH_2_12 MSDC_Thuy Van" xfId="3746"/>
    <cellStyle name="_TG-TH_2_Mau" xfId="3747"/>
    <cellStyle name="_TG-TH_3" xfId="376"/>
    <cellStyle name="_TG-TH_4" xfId="377"/>
    <cellStyle name="_TG-TH_4_12 MSDC_Thuy Van" xfId="3748"/>
    <cellStyle name="_TG-TH_4_Mau" xfId="3749"/>
    <cellStyle name="_Tich luy" xfId="378"/>
    <cellStyle name="_Tieudung" xfId="379"/>
    <cellStyle name="_Tong hop NGTT" xfId="380"/>
    <cellStyle name="_Tong hop NGTT_01 Don vi HC" xfId="3750"/>
    <cellStyle name="_Tong hop NGTT_02 Danso_Laodong 2012(chuan) CO SO" xfId="3751"/>
    <cellStyle name="_Tong hop NGTT_04 Doanh nghiep va CSKDCT 2012" xfId="3752"/>
    <cellStyle name="_Tong hop NGTT_05 Doanh nghiep va Ca the (25)" xfId="381"/>
    <cellStyle name="_Tong hop NGTT_12 MSDC_Thuy Van" xfId="3753"/>
    <cellStyle name="_Tong hop NGTT_Ca the" xfId="382"/>
    <cellStyle name="_Tong hop NGTT_Don vi HC, dat dai, khi hau" xfId="3754"/>
    <cellStyle name="_Tong hop NGTT_Mau" xfId="3755"/>
    <cellStyle name="_Tong hop NGTT_Mau 2" xfId="3756"/>
    <cellStyle name="_Tong hop NGTT_Mau_Book2" xfId="3757"/>
    <cellStyle name="_Tong hop NGTT_Mau_Niengiam_Hung_final" xfId="3759"/>
    <cellStyle name="_Tong hop NGTT_Mau_NGTK-daydu-2014-Laodong" xfId="3758"/>
    <cellStyle name="_Tong hop NGTT_nien giam 28.5.12_sua tn_Oanh-gui-3.15pm-28-5-2012" xfId="3762"/>
    <cellStyle name="_Tong hop NGTT_Nien giam KT_TV 2010" xfId="383"/>
    <cellStyle name="_Tong hop NGTT_nien giam tom tat nong nghiep 2013" xfId="3763"/>
    <cellStyle name="_Tong hop NGTT_NGDD 2013 Thu chi NSNN " xfId="3760"/>
    <cellStyle name="_Tong hop NGTT_NGTK-daydu-2014-VuDSLD(22.5.2015)" xfId="3761"/>
    <cellStyle name="_Tong hop NGTT_Phan II (In)" xfId="3764"/>
    <cellStyle name="_Tong hop NGTT_Xl0000006" xfId="3765"/>
    <cellStyle name="_Tong hop NGTT_Xl0000167" xfId="3766"/>
    <cellStyle name="_Tong hop NGTT_Y te-VH TT_Tam(1)" xfId="3767"/>
    <cellStyle name="_y te" xfId="3768"/>
    <cellStyle name="_y te_Xl0000006" xfId="3769"/>
    <cellStyle name="1" xfId="384"/>
    <cellStyle name="1 10" xfId="3770"/>
    <cellStyle name="1 11" xfId="3771"/>
    <cellStyle name="1 12" xfId="3772"/>
    <cellStyle name="1 13" xfId="3773"/>
    <cellStyle name="1 14" xfId="3774"/>
    <cellStyle name="1 15" xfId="3775"/>
    <cellStyle name="1 16" xfId="3776"/>
    <cellStyle name="1 17" xfId="3777"/>
    <cellStyle name="1 18" xfId="3778"/>
    <cellStyle name="1 19" xfId="3779"/>
    <cellStyle name="1 2" xfId="3780"/>
    <cellStyle name="1 3" xfId="3781"/>
    <cellStyle name="1 4" xfId="3782"/>
    <cellStyle name="1 5" xfId="3783"/>
    <cellStyle name="1 6" xfId="3784"/>
    <cellStyle name="1 7" xfId="3785"/>
    <cellStyle name="1 8" xfId="3786"/>
    <cellStyle name="1 9" xfId="3787"/>
    <cellStyle name="1_01 Don vi HC" xfId="3788"/>
    <cellStyle name="1_01 Don vi HC 2" xfId="3789"/>
    <cellStyle name="1_01 Don vi HC_Book2" xfId="3790"/>
    <cellStyle name="1_01 Don vi HC_Niengiam_Hung_final" xfId="3792"/>
    <cellStyle name="1_01 Don vi HC_NGTK-daydu-2014-Laodong" xfId="3791"/>
    <cellStyle name="1_01 DVHC-DD-KH (10 bieu)" xfId="385"/>
    <cellStyle name="1_01 DVHC-DSLD 2010" xfId="386"/>
    <cellStyle name="1_01 DVHC-DSLD 2010_01 Don vi HC" xfId="3793"/>
    <cellStyle name="1_01 DVHC-DSLD 2010_01 Don vi HC 2" xfId="3794"/>
    <cellStyle name="1_01 DVHC-DSLD 2010_01 Don vi HC_Book2" xfId="3795"/>
    <cellStyle name="1_01 DVHC-DSLD 2010_01 Don vi HC_Niengiam_Hung_final" xfId="3797"/>
    <cellStyle name="1_01 DVHC-DSLD 2010_01 Don vi HC_NGTK-daydu-2014-Laodong" xfId="3796"/>
    <cellStyle name="1_01 DVHC-DSLD 2010_02 Danso_Laodong 2012(chuan) CO SO" xfId="3798"/>
    <cellStyle name="1_01 DVHC-DSLD 2010_04 Doanh nghiep va CSKDCT 2012" xfId="3799"/>
    <cellStyle name="1_01 DVHC-DSLD 2010_05 Doanh nghiep va Ca the (25)" xfId="387"/>
    <cellStyle name="1_01 DVHC-DSLD 2010_08 Thuong mai Tong muc - Diep" xfId="3800"/>
    <cellStyle name="1_01 DVHC-DSLD 2010_12 MSDC_Thuy Van" xfId="3801"/>
    <cellStyle name="1_01 DVHC-DSLD 2010_Bo sung 04 bieu Cong nghiep" xfId="388"/>
    <cellStyle name="1_01 DVHC-DSLD 2010_Bo sung 04 bieu Cong nghiep 2" xfId="3802"/>
    <cellStyle name="1_01 DVHC-DSLD 2010_Bo sung 04 bieu Cong nghiep_Book2" xfId="3803"/>
    <cellStyle name="1_01 DVHC-DSLD 2010_Bo sung 04 bieu Cong nghiep_Mau" xfId="3804"/>
    <cellStyle name="1_01 DVHC-DSLD 2010_Bo sung 04 bieu Cong nghiep_Niengiam_Hung_final" xfId="3806"/>
    <cellStyle name="1_01 DVHC-DSLD 2010_Bo sung 04 bieu Cong nghiep_NGTK-daydu-2014-Laodong" xfId="3805"/>
    <cellStyle name="1_01 DVHC-DSLD 2010_Ca the" xfId="389"/>
    <cellStyle name="1_01 DVHC-DSLD 2010_Don vi HC, dat dai, khi hau" xfId="3807"/>
    <cellStyle name="1_01 DVHC-DSLD 2010_Mau" xfId="3808"/>
    <cellStyle name="1_01 DVHC-DSLD 2010_Mau 2" xfId="3809"/>
    <cellStyle name="1_01 DVHC-DSLD 2010_Mau_1" xfId="3810"/>
    <cellStyle name="1_01 DVHC-DSLD 2010_Mau_12 MSDC_Thuy Van" xfId="3811"/>
    <cellStyle name="1_01 DVHC-DSLD 2010_Mau_Book2" xfId="3812"/>
    <cellStyle name="1_01 DVHC-DSLD 2010_Mau_Niengiam_Hung_final" xfId="3814"/>
    <cellStyle name="1_01 DVHC-DSLD 2010_Mau_NGTK-daydu-2014-Laodong" xfId="3813"/>
    <cellStyle name="1_01 DVHC-DSLD 2010_nien giam 28.5.12_sua tn_Oanh-gui-3.15pm-28-5-2012" xfId="3817"/>
    <cellStyle name="1_01 DVHC-DSLD 2010_Nien giam KT_TV 2010" xfId="390"/>
    <cellStyle name="1_01 DVHC-DSLD 2010_nien giam tom tat 2010 (thuy)" xfId="391"/>
    <cellStyle name="1_01 DVHC-DSLD 2010_nien giam tom tat 2010 (thuy)_01 Don vi HC" xfId="3818"/>
    <cellStyle name="1_01 DVHC-DSLD 2010_nien giam tom tat 2010 (thuy)_01 Don vi HC 2" xfId="3819"/>
    <cellStyle name="1_01 DVHC-DSLD 2010_nien giam tom tat 2010 (thuy)_01 Don vi HC_Book2" xfId="3820"/>
    <cellStyle name="1_01 DVHC-DSLD 2010_nien giam tom tat 2010 (thuy)_01 Don vi HC_Niengiam_Hung_final" xfId="3822"/>
    <cellStyle name="1_01 DVHC-DSLD 2010_nien giam tom tat 2010 (thuy)_01 Don vi HC_NGTK-daydu-2014-Laodong" xfId="3821"/>
    <cellStyle name="1_01 DVHC-DSLD 2010_nien giam tom tat 2010 (thuy)_02 Danso_Laodong 2012(chuan) CO SO" xfId="3823"/>
    <cellStyle name="1_01 DVHC-DSLD 2010_nien giam tom tat 2010 (thuy)_04 Doanh nghiep va CSKDCT 2012" xfId="3824"/>
    <cellStyle name="1_01 DVHC-DSLD 2010_nien giam tom tat 2010 (thuy)_08 Thuong mai Tong muc - Diep" xfId="3825"/>
    <cellStyle name="1_01 DVHC-DSLD 2010_nien giam tom tat 2010 (thuy)_09 Thuong mai va Du lich" xfId="3826"/>
    <cellStyle name="1_01 DVHC-DSLD 2010_nien giam tom tat 2010 (thuy)_09 Thuong mai va Du lich 2" xfId="3827"/>
    <cellStyle name="1_01 DVHC-DSLD 2010_nien giam tom tat 2010 (thuy)_09 Thuong mai va Du lich_01 Don vi HC" xfId="3828"/>
    <cellStyle name="1_01 DVHC-DSLD 2010_nien giam tom tat 2010 (thuy)_09 Thuong mai va Du lich_Book2" xfId="3829"/>
    <cellStyle name="1_01 DVHC-DSLD 2010_nien giam tom tat 2010 (thuy)_09 Thuong mai va Du lich_nien giam tom tat nong nghiep 2013" xfId="3832"/>
    <cellStyle name="1_01 DVHC-DSLD 2010_nien giam tom tat 2010 (thuy)_09 Thuong mai va Du lich_Niengiam_Hung_final" xfId="3833"/>
    <cellStyle name="1_01 DVHC-DSLD 2010_nien giam tom tat 2010 (thuy)_09 Thuong mai va Du lich_NGDD 2013 Thu chi NSNN " xfId="3830"/>
    <cellStyle name="1_01 DVHC-DSLD 2010_nien giam tom tat 2010 (thuy)_09 Thuong mai va Du lich_NGTK-daydu-2014-Laodong" xfId="3831"/>
    <cellStyle name="1_01 DVHC-DSLD 2010_nien giam tom tat 2010 (thuy)_09 Thuong mai va Du lich_Phan II (In)" xfId="3834"/>
    <cellStyle name="1_01 DVHC-DSLD 2010_nien giam tom tat 2010 (thuy)_12 MSDC_Thuy Van" xfId="3835"/>
    <cellStyle name="1_01 DVHC-DSLD 2010_nien giam tom tat 2010 (thuy)_Don vi HC, dat dai, khi hau" xfId="3836"/>
    <cellStyle name="1_01 DVHC-DSLD 2010_nien giam tom tat 2010 (thuy)_Mau" xfId="3837"/>
    <cellStyle name="1_01 DVHC-DSLD 2010_nien giam tom tat 2010 (thuy)_nien giam 28.5.12_sua tn_Oanh-gui-3.15pm-28-5-2012" xfId="3839"/>
    <cellStyle name="1_01 DVHC-DSLD 2010_nien giam tom tat 2010 (thuy)_nien giam tom tat nong nghiep 2013" xfId="3840"/>
    <cellStyle name="1_01 DVHC-DSLD 2010_nien giam tom tat 2010 (thuy)_NGTK-daydu-2014-VuDSLD(22.5.2015)" xfId="3838"/>
    <cellStyle name="1_01 DVHC-DSLD 2010_nien giam tom tat 2010 (thuy)_Phan II (In)" xfId="3841"/>
    <cellStyle name="1_01 DVHC-DSLD 2010_nien giam tom tat 2010 (thuy)_TKQG" xfId="3842"/>
    <cellStyle name="1_01 DVHC-DSLD 2010_nien giam tom tat 2010 (thuy)_Xl0000006" xfId="3843"/>
    <cellStyle name="1_01 DVHC-DSLD 2010_nien giam tom tat 2010 (thuy)_Xl0000167" xfId="3844"/>
    <cellStyle name="1_01 DVHC-DSLD 2010_nien giam tom tat 2010 (thuy)_Y te-VH TT_Tam(1)" xfId="3845"/>
    <cellStyle name="1_01 DVHC-DSLD 2010_nien giam tom tat nong nghiep 2013" xfId="3846"/>
    <cellStyle name="1_01 DVHC-DSLD 2010_NGDD 2013 Thu chi NSNN " xfId="3815"/>
    <cellStyle name="1_01 DVHC-DSLD 2010_NGTK-daydu-2014-VuDSLD(22.5.2015)" xfId="3816"/>
    <cellStyle name="1_01 DVHC-DSLD 2010_Phan II (In)" xfId="3847"/>
    <cellStyle name="1_01 DVHC-DSLD 2010_Tong hop NGTT" xfId="392"/>
    <cellStyle name="1_01 DVHC-DSLD 2010_Tong hop NGTT 2" xfId="3848"/>
    <cellStyle name="1_01 DVHC-DSLD 2010_Tong hop NGTT_09 Thuong mai va Du lich" xfId="3849"/>
    <cellStyle name="1_01 DVHC-DSLD 2010_Tong hop NGTT_09 Thuong mai va Du lich 2" xfId="3850"/>
    <cellStyle name="1_01 DVHC-DSLD 2010_Tong hop NGTT_09 Thuong mai va Du lich_01 Don vi HC" xfId="3851"/>
    <cellStyle name="1_01 DVHC-DSLD 2010_Tong hop NGTT_09 Thuong mai va Du lich_Book2" xfId="3852"/>
    <cellStyle name="1_01 DVHC-DSLD 2010_Tong hop NGTT_09 Thuong mai va Du lich_nien giam tom tat nong nghiep 2013" xfId="3855"/>
    <cellStyle name="1_01 DVHC-DSLD 2010_Tong hop NGTT_09 Thuong mai va Du lich_Niengiam_Hung_final" xfId="3856"/>
    <cellStyle name="1_01 DVHC-DSLD 2010_Tong hop NGTT_09 Thuong mai va Du lich_NGDD 2013 Thu chi NSNN " xfId="3853"/>
    <cellStyle name="1_01 DVHC-DSLD 2010_Tong hop NGTT_09 Thuong mai va Du lich_NGTK-daydu-2014-Laodong" xfId="3854"/>
    <cellStyle name="1_01 DVHC-DSLD 2010_Tong hop NGTT_09 Thuong mai va Du lich_Phan II (In)" xfId="3857"/>
    <cellStyle name="1_01 DVHC-DSLD 2010_Tong hop NGTT_Book2" xfId="3858"/>
    <cellStyle name="1_01 DVHC-DSLD 2010_Tong hop NGTT_Mau" xfId="3859"/>
    <cellStyle name="1_01 DVHC-DSLD 2010_Tong hop NGTT_Niengiam_Hung_final" xfId="3861"/>
    <cellStyle name="1_01 DVHC-DSLD 2010_Tong hop NGTT_NGTK-daydu-2014-Laodong" xfId="3860"/>
    <cellStyle name="1_01 DVHC-DSLD 2010_Xl0000006" xfId="3862"/>
    <cellStyle name="1_01 DVHC-DSLD 2010_Xl0000167" xfId="3863"/>
    <cellStyle name="1_01 DVHC-DSLD 2010_Y te-VH TT_Tam(1)" xfId="3864"/>
    <cellStyle name="1_02  Dan so lao dong(OK)" xfId="3865"/>
    <cellStyle name="1_02 Dan so 2010 (ok)" xfId="3866"/>
    <cellStyle name="1_02 Dan so Lao dong 2011" xfId="3867"/>
    <cellStyle name="1_02 Danso_Laodong 2012(chuan) CO SO" xfId="3868"/>
    <cellStyle name="1_02 DSLD_2011(ok).xls" xfId="3869"/>
    <cellStyle name="1_03 Dautu 2010" xfId="393"/>
    <cellStyle name="1_03 Dautu 2010_01 Don vi HC" xfId="3870"/>
    <cellStyle name="1_03 Dautu 2010_01 Don vi HC 2" xfId="3871"/>
    <cellStyle name="1_03 Dautu 2010_01 Don vi HC_Book2" xfId="3872"/>
    <cellStyle name="1_03 Dautu 2010_01 Don vi HC_Niengiam_Hung_final" xfId="3874"/>
    <cellStyle name="1_03 Dautu 2010_01 Don vi HC_NGTK-daydu-2014-Laodong" xfId="3873"/>
    <cellStyle name="1_03 Dautu 2010_02 Danso_Laodong 2012(chuan) CO SO" xfId="3875"/>
    <cellStyle name="1_03 Dautu 2010_04 Doanh nghiep va CSKDCT 2012" xfId="3876"/>
    <cellStyle name="1_03 Dautu 2010_08 Thuong mai Tong muc - Diep" xfId="3877"/>
    <cellStyle name="1_03 Dautu 2010_09 Thuong mai va Du lich" xfId="3878"/>
    <cellStyle name="1_03 Dautu 2010_09 Thuong mai va Du lich 2" xfId="3879"/>
    <cellStyle name="1_03 Dautu 2010_09 Thuong mai va Du lich_01 Don vi HC" xfId="3880"/>
    <cellStyle name="1_03 Dautu 2010_09 Thuong mai va Du lich_Book2" xfId="3881"/>
    <cellStyle name="1_03 Dautu 2010_09 Thuong mai va Du lich_nien giam tom tat nong nghiep 2013" xfId="3884"/>
    <cellStyle name="1_03 Dautu 2010_09 Thuong mai va Du lich_Niengiam_Hung_final" xfId="3885"/>
    <cellStyle name="1_03 Dautu 2010_09 Thuong mai va Du lich_NGDD 2013 Thu chi NSNN " xfId="3882"/>
    <cellStyle name="1_03 Dautu 2010_09 Thuong mai va Du lich_NGTK-daydu-2014-Laodong" xfId="3883"/>
    <cellStyle name="1_03 Dautu 2010_09 Thuong mai va Du lich_Phan II (In)" xfId="3886"/>
    <cellStyle name="1_03 Dautu 2010_12 MSDC_Thuy Van" xfId="3887"/>
    <cellStyle name="1_03 Dautu 2010_Don vi HC, dat dai, khi hau" xfId="3888"/>
    <cellStyle name="1_03 Dautu 2010_Mau" xfId="3889"/>
    <cellStyle name="1_03 Dautu 2010_nien giam 28.5.12_sua tn_Oanh-gui-3.15pm-28-5-2012" xfId="3891"/>
    <cellStyle name="1_03 Dautu 2010_nien giam tom tat nong nghiep 2013" xfId="3892"/>
    <cellStyle name="1_03 Dautu 2010_NGTK-daydu-2014-VuDSLD(22.5.2015)" xfId="3890"/>
    <cellStyle name="1_03 Dautu 2010_Phan II (In)" xfId="3893"/>
    <cellStyle name="1_03 Dautu 2010_TKQG" xfId="3894"/>
    <cellStyle name="1_03 Dautu 2010_Xl0000006" xfId="3895"/>
    <cellStyle name="1_03 Dautu 2010_Xl0000167" xfId="3896"/>
    <cellStyle name="1_03 Dautu 2010_Y te-VH TT_Tam(1)" xfId="3897"/>
    <cellStyle name="1_03 TKQG" xfId="3898"/>
    <cellStyle name="1_03 TKQG 2" xfId="3899"/>
    <cellStyle name="1_03 TKQG_02  Dan so lao dong(OK)" xfId="3900"/>
    <cellStyle name="1_03 TKQG_Book2" xfId="3901"/>
    <cellStyle name="1_03 TKQG_Niengiam_Hung_final" xfId="3903"/>
    <cellStyle name="1_03 TKQG_NGTK-daydu-2014-Laodong" xfId="3902"/>
    <cellStyle name="1_03 TKQG_Xl0000167" xfId="3904"/>
    <cellStyle name="1_04 Doanh nghiep va CSKDCT 2012" xfId="3905"/>
    <cellStyle name="1_05 Doanh nghiep va Ca the (25)" xfId="394"/>
    <cellStyle name="1_05 Doanh nghiep va Ca the_2011 (Ok)" xfId="395"/>
    <cellStyle name="1_05 Thu chi NSNN" xfId="3906"/>
    <cellStyle name="1_05 Thuong mai" xfId="396"/>
    <cellStyle name="1_05 Thuong mai_01 Don vi HC" xfId="3907"/>
    <cellStyle name="1_05 Thuong mai_02 Danso_Laodong 2012(chuan) CO SO" xfId="3908"/>
    <cellStyle name="1_05 Thuong mai_04 Doanh nghiep va CSKDCT 2012" xfId="3909"/>
    <cellStyle name="1_05 Thuong mai_05 Doanh nghiep va Ca the (25)" xfId="397"/>
    <cellStyle name="1_05 Thuong mai_12 MSDC_Thuy Van" xfId="3910"/>
    <cellStyle name="1_05 Thuong mai_Ca the" xfId="398"/>
    <cellStyle name="1_05 Thuong mai_Don vi HC, dat dai, khi hau" xfId="3911"/>
    <cellStyle name="1_05 Thuong mai_Mau" xfId="3912"/>
    <cellStyle name="1_05 Thuong mai_Mau 2" xfId="3913"/>
    <cellStyle name="1_05 Thuong mai_Mau_Book2" xfId="3914"/>
    <cellStyle name="1_05 Thuong mai_Mau_Niengiam_Hung_final" xfId="3916"/>
    <cellStyle name="1_05 Thuong mai_Mau_NGTK-daydu-2014-Laodong" xfId="3915"/>
    <cellStyle name="1_05 Thuong mai_nien giam 28.5.12_sua tn_Oanh-gui-3.15pm-28-5-2012" xfId="3919"/>
    <cellStyle name="1_05 Thuong mai_Nien giam KT_TV 2010" xfId="399"/>
    <cellStyle name="1_05 Thuong mai_nien giam tom tat nong nghiep 2013" xfId="3920"/>
    <cellStyle name="1_05 Thuong mai_NGDD 2013 Thu chi NSNN " xfId="3917"/>
    <cellStyle name="1_05 Thuong mai_NGTK-daydu-2014-VuDSLD(22.5.2015)" xfId="3918"/>
    <cellStyle name="1_05 Thuong mai_Phan II (In)" xfId="3921"/>
    <cellStyle name="1_05 Thuong mai_Xl0000006" xfId="3922"/>
    <cellStyle name="1_05 Thuong mai_Xl0000167" xfId="3923"/>
    <cellStyle name="1_05 Thuong mai_Y te-VH TT_Tam(1)" xfId="3924"/>
    <cellStyle name="1_06 Nong, lam nghiep 2010  (ok)" xfId="3926"/>
    <cellStyle name="1_06 NGTT LN,TS 2013 co so" xfId="3925"/>
    <cellStyle name="1_06 Van tai" xfId="400"/>
    <cellStyle name="1_06 Van tai_01 Don vi HC" xfId="3927"/>
    <cellStyle name="1_06 Van tai_02 Danso_Laodong 2012(chuan) CO SO" xfId="3928"/>
    <cellStyle name="1_06 Van tai_04 Doanh nghiep va CSKDCT 2012" xfId="3929"/>
    <cellStyle name="1_06 Van tai_05 Doanh nghiep va Ca the (25)" xfId="401"/>
    <cellStyle name="1_06 Van tai_12 MSDC_Thuy Van" xfId="3930"/>
    <cellStyle name="1_06 Van tai_Ca the" xfId="402"/>
    <cellStyle name="1_06 Van tai_Don vi HC, dat dai, khi hau" xfId="3931"/>
    <cellStyle name="1_06 Van tai_Mau" xfId="3932"/>
    <cellStyle name="1_06 Van tai_Mau 2" xfId="3933"/>
    <cellStyle name="1_06 Van tai_Mau_Book2" xfId="3934"/>
    <cellStyle name="1_06 Van tai_Mau_Niengiam_Hung_final" xfId="3936"/>
    <cellStyle name="1_06 Van tai_Mau_NGTK-daydu-2014-Laodong" xfId="3935"/>
    <cellStyle name="1_06 Van tai_nien giam 28.5.12_sua tn_Oanh-gui-3.15pm-28-5-2012" xfId="3939"/>
    <cellStyle name="1_06 Van tai_Nien giam KT_TV 2010" xfId="403"/>
    <cellStyle name="1_06 Van tai_nien giam tom tat nong nghiep 2013" xfId="3940"/>
    <cellStyle name="1_06 Van tai_NGDD 2013 Thu chi NSNN " xfId="3937"/>
    <cellStyle name="1_06 Van tai_NGTK-daydu-2014-VuDSLD(22.5.2015)" xfId="3938"/>
    <cellStyle name="1_06 Van tai_Phan II (In)" xfId="3941"/>
    <cellStyle name="1_06 Van tai_Xl0000006" xfId="3942"/>
    <cellStyle name="1_06 Van tai_Xl0000167" xfId="3943"/>
    <cellStyle name="1_06 Van tai_Y te-VH TT_Tam(1)" xfId="3944"/>
    <cellStyle name="1_07 Buu dien" xfId="404"/>
    <cellStyle name="1_07 Buu dien_01 Don vi HC" xfId="3945"/>
    <cellStyle name="1_07 Buu dien_02 Danso_Laodong 2012(chuan) CO SO" xfId="3946"/>
    <cellStyle name="1_07 Buu dien_04 Doanh nghiep va CSKDCT 2012" xfId="3947"/>
    <cellStyle name="1_07 Buu dien_05 Doanh nghiep va Ca the (25)" xfId="405"/>
    <cellStyle name="1_07 Buu dien_12 MSDC_Thuy Van" xfId="3948"/>
    <cellStyle name="1_07 Buu dien_Ca the" xfId="406"/>
    <cellStyle name="1_07 Buu dien_Don vi HC, dat dai, khi hau" xfId="3949"/>
    <cellStyle name="1_07 Buu dien_Mau" xfId="3950"/>
    <cellStyle name="1_07 Buu dien_Mau 2" xfId="3951"/>
    <cellStyle name="1_07 Buu dien_Mau_Book2" xfId="3952"/>
    <cellStyle name="1_07 Buu dien_Mau_Niengiam_Hung_final" xfId="3954"/>
    <cellStyle name="1_07 Buu dien_Mau_NGTK-daydu-2014-Laodong" xfId="3953"/>
    <cellStyle name="1_07 Buu dien_nien giam 28.5.12_sua tn_Oanh-gui-3.15pm-28-5-2012" xfId="3957"/>
    <cellStyle name="1_07 Buu dien_Nien giam KT_TV 2010" xfId="407"/>
    <cellStyle name="1_07 Buu dien_nien giam tom tat nong nghiep 2013" xfId="3958"/>
    <cellStyle name="1_07 Buu dien_NGDD 2013 Thu chi NSNN " xfId="3955"/>
    <cellStyle name="1_07 Buu dien_NGTK-daydu-2014-VuDSLD(22.5.2015)" xfId="3956"/>
    <cellStyle name="1_07 Buu dien_Phan II (In)" xfId="3959"/>
    <cellStyle name="1_07 Buu dien_Xl0000006" xfId="3960"/>
    <cellStyle name="1_07 Buu dien_Xl0000167" xfId="3961"/>
    <cellStyle name="1_07 Buu dien_Y te-VH TT_Tam(1)" xfId="3962"/>
    <cellStyle name="1_07 NGTT CN 2012" xfId="3963"/>
    <cellStyle name="1_08 Thuong mai Tong muc - Diep" xfId="3964"/>
    <cellStyle name="1_08 Thuong mai va Du lich (Ok)" xfId="3965"/>
    <cellStyle name="1_08 Thuong mai va Du lich (Ok)_nien giam tom tat nong nghiep 2013" xfId="3966"/>
    <cellStyle name="1_08 Thuong mai va Du lich (Ok)_Phan II (In)" xfId="3967"/>
    <cellStyle name="1_08 Van tai" xfId="408"/>
    <cellStyle name="1_08 Van tai_01 Don vi HC" xfId="3968"/>
    <cellStyle name="1_08 Van tai_02 Danso_Laodong 2012(chuan) CO SO" xfId="3969"/>
    <cellStyle name="1_08 Van tai_04 Doanh nghiep va CSKDCT 2012" xfId="3970"/>
    <cellStyle name="1_08 Van tai_05 Doanh nghiep va Ca the (25)" xfId="409"/>
    <cellStyle name="1_08 Van tai_12 MSDC_Thuy Van" xfId="3971"/>
    <cellStyle name="1_08 Van tai_Ca the" xfId="410"/>
    <cellStyle name="1_08 Van tai_Don vi HC, dat dai, khi hau" xfId="3972"/>
    <cellStyle name="1_08 Van tai_Mau" xfId="3973"/>
    <cellStyle name="1_08 Van tai_Mau 2" xfId="3974"/>
    <cellStyle name="1_08 Van tai_Mau_Book2" xfId="3975"/>
    <cellStyle name="1_08 Van tai_Mau_Niengiam_Hung_final" xfId="3977"/>
    <cellStyle name="1_08 Van tai_Mau_NGTK-daydu-2014-Laodong" xfId="3976"/>
    <cellStyle name="1_08 Van tai_nien giam 28.5.12_sua tn_Oanh-gui-3.15pm-28-5-2012" xfId="3980"/>
    <cellStyle name="1_08 Van tai_Nien giam KT_TV 2010" xfId="411"/>
    <cellStyle name="1_08 Van tai_nien giam tom tat nong nghiep 2013" xfId="3981"/>
    <cellStyle name="1_08 Van tai_NGDD 2013 Thu chi NSNN " xfId="3978"/>
    <cellStyle name="1_08 Van tai_NGTK-daydu-2014-VuDSLD(22.5.2015)" xfId="3979"/>
    <cellStyle name="1_08 Van tai_Phan II (In)" xfId="3982"/>
    <cellStyle name="1_08 Van tai_Xl0000006" xfId="3983"/>
    <cellStyle name="1_08 Van tai_Xl0000167" xfId="3984"/>
    <cellStyle name="1_08 Van tai_Y te-VH TT_Tam(1)" xfId="3985"/>
    <cellStyle name="1_08 Yte-van hoa" xfId="412"/>
    <cellStyle name="1_08 Yte-van hoa_01 Don vi HC" xfId="3986"/>
    <cellStyle name="1_08 Yte-van hoa_02 Danso_Laodong 2012(chuan) CO SO" xfId="3987"/>
    <cellStyle name="1_08 Yte-van hoa_04 Doanh nghiep va CSKDCT 2012" xfId="3988"/>
    <cellStyle name="1_08 Yte-van hoa_05 Doanh nghiep va Ca the (25)" xfId="413"/>
    <cellStyle name="1_08 Yte-van hoa_12 MSDC_Thuy Van" xfId="3989"/>
    <cellStyle name="1_08 Yte-van hoa_Ca the" xfId="414"/>
    <cellStyle name="1_08 Yte-van hoa_Don vi HC, dat dai, khi hau" xfId="3990"/>
    <cellStyle name="1_08 Yte-van hoa_Mau" xfId="3991"/>
    <cellStyle name="1_08 Yte-van hoa_Mau 2" xfId="3992"/>
    <cellStyle name="1_08 Yte-van hoa_Mau_Book2" xfId="3993"/>
    <cellStyle name="1_08 Yte-van hoa_Mau_Niengiam_Hung_final" xfId="3995"/>
    <cellStyle name="1_08 Yte-van hoa_Mau_NGTK-daydu-2014-Laodong" xfId="3994"/>
    <cellStyle name="1_08 Yte-van hoa_nien giam 28.5.12_sua tn_Oanh-gui-3.15pm-28-5-2012" xfId="3998"/>
    <cellStyle name="1_08 Yte-van hoa_Nien giam KT_TV 2010" xfId="415"/>
    <cellStyle name="1_08 Yte-van hoa_nien giam tom tat nong nghiep 2013" xfId="3999"/>
    <cellStyle name="1_08 Yte-van hoa_NGDD 2013 Thu chi NSNN " xfId="3996"/>
    <cellStyle name="1_08 Yte-van hoa_NGTK-daydu-2014-VuDSLD(22.5.2015)" xfId="3997"/>
    <cellStyle name="1_08 Yte-van hoa_Phan II (In)" xfId="4000"/>
    <cellStyle name="1_08 Yte-van hoa_Xl0000006" xfId="4001"/>
    <cellStyle name="1_08 Yte-van hoa_Xl0000167" xfId="4002"/>
    <cellStyle name="1_08 Yte-van hoa_Y te-VH TT_Tam(1)" xfId="4003"/>
    <cellStyle name="1_09 Chi so gia 2011- VuTKG-1 (Ok)" xfId="4004"/>
    <cellStyle name="1_09 Chi so gia 2011- VuTKG-1 (Ok)_nien giam tom tat nong nghiep 2013" xfId="4005"/>
    <cellStyle name="1_09 Chi so gia 2011- VuTKG-1 (Ok)_Phan II (In)" xfId="4006"/>
    <cellStyle name="1_09 Du lich" xfId="4007"/>
    <cellStyle name="1_09 Du lich_nien giam tom tat nong nghiep 2013" xfId="4008"/>
    <cellStyle name="1_09 Du lich_Phan II (In)" xfId="4009"/>
    <cellStyle name="1_09 Thuong mai va Du lich" xfId="4010"/>
    <cellStyle name="1_09 Thuong mai va Du lich 2" xfId="4011"/>
    <cellStyle name="1_09 Thuong mai va Du lich_01 Don vi HC" xfId="4012"/>
    <cellStyle name="1_09 Thuong mai va Du lich_Book2" xfId="4013"/>
    <cellStyle name="1_09 Thuong mai va Du lich_nien giam tom tat nong nghiep 2013" xfId="4016"/>
    <cellStyle name="1_09 Thuong mai va Du lich_Niengiam_Hung_final" xfId="4017"/>
    <cellStyle name="1_09 Thuong mai va Du lich_NGDD 2013 Thu chi NSNN " xfId="4014"/>
    <cellStyle name="1_09 Thuong mai va Du lich_NGTK-daydu-2014-Laodong" xfId="4015"/>
    <cellStyle name="1_09 Thuong mai va Du lich_Phan II (In)" xfId="4018"/>
    <cellStyle name="1_10 Market VH, YT, GD, NGTT 2011 " xfId="416"/>
    <cellStyle name="1_10 Market VH, YT, GD, NGTT 2011  2" xfId="4019"/>
    <cellStyle name="1_10 Market VH, YT, GD, NGTT 2011 _02  Dan so lao dong(OK)" xfId="4020"/>
    <cellStyle name="1_10 Market VH, YT, GD, NGTT 2011 _03 TKQG va Thu chi NSNN 2012" xfId="4021"/>
    <cellStyle name="1_10 Market VH, YT, GD, NGTT 2011 _04 Doanh nghiep va CSKDCT 2012" xfId="4022"/>
    <cellStyle name="1_10 Market VH, YT, GD, NGTT 2011 _05 Doanh nghiep va Ca the_2011 (Ok)" xfId="417"/>
    <cellStyle name="1_10 Market VH, YT, GD, NGTT 2011 _06 NGTT LN,TS 2013 co so" xfId="4023"/>
    <cellStyle name="1_10 Market VH, YT, GD, NGTT 2011 _07 NGTT CN 2012" xfId="4024"/>
    <cellStyle name="1_10 Market VH, YT, GD, NGTT 2011 _08 Thuong mai Tong muc - Diep" xfId="4025"/>
    <cellStyle name="1_10 Market VH, YT, GD, NGTT 2011 _08 Thuong mai va Du lich (Ok)" xfId="4026"/>
    <cellStyle name="1_10 Market VH, YT, GD, NGTT 2011 _08 Thuong mai va Du lich (Ok)_nien giam tom tat nong nghiep 2013" xfId="4027"/>
    <cellStyle name="1_10 Market VH, YT, GD, NGTT 2011 _08 Thuong mai va Du lich (Ok)_Phan II (In)" xfId="4028"/>
    <cellStyle name="1_10 Market VH, YT, GD, NGTT 2011 _09 Chi so gia 2011- VuTKG-1 (Ok)" xfId="4029"/>
    <cellStyle name="1_10 Market VH, YT, GD, NGTT 2011 _09 Chi so gia 2011- VuTKG-1 (Ok)_nien giam tom tat nong nghiep 2013" xfId="4030"/>
    <cellStyle name="1_10 Market VH, YT, GD, NGTT 2011 _09 Chi so gia 2011- VuTKG-1 (Ok)_Phan II (In)" xfId="4031"/>
    <cellStyle name="1_10 Market VH, YT, GD, NGTT 2011 _09 Du lich" xfId="4032"/>
    <cellStyle name="1_10 Market VH, YT, GD, NGTT 2011 _09 Du lich_nien giam tom tat nong nghiep 2013" xfId="4033"/>
    <cellStyle name="1_10 Market VH, YT, GD, NGTT 2011 _09 Du lich_Phan II (In)" xfId="4034"/>
    <cellStyle name="1_10 Market VH, YT, GD, NGTT 2011 _10 Van tai va BCVT (da sua ok)" xfId="4035"/>
    <cellStyle name="1_10 Market VH, YT, GD, NGTT 2011 _10 Van tai va BCVT (da sua ok)_nien giam tom tat nong nghiep 2013" xfId="4036"/>
    <cellStyle name="1_10 Market VH, YT, GD, NGTT 2011 _10 Van tai va BCVT (da sua ok)_Phan II (In)" xfId="4037"/>
    <cellStyle name="1_10 Market VH, YT, GD, NGTT 2011 _11 (3)" xfId="418"/>
    <cellStyle name="1_10 Market VH, YT, GD, NGTT 2011 _11 (3) 2" xfId="4038"/>
    <cellStyle name="1_10 Market VH, YT, GD, NGTT 2011 _11 (3)_04 Doanh nghiep va CSKDCT 2012" xfId="4039"/>
    <cellStyle name="1_10 Market VH, YT, GD, NGTT 2011 _11 (3)_Book2" xfId="4040"/>
    <cellStyle name="1_10 Market VH, YT, GD, NGTT 2011 _11 (3)_nien giam tom tat nong nghiep 2013" xfId="4042"/>
    <cellStyle name="1_10 Market VH, YT, GD, NGTT 2011 _11 (3)_Niengiam_Hung_final" xfId="4043"/>
    <cellStyle name="1_10 Market VH, YT, GD, NGTT 2011 _11 (3)_NGTK-daydu-2014-Laodong" xfId="4041"/>
    <cellStyle name="1_10 Market VH, YT, GD, NGTT 2011 _11 (3)_Phan II (In)" xfId="4044"/>
    <cellStyle name="1_10 Market VH, YT, GD, NGTT 2011 _11 (3)_Xl0000167" xfId="4045"/>
    <cellStyle name="1_10 Market VH, YT, GD, NGTT 2011 _12 (2)" xfId="419"/>
    <cellStyle name="1_10 Market VH, YT, GD, NGTT 2011 _12 (2) 2" xfId="4046"/>
    <cellStyle name="1_10 Market VH, YT, GD, NGTT 2011 _12 (2)_04 Doanh nghiep va CSKDCT 2012" xfId="4047"/>
    <cellStyle name="1_10 Market VH, YT, GD, NGTT 2011 _12 (2)_Book2" xfId="4048"/>
    <cellStyle name="1_10 Market VH, YT, GD, NGTT 2011 _12 (2)_nien giam tom tat nong nghiep 2013" xfId="4050"/>
    <cellStyle name="1_10 Market VH, YT, GD, NGTT 2011 _12 (2)_Niengiam_Hung_final" xfId="4051"/>
    <cellStyle name="1_10 Market VH, YT, GD, NGTT 2011 _12 (2)_NGTK-daydu-2014-Laodong" xfId="4049"/>
    <cellStyle name="1_10 Market VH, YT, GD, NGTT 2011 _12 (2)_Phan II (In)" xfId="4052"/>
    <cellStyle name="1_10 Market VH, YT, GD, NGTT 2011 _12 (2)_Xl0000167" xfId="4053"/>
    <cellStyle name="1_10 Market VH, YT, GD, NGTT 2011 _12 Giao duc, Y Te va Muc songnam2011" xfId="4054"/>
    <cellStyle name="1_10 Market VH, YT, GD, NGTT 2011 _12 Giao duc, Y Te va Muc songnam2011_nien giam tom tat nong nghiep 2013" xfId="4055"/>
    <cellStyle name="1_10 Market VH, YT, GD, NGTT 2011 _12 Giao duc, Y Te va Muc songnam2011_Phan II (In)" xfId="4056"/>
    <cellStyle name="1_10 Market VH, YT, GD, NGTT 2011 _12 MSDC_Thuy Van" xfId="4057"/>
    <cellStyle name="1_10 Market VH, YT, GD, NGTT 2011 _13 Van tai 2012" xfId="4058"/>
    <cellStyle name="1_10 Market VH, YT, GD, NGTT 2011 _Book2" xfId="4059"/>
    <cellStyle name="1_10 Market VH, YT, GD, NGTT 2011 _Giaoduc2013(ok)" xfId="4060"/>
    <cellStyle name="1_10 Market VH, YT, GD, NGTT 2011 _Maket NGTT2012 LN,TS (7-1-2013)" xfId="4061"/>
    <cellStyle name="1_10 Market VH, YT, GD, NGTT 2011 _Maket NGTT2012 LN,TS (7-1-2013)_Nongnghiep" xfId="4062"/>
    <cellStyle name="1_10 Market VH, YT, GD, NGTT 2011 _Nien giam TT Vu Nong nghiep 2012(solieu)-gui Vu TH 29-3-2013" xfId="4066"/>
    <cellStyle name="1_10 Market VH, YT, GD, NGTT 2011 _Niengiam_Hung_final" xfId="4067"/>
    <cellStyle name="1_10 Market VH, YT, GD, NGTT 2011 _Nongnghiep" xfId="4068"/>
    <cellStyle name="1_10 Market VH, YT, GD, NGTT 2011 _Nongnghiep NGDD 2012_cap nhat den 24-5-2013(1)" xfId="4069"/>
    <cellStyle name="1_10 Market VH, YT, GD, NGTT 2011 _Nongnghiep_Nongnghiep NGDD 2012_cap nhat den 24-5-2013(1)" xfId="4070"/>
    <cellStyle name="1_10 Market VH, YT, GD, NGTT 2011 _Ngiam_lamnghiep_2011_v2(1)(1)" xfId="420"/>
    <cellStyle name="1_10 Market VH, YT, GD, NGTT 2011 _Ngiam_lamnghiep_2011_v2(1)(1)_Nongnghiep" xfId="4063"/>
    <cellStyle name="1_10 Market VH, YT, GD, NGTT 2011 _NGTK-daydu-2014-Laodong" xfId="4064"/>
    <cellStyle name="1_10 Market VH, YT, GD, NGTT 2011 _NGTT LN,TS 2012 (Chuan)" xfId="4065"/>
    <cellStyle name="1_10 Market VH, YT, GD, NGTT 2011 _So lieu quoc te TH" xfId="4071"/>
    <cellStyle name="1_10 Market VH, YT, GD, NGTT 2011 _So lieu quoc te TH_nien giam tom tat nong nghiep 2013" xfId="4072"/>
    <cellStyle name="1_10 Market VH, YT, GD, NGTT 2011 _So lieu quoc te TH_Phan II (In)" xfId="4073"/>
    <cellStyle name="1_10 Market VH, YT, GD, NGTT 2011 _TKQG" xfId="4074"/>
    <cellStyle name="1_10 Market VH, YT, GD, NGTT 2011 _Xl0000147" xfId="4075"/>
    <cellStyle name="1_10 Market VH, YT, GD, NGTT 2011 _Xl0000167" xfId="4076"/>
    <cellStyle name="1_10 Market VH, YT, GD, NGTT 2011 _XNK" xfId="4077"/>
    <cellStyle name="1_10 Market VH, YT, GD, NGTT 2011 _XNK_nien giam tom tat nong nghiep 2013" xfId="4078"/>
    <cellStyle name="1_10 Market VH, YT, GD, NGTT 2011 _XNK_Phan II (In)" xfId="4079"/>
    <cellStyle name="1_10 Van tai va BCVT (da sua ok)" xfId="4080"/>
    <cellStyle name="1_10 Van tai va BCVT (da sua ok)_nien giam tom tat nong nghiep 2013" xfId="4081"/>
    <cellStyle name="1_10 Van tai va BCVT (da sua ok)_Phan II (In)" xfId="4082"/>
    <cellStyle name="1_10 VH, YT, GD, NGTT 2010 - (OK)" xfId="421"/>
    <cellStyle name="1_10 VH, YT, GD, NGTT 2010 - (OK) 2" xfId="4083"/>
    <cellStyle name="1_10 VH, YT, GD, NGTT 2010 - (OK)_Bo sung 04 bieu Cong nghiep" xfId="422"/>
    <cellStyle name="1_10 VH, YT, GD, NGTT 2010 - (OK)_Bo sung 04 bieu Cong nghiep 2" xfId="4084"/>
    <cellStyle name="1_10 VH, YT, GD, NGTT 2010 - (OK)_Bo sung 04 bieu Cong nghiep_Book2" xfId="4085"/>
    <cellStyle name="1_10 VH, YT, GD, NGTT 2010 - (OK)_Bo sung 04 bieu Cong nghiep_Mau" xfId="4086"/>
    <cellStyle name="1_10 VH, YT, GD, NGTT 2010 - (OK)_Bo sung 04 bieu Cong nghiep_Niengiam_Hung_final" xfId="4088"/>
    <cellStyle name="1_10 VH, YT, GD, NGTT 2010 - (OK)_Bo sung 04 bieu Cong nghiep_NGTK-daydu-2014-Laodong" xfId="4087"/>
    <cellStyle name="1_10 VH, YT, GD, NGTT 2010 - (OK)_Book2" xfId="4089"/>
    <cellStyle name="1_10 VH, YT, GD, NGTT 2010 - (OK)_Mau" xfId="4090"/>
    <cellStyle name="1_10 VH, YT, GD, NGTT 2010 - (OK)_Niengiam_Hung_final" xfId="4092"/>
    <cellStyle name="1_10 VH, YT, GD, NGTT 2010 - (OK)_NGTK-daydu-2014-Laodong" xfId="4091"/>
    <cellStyle name="1_11 (3)" xfId="423"/>
    <cellStyle name="1_11 (3) 2" xfId="4093"/>
    <cellStyle name="1_11 (3)_04 Doanh nghiep va CSKDCT 2012" xfId="4094"/>
    <cellStyle name="1_11 (3)_Book2" xfId="4095"/>
    <cellStyle name="1_11 (3)_nien giam tom tat nong nghiep 2013" xfId="4097"/>
    <cellStyle name="1_11 (3)_Niengiam_Hung_final" xfId="4098"/>
    <cellStyle name="1_11 (3)_NGTK-daydu-2014-Laodong" xfId="4096"/>
    <cellStyle name="1_11 (3)_Phan II (In)" xfId="4099"/>
    <cellStyle name="1_11 (3)_Xl0000167" xfId="4100"/>
    <cellStyle name="1_11 So lieu quoc te 2010-final" xfId="424"/>
    <cellStyle name="1_11 So lieu quoc te 2010-final 2" xfId="4101"/>
    <cellStyle name="1_11 So lieu quoc te 2010-final_Book2" xfId="4102"/>
    <cellStyle name="1_11 So lieu quoc te 2010-final_Mau" xfId="4103"/>
    <cellStyle name="1_11 So lieu quoc te 2010-final_Niengiam_Hung_final" xfId="4105"/>
    <cellStyle name="1_11 So lieu quoc te 2010-final_NGTK-daydu-2014-Laodong" xfId="4104"/>
    <cellStyle name="1_11.Bieuthegioi-hien_NGTT2009" xfId="425"/>
    <cellStyle name="1_11.Bieuthegioi-hien_NGTT2009 2" xfId="4106"/>
    <cellStyle name="1_11.Bieuthegioi-hien_NGTT2009_01 Don vi HC" xfId="4107"/>
    <cellStyle name="1_11.Bieuthegioi-hien_NGTT2009_01 Don vi HC 2" xfId="4108"/>
    <cellStyle name="1_11.Bieuthegioi-hien_NGTT2009_01 Don vi HC_Book2" xfId="4109"/>
    <cellStyle name="1_11.Bieuthegioi-hien_NGTT2009_01 Don vi HC_Niengiam_Hung_final" xfId="4111"/>
    <cellStyle name="1_11.Bieuthegioi-hien_NGTT2009_01 Don vi HC_NGTK-daydu-2014-Laodong" xfId="4110"/>
    <cellStyle name="1_11.Bieuthegioi-hien_NGTT2009_02  Dan so lao dong(OK)" xfId="4112"/>
    <cellStyle name="1_11.Bieuthegioi-hien_NGTT2009_02 Danso_Laodong 2012(chuan) CO SO" xfId="4113"/>
    <cellStyle name="1_11.Bieuthegioi-hien_NGTT2009_03 TKQG va Thu chi NSNN 2012" xfId="4114"/>
    <cellStyle name="1_11.Bieuthegioi-hien_NGTT2009_04 Doanh nghiep va CSKDCT 2012" xfId="4115"/>
    <cellStyle name="1_11.Bieuthegioi-hien_NGTT2009_05 Doanh nghiep va Ca the_2011 (Ok)" xfId="426"/>
    <cellStyle name="1_11.Bieuthegioi-hien_NGTT2009_06 NGTT LN,TS 2013 co so" xfId="4116"/>
    <cellStyle name="1_11.Bieuthegioi-hien_NGTT2009_07 NGTT CN 2012" xfId="4117"/>
    <cellStyle name="1_11.Bieuthegioi-hien_NGTT2009_08 Thuong mai Tong muc - Diep" xfId="4118"/>
    <cellStyle name="1_11.Bieuthegioi-hien_NGTT2009_08 Thuong mai va Du lich (Ok)" xfId="4119"/>
    <cellStyle name="1_11.Bieuthegioi-hien_NGTT2009_08 Thuong mai va Du lich (Ok)_nien giam tom tat nong nghiep 2013" xfId="4120"/>
    <cellStyle name="1_11.Bieuthegioi-hien_NGTT2009_08 Thuong mai va Du lich (Ok)_Phan II (In)" xfId="4121"/>
    <cellStyle name="1_11.Bieuthegioi-hien_NGTT2009_09 Chi so gia 2011- VuTKG-1 (Ok)" xfId="4122"/>
    <cellStyle name="1_11.Bieuthegioi-hien_NGTT2009_09 Chi so gia 2011- VuTKG-1 (Ok)_nien giam tom tat nong nghiep 2013" xfId="4123"/>
    <cellStyle name="1_11.Bieuthegioi-hien_NGTT2009_09 Chi so gia 2011- VuTKG-1 (Ok)_Phan II (In)" xfId="4124"/>
    <cellStyle name="1_11.Bieuthegioi-hien_NGTT2009_09 Du lich" xfId="4125"/>
    <cellStyle name="1_11.Bieuthegioi-hien_NGTT2009_09 Du lich_nien giam tom tat nong nghiep 2013" xfId="4126"/>
    <cellStyle name="1_11.Bieuthegioi-hien_NGTT2009_09 Du lich_Phan II (In)" xfId="4127"/>
    <cellStyle name="1_11.Bieuthegioi-hien_NGTT2009_10 Van tai va BCVT (da sua ok)" xfId="4128"/>
    <cellStyle name="1_11.Bieuthegioi-hien_NGTT2009_10 Van tai va BCVT (da sua ok)_nien giam tom tat nong nghiep 2013" xfId="4129"/>
    <cellStyle name="1_11.Bieuthegioi-hien_NGTT2009_10 Van tai va BCVT (da sua ok)_Phan II (In)" xfId="4130"/>
    <cellStyle name="1_11.Bieuthegioi-hien_NGTT2009_11 (3)" xfId="427"/>
    <cellStyle name="1_11.Bieuthegioi-hien_NGTT2009_11 (3) 2" xfId="4131"/>
    <cellStyle name="1_11.Bieuthegioi-hien_NGTT2009_11 (3)_04 Doanh nghiep va CSKDCT 2012" xfId="4132"/>
    <cellStyle name="1_11.Bieuthegioi-hien_NGTT2009_11 (3)_Book2" xfId="4133"/>
    <cellStyle name="1_11.Bieuthegioi-hien_NGTT2009_11 (3)_nien giam tom tat nong nghiep 2013" xfId="4135"/>
    <cellStyle name="1_11.Bieuthegioi-hien_NGTT2009_11 (3)_Niengiam_Hung_final" xfId="4136"/>
    <cellStyle name="1_11.Bieuthegioi-hien_NGTT2009_11 (3)_NGTK-daydu-2014-Laodong" xfId="4134"/>
    <cellStyle name="1_11.Bieuthegioi-hien_NGTT2009_11 (3)_Phan II (In)" xfId="4137"/>
    <cellStyle name="1_11.Bieuthegioi-hien_NGTT2009_11 (3)_Xl0000167" xfId="4138"/>
    <cellStyle name="1_11.Bieuthegioi-hien_NGTT2009_12 (2)" xfId="428"/>
    <cellStyle name="1_11.Bieuthegioi-hien_NGTT2009_12 (2) 2" xfId="4139"/>
    <cellStyle name="1_11.Bieuthegioi-hien_NGTT2009_12 (2)_04 Doanh nghiep va CSKDCT 2012" xfId="4140"/>
    <cellStyle name="1_11.Bieuthegioi-hien_NGTT2009_12 (2)_Book2" xfId="4141"/>
    <cellStyle name="1_11.Bieuthegioi-hien_NGTT2009_12 (2)_nien giam tom tat nong nghiep 2013" xfId="4143"/>
    <cellStyle name="1_11.Bieuthegioi-hien_NGTT2009_12 (2)_Niengiam_Hung_final" xfId="4144"/>
    <cellStyle name="1_11.Bieuthegioi-hien_NGTT2009_12 (2)_NGTK-daydu-2014-Laodong" xfId="4142"/>
    <cellStyle name="1_11.Bieuthegioi-hien_NGTT2009_12 (2)_Phan II (In)" xfId="4145"/>
    <cellStyle name="1_11.Bieuthegioi-hien_NGTT2009_12 (2)_Xl0000167" xfId="4146"/>
    <cellStyle name="1_11.Bieuthegioi-hien_NGTT2009_12 Chi so gia 2012(chuan) co so" xfId="4147"/>
    <cellStyle name="1_11.Bieuthegioi-hien_NGTT2009_12 Giao duc, Y Te va Muc songnam2011" xfId="4148"/>
    <cellStyle name="1_11.Bieuthegioi-hien_NGTT2009_12 Giao duc, Y Te va Muc songnam2011_nien giam tom tat nong nghiep 2013" xfId="4149"/>
    <cellStyle name="1_11.Bieuthegioi-hien_NGTT2009_12 Giao duc, Y Te va Muc songnam2011_Phan II (In)" xfId="4150"/>
    <cellStyle name="1_11.Bieuthegioi-hien_NGTT2009_13 Van tai 2012" xfId="4151"/>
    <cellStyle name="1_11.Bieuthegioi-hien_NGTT2009_Bo sung 04 bieu Cong nghiep" xfId="429"/>
    <cellStyle name="1_11.Bieuthegioi-hien_NGTT2009_Bo sung 04 bieu Cong nghiep 2" xfId="4152"/>
    <cellStyle name="1_11.Bieuthegioi-hien_NGTT2009_Bo sung 04 bieu Cong nghiep_Book2" xfId="4153"/>
    <cellStyle name="1_11.Bieuthegioi-hien_NGTT2009_Bo sung 04 bieu Cong nghiep_Mau" xfId="4154"/>
    <cellStyle name="1_11.Bieuthegioi-hien_NGTT2009_Bo sung 04 bieu Cong nghiep_Niengiam_Hung_final" xfId="4156"/>
    <cellStyle name="1_11.Bieuthegioi-hien_NGTT2009_Bo sung 04 bieu Cong nghiep_NGTK-daydu-2014-Laodong" xfId="4155"/>
    <cellStyle name="1_11.Bieuthegioi-hien_NGTT2009_Book2" xfId="4157"/>
    <cellStyle name="1_11.Bieuthegioi-hien_NGTT2009_CucThongke-phucdap-Tuan-Anh" xfId="430"/>
    <cellStyle name="1_11.Bieuthegioi-hien_NGTT2009_Giaoduc2013(ok)" xfId="4158"/>
    <cellStyle name="1_11.Bieuthegioi-hien_NGTT2009_Maket NGTT2012 LN,TS (7-1-2013)" xfId="4159"/>
    <cellStyle name="1_11.Bieuthegioi-hien_NGTT2009_Maket NGTT2012 LN,TS (7-1-2013)_Nongnghiep" xfId="4160"/>
    <cellStyle name="1_11.Bieuthegioi-hien_NGTT2009_Mau" xfId="4161"/>
    <cellStyle name="1_11.Bieuthegioi-hien_NGTT2009_Nien giam TT Vu Nong nghiep 2012(solieu)-gui Vu TH 29-3-2013" xfId="4166"/>
    <cellStyle name="1_11.Bieuthegioi-hien_NGTT2009_Niengiam_Hung_final" xfId="4167"/>
    <cellStyle name="1_11.Bieuthegioi-hien_NGTT2009_Nongnghiep" xfId="4168"/>
    <cellStyle name="1_11.Bieuthegioi-hien_NGTT2009_Nongnghiep NGDD 2012_cap nhat den 24-5-2013(1)" xfId="4169"/>
    <cellStyle name="1_11.Bieuthegioi-hien_NGTT2009_Nongnghiep_Nongnghiep NGDD 2012_cap nhat den 24-5-2013(1)" xfId="4170"/>
    <cellStyle name="1_11.Bieuthegioi-hien_NGTT2009_NGDD 2013 Thu chi NSNN " xfId="4162"/>
    <cellStyle name="1_11.Bieuthegioi-hien_NGTT2009_Ngiam_lamnghiep_2011_v2(1)(1)" xfId="431"/>
    <cellStyle name="1_11.Bieuthegioi-hien_NGTT2009_Ngiam_lamnghiep_2011_v2(1)(1)_Nongnghiep" xfId="4163"/>
    <cellStyle name="1_11.Bieuthegioi-hien_NGTT2009_NGTK-daydu-2014-Laodong" xfId="4164"/>
    <cellStyle name="1_11.Bieuthegioi-hien_NGTT2009_NGTT LN,TS 2012 (Chuan)" xfId="4165"/>
    <cellStyle name="1_11.Bieuthegioi-hien_NGTT2009_TKQG" xfId="4171"/>
    <cellStyle name="1_11.Bieuthegioi-hien_NGTT2009_Xl0000147" xfId="4172"/>
    <cellStyle name="1_11.Bieuthegioi-hien_NGTT2009_Xl0000167" xfId="4173"/>
    <cellStyle name="1_11.Bieuthegioi-hien_NGTT2009_XNK" xfId="4174"/>
    <cellStyle name="1_11.Bieuthegioi-hien_NGTT2009_XNK_nien giam tom tat nong nghiep 2013" xfId="4175"/>
    <cellStyle name="1_11.Bieuthegioi-hien_NGTT2009_XNK_Phan II (In)" xfId="4176"/>
    <cellStyle name="1_11.Bieuthegioi-hien_NGTT2009_XNK-2012" xfId="4177"/>
    <cellStyle name="1_11.Bieuthegioi-hien_NGTT2009_XNK-2012_nien giam tom tat nong nghiep 2013" xfId="4178"/>
    <cellStyle name="1_11.Bieuthegioi-hien_NGTT2009_XNK-2012_Phan II (In)" xfId="4179"/>
    <cellStyle name="1_11.Bieuthegioi-hien_NGTT2009_XNK-Market" xfId="4180"/>
    <cellStyle name="1_12 (2)" xfId="432"/>
    <cellStyle name="1_12 (2) 2" xfId="4181"/>
    <cellStyle name="1_12 (2)_04 Doanh nghiep va CSKDCT 2012" xfId="4182"/>
    <cellStyle name="1_12 (2)_Book2" xfId="4183"/>
    <cellStyle name="1_12 (2)_nien giam tom tat nong nghiep 2013" xfId="4185"/>
    <cellStyle name="1_12 (2)_Niengiam_Hung_final" xfId="4186"/>
    <cellStyle name="1_12 (2)_NGTK-daydu-2014-Laodong" xfId="4184"/>
    <cellStyle name="1_12 (2)_Phan II (In)" xfId="4187"/>
    <cellStyle name="1_12 (2)_Xl0000167" xfId="4188"/>
    <cellStyle name="1_12 Chi so gia 2012(chuan) co so" xfId="4189"/>
    <cellStyle name="1_12 Giao duc, Y Te va Muc songnam2011" xfId="4190"/>
    <cellStyle name="1_12 Giao duc, Y Te va Muc songnam2011_nien giam tom tat nong nghiep 2013" xfId="4191"/>
    <cellStyle name="1_12 Giao duc, Y Te va Muc songnam2011_Phan II (In)" xfId="4192"/>
    <cellStyle name="1_13 Van tai 2012" xfId="4193"/>
    <cellStyle name="1_Book1" xfId="433"/>
    <cellStyle name="1_Book1 2" xfId="4194"/>
    <cellStyle name="1_Book1_Book2" xfId="4195"/>
    <cellStyle name="1_Book1_Mau" xfId="4196"/>
    <cellStyle name="1_Book1_Niengiam_Hung_final" xfId="4198"/>
    <cellStyle name="1_Book1_NGTK-daydu-2014-Laodong" xfId="4197"/>
    <cellStyle name="1_Book2" xfId="4199"/>
    <cellStyle name="1_Book3" xfId="434"/>
    <cellStyle name="1_Book3 10" xfId="4200"/>
    <cellStyle name="1_Book3 11" xfId="4201"/>
    <cellStyle name="1_Book3 12" xfId="4202"/>
    <cellStyle name="1_Book3 13" xfId="4203"/>
    <cellStyle name="1_Book3 14" xfId="4204"/>
    <cellStyle name="1_Book3 15" xfId="4205"/>
    <cellStyle name="1_Book3 16" xfId="4206"/>
    <cellStyle name="1_Book3 17" xfId="4207"/>
    <cellStyle name="1_Book3 18" xfId="4208"/>
    <cellStyle name="1_Book3 19" xfId="4209"/>
    <cellStyle name="1_Book3 2" xfId="4210"/>
    <cellStyle name="1_Book3 3" xfId="4211"/>
    <cellStyle name="1_Book3 4" xfId="4212"/>
    <cellStyle name="1_Book3 5" xfId="4213"/>
    <cellStyle name="1_Book3 6" xfId="4214"/>
    <cellStyle name="1_Book3 7" xfId="4215"/>
    <cellStyle name="1_Book3 8" xfId="4216"/>
    <cellStyle name="1_Book3 9" xfId="4217"/>
    <cellStyle name="1_Book3_01 Don vi HC" xfId="4218"/>
    <cellStyle name="1_Book3_01 Don vi HC 2" xfId="4219"/>
    <cellStyle name="1_Book3_01 Don vi HC_Book2" xfId="4220"/>
    <cellStyle name="1_Book3_01 Don vi HC_Niengiam_Hung_final" xfId="4222"/>
    <cellStyle name="1_Book3_01 Don vi HC_NGTK-daydu-2014-Laodong" xfId="4221"/>
    <cellStyle name="1_Book3_01 DVHC-DD-KH (10 bieu)" xfId="435"/>
    <cellStyle name="1_Book3_01 DVHC-DSLD 2010" xfId="436"/>
    <cellStyle name="1_Book3_01 DVHC-DSLD 2010 2" xfId="4223"/>
    <cellStyle name="1_Book3_01 DVHC-DSLD 2010_Book2" xfId="4224"/>
    <cellStyle name="1_Book3_01 DVHC-DSLD 2010_Mau" xfId="4225"/>
    <cellStyle name="1_Book3_01 DVHC-DSLD 2010_Niengiam_Hung_final" xfId="4227"/>
    <cellStyle name="1_Book3_01 DVHC-DSLD 2010_NGTK-daydu-2014-Laodong" xfId="4226"/>
    <cellStyle name="1_Book3_02  Dan so lao dong(OK)" xfId="4228"/>
    <cellStyle name="1_Book3_02 Dan so 2010 (ok)" xfId="4229"/>
    <cellStyle name="1_Book3_02 Dan so Lao dong 2011" xfId="4230"/>
    <cellStyle name="1_Book3_02 Danso_Laodong 2012(chuan) CO SO" xfId="4231"/>
    <cellStyle name="1_Book3_02 DSLD_2011(ok).xls" xfId="4232"/>
    <cellStyle name="1_Book3_03 TKQG va Thu chi NSNN 2012" xfId="4233"/>
    <cellStyle name="1_Book3_04 Doanh nghiep va CSKDCT 2012" xfId="4234"/>
    <cellStyle name="1_Book3_05 Doanh nghiep va Ca the (25)" xfId="437"/>
    <cellStyle name="1_Book3_05 Doanh nghiep va Ca the_2011 (Ok)" xfId="438"/>
    <cellStyle name="1_Book3_05 NGTT DN 2010 (OK)" xfId="439"/>
    <cellStyle name="1_Book3_05 NGTT DN 2010 (OK) 2" xfId="4235"/>
    <cellStyle name="1_Book3_05 NGTT DN 2010 (OK)_Bo sung 04 bieu Cong nghiep" xfId="440"/>
    <cellStyle name="1_Book3_05 NGTT DN 2010 (OK)_Bo sung 04 bieu Cong nghiep 2" xfId="4236"/>
    <cellStyle name="1_Book3_05 NGTT DN 2010 (OK)_Bo sung 04 bieu Cong nghiep_Book2" xfId="4237"/>
    <cellStyle name="1_Book3_05 NGTT DN 2010 (OK)_Bo sung 04 bieu Cong nghiep_Mau" xfId="4238"/>
    <cellStyle name="1_Book3_05 NGTT DN 2010 (OK)_Bo sung 04 bieu Cong nghiep_Niengiam_Hung_final" xfId="4240"/>
    <cellStyle name="1_Book3_05 NGTT DN 2010 (OK)_Bo sung 04 bieu Cong nghiep_NGTK-daydu-2014-Laodong" xfId="4239"/>
    <cellStyle name="1_Book3_05 NGTT DN 2010 (OK)_Book2" xfId="4241"/>
    <cellStyle name="1_Book3_05 NGTT DN 2010 (OK)_Mau" xfId="4242"/>
    <cellStyle name="1_Book3_05 NGTT DN 2010 (OK)_Niengiam_Hung_final" xfId="4244"/>
    <cellStyle name="1_Book3_05 NGTT DN 2010 (OK)_NGTK-daydu-2014-Laodong" xfId="4243"/>
    <cellStyle name="1_Book3_06 Nong, lam nghiep 2010  (ok)" xfId="4246"/>
    <cellStyle name="1_Book3_06 NGTT LN,TS 2013 co so" xfId="4245"/>
    <cellStyle name="1_Book3_07 NGTT CN 2012" xfId="4247"/>
    <cellStyle name="1_Book3_08 Thuong mai Tong muc - Diep" xfId="4248"/>
    <cellStyle name="1_Book3_08 Thuong mai va Du lich (Ok)" xfId="4249"/>
    <cellStyle name="1_Book3_08 Thuong mai va Du lich (Ok)_nien giam tom tat nong nghiep 2013" xfId="4250"/>
    <cellStyle name="1_Book3_08 Thuong mai va Du lich (Ok)_Phan II (In)" xfId="4251"/>
    <cellStyle name="1_Book3_09 Chi so gia 2011- VuTKG-1 (Ok)" xfId="4252"/>
    <cellStyle name="1_Book3_09 Chi so gia 2011- VuTKG-1 (Ok)_nien giam tom tat nong nghiep 2013" xfId="4253"/>
    <cellStyle name="1_Book3_09 Chi so gia 2011- VuTKG-1 (Ok)_Phan II (In)" xfId="4254"/>
    <cellStyle name="1_Book3_09 Du lich" xfId="4255"/>
    <cellStyle name="1_Book3_09 Du lich_nien giam tom tat nong nghiep 2013" xfId="4256"/>
    <cellStyle name="1_Book3_09 Du lich_Phan II (In)" xfId="4257"/>
    <cellStyle name="1_Book3_10 Market VH, YT, GD, NGTT 2011 " xfId="441"/>
    <cellStyle name="1_Book3_10 Market VH, YT, GD, NGTT 2011  2" xfId="4258"/>
    <cellStyle name="1_Book3_10 Market VH, YT, GD, NGTT 2011 _02  Dan so lao dong(OK)" xfId="4259"/>
    <cellStyle name="1_Book3_10 Market VH, YT, GD, NGTT 2011 _03 TKQG va Thu chi NSNN 2012" xfId="4260"/>
    <cellStyle name="1_Book3_10 Market VH, YT, GD, NGTT 2011 _04 Doanh nghiep va CSKDCT 2012" xfId="4261"/>
    <cellStyle name="1_Book3_10 Market VH, YT, GD, NGTT 2011 _05 Doanh nghiep va Ca the_2011 (Ok)" xfId="442"/>
    <cellStyle name="1_Book3_10 Market VH, YT, GD, NGTT 2011 _06 NGTT LN,TS 2013 co so" xfId="4262"/>
    <cellStyle name="1_Book3_10 Market VH, YT, GD, NGTT 2011 _07 NGTT CN 2012" xfId="4263"/>
    <cellStyle name="1_Book3_10 Market VH, YT, GD, NGTT 2011 _08 Thuong mai Tong muc - Diep" xfId="4264"/>
    <cellStyle name="1_Book3_10 Market VH, YT, GD, NGTT 2011 _08 Thuong mai va Du lich (Ok)" xfId="4265"/>
    <cellStyle name="1_Book3_10 Market VH, YT, GD, NGTT 2011 _08 Thuong mai va Du lich (Ok)_nien giam tom tat nong nghiep 2013" xfId="4266"/>
    <cellStyle name="1_Book3_10 Market VH, YT, GD, NGTT 2011 _08 Thuong mai va Du lich (Ok)_Phan II (In)" xfId="4267"/>
    <cellStyle name="1_Book3_10 Market VH, YT, GD, NGTT 2011 _09 Chi so gia 2011- VuTKG-1 (Ok)" xfId="4268"/>
    <cellStyle name="1_Book3_10 Market VH, YT, GD, NGTT 2011 _09 Chi so gia 2011- VuTKG-1 (Ok)_nien giam tom tat nong nghiep 2013" xfId="4269"/>
    <cellStyle name="1_Book3_10 Market VH, YT, GD, NGTT 2011 _09 Chi so gia 2011- VuTKG-1 (Ok)_Phan II (In)" xfId="4270"/>
    <cellStyle name="1_Book3_10 Market VH, YT, GD, NGTT 2011 _09 Du lich" xfId="4271"/>
    <cellStyle name="1_Book3_10 Market VH, YT, GD, NGTT 2011 _09 Du lich_nien giam tom tat nong nghiep 2013" xfId="4272"/>
    <cellStyle name="1_Book3_10 Market VH, YT, GD, NGTT 2011 _09 Du lich_Phan II (In)" xfId="4273"/>
    <cellStyle name="1_Book3_10 Market VH, YT, GD, NGTT 2011 _10 Van tai va BCVT (da sua ok)" xfId="4274"/>
    <cellStyle name="1_Book3_10 Market VH, YT, GD, NGTT 2011 _10 Van tai va BCVT (da sua ok)_nien giam tom tat nong nghiep 2013" xfId="4275"/>
    <cellStyle name="1_Book3_10 Market VH, YT, GD, NGTT 2011 _10 Van tai va BCVT (da sua ok)_Phan II (In)" xfId="4276"/>
    <cellStyle name="1_Book3_10 Market VH, YT, GD, NGTT 2011 _11 (3)" xfId="443"/>
    <cellStyle name="1_Book3_10 Market VH, YT, GD, NGTT 2011 _11 (3) 2" xfId="4277"/>
    <cellStyle name="1_Book3_10 Market VH, YT, GD, NGTT 2011 _11 (3)_04 Doanh nghiep va CSKDCT 2012" xfId="4278"/>
    <cellStyle name="1_Book3_10 Market VH, YT, GD, NGTT 2011 _11 (3)_Book2" xfId="4279"/>
    <cellStyle name="1_Book3_10 Market VH, YT, GD, NGTT 2011 _11 (3)_nien giam tom tat nong nghiep 2013" xfId="4281"/>
    <cellStyle name="1_Book3_10 Market VH, YT, GD, NGTT 2011 _11 (3)_Niengiam_Hung_final" xfId="4282"/>
    <cellStyle name="1_Book3_10 Market VH, YT, GD, NGTT 2011 _11 (3)_NGTK-daydu-2014-Laodong" xfId="4280"/>
    <cellStyle name="1_Book3_10 Market VH, YT, GD, NGTT 2011 _11 (3)_Phan II (In)" xfId="4283"/>
    <cellStyle name="1_Book3_10 Market VH, YT, GD, NGTT 2011 _11 (3)_Xl0000167" xfId="4284"/>
    <cellStyle name="1_Book3_10 Market VH, YT, GD, NGTT 2011 _12 (2)" xfId="444"/>
    <cellStyle name="1_Book3_10 Market VH, YT, GD, NGTT 2011 _12 (2) 2" xfId="4285"/>
    <cellStyle name="1_Book3_10 Market VH, YT, GD, NGTT 2011 _12 (2)_04 Doanh nghiep va CSKDCT 2012" xfId="4286"/>
    <cellStyle name="1_Book3_10 Market VH, YT, GD, NGTT 2011 _12 (2)_Book2" xfId="4287"/>
    <cellStyle name="1_Book3_10 Market VH, YT, GD, NGTT 2011 _12 (2)_nien giam tom tat nong nghiep 2013" xfId="4289"/>
    <cellStyle name="1_Book3_10 Market VH, YT, GD, NGTT 2011 _12 (2)_Niengiam_Hung_final" xfId="4290"/>
    <cellStyle name="1_Book3_10 Market VH, YT, GD, NGTT 2011 _12 (2)_NGTK-daydu-2014-Laodong" xfId="4288"/>
    <cellStyle name="1_Book3_10 Market VH, YT, GD, NGTT 2011 _12 (2)_Phan II (In)" xfId="4291"/>
    <cellStyle name="1_Book3_10 Market VH, YT, GD, NGTT 2011 _12 (2)_Xl0000167" xfId="4292"/>
    <cellStyle name="1_Book3_10 Market VH, YT, GD, NGTT 2011 _12 Giao duc, Y Te va Muc songnam2011" xfId="4293"/>
    <cellStyle name="1_Book3_10 Market VH, YT, GD, NGTT 2011 _12 Giao duc, Y Te va Muc songnam2011_nien giam tom tat nong nghiep 2013" xfId="4294"/>
    <cellStyle name="1_Book3_10 Market VH, YT, GD, NGTT 2011 _12 Giao duc, Y Te va Muc songnam2011_Phan II (In)" xfId="4295"/>
    <cellStyle name="1_Book3_10 Market VH, YT, GD, NGTT 2011 _12 MSDC_Thuy Van" xfId="4296"/>
    <cellStyle name="1_Book3_10 Market VH, YT, GD, NGTT 2011 _13 Van tai 2012" xfId="4297"/>
    <cellStyle name="1_Book3_10 Market VH, YT, GD, NGTT 2011 _Book2" xfId="4298"/>
    <cellStyle name="1_Book3_10 Market VH, YT, GD, NGTT 2011 _Giaoduc2013(ok)" xfId="4299"/>
    <cellStyle name="1_Book3_10 Market VH, YT, GD, NGTT 2011 _Maket NGTT2012 LN,TS (7-1-2013)" xfId="4300"/>
    <cellStyle name="1_Book3_10 Market VH, YT, GD, NGTT 2011 _Maket NGTT2012 LN,TS (7-1-2013)_Nongnghiep" xfId="4301"/>
    <cellStyle name="1_Book3_10 Market VH, YT, GD, NGTT 2011 _Nien giam TT Vu Nong nghiep 2012(solieu)-gui Vu TH 29-3-2013" xfId="4305"/>
    <cellStyle name="1_Book3_10 Market VH, YT, GD, NGTT 2011 _Niengiam_Hung_final" xfId="4306"/>
    <cellStyle name="1_Book3_10 Market VH, YT, GD, NGTT 2011 _Nongnghiep" xfId="4307"/>
    <cellStyle name="1_Book3_10 Market VH, YT, GD, NGTT 2011 _Nongnghiep NGDD 2012_cap nhat den 24-5-2013(1)" xfId="4308"/>
    <cellStyle name="1_Book3_10 Market VH, YT, GD, NGTT 2011 _Nongnghiep_Nongnghiep NGDD 2012_cap nhat den 24-5-2013(1)" xfId="4309"/>
    <cellStyle name="1_Book3_10 Market VH, YT, GD, NGTT 2011 _Ngiam_lamnghiep_2011_v2(1)(1)" xfId="445"/>
    <cellStyle name="1_Book3_10 Market VH, YT, GD, NGTT 2011 _Ngiam_lamnghiep_2011_v2(1)(1)_Nongnghiep" xfId="4302"/>
    <cellStyle name="1_Book3_10 Market VH, YT, GD, NGTT 2011 _NGTK-daydu-2014-Laodong" xfId="4303"/>
    <cellStyle name="1_Book3_10 Market VH, YT, GD, NGTT 2011 _NGTT LN,TS 2012 (Chuan)" xfId="4304"/>
    <cellStyle name="1_Book3_10 Market VH, YT, GD, NGTT 2011 _So lieu quoc te TH" xfId="4310"/>
    <cellStyle name="1_Book3_10 Market VH, YT, GD, NGTT 2011 _So lieu quoc te TH_nien giam tom tat nong nghiep 2013" xfId="4311"/>
    <cellStyle name="1_Book3_10 Market VH, YT, GD, NGTT 2011 _So lieu quoc te TH_Phan II (In)" xfId="4312"/>
    <cellStyle name="1_Book3_10 Market VH, YT, GD, NGTT 2011 _TKQG" xfId="4313"/>
    <cellStyle name="1_Book3_10 Market VH, YT, GD, NGTT 2011 _Xl0000147" xfId="4314"/>
    <cellStyle name="1_Book3_10 Market VH, YT, GD, NGTT 2011 _Xl0000167" xfId="4315"/>
    <cellStyle name="1_Book3_10 Market VH, YT, GD, NGTT 2011 _XNK" xfId="4316"/>
    <cellStyle name="1_Book3_10 Market VH, YT, GD, NGTT 2011 _XNK_nien giam tom tat nong nghiep 2013" xfId="4317"/>
    <cellStyle name="1_Book3_10 Market VH, YT, GD, NGTT 2011 _XNK_Phan II (In)" xfId="4318"/>
    <cellStyle name="1_Book3_10 Van tai va BCVT (da sua ok)" xfId="4319"/>
    <cellStyle name="1_Book3_10 Van tai va BCVT (da sua ok)_nien giam tom tat nong nghiep 2013" xfId="4320"/>
    <cellStyle name="1_Book3_10 Van tai va BCVT (da sua ok)_Phan II (In)" xfId="4321"/>
    <cellStyle name="1_Book3_10 VH, YT, GD, NGTT 2010 - (OK)" xfId="446"/>
    <cellStyle name="1_Book3_10 VH, YT, GD, NGTT 2010 - (OK) 2" xfId="4322"/>
    <cellStyle name="1_Book3_10 VH, YT, GD, NGTT 2010 - (OK)_Bo sung 04 bieu Cong nghiep" xfId="447"/>
    <cellStyle name="1_Book3_10 VH, YT, GD, NGTT 2010 - (OK)_Bo sung 04 bieu Cong nghiep 2" xfId="4323"/>
    <cellStyle name="1_Book3_10 VH, YT, GD, NGTT 2010 - (OK)_Bo sung 04 bieu Cong nghiep_Book2" xfId="4324"/>
    <cellStyle name="1_Book3_10 VH, YT, GD, NGTT 2010 - (OK)_Bo sung 04 bieu Cong nghiep_Mau" xfId="4325"/>
    <cellStyle name="1_Book3_10 VH, YT, GD, NGTT 2010 - (OK)_Bo sung 04 bieu Cong nghiep_Niengiam_Hung_final" xfId="4327"/>
    <cellStyle name="1_Book3_10 VH, YT, GD, NGTT 2010 - (OK)_Bo sung 04 bieu Cong nghiep_NGTK-daydu-2014-Laodong" xfId="4326"/>
    <cellStyle name="1_Book3_10 VH, YT, GD, NGTT 2010 - (OK)_Book2" xfId="4328"/>
    <cellStyle name="1_Book3_10 VH, YT, GD, NGTT 2010 - (OK)_Mau" xfId="4329"/>
    <cellStyle name="1_Book3_10 VH, YT, GD, NGTT 2010 - (OK)_Niengiam_Hung_final" xfId="4331"/>
    <cellStyle name="1_Book3_10 VH, YT, GD, NGTT 2010 - (OK)_NGTK-daydu-2014-Laodong" xfId="4330"/>
    <cellStyle name="1_Book3_11 (3)" xfId="448"/>
    <cellStyle name="1_Book3_11 (3) 2" xfId="4332"/>
    <cellStyle name="1_Book3_11 (3)_04 Doanh nghiep va CSKDCT 2012" xfId="4333"/>
    <cellStyle name="1_Book3_11 (3)_Book2" xfId="4334"/>
    <cellStyle name="1_Book3_11 (3)_nien giam tom tat nong nghiep 2013" xfId="4336"/>
    <cellStyle name="1_Book3_11 (3)_Niengiam_Hung_final" xfId="4337"/>
    <cellStyle name="1_Book3_11 (3)_NGTK-daydu-2014-Laodong" xfId="4335"/>
    <cellStyle name="1_Book3_11 (3)_Phan II (In)" xfId="4338"/>
    <cellStyle name="1_Book3_11 (3)_Xl0000167" xfId="4339"/>
    <cellStyle name="1_Book3_12 (2)" xfId="449"/>
    <cellStyle name="1_Book3_12 (2) 2" xfId="4340"/>
    <cellStyle name="1_Book3_12 (2)_04 Doanh nghiep va CSKDCT 2012" xfId="4341"/>
    <cellStyle name="1_Book3_12 (2)_Book2" xfId="4342"/>
    <cellStyle name="1_Book3_12 (2)_nien giam tom tat nong nghiep 2013" xfId="4344"/>
    <cellStyle name="1_Book3_12 (2)_Niengiam_Hung_final" xfId="4345"/>
    <cellStyle name="1_Book3_12 (2)_NGTK-daydu-2014-Laodong" xfId="4343"/>
    <cellStyle name="1_Book3_12 (2)_Phan II (In)" xfId="4346"/>
    <cellStyle name="1_Book3_12 (2)_Xl0000167" xfId="4347"/>
    <cellStyle name="1_Book3_12 Chi so gia 2012(chuan) co so" xfId="4348"/>
    <cellStyle name="1_Book3_12 Giao duc, Y Te va Muc songnam2011" xfId="4349"/>
    <cellStyle name="1_Book3_12 Giao duc, Y Te va Muc songnam2011_nien giam tom tat nong nghiep 2013" xfId="4350"/>
    <cellStyle name="1_Book3_12 Giao duc, Y Te va Muc songnam2011_Phan II (In)" xfId="4351"/>
    <cellStyle name="1_Book3_13 Van tai 2012" xfId="4352"/>
    <cellStyle name="1_Book3_Book1" xfId="450"/>
    <cellStyle name="1_Book3_Book1 2" xfId="4353"/>
    <cellStyle name="1_Book3_Book1_Book2" xfId="4354"/>
    <cellStyle name="1_Book3_Book1_Mau" xfId="4355"/>
    <cellStyle name="1_Book3_Book1_Niengiam_Hung_final" xfId="4357"/>
    <cellStyle name="1_Book3_Book1_NGTK-daydu-2014-Laodong" xfId="4356"/>
    <cellStyle name="1_Book3_Book2" xfId="4358"/>
    <cellStyle name="1_Book3_CucThongke-phucdap-Tuan-Anh" xfId="451"/>
    <cellStyle name="1_Book3_GTSXNN" xfId="4360"/>
    <cellStyle name="1_Book3_GTSXNN_Nongnghiep NGDD 2012_cap nhat den 24-5-2013(1)" xfId="4361"/>
    <cellStyle name="1_Book3_Giaoduc2013(ok)" xfId="4359"/>
    <cellStyle name="1_Book3_Maket NGTT2012 LN,TS (7-1-2013)" xfId="4362"/>
    <cellStyle name="1_Book3_Maket NGTT2012 LN,TS (7-1-2013)_Nongnghiep" xfId="4363"/>
    <cellStyle name="1_Book3_Mau" xfId="4364"/>
    <cellStyle name="1_Book3_Nien giam day du  Nong nghiep 2010" xfId="4368"/>
    <cellStyle name="1_Book3_Nien giam TT Vu Nong nghiep 2012(solieu)-gui Vu TH 29-3-2013" xfId="4369"/>
    <cellStyle name="1_Book3_Niengiam_Hung_final" xfId="4370"/>
    <cellStyle name="1_Book3_Nongnghiep" xfId="453"/>
    <cellStyle name="1_Book3_Nongnghiep 2" xfId="4371"/>
    <cellStyle name="1_Book3_Nongnghiep_Bo sung 04 bieu Cong nghiep" xfId="454"/>
    <cellStyle name="1_Book3_Nongnghiep_Bo sung 04 bieu Cong nghiep 2" xfId="4372"/>
    <cellStyle name="1_Book3_Nongnghiep_Bo sung 04 bieu Cong nghiep_Book2" xfId="4373"/>
    <cellStyle name="1_Book3_Nongnghiep_Bo sung 04 bieu Cong nghiep_Mau" xfId="4374"/>
    <cellStyle name="1_Book3_Nongnghiep_Bo sung 04 bieu Cong nghiep_Niengiam_Hung_final" xfId="4376"/>
    <cellStyle name="1_Book3_Nongnghiep_Bo sung 04 bieu Cong nghiep_NGTK-daydu-2014-Laodong" xfId="4375"/>
    <cellStyle name="1_Book3_Nongnghiep_Book2" xfId="4377"/>
    <cellStyle name="1_Book3_Nongnghiep_Mau" xfId="4378"/>
    <cellStyle name="1_Book3_Nongnghiep_Niengiam_Hung_final" xfId="4381"/>
    <cellStyle name="1_Book3_Nongnghiep_Nongnghiep NGDD 2012_cap nhat den 24-5-2013(1)" xfId="4382"/>
    <cellStyle name="1_Book3_Nongnghiep_NGDD 2013 Thu chi NSNN " xfId="4379"/>
    <cellStyle name="1_Book3_Nongnghiep_NGTK-daydu-2014-Laodong" xfId="4380"/>
    <cellStyle name="1_Book3_Nongnghiep_TKQG" xfId="4383"/>
    <cellStyle name="1_Book3_Ngiam_lamnghiep_2011_v2(1)(1)" xfId="452"/>
    <cellStyle name="1_Book3_Ngiam_lamnghiep_2011_v2(1)(1)_Nongnghiep" xfId="4365"/>
    <cellStyle name="1_Book3_NGTK-daydu-2014-Laodong" xfId="4366"/>
    <cellStyle name="1_Book3_NGTT LN,TS 2012 (Chuan)" xfId="4367"/>
    <cellStyle name="1_Book3_Phan II (094-211)" xfId="5187"/>
    <cellStyle name="1_Book3_So lieu quoc te TH" xfId="455"/>
    <cellStyle name="1_Book3_So lieu quoc te TH_08 Cong nghiep 2010" xfId="4384"/>
    <cellStyle name="1_Book3_So lieu quoc te TH_08 Thuong mai va Du lich (Ok)" xfId="4385"/>
    <cellStyle name="1_Book3_So lieu quoc te TH_09 Chi so gia 2011- VuTKG-1 (Ok)" xfId="4386"/>
    <cellStyle name="1_Book3_So lieu quoc te TH_09 Du lich" xfId="4387"/>
    <cellStyle name="1_Book3_So lieu quoc te TH_10 Van tai va BCVT (da sua ok)" xfId="4388"/>
    <cellStyle name="1_Book3_So lieu quoc te TH_12 Giao duc, Y Te va Muc songnam2011" xfId="4389"/>
    <cellStyle name="1_Book3_So lieu quoc te TH_nien giam tom tat du lich va XNK" xfId="4390"/>
    <cellStyle name="1_Book3_So lieu quoc te TH_Nongnghiep" xfId="4391"/>
    <cellStyle name="1_Book3_So lieu quoc te TH_XNK" xfId="4392"/>
    <cellStyle name="1_Book3_So lieu quoc te(GDP)" xfId="456"/>
    <cellStyle name="1_Book3_So lieu quoc te(GDP) 2" xfId="4393"/>
    <cellStyle name="1_Book3_So lieu quoc te(GDP)_02  Dan so lao dong(OK)" xfId="4394"/>
    <cellStyle name="1_Book3_So lieu quoc te(GDP)_03 TKQG va Thu chi NSNN 2012" xfId="4395"/>
    <cellStyle name="1_Book3_So lieu quoc te(GDP)_04 Doanh nghiep va CSKDCT 2012" xfId="4396"/>
    <cellStyle name="1_Book3_So lieu quoc te(GDP)_05 Doanh nghiep va Ca the_2011 (Ok)" xfId="457"/>
    <cellStyle name="1_Book3_So lieu quoc te(GDP)_06 NGTT LN,TS 2013 co so" xfId="4397"/>
    <cellStyle name="1_Book3_So lieu quoc te(GDP)_07 NGTT CN 2012" xfId="4398"/>
    <cellStyle name="1_Book3_So lieu quoc te(GDP)_08 Thuong mai Tong muc - Diep" xfId="4399"/>
    <cellStyle name="1_Book3_So lieu quoc te(GDP)_08 Thuong mai va Du lich (Ok)" xfId="4400"/>
    <cellStyle name="1_Book3_So lieu quoc te(GDP)_08 Thuong mai va Du lich (Ok)_nien giam tom tat nong nghiep 2013" xfId="4401"/>
    <cellStyle name="1_Book3_So lieu quoc te(GDP)_08 Thuong mai va Du lich (Ok)_Phan II (In)" xfId="4402"/>
    <cellStyle name="1_Book3_So lieu quoc te(GDP)_09 Chi so gia 2011- VuTKG-1 (Ok)" xfId="4403"/>
    <cellStyle name="1_Book3_So lieu quoc te(GDP)_09 Chi so gia 2011- VuTKG-1 (Ok)_nien giam tom tat nong nghiep 2013" xfId="4404"/>
    <cellStyle name="1_Book3_So lieu quoc te(GDP)_09 Chi so gia 2011- VuTKG-1 (Ok)_Phan II (In)" xfId="4405"/>
    <cellStyle name="1_Book3_So lieu quoc te(GDP)_09 Du lich" xfId="4406"/>
    <cellStyle name="1_Book3_So lieu quoc te(GDP)_09 Du lich_nien giam tom tat nong nghiep 2013" xfId="4407"/>
    <cellStyle name="1_Book3_So lieu quoc te(GDP)_09 Du lich_Phan II (In)" xfId="4408"/>
    <cellStyle name="1_Book3_So lieu quoc te(GDP)_10 Van tai va BCVT (da sua ok)" xfId="4409"/>
    <cellStyle name="1_Book3_So lieu quoc te(GDP)_10 Van tai va BCVT (da sua ok)_nien giam tom tat nong nghiep 2013" xfId="4410"/>
    <cellStyle name="1_Book3_So lieu quoc te(GDP)_10 Van tai va BCVT (da sua ok)_Phan II (In)" xfId="4411"/>
    <cellStyle name="1_Book3_So lieu quoc te(GDP)_11 (3)" xfId="458"/>
    <cellStyle name="1_Book3_So lieu quoc te(GDP)_11 (3) 2" xfId="4412"/>
    <cellStyle name="1_Book3_So lieu quoc te(GDP)_11 (3)_04 Doanh nghiep va CSKDCT 2012" xfId="4413"/>
    <cellStyle name="1_Book3_So lieu quoc te(GDP)_11 (3)_Book2" xfId="4414"/>
    <cellStyle name="1_Book3_So lieu quoc te(GDP)_11 (3)_nien giam tom tat nong nghiep 2013" xfId="4416"/>
    <cellStyle name="1_Book3_So lieu quoc te(GDP)_11 (3)_Niengiam_Hung_final" xfId="4417"/>
    <cellStyle name="1_Book3_So lieu quoc te(GDP)_11 (3)_NGTK-daydu-2014-Laodong" xfId="4415"/>
    <cellStyle name="1_Book3_So lieu quoc te(GDP)_11 (3)_Phan II (In)" xfId="4418"/>
    <cellStyle name="1_Book3_So lieu quoc te(GDP)_11 (3)_Xl0000167" xfId="4419"/>
    <cellStyle name="1_Book3_So lieu quoc te(GDP)_12 (2)" xfId="459"/>
    <cellStyle name="1_Book3_So lieu quoc te(GDP)_12 (2) 2" xfId="4420"/>
    <cellStyle name="1_Book3_So lieu quoc te(GDP)_12 (2)_04 Doanh nghiep va CSKDCT 2012" xfId="4421"/>
    <cellStyle name="1_Book3_So lieu quoc te(GDP)_12 (2)_Book2" xfId="4422"/>
    <cellStyle name="1_Book3_So lieu quoc te(GDP)_12 (2)_nien giam tom tat nong nghiep 2013" xfId="4424"/>
    <cellStyle name="1_Book3_So lieu quoc te(GDP)_12 (2)_Niengiam_Hung_final" xfId="4425"/>
    <cellStyle name="1_Book3_So lieu quoc te(GDP)_12 (2)_NGTK-daydu-2014-Laodong" xfId="4423"/>
    <cellStyle name="1_Book3_So lieu quoc te(GDP)_12 (2)_Phan II (In)" xfId="4426"/>
    <cellStyle name="1_Book3_So lieu quoc te(GDP)_12 (2)_Xl0000167" xfId="4427"/>
    <cellStyle name="1_Book3_So lieu quoc te(GDP)_12 Giao duc, Y Te va Muc songnam2011" xfId="4428"/>
    <cellStyle name="1_Book3_So lieu quoc te(GDP)_12 Giao duc, Y Te va Muc songnam2011_nien giam tom tat nong nghiep 2013" xfId="4429"/>
    <cellStyle name="1_Book3_So lieu quoc te(GDP)_12 Giao duc, Y Te va Muc songnam2011_Phan II (In)" xfId="4430"/>
    <cellStyle name="1_Book3_So lieu quoc te(GDP)_12 MSDC_Thuy Van" xfId="4431"/>
    <cellStyle name="1_Book3_So lieu quoc te(GDP)_12 So lieu quoc te (Ok)" xfId="4432"/>
    <cellStyle name="1_Book3_So lieu quoc te(GDP)_12 So lieu quoc te (Ok)_nien giam tom tat nong nghiep 2013" xfId="4433"/>
    <cellStyle name="1_Book3_So lieu quoc te(GDP)_12 So lieu quoc te (Ok)_Phan II (In)" xfId="4434"/>
    <cellStyle name="1_Book3_So lieu quoc te(GDP)_13 Van tai 2012" xfId="4435"/>
    <cellStyle name="1_Book3_So lieu quoc te(GDP)_Book2" xfId="4436"/>
    <cellStyle name="1_Book3_So lieu quoc te(GDP)_Giaoduc2013(ok)" xfId="4437"/>
    <cellStyle name="1_Book3_So lieu quoc te(GDP)_Maket NGTT2012 LN,TS (7-1-2013)" xfId="4438"/>
    <cellStyle name="1_Book3_So lieu quoc te(GDP)_Maket NGTT2012 LN,TS (7-1-2013)_Nongnghiep" xfId="4439"/>
    <cellStyle name="1_Book3_So lieu quoc te(GDP)_Nien giam TT Vu Nong nghiep 2012(solieu)-gui Vu TH 29-3-2013" xfId="4443"/>
    <cellStyle name="1_Book3_So lieu quoc te(GDP)_Niengiam_Hung_final" xfId="4444"/>
    <cellStyle name="1_Book3_So lieu quoc te(GDP)_Nongnghiep" xfId="4445"/>
    <cellStyle name="1_Book3_So lieu quoc te(GDP)_Nongnghiep NGDD 2012_cap nhat den 24-5-2013(1)" xfId="4446"/>
    <cellStyle name="1_Book3_So lieu quoc te(GDP)_Nongnghiep_Nongnghiep NGDD 2012_cap nhat den 24-5-2013(1)" xfId="4447"/>
    <cellStyle name="1_Book3_So lieu quoc te(GDP)_Ngiam_lamnghiep_2011_v2(1)(1)" xfId="460"/>
    <cellStyle name="1_Book3_So lieu quoc te(GDP)_Ngiam_lamnghiep_2011_v2(1)(1)_Nongnghiep" xfId="4440"/>
    <cellStyle name="1_Book3_So lieu quoc te(GDP)_NGTK-daydu-2014-Laodong" xfId="4441"/>
    <cellStyle name="1_Book3_So lieu quoc te(GDP)_NGTT LN,TS 2012 (Chuan)" xfId="4442"/>
    <cellStyle name="1_Book3_So lieu quoc te(GDP)_TKQG" xfId="4448"/>
    <cellStyle name="1_Book3_So lieu quoc te(GDP)_Xl0000147" xfId="4449"/>
    <cellStyle name="1_Book3_So lieu quoc te(GDP)_Xl0000167" xfId="4450"/>
    <cellStyle name="1_Book3_So lieu quoc te(GDP)_XNK" xfId="4451"/>
    <cellStyle name="1_Book3_So lieu quoc te(GDP)_XNK_nien giam tom tat nong nghiep 2013" xfId="4452"/>
    <cellStyle name="1_Book3_So lieu quoc te(GDP)_XNK_Phan II (In)" xfId="4453"/>
    <cellStyle name="1_Book3_TKQG" xfId="4454"/>
    <cellStyle name="1_Book3_Xl0000006" xfId="4455"/>
    <cellStyle name="1_Book3_Xl0000147" xfId="4456"/>
    <cellStyle name="1_Book3_Xl0000167" xfId="4457"/>
    <cellStyle name="1_Book3_XNK" xfId="461"/>
    <cellStyle name="1_Book3_XNK 2" xfId="4458"/>
    <cellStyle name="1_Book3_XNK_08 Thuong mai Tong muc - Diep" xfId="4459"/>
    <cellStyle name="1_Book3_XNK_08 Thuong mai Tong muc - Diep_nien giam tom tat nong nghiep 2013" xfId="4460"/>
    <cellStyle name="1_Book3_XNK_08 Thuong mai Tong muc - Diep_Phan II (In)" xfId="4461"/>
    <cellStyle name="1_Book3_XNK_Bo sung 04 bieu Cong nghiep" xfId="462"/>
    <cellStyle name="1_Book3_XNK_Bo sung 04 bieu Cong nghiep 2" xfId="4462"/>
    <cellStyle name="1_Book3_XNK_Bo sung 04 bieu Cong nghiep_Book2" xfId="4463"/>
    <cellStyle name="1_Book3_XNK_Bo sung 04 bieu Cong nghiep_Mau" xfId="4464"/>
    <cellStyle name="1_Book3_XNK_Bo sung 04 bieu Cong nghiep_Niengiam_Hung_final" xfId="4466"/>
    <cellStyle name="1_Book3_XNK_Bo sung 04 bieu Cong nghiep_NGTK-daydu-2014-Laodong" xfId="4465"/>
    <cellStyle name="1_Book3_XNK_Book2" xfId="4467"/>
    <cellStyle name="1_Book3_XNK_Mau" xfId="4468"/>
    <cellStyle name="1_Book3_XNK_Niengiam_Hung_final" xfId="4470"/>
    <cellStyle name="1_Book3_XNK_NGTK-daydu-2014-Laodong" xfId="4469"/>
    <cellStyle name="1_Book3_XNK-2012" xfId="4471"/>
    <cellStyle name="1_Book3_XNK-2012_nien giam tom tat nong nghiep 2013" xfId="4472"/>
    <cellStyle name="1_Book3_XNK-2012_Phan II (In)" xfId="4473"/>
    <cellStyle name="1_Book3_XNK-Market" xfId="4474"/>
    <cellStyle name="1_Book4" xfId="463"/>
    <cellStyle name="1_Book4 2" xfId="4475"/>
    <cellStyle name="1_Book4_08 Cong nghiep 2010" xfId="4476"/>
    <cellStyle name="1_Book4_08 Thuong mai va Du lich (Ok)" xfId="4477"/>
    <cellStyle name="1_Book4_09 Chi so gia 2011- VuTKG-1 (Ok)" xfId="4478"/>
    <cellStyle name="1_Book4_09 Du lich" xfId="4479"/>
    <cellStyle name="1_Book4_10 Van tai va BCVT (da sua ok)" xfId="4480"/>
    <cellStyle name="1_Book4_12 Giao duc, Y Te va Muc songnam2011" xfId="4481"/>
    <cellStyle name="1_Book4_12 So lieu quoc te (Ok)" xfId="4482"/>
    <cellStyle name="1_Book4_Book1" xfId="464"/>
    <cellStyle name="1_Book4_Book1 2" xfId="4483"/>
    <cellStyle name="1_Book4_Book1_Book2" xfId="4484"/>
    <cellStyle name="1_Book4_Book1_Mau" xfId="4485"/>
    <cellStyle name="1_Book4_Book1_Niengiam_Hung_final" xfId="4487"/>
    <cellStyle name="1_Book4_Book1_NGTK-daydu-2014-Laodong" xfId="4486"/>
    <cellStyle name="1_Book4_Book2" xfId="4488"/>
    <cellStyle name="1_Book4_Mau" xfId="4489"/>
    <cellStyle name="1_Book4_nien giam tom tat du lich va XNK" xfId="4491"/>
    <cellStyle name="1_Book4_Niengiam_Hung_final" xfId="4492"/>
    <cellStyle name="1_Book4_Nongnghiep" xfId="4493"/>
    <cellStyle name="1_Book4_NGTK-daydu-2014-Laodong" xfId="4490"/>
    <cellStyle name="1_Book4_XNK" xfId="4494"/>
    <cellStyle name="1_Book4_XNK-2012" xfId="4495"/>
    <cellStyle name="1_BRU-KI 2010-updated" xfId="465"/>
    <cellStyle name="1_CAM-KI 2010-updated" xfId="466"/>
    <cellStyle name="1_CAM-KI 2010-updated 2" xfId="467"/>
    <cellStyle name="1_CSKDCT 2010" xfId="468"/>
    <cellStyle name="1_CSKDCT 2010 2" xfId="4496"/>
    <cellStyle name="1_CSKDCT 2010_Bo sung 04 bieu Cong nghiep" xfId="469"/>
    <cellStyle name="1_CSKDCT 2010_Bo sung 04 bieu Cong nghiep 2" xfId="4497"/>
    <cellStyle name="1_CSKDCT 2010_Bo sung 04 bieu Cong nghiep_Book2" xfId="4498"/>
    <cellStyle name="1_CSKDCT 2010_Bo sung 04 bieu Cong nghiep_Mau" xfId="4499"/>
    <cellStyle name="1_CSKDCT 2010_Bo sung 04 bieu Cong nghiep_Niengiam_Hung_final" xfId="4501"/>
    <cellStyle name="1_CSKDCT 2010_Bo sung 04 bieu Cong nghiep_NGTK-daydu-2014-Laodong" xfId="4500"/>
    <cellStyle name="1_CSKDCT 2010_Book2" xfId="4502"/>
    <cellStyle name="1_CSKDCT 2010_Mau" xfId="4503"/>
    <cellStyle name="1_CSKDCT 2010_Niengiam_Hung_final" xfId="4505"/>
    <cellStyle name="1_CSKDCT 2010_NGTK-daydu-2014-Laodong" xfId="4504"/>
    <cellStyle name="1_CucThongke-phucdap-Tuan-Anh" xfId="470"/>
    <cellStyle name="1_dan so phan tich 10 nam(moi)" xfId="471"/>
    <cellStyle name="1_dan so phan tich 10 nam(moi)_01 Don vi HC" xfId="4506"/>
    <cellStyle name="1_dan so phan tich 10 nam(moi)_02 Danso_Laodong 2012(chuan) CO SO" xfId="4507"/>
    <cellStyle name="1_dan so phan tich 10 nam(moi)_04 Doanh nghiep va CSKDCT 2012" xfId="4508"/>
    <cellStyle name="1_dan so phan tich 10 nam(moi)_05 Doanh nghiep va Ca the (25)" xfId="472"/>
    <cellStyle name="1_dan so phan tich 10 nam(moi)_12 MSDC_Thuy Van" xfId="4509"/>
    <cellStyle name="1_dan so phan tich 10 nam(moi)_Ca the" xfId="473"/>
    <cellStyle name="1_dan so phan tich 10 nam(moi)_Don vi HC, dat dai, khi hau" xfId="4510"/>
    <cellStyle name="1_dan so phan tich 10 nam(moi)_Mau" xfId="4511"/>
    <cellStyle name="1_dan so phan tich 10 nam(moi)_Mau 2" xfId="4512"/>
    <cellStyle name="1_dan so phan tich 10 nam(moi)_Mau_Book2" xfId="4513"/>
    <cellStyle name="1_dan so phan tich 10 nam(moi)_Mau_Niengiam_Hung_final" xfId="4515"/>
    <cellStyle name="1_dan so phan tich 10 nam(moi)_Mau_NGTK-daydu-2014-Laodong" xfId="4514"/>
    <cellStyle name="1_dan so phan tich 10 nam(moi)_nien giam 28.5.12_sua tn_Oanh-gui-3.15pm-28-5-2012" xfId="4518"/>
    <cellStyle name="1_dan so phan tich 10 nam(moi)_Nien giam KT_TV 2010" xfId="474"/>
    <cellStyle name="1_dan so phan tich 10 nam(moi)_nien giam tom tat nong nghiep 2013" xfId="4519"/>
    <cellStyle name="1_dan so phan tich 10 nam(moi)_NGDD 2013 Thu chi NSNN " xfId="4516"/>
    <cellStyle name="1_dan so phan tich 10 nam(moi)_NGTK-daydu-2014-VuDSLD(22.5.2015)" xfId="4517"/>
    <cellStyle name="1_dan so phan tich 10 nam(moi)_Phan II (In)" xfId="4520"/>
    <cellStyle name="1_dan so phan tich 10 nam(moi)_Xl0000006" xfId="4521"/>
    <cellStyle name="1_dan so phan tich 10 nam(moi)_Xl0000167" xfId="4522"/>
    <cellStyle name="1_dan so phan tich 10 nam(moi)_Y te-VH TT_Tam(1)" xfId="4523"/>
    <cellStyle name="1_Dat Dai NGTT -2013" xfId="4524"/>
    <cellStyle name="1_Dat Dai NGTT -2013 2" xfId="4525"/>
    <cellStyle name="1_Dat Dai NGTT -2013_Book2" xfId="4526"/>
    <cellStyle name="1_Dat Dai NGTT -2013_Niengiam_Hung_final" xfId="4528"/>
    <cellStyle name="1_Dat Dai NGTT -2013_NGTK-daydu-2014-Laodong" xfId="4527"/>
    <cellStyle name="1_GTSXNN" xfId="4530"/>
    <cellStyle name="1_GTSXNN_Nongnghiep NGDD 2012_cap nhat den 24-5-2013(1)" xfId="4531"/>
    <cellStyle name="1_Giaoduc2013(ok)" xfId="4529"/>
    <cellStyle name="1_KI2008 Prototype-Balance of Payments-Mar2008-for typesetting" xfId="4532"/>
    <cellStyle name="1_Lam nghiep, thuy san 2010" xfId="475"/>
    <cellStyle name="1_Lam nghiep, thuy san 2010 (ok)" xfId="476"/>
    <cellStyle name="1_Lam nghiep, thuy san 2010 (ok) 2" xfId="4533"/>
    <cellStyle name="1_Lam nghiep, thuy san 2010 (ok)_01 Don vi HC" xfId="4534"/>
    <cellStyle name="1_Lam nghiep, thuy san 2010 (ok)_08 Cong nghiep 2010" xfId="4535"/>
    <cellStyle name="1_Lam nghiep, thuy san 2010 (ok)_08 Thuong mai va Du lich (Ok)" xfId="4536"/>
    <cellStyle name="1_Lam nghiep, thuy san 2010 (ok)_09 Chi so gia 2011- VuTKG-1 (Ok)" xfId="4537"/>
    <cellStyle name="1_Lam nghiep, thuy san 2010 (ok)_09 Du lich" xfId="4538"/>
    <cellStyle name="1_Lam nghiep, thuy san 2010 (ok)_09 Thuong mai va Du lich" xfId="4539"/>
    <cellStyle name="1_Lam nghiep, thuy san 2010 (ok)_10 Van tai va BCVT (da sua ok)" xfId="4540"/>
    <cellStyle name="1_Lam nghiep, thuy san 2010 (ok)_11 (3)" xfId="477"/>
    <cellStyle name="1_Lam nghiep, thuy san 2010 (ok)_12 (2)" xfId="478"/>
    <cellStyle name="1_Lam nghiep, thuy san 2010 (ok)_12 Giao duc, Y Te va Muc songnam2011" xfId="4541"/>
    <cellStyle name="1_Lam nghiep, thuy san 2010 (ok)_12 MSDC_Thuy Van" xfId="4542"/>
    <cellStyle name="1_Lam nghiep, thuy san 2010 (ok)_Book2" xfId="4543"/>
    <cellStyle name="1_Lam nghiep, thuy san 2010 (ok)_Don vi HC, dat dai, khi hau" xfId="4544"/>
    <cellStyle name="1_Lam nghiep, thuy san 2010 (ok)_Mau" xfId="4545"/>
    <cellStyle name="1_Lam nghiep, thuy san 2010 (ok)_nien giam tom tat du lich va XNK" xfId="4547"/>
    <cellStyle name="1_Lam nghiep, thuy san 2010 (ok)_Niengiam_Hung_final" xfId="4548"/>
    <cellStyle name="1_Lam nghiep, thuy san 2010 (ok)_Nongnghiep" xfId="4549"/>
    <cellStyle name="1_Lam nghiep, thuy san 2010 (ok)_NGTK-daydu-2014-Laodong" xfId="4546"/>
    <cellStyle name="1_Lam nghiep, thuy san 2010 (ok)_TKQG" xfId="4550"/>
    <cellStyle name="1_Lam nghiep, thuy san 2010 (ok)_Xl0000006" xfId="4551"/>
    <cellStyle name="1_Lam nghiep, thuy san 2010 (ok)_XNK" xfId="4552"/>
    <cellStyle name="1_Lam nghiep, thuy san 2010 (ok)_Y te-VH TT_Tam(1)" xfId="4553"/>
    <cellStyle name="1_Lam nghiep, thuy san 2010 10" xfId="4554"/>
    <cellStyle name="1_Lam nghiep, thuy san 2010 11" xfId="4555"/>
    <cellStyle name="1_Lam nghiep, thuy san 2010 12" xfId="4556"/>
    <cellStyle name="1_Lam nghiep, thuy san 2010 13" xfId="4557"/>
    <cellStyle name="1_Lam nghiep, thuy san 2010 14" xfId="4558"/>
    <cellStyle name="1_Lam nghiep, thuy san 2010 15" xfId="4559"/>
    <cellStyle name="1_Lam nghiep, thuy san 2010 16" xfId="4560"/>
    <cellStyle name="1_Lam nghiep, thuy san 2010 17" xfId="4561"/>
    <cellStyle name="1_Lam nghiep, thuy san 2010 18" xfId="4562"/>
    <cellStyle name="1_Lam nghiep, thuy san 2010 19" xfId="4563"/>
    <cellStyle name="1_Lam nghiep, thuy san 2010 2" xfId="4564"/>
    <cellStyle name="1_Lam nghiep, thuy san 2010 20" xfId="4565"/>
    <cellStyle name="1_Lam nghiep, thuy san 2010 21" xfId="4566"/>
    <cellStyle name="1_Lam nghiep, thuy san 2010 3" xfId="4567"/>
    <cellStyle name="1_Lam nghiep, thuy san 2010 4" xfId="4568"/>
    <cellStyle name="1_Lam nghiep, thuy san 2010 5" xfId="4569"/>
    <cellStyle name="1_Lam nghiep, thuy san 2010 6" xfId="4570"/>
    <cellStyle name="1_Lam nghiep, thuy san 2010 7" xfId="4571"/>
    <cellStyle name="1_Lam nghiep, thuy san 2010 8" xfId="4572"/>
    <cellStyle name="1_Lam nghiep, thuy san 2010 9" xfId="4573"/>
    <cellStyle name="1_Lam nghiep, thuy san 2010_01 Don vi HC" xfId="4574"/>
    <cellStyle name="1_Lam nghiep, thuy san 2010_01 Don vi HC 2" xfId="4575"/>
    <cellStyle name="1_Lam nghiep, thuy san 2010_01 Don vi HC_Book2" xfId="4576"/>
    <cellStyle name="1_Lam nghiep, thuy san 2010_01 Don vi HC_Niengiam_Hung_final" xfId="4578"/>
    <cellStyle name="1_Lam nghiep, thuy san 2010_01 Don vi HC_NGTK-daydu-2014-Laodong" xfId="4577"/>
    <cellStyle name="1_Lam nghiep, thuy san 2010_02  Dan so lao dong(OK)" xfId="4579"/>
    <cellStyle name="1_Lam nghiep, thuy san 2010_02 Danso_Laodong 2012(chuan) CO SO" xfId="4580"/>
    <cellStyle name="1_Lam nghiep, thuy san 2010_03 TKQG va Thu chi NSNN 2012" xfId="4581"/>
    <cellStyle name="1_Lam nghiep, thuy san 2010_04 Doanh nghiep va CSKDCT 2012" xfId="4582"/>
    <cellStyle name="1_Lam nghiep, thuy san 2010_05 Doanh nghiep va Ca the_2011 (Ok)" xfId="479"/>
    <cellStyle name="1_Lam nghiep, thuy san 2010_06 Nong, lam nghiep 2010  (ok)" xfId="4584"/>
    <cellStyle name="1_Lam nghiep, thuy san 2010_06 NGTT LN,TS 2013 co so" xfId="4583"/>
    <cellStyle name="1_Lam nghiep, thuy san 2010_07 NGTT CN 2012" xfId="4585"/>
    <cellStyle name="1_Lam nghiep, thuy san 2010_08 Thuong mai Tong muc - Diep" xfId="4586"/>
    <cellStyle name="1_Lam nghiep, thuy san 2010_08 Thuong mai va Du lich (Ok)" xfId="4587"/>
    <cellStyle name="1_Lam nghiep, thuy san 2010_08 Thuong mai va Du lich (Ok)_nien giam tom tat nong nghiep 2013" xfId="4588"/>
    <cellStyle name="1_Lam nghiep, thuy san 2010_08 Thuong mai va Du lich (Ok)_Phan II (In)" xfId="4589"/>
    <cellStyle name="1_Lam nghiep, thuy san 2010_09 Chi so gia 2011- VuTKG-1 (Ok)" xfId="4590"/>
    <cellStyle name="1_Lam nghiep, thuy san 2010_09 Chi so gia 2011- VuTKG-1 (Ok)_nien giam tom tat nong nghiep 2013" xfId="4591"/>
    <cellStyle name="1_Lam nghiep, thuy san 2010_09 Chi so gia 2011- VuTKG-1 (Ok)_Phan II (In)" xfId="4592"/>
    <cellStyle name="1_Lam nghiep, thuy san 2010_09 Du lich" xfId="4593"/>
    <cellStyle name="1_Lam nghiep, thuy san 2010_09 Du lich_nien giam tom tat nong nghiep 2013" xfId="4594"/>
    <cellStyle name="1_Lam nghiep, thuy san 2010_09 Du lich_Phan II (In)" xfId="4595"/>
    <cellStyle name="1_Lam nghiep, thuy san 2010_09 Thuong mai va Du lich" xfId="4596"/>
    <cellStyle name="1_Lam nghiep, thuy san 2010_10 Van tai va BCVT (da sua ok)" xfId="4597"/>
    <cellStyle name="1_Lam nghiep, thuy san 2010_10 Van tai va BCVT (da sua ok)_nien giam tom tat nong nghiep 2013" xfId="4598"/>
    <cellStyle name="1_Lam nghiep, thuy san 2010_10 Van tai va BCVT (da sua ok)_Phan II (In)" xfId="4599"/>
    <cellStyle name="1_Lam nghiep, thuy san 2010_11 (3)" xfId="480"/>
    <cellStyle name="1_Lam nghiep, thuy san 2010_11 (3) 2" xfId="4600"/>
    <cellStyle name="1_Lam nghiep, thuy san 2010_11 (3)_04 Doanh nghiep va CSKDCT 2012" xfId="4601"/>
    <cellStyle name="1_Lam nghiep, thuy san 2010_11 (3)_Book2" xfId="4602"/>
    <cellStyle name="1_Lam nghiep, thuy san 2010_11 (3)_nien giam tom tat nong nghiep 2013" xfId="4604"/>
    <cellStyle name="1_Lam nghiep, thuy san 2010_11 (3)_Niengiam_Hung_final" xfId="4605"/>
    <cellStyle name="1_Lam nghiep, thuy san 2010_11 (3)_NGTK-daydu-2014-Laodong" xfId="4603"/>
    <cellStyle name="1_Lam nghiep, thuy san 2010_11 (3)_Phan II (In)" xfId="4606"/>
    <cellStyle name="1_Lam nghiep, thuy san 2010_11 (3)_Xl0000167" xfId="4607"/>
    <cellStyle name="1_Lam nghiep, thuy san 2010_12 (2)" xfId="481"/>
    <cellStyle name="1_Lam nghiep, thuy san 2010_12 (2) 2" xfId="4608"/>
    <cellStyle name="1_Lam nghiep, thuy san 2010_12 (2)_04 Doanh nghiep va CSKDCT 2012" xfId="4609"/>
    <cellStyle name="1_Lam nghiep, thuy san 2010_12 (2)_Book2" xfId="4610"/>
    <cellStyle name="1_Lam nghiep, thuy san 2010_12 (2)_nien giam tom tat nong nghiep 2013" xfId="4612"/>
    <cellStyle name="1_Lam nghiep, thuy san 2010_12 (2)_Niengiam_Hung_final" xfId="4613"/>
    <cellStyle name="1_Lam nghiep, thuy san 2010_12 (2)_NGTK-daydu-2014-Laodong" xfId="4611"/>
    <cellStyle name="1_Lam nghiep, thuy san 2010_12 (2)_Phan II (In)" xfId="4614"/>
    <cellStyle name="1_Lam nghiep, thuy san 2010_12 (2)_Xl0000167" xfId="4615"/>
    <cellStyle name="1_Lam nghiep, thuy san 2010_12 Giao duc, Y Te va Muc songnam2011" xfId="4616"/>
    <cellStyle name="1_Lam nghiep, thuy san 2010_12 Giao duc, Y Te va Muc songnam2011_nien giam tom tat nong nghiep 2013" xfId="4617"/>
    <cellStyle name="1_Lam nghiep, thuy san 2010_12 Giao duc, Y Te va Muc songnam2011_Phan II (In)" xfId="4618"/>
    <cellStyle name="1_Lam nghiep, thuy san 2010_12 MSDC_Thuy Van" xfId="4619"/>
    <cellStyle name="1_Lam nghiep, thuy san 2010_13 Van tai 2012" xfId="4620"/>
    <cellStyle name="1_Lam nghiep, thuy san 2010_Bo sung 04 bieu Cong nghiep" xfId="482"/>
    <cellStyle name="1_Lam nghiep, thuy san 2010_Bo sung 04 bieu Cong nghiep 2" xfId="4621"/>
    <cellStyle name="1_Lam nghiep, thuy san 2010_Bo sung 04 bieu Cong nghiep_01 Don vi HC" xfId="4622"/>
    <cellStyle name="1_Lam nghiep, thuy san 2010_Bo sung 04 bieu Cong nghiep_09 Thuong mai va Du lich" xfId="4623"/>
    <cellStyle name="1_Lam nghiep, thuy san 2010_Bo sung 04 bieu Cong nghiep_12 MSDC_Thuy Van" xfId="4624"/>
    <cellStyle name="1_Lam nghiep, thuy san 2010_Bo sung 04 bieu Cong nghiep_Book2" xfId="4625"/>
    <cellStyle name="1_Lam nghiep, thuy san 2010_Bo sung 04 bieu Cong nghiep_Don vi HC, dat dai, khi hau" xfId="4626"/>
    <cellStyle name="1_Lam nghiep, thuy san 2010_Bo sung 04 bieu Cong nghiep_Mau" xfId="4627"/>
    <cellStyle name="1_Lam nghiep, thuy san 2010_Bo sung 04 bieu Cong nghiep_Niengiam_Hung_final" xfId="4629"/>
    <cellStyle name="1_Lam nghiep, thuy san 2010_Bo sung 04 bieu Cong nghiep_NGTK-daydu-2014-Laodong" xfId="4628"/>
    <cellStyle name="1_Lam nghiep, thuy san 2010_Bo sung 04 bieu Cong nghiep_TKQG" xfId="4630"/>
    <cellStyle name="1_Lam nghiep, thuy san 2010_Bo sung 04 bieu Cong nghiep_Xl0000006" xfId="4631"/>
    <cellStyle name="1_Lam nghiep, thuy san 2010_Bo sung 04 bieu Cong nghiep_Y te-VH TT_Tam(1)" xfId="4632"/>
    <cellStyle name="1_Lam nghiep, thuy san 2010_Book2" xfId="4633"/>
    <cellStyle name="1_Lam nghiep, thuy san 2010_CucThongke-phucdap-Tuan-Anh" xfId="483"/>
    <cellStyle name="1_Lam nghiep, thuy san 2010_Don vi HC, dat dai, khi hau" xfId="4634"/>
    <cellStyle name="1_Lam nghiep, thuy san 2010_GTSXNN" xfId="4636"/>
    <cellStyle name="1_Lam nghiep, thuy san 2010_GTSXNN_Nongnghiep NGDD 2012_cap nhat den 24-5-2013(1)" xfId="4637"/>
    <cellStyle name="1_Lam nghiep, thuy san 2010_Giaoduc2013(ok)" xfId="4635"/>
    <cellStyle name="1_Lam nghiep, thuy san 2010_Maket NGTT2012 LN,TS (7-1-2013)" xfId="4638"/>
    <cellStyle name="1_Lam nghiep, thuy san 2010_Maket NGTT2012 LN,TS (7-1-2013)_Nongnghiep" xfId="4639"/>
    <cellStyle name="1_Lam nghiep, thuy san 2010_Mau" xfId="4640"/>
    <cellStyle name="1_Lam nghiep, thuy san 2010_Nien giam day du  Nong nghiep 2010" xfId="4644"/>
    <cellStyle name="1_Lam nghiep, thuy san 2010_nien giam tom tat 2010 (thuy)" xfId="485"/>
    <cellStyle name="1_Lam nghiep, thuy san 2010_nien giam tom tat 2010 (thuy) 2" xfId="4645"/>
    <cellStyle name="1_Lam nghiep, thuy san 2010_nien giam tom tat 2010 (thuy)_01 Don vi HC" xfId="4646"/>
    <cellStyle name="1_Lam nghiep, thuy san 2010_nien giam tom tat 2010 (thuy)_09 Thuong mai va Du lich" xfId="4647"/>
    <cellStyle name="1_Lam nghiep, thuy san 2010_nien giam tom tat 2010 (thuy)_12 MSDC_Thuy Van" xfId="4648"/>
    <cellStyle name="1_Lam nghiep, thuy san 2010_nien giam tom tat 2010 (thuy)_Book2" xfId="4649"/>
    <cellStyle name="1_Lam nghiep, thuy san 2010_nien giam tom tat 2010 (thuy)_Don vi HC, dat dai, khi hau" xfId="4650"/>
    <cellStyle name="1_Lam nghiep, thuy san 2010_nien giam tom tat 2010 (thuy)_Mau" xfId="4651"/>
    <cellStyle name="1_Lam nghiep, thuy san 2010_nien giam tom tat 2010 (thuy)_Niengiam_Hung_final" xfId="4653"/>
    <cellStyle name="1_Lam nghiep, thuy san 2010_nien giam tom tat 2010 (thuy)_NGTK-daydu-2014-Laodong" xfId="4652"/>
    <cellStyle name="1_Lam nghiep, thuy san 2010_nien giam tom tat 2010 (thuy)_TKQG" xfId="4654"/>
    <cellStyle name="1_Lam nghiep, thuy san 2010_nien giam tom tat 2010 (thuy)_Xl0000006" xfId="4655"/>
    <cellStyle name="1_Lam nghiep, thuy san 2010_nien giam tom tat 2010 (thuy)_Y te-VH TT_Tam(1)" xfId="4656"/>
    <cellStyle name="1_Lam nghiep, thuy san 2010_Nien giam TT Vu Nong nghiep 2012(solieu)-gui Vu TH 29-3-2013" xfId="4657"/>
    <cellStyle name="1_Lam nghiep, thuy san 2010_Niengiam_Hung_final" xfId="4658"/>
    <cellStyle name="1_Lam nghiep, thuy san 2010_Nongnghiep" xfId="4659"/>
    <cellStyle name="1_Lam nghiep, thuy san 2010_Nongnghiep_Nongnghiep NGDD 2012_cap nhat den 24-5-2013(1)" xfId="4660"/>
    <cellStyle name="1_Lam nghiep, thuy san 2010_Ngiam_lamnghiep_2011_v2(1)(1)" xfId="484"/>
    <cellStyle name="1_Lam nghiep, thuy san 2010_Ngiam_lamnghiep_2011_v2(1)(1)_Nongnghiep" xfId="4641"/>
    <cellStyle name="1_Lam nghiep, thuy san 2010_NGTK-daydu-2014-Laodong" xfId="4642"/>
    <cellStyle name="1_Lam nghiep, thuy san 2010_NGTT LN,TS 2012 (Chuan)" xfId="4643"/>
    <cellStyle name="1_Lam nghiep, thuy san 2010_Phan II (094-211)" xfId="5188"/>
    <cellStyle name="1_Lam nghiep, thuy san 2010_TKQG" xfId="4661"/>
    <cellStyle name="1_Lam nghiep, thuy san 2010_Xl0000006" xfId="4662"/>
    <cellStyle name="1_Lam nghiep, thuy san 2010_Xl0000147" xfId="4663"/>
    <cellStyle name="1_Lam nghiep, thuy san 2010_Xl0000167" xfId="4664"/>
    <cellStyle name="1_Lam nghiep, thuy san 2010_XNK" xfId="4665"/>
    <cellStyle name="1_Lam nghiep, thuy san 2010_XNK_nien giam tom tat nong nghiep 2013" xfId="4666"/>
    <cellStyle name="1_Lam nghiep, thuy san 2010_XNK_Phan II (In)" xfId="4667"/>
    <cellStyle name="1_Lam nghiep, thuy san 2010_XNK-Market" xfId="4668"/>
    <cellStyle name="1_Lam nghiep, thuy san 2010_Y te-VH TT_Tam(1)" xfId="4669"/>
    <cellStyle name="1_LAO-KI 2010-updated" xfId="486"/>
    <cellStyle name="1_Maket NGTT Cong nghiep 2011" xfId="487"/>
    <cellStyle name="1_Maket NGTT Cong nghiep 2011_08 Cong nghiep 2010" xfId="4670"/>
    <cellStyle name="1_Maket NGTT Cong nghiep 2011_08 Thuong mai va Du lich (Ok)" xfId="4671"/>
    <cellStyle name="1_Maket NGTT Cong nghiep 2011_09 Chi so gia 2011- VuTKG-1 (Ok)" xfId="4672"/>
    <cellStyle name="1_Maket NGTT Cong nghiep 2011_09 Du lich" xfId="4673"/>
    <cellStyle name="1_Maket NGTT Cong nghiep 2011_10 Van tai va BCVT (da sua ok)" xfId="4674"/>
    <cellStyle name="1_Maket NGTT Cong nghiep 2011_12 Giao duc, Y Te va Muc songnam2011" xfId="4675"/>
    <cellStyle name="1_Maket NGTT Cong nghiep 2011_nien giam tom tat du lich va XNK" xfId="4676"/>
    <cellStyle name="1_Maket NGTT Cong nghiep 2011_Nongnghiep" xfId="4677"/>
    <cellStyle name="1_Maket NGTT Cong nghiep 2011_XNK" xfId="4678"/>
    <cellStyle name="1_Maket NGTT Doanh Nghiep 2011" xfId="488"/>
    <cellStyle name="1_Maket NGTT Doanh Nghiep 2011_08 Cong nghiep 2010" xfId="4679"/>
    <cellStyle name="1_Maket NGTT Doanh Nghiep 2011_08 Thuong mai va Du lich (Ok)" xfId="4680"/>
    <cellStyle name="1_Maket NGTT Doanh Nghiep 2011_09 Chi so gia 2011- VuTKG-1 (Ok)" xfId="4681"/>
    <cellStyle name="1_Maket NGTT Doanh Nghiep 2011_09 Du lich" xfId="4682"/>
    <cellStyle name="1_Maket NGTT Doanh Nghiep 2011_10 Van tai va BCVT (da sua ok)" xfId="4683"/>
    <cellStyle name="1_Maket NGTT Doanh Nghiep 2011_12 Giao duc, Y Te va Muc songnam2011" xfId="4684"/>
    <cellStyle name="1_Maket NGTT Doanh Nghiep 2011_nien giam tom tat du lich va XNK" xfId="4685"/>
    <cellStyle name="1_Maket NGTT Doanh Nghiep 2011_Nongnghiep" xfId="4686"/>
    <cellStyle name="1_Maket NGTT Doanh Nghiep 2011_XNK" xfId="4687"/>
    <cellStyle name="1_Maket NGTT Thu chi NS 2011" xfId="489"/>
    <cellStyle name="1_Maket NGTT Thu chi NS 2011_08 Cong nghiep 2010" xfId="4688"/>
    <cellStyle name="1_Maket NGTT Thu chi NS 2011_08 Thuong mai va Du lich (Ok)" xfId="4689"/>
    <cellStyle name="1_Maket NGTT Thu chi NS 2011_09 Chi so gia 2011- VuTKG-1 (Ok)" xfId="4690"/>
    <cellStyle name="1_Maket NGTT Thu chi NS 2011_09 Du lich" xfId="4691"/>
    <cellStyle name="1_Maket NGTT Thu chi NS 2011_10 Van tai va BCVT (da sua ok)" xfId="4692"/>
    <cellStyle name="1_Maket NGTT Thu chi NS 2011_12 Giao duc, Y Te va Muc songnam2011" xfId="4693"/>
    <cellStyle name="1_Maket NGTT Thu chi NS 2011_nien giam tom tat du lich va XNK" xfId="4694"/>
    <cellStyle name="1_Maket NGTT Thu chi NS 2011_Nongnghiep" xfId="4695"/>
    <cellStyle name="1_Maket NGTT Thu chi NS 2011_XNK" xfId="4696"/>
    <cellStyle name="1_Maket NGTT2012 LN,TS (7-1-2013)" xfId="4697"/>
    <cellStyle name="1_Maket NGTT2012 LN,TS (7-1-2013)_Nongnghiep" xfId="4698"/>
    <cellStyle name="1_Mau" xfId="4699"/>
    <cellStyle name="1_Nien giam day du  Nong nghiep 2010" xfId="4712"/>
    <cellStyle name="1_nien giam tom tat nong nghiep 2013" xfId="4713"/>
    <cellStyle name="1_Nien giam TT Vu Nong nghiep 2012(solieu)-gui Vu TH 29-3-2013" xfId="4714"/>
    <cellStyle name="1_Niengiam_Hung_final" xfId="4715"/>
    <cellStyle name="1_Nongnghiep" xfId="492"/>
    <cellStyle name="1_Nongnghiep 2" xfId="4716"/>
    <cellStyle name="1_Nongnghiep_Bo sung 04 bieu Cong nghiep" xfId="493"/>
    <cellStyle name="1_Nongnghiep_Bo sung 04 bieu Cong nghiep 2" xfId="4717"/>
    <cellStyle name="1_Nongnghiep_Bo sung 04 bieu Cong nghiep_Book2" xfId="4718"/>
    <cellStyle name="1_Nongnghiep_Bo sung 04 bieu Cong nghiep_Mau" xfId="4719"/>
    <cellStyle name="1_Nongnghiep_Bo sung 04 bieu Cong nghiep_Niengiam_Hung_final" xfId="4721"/>
    <cellStyle name="1_Nongnghiep_Bo sung 04 bieu Cong nghiep_NGTK-daydu-2014-Laodong" xfId="4720"/>
    <cellStyle name="1_Nongnghiep_Book2" xfId="4722"/>
    <cellStyle name="1_Nongnghiep_Mau" xfId="4723"/>
    <cellStyle name="1_Nongnghiep_Niengiam_Hung_final" xfId="4726"/>
    <cellStyle name="1_Nongnghiep_Nongnghiep NGDD 2012_cap nhat den 24-5-2013(1)" xfId="4727"/>
    <cellStyle name="1_Nongnghiep_NGDD 2013 Thu chi NSNN " xfId="4724"/>
    <cellStyle name="1_Nongnghiep_NGTK-daydu-2014-Laodong" xfId="4725"/>
    <cellStyle name="1_Nongnghiep_TKQG" xfId="4728"/>
    <cellStyle name="1_Ngiam_lamnghiep_2011_v2(1)(1)" xfId="490"/>
    <cellStyle name="1_Ngiam_lamnghiep_2011_v2(1)(1)_Nongnghiep" xfId="4700"/>
    <cellStyle name="1_NGTK-daydu-2014-Laodong" xfId="4701"/>
    <cellStyle name="1_NGTT Ca the 2011 Diep" xfId="491"/>
    <cellStyle name="1_NGTT Ca the 2011 Diep_08 Cong nghiep 2010" xfId="4702"/>
    <cellStyle name="1_NGTT Ca the 2011 Diep_08 Thuong mai va Du lich (Ok)" xfId="4703"/>
    <cellStyle name="1_NGTT Ca the 2011 Diep_09 Chi so gia 2011- VuTKG-1 (Ok)" xfId="4704"/>
    <cellStyle name="1_NGTT Ca the 2011 Diep_09 Du lich" xfId="4705"/>
    <cellStyle name="1_NGTT Ca the 2011 Diep_10 Van tai va BCVT (da sua ok)" xfId="4706"/>
    <cellStyle name="1_NGTT Ca the 2011 Diep_12 Giao duc, Y Te va Muc songnam2011" xfId="4707"/>
    <cellStyle name="1_NGTT Ca the 2011 Diep_nien giam tom tat du lich va XNK" xfId="4708"/>
    <cellStyle name="1_NGTT Ca the 2011 Diep_Nongnghiep" xfId="4709"/>
    <cellStyle name="1_NGTT Ca the 2011 Diep_XNK" xfId="4710"/>
    <cellStyle name="1_NGTT LN,TS 2012 (Chuan)" xfId="4711"/>
    <cellStyle name="1_Phan i (in)" xfId="4729"/>
    <cellStyle name="1_Phan II (094-211)" xfId="5189"/>
    <cellStyle name="1_Phan II (In)" xfId="4730"/>
    <cellStyle name="1_So lieu quoc te TH" xfId="494"/>
    <cellStyle name="1_So lieu quoc te TH_08 Cong nghiep 2010" xfId="4731"/>
    <cellStyle name="1_So lieu quoc te TH_08 Thuong mai va Du lich (Ok)" xfId="4732"/>
    <cellStyle name="1_So lieu quoc te TH_09 Chi so gia 2011- VuTKG-1 (Ok)" xfId="4733"/>
    <cellStyle name="1_So lieu quoc te TH_09 Du lich" xfId="4734"/>
    <cellStyle name="1_So lieu quoc te TH_10 Van tai va BCVT (da sua ok)" xfId="4735"/>
    <cellStyle name="1_So lieu quoc te TH_12 Giao duc, Y Te va Muc songnam2011" xfId="4736"/>
    <cellStyle name="1_So lieu quoc te TH_nien giam tom tat du lich va XNK" xfId="4737"/>
    <cellStyle name="1_So lieu quoc te TH_Nongnghiep" xfId="4738"/>
    <cellStyle name="1_So lieu quoc te TH_XNK" xfId="4739"/>
    <cellStyle name="1_So lieu quoc te(GDP)" xfId="495"/>
    <cellStyle name="1_So lieu quoc te(GDP) 2" xfId="4740"/>
    <cellStyle name="1_So lieu quoc te(GDP)_02  Dan so lao dong(OK)" xfId="4741"/>
    <cellStyle name="1_So lieu quoc te(GDP)_03 TKQG va Thu chi NSNN 2012" xfId="4742"/>
    <cellStyle name="1_So lieu quoc te(GDP)_04 Doanh nghiep va CSKDCT 2012" xfId="4743"/>
    <cellStyle name="1_So lieu quoc te(GDP)_05 Doanh nghiep va Ca the_2011 (Ok)" xfId="496"/>
    <cellStyle name="1_So lieu quoc te(GDP)_06 NGTT LN,TS 2013 co so" xfId="4744"/>
    <cellStyle name="1_So lieu quoc te(GDP)_07 NGTT CN 2012" xfId="4745"/>
    <cellStyle name="1_So lieu quoc te(GDP)_08 Thuong mai Tong muc - Diep" xfId="4746"/>
    <cellStyle name="1_So lieu quoc te(GDP)_08 Thuong mai va Du lich (Ok)" xfId="4747"/>
    <cellStyle name="1_So lieu quoc te(GDP)_08 Thuong mai va Du lich (Ok)_nien giam tom tat nong nghiep 2013" xfId="4748"/>
    <cellStyle name="1_So lieu quoc te(GDP)_08 Thuong mai va Du lich (Ok)_Phan II (In)" xfId="4749"/>
    <cellStyle name="1_So lieu quoc te(GDP)_09 Chi so gia 2011- VuTKG-1 (Ok)" xfId="4750"/>
    <cellStyle name="1_So lieu quoc te(GDP)_09 Chi so gia 2011- VuTKG-1 (Ok)_nien giam tom tat nong nghiep 2013" xfId="4751"/>
    <cellStyle name="1_So lieu quoc te(GDP)_09 Chi so gia 2011- VuTKG-1 (Ok)_Phan II (In)" xfId="4752"/>
    <cellStyle name="1_So lieu quoc te(GDP)_09 Du lich" xfId="4753"/>
    <cellStyle name="1_So lieu quoc te(GDP)_09 Du lich_nien giam tom tat nong nghiep 2013" xfId="4754"/>
    <cellStyle name="1_So lieu quoc te(GDP)_09 Du lich_Phan II (In)" xfId="4755"/>
    <cellStyle name="1_So lieu quoc te(GDP)_10 Van tai va BCVT (da sua ok)" xfId="4756"/>
    <cellStyle name="1_So lieu quoc te(GDP)_10 Van tai va BCVT (da sua ok)_nien giam tom tat nong nghiep 2013" xfId="4757"/>
    <cellStyle name="1_So lieu quoc te(GDP)_10 Van tai va BCVT (da sua ok)_Phan II (In)" xfId="4758"/>
    <cellStyle name="1_So lieu quoc te(GDP)_11 (3)" xfId="497"/>
    <cellStyle name="1_So lieu quoc te(GDP)_11 (3) 2" xfId="4759"/>
    <cellStyle name="1_So lieu quoc te(GDP)_11 (3)_04 Doanh nghiep va CSKDCT 2012" xfId="4760"/>
    <cellStyle name="1_So lieu quoc te(GDP)_11 (3)_Book2" xfId="4761"/>
    <cellStyle name="1_So lieu quoc te(GDP)_11 (3)_nien giam tom tat nong nghiep 2013" xfId="4763"/>
    <cellStyle name="1_So lieu quoc te(GDP)_11 (3)_Niengiam_Hung_final" xfId="4764"/>
    <cellStyle name="1_So lieu quoc te(GDP)_11 (3)_NGTK-daydu-2014-Laodong" xfId="4762"/>
    <cellStyle name="1_So lieu quoc te(GDP)_11 (3)_Phan II (In)" xfId="4765"/>
    <cellStyle name="1_So lieu quoc te(GDP)_11 (3)_Xl0000167" xfId="4766"/>
    <cellStyle name="1_So lieu quoc te(GDP)_12 (2)" xfId="498"/>
    <cellStyle name="1_So lieu quoc te(GDP)_12 (2) 2" xfId="4767"/>
    <cellStyle name="1_So lieu quoc te(GDP)_12 (2)_04 Doanh nghiep va CSKDCT 2012" xfId="4768"/>
    <cellStyle name="1_So lieu quoc te(GDP)_12 (2)_Book2" xfId="4769"/>
    <cellStyle name="1_So lieu quoc te(GDP)_12 (2)_nien giam tom tat nong nghiep 2013" xfId="4771"/>
    <cellStyle name="1_So lieu quoc te(GDP)_12 (2)_Niengiam_Hung_final" xfId="4772"/>
    <cellStyle name="1_So lieu quoc te(GDP)_12 (2)_NGTK-daydu-2014-Laodong" xfId="4770"/>
    <cellStyle name="1_So lieu quoc te(GDP)_12 (2)_Phan II (In)" xfId="4773"/>
    <cellStyle name="1_So lieu quoc te(GDP)_12 (2)_Xl0000167" xfId="4774"/>
    <cellStyle name="1_So lieu quoc te(GDP)_12 Giao duc, Y Te va Muc songnam2011" xfId="4775"/>
    <cellStyle name="1_So lieu quoc te(GDP)_12 Giao duc, Y Te va Muc songnam2011_nien giam tom tat nong nghiep 2013" xfId="4776"/>
    <cellStyle name="1_So lieu quoc te(GDP)_12 Giao duc, Y Te va Muc songnam2011_Phan II (In)" xfId="4777"/>
    <cellStyle name="1_So lieu quoc te(GDP)_12 MSDC_Thuy Van" xfId="4778"/>
    <cellStyle name="1_So lieu quoc te(GDP)_12 So lieu quoc te (Ok)" xfId="4779"/>
    <cellStyle name="1_So lieu quoc te(GDP)_12 So lieu quoc te (Ok)_nien giam tom tat nong nghiep 2013" xfId="4780"/>
    <cellStyle name="1_So lieu quoc te(GDP)_12 So lieu quoc te (Ok)_Phan II (In)" xfId="4781"/>
    <cellStyle name="1_So lieu quoc te(GDP)_13 Van tai 2012" xfId="4782"/>
    <cellStyle name="1_So lieu quoc te(GDP)_Book2" xfId="4783"/>
    <cellStyle name="1_So lieu quoc te(GDP)_Giaoduc2013(ok)" xfId="4784"/>
    <cellStyle name="1_So lieu quoc te(GDP)_Maket NGTT2012 LN,TS (7-1-2013)" xfId="4785"/>
    <cellStyle name="1_So lieu quoc te(GDP)_Maket NGTT2012 LN,TS (7-1-2013)_Nongnghiep" xfId="4786"/>
    <cellStyle name="1_So lieu quoc te(GDP)_Nien giam TT Vu Nong nghiep 2012(solieu)-gui Vu TH 29-3-2013" xfId="4790"/>
    <cellStyle name="1_So lieu quoc te(GDP)_Niengiam_Hung_final" xfId="4791"/>
    <cellStyle name="1_So lieu quoc te(GDP)_Nongnghiep" xfId="4792"/>
    <cellStyle name="1_So lieu quoc te(GDP)_Nongnghiep NGDD 2012_cap nhat den 24-5-2013(1)" xfId="4793"/>
    <cellStyle name="1_So lieu quoc te(GDP)_Nongnghiep_Nongnghiep NGDD 2012_cap nhat den 24-5-2013(1)" xfId="4794"/>
    <cellStyle name="1_So lieu quoc te(GDP)_Ngiam_lamnghiep_2011_v2(1)(1)" xfId="499"/>
    <cellStyle name="1_So lieu quoc te(GDP)_Ngiam_lamnghiep_2011_v2(1)(1)_Nongnghiep" xfId="4787"/>
    <cellStyle name="1_So lieu quoc te(GDP)_NGTK-daydu-2014-Laodong" xfId="4788"/>
    <cellStyle name="1_So lieu quoc te(GDP)_NGTT LN,TS 2012 (Chuan)" xfId="4789"/>
    <cellStyle name="1_So lieu quoc te(GDP)_TKQG" xfId="4795"/>
    <cellStyle name="1_So lieu quoc te(GDP)_Xl0000147" xfId="4796"/>
    <cellStyle name="1_So lieu quoc te(GDP)_Xl0000167" xfId="4797"/>
    <cellStyle name="1_So lieu quoc te(GDP)_XNK" xfId="4798"/>
    <cellStyle name="1_So lieu quoc te(GDP)_XNK_nien giam tom tat nong nghiep 2013" xfId="4799"/>
    <cellStyle name="1_So lieu quoc te(GDP)_XNK_Phan II (In)" xfId="4800"/>
    <cellStyle name="1_TKQG" xfId="4810"/>
    <cellStyle name="1_Tong hop 1" xfId="4811"/>
    <cellStyle name="1_Tong hop 1 2" xfId="4812"/>
    <cellStyle name="1_Tong hop 1_Book2" xfId="4813"/>
    <cellStyle name="1_Tong hop 1_Niengiam_Hung_final" xfId="4815"/>
    <cellStyle name="1_Tong hop 1_NGTK-daydu-2014-Laodong" xfId="4814"/>
    <cellStyle name="1_Tong hop NGTT" xfId="500"/>
    <cellStyle name="1_Tong hop NGTT 2" xfId="4816"/>
    <cellStyle name="1_Tong hop NGTT_Book2" xfId="4817"/>
    <cellStyle name="1_Tong hop NGTT_Mau" xfId="4818"/>
    <cellStyle name="1_Tong hop NGTT_Niengiam_Hung_final" xfId="4820"/>
    <cellStyle name="1_Tong hop NGTT_NGTK-daydu-2014-Laodong" xfId="4819"/>
    <cellStyle name="1_Thuong mai va Du lich" xfId="4801"/>
    <cellStyle name="1_Thuong mai va Du lich 2" xfId="4802"/>
    <cellStyle name="1_Thuong mai va Du lich_01 Don vi HC" xfId="4803"/>
    <cellStyle name="1_Thuong mai va Du lich_Book2" xfId="4804"/>
    <cellStyle name="1_Thuong mai va Du lich_nien giam tom tat nong nghiep 2013" xfId="4807"/>
    <cellStyle name="1_Thuong mai va Du lich_Niengiam_Hung_final" xfId="4808"/>
    <cellStyle name="1_Thuong mai va Du lich_NGDD 2013 Thu chi NSNN " xfId="4805"/>
    <cellStyle name="1_Thuong mai va Du lich_NGTK-daydu-2014-Laodong" xfId="4806"/>
    <cellStyle name="1_Thuong mai va Du lich_Phan II (In)" xfId="4809"/>
    <cellStyle name="1_Xl0000006" xfId="4821"/>
    <cellStyle name="1_Xl0000167" xfId="4822"/>
    <cellStyle name="1_XNK" xfId="501"/>
    <cellStyle name="1_XNK (10-6)" xfId="4823"/>
    <cellStyle name="1_XNK (10-6) 2" xfId="4824"/>
    <cellStyle name="1_XNK (10-6)_Book2" xfId="4825"/>
    <cellStyle name="1_XNK (10-6)_Niengiam_Hung_final" xfId="4827"/>
    <cellStyle name="1_XNK (10-6)_NGTK-daydu-2014-Laodong" xfId="4826"/>
    <cellStyle name="1_XNK 10" xfId="4828"/>
    <cellStyle name="1_XNK 11" xfId="4829"/>
    <cellStyle name="1_XNK 12" xfId="4830"/>
    <cellStyle name="1_XNK 13" xfId="4831"/>
    <cellStyle name="1_XNK 14" xfId="4832"/>
    <cellStyle name="1_XNK 15" xfId="4833"/>
    <cellStyle name="1_XNK 16" xfId="4834"/>
    <cellStyle name="1_XNK 17" xfId="4835"/>
    <cellStyle name="1_XNK 18" xfId="4836"/>
    <cellStyle name="1_XNK 19" xfId="4837"/>
    <cellStyle name="1_XNK 2" xfId="4838"/>
    <cellStyle name="1_XNK 20" xfId="4839"/>
    <cellStyle name="1_XNK 21" xfId="4840"/>
    <cellStyle name="1_XNK 3" xfId="4841"/>
    <cellStyle name="1_XNK 4" xfId="4842"/>
    <cellStyle name="1_XNK 5" xfId="4843"/>
    <cellStyle name="1_XNK 6" xfId="4844"/>
    <cellStyle name="1_XNK 7" xfId="4845"/>
    <cellStyle name="1_XNK 8" xfId="4846"/>
    <cellStyle name="1_XNK 9" xfId="4847"/>
    <cellStyle name="1_XNK_08 Thuong mai Tong muc - Diep" xfId="4848"/>
    <cellStyle name="1_XNK_08 Thuong mai Tong muc - Diep_nien giam tom tat nong nghiep 2013" xfId="4849"/>
    <cellStyle name="1_XNK_08 Thuong mai Tong muc - Diep_Phan II (In)" xfId="4850"/>
    <cellStyle name="1_XNK_Bo sung 04 bieu Cong nghiep" xfId="502"/>
    <cellStyle name="1_XNK_Bo sung 04 bieu Cong nghiep 2" xfId="4851"/>
    <cellStyle name="1_XNK_Bo sung 04 bieu Cong nghiep_Book2" xfId="4852"/>
    <cellStyle name="1_XNK_Bo sung 04 bieu Cong nghiep_Mau" xfId="4853"/>
    <cellStyle name="1_XNK_Bo sung 04 bieu Cong nghiep_Niengiam_Hung_final" xfId="4855"/>
    <cellStyle name="1_XNK_Bo sung 04 bieu Cong nghiep_NGTK-daydu-2014-Laodong" xfId="4854"/>
    <cellStyle name="1_XNK_Book2" xfId="4856"/>
    <cellStyle name="1_XNK_Mau" xfId="4857"/>
    <cellStyle name="1_XNK_Niengiam_Hung_final" xfId="4859"/>
    <cellStyle name="1_XNK_NGTK-daydu-2014-Laodong" xfId="4858"/>
    <cellStyle name="1_XNK-2012" xfId="4860"/>
    <cellStyle name="1_XNK-2012_nien giam tom tat nong nghiep 2013" xfId="4861"/>
    <cellStyle name="1_XNK-2012_Phan II (In)" xfId="4862"/>
    <cellStyle name="1_XNK-Market" xfId="4863"/>
    <cellStyle name="¹éºÐÀ²_      " xfId="503"/>
    <cellStyle name="20% - Accent1 2" xfId="504"/>
    <cellStyle name="20% - Accent1 2 2" xfId="5190"/>
    <cellStyle name="20% - Accent1 3" xfId="4864"/>
    <cellStyle name="20% - Accent2 2" xfId="505"/>
    <cellStyle name="20% - Accent2 2 2" xfId="5191"/>
    <cellStyle name="20% - Accent2 3" xfId="4865"/>
    <cellStyle name="20% - Accent3 2" xfId="506"/>
    <cellStyle name="20% - Accent3 2 2" xfId="5192"/>
    <cellStyle name="20% - Accent3 3" xfId="4866"/>
    <cellStyle name="20% - Accent4 2" xfId="507"/>
    <cellStyle name="20% - Accent4 2 2" xfId="5193"/>
    <cellStyle name="20% - Accent4 3" xfId="4867"/>
    <cellStyle name="20% - Accent5 2" xfId="508"/>
    <cellStyle name="20% - Accent5 2 2" xfId="5194"/>
    <cellStyle name="20% - Accent5 3" xfId="4868"/>
    <cellStyle name="20% - Accent6 2" xfId="509"/>
    <cellStyle name="20% - Accent6 2 2" xfId="5195"/>
    <cellStyle name="20% - Accent6 3" xfId="4869"/>
    <cellStyle name="40% - Accent1 2" xfId="510"/>
    <cellStyle name="40% - Accent1 2 2" xfId="5196"/>
    <cellStyle name="40% - Accent1 3" xfId="4870"/>
    <cellStyle name="40% - Accent2 2" xfId="511"/>
    <cellStyle name="40% - Accent2 2 2" xfId="5197"/>
    <cellStyle name="40% - Accent2 3" xfId="4871"/>
    <cellStyle name="40% - Accent3 2" xfId="512"/>
    <cellStyle name="40% - Accent3 2 2" xfId="5198"/>
    <cellStyle name="40% - Accent3 3" xfId="4872"/>
    <cellStyle name="40% - Accent4 2" xfId="513"/>
    <cellStyle name="40% - Accent4 2 2" xfId="5199"/>
    <cellStyle name="40% - Accent4 3" xfId="4873"/>
    <cellStyle name="40% - Accent5 2" xfId="514"/>
    <cellStyle name="40% - Accent5 2 2" xfId="5200"/>
    <cellStyle name="40% - Accent5 3" xfId="4874"/>
    <cellStyle name="40% - Accent6 2" xfId="515"/>
    <cellStyle name="40% - Accent6 2 2" xfId="5201"/>
    <cellStyle name="40% - Accent6 3" xfId="4875"/>
    <cellStyle name="60% - Accent1 2" xfId="516"/>
    <cellStyle name="60% - Accent1 2 2" xfId="5202"/>
    <cellStyle name="60% - Accent1 3" xfId="4876"/>
    <cellStyle name="60% - Accent2 2" xfId="517"/>
    <cellStyle name="60% - Accent2 2 2" xfId="5203"/>
    <cellStyle name="60% - Accent2 3" xfId="4877"/>
    <cellStyle name="60% - Accent3 2" xfId="518"/>
    <cellStyle name="60% - Accent3 2 2" xfId="5204"/>
    <cellStyle name="60% - Accent3 3" xfId="4878"/>
    <cellStyle name="60% - Accent4 2" xfId="519"/>
    <cellStyle name="60% - Accent4 2 2" xfId="5205"/>
    <cellStyle name="60% - Accent4 3" xfId="4879"/>
    <cellStyle name="60% - Accent5 2" xfId="520"/>
    <cellStyle name="60% - Accent5 2 2" xfId="5206"/>
    <cellStyle name="60% - Accent5 3" xfId="4880"/>
    <cellStyle name="60% - Accent6 2" xfId="521"/>
    <cellStyle name="60% - Accent6 2 2" xfId="5207"/>
    <cellStyle name="60% - Accent6 3" xfId="4881"/>
    <cellStyle name="Accent1 2" xfId="522"/>
    <cellStyle name="Accent1 2 2" xfId="5208"/>
    <cellStyle name="Accent1 3" xfId="4882"/>
    <cellStyle name="Accent2 2" xfId="523"/>
    <cellStyle name="Accent2 2 2" xfId="5209"/>
    <cellStyle name="Accent2 3" xfId="4883"/>
    <cellStyle name="Accent3 2" xfId="524"/>
    <cellStyle name="Accent3 2 2" xfId="5210"/>
    <cellStyle name="Accent3 3" xfId="4884"/>
    <cellStyle name="Accent4 2" xfId="525"/>
    <cellStyle name="Accent4 2 2" xfId="5211"/>
    <cellStyle name="Accent4 3" xfId="4885"/>
    <cellStyle name="Accent5 2" xfId="526"/>
    <cellStyle name="Accent5 2 2" xfId="5212"/>
    <cellStyle name="Accent5 3" xfId="4886"/>
    <cellStyle name="Accent6 2" xfId="527"/>
    <cellStyle name="Accent6 2 2" xfId="5213"/>
    <cellStyle name="Accent6 3" xfId="4887"/>
    <cellStyle name="ÅëÈ­ [0]_      " xfId="528"/>
    <cellStyle name="ÅëÈ­_      " xfId="529"/>
    <cellStyle name="AeE­_INQUIRY ¿?¾÷AßAø " xfId="530"/>
    <cellStyle name="ÅëÈ­_L601CPT" xfId="531"/>
    <cellStyle name="ÄÞ¸¶ [0]_      " xfId="532"/>
    <cellStyle name="AÞ¸¶ [0]_INQUIRY ¿?¾÷AßAø " xfId="533"/>
    <cellStyle name="ÄÞ¸¶_      " xfId="534"/>
    <cellStyle name="AÞ¸¶_INQUIRY ¿?¾÷AßAø " xfId="535"/>
    <cellStyle name="AutoFormat Options" xfId="536"/>
    <cellStyle name="Bad 2" xfId="537"/>
    <cellStyle name="Bad 2 2" xfId="5214"/>
    <cellStyle name="Bad 3" xfId="4888"/>
    <cellStyle name="C?AØ_¿?¾÷CoE² " xfId="538"/>
    <cellStyle name="Ç¥ÁØ_      " xfId="539"/>
    <cellStyle name="Calculation 2" xfId="540"/>
    <cellStyle name="Calculation 2 2" xfId="5215"/>
    <cellStyle name="Calculation 3" xfId="4889"/>
    <cellStyle name="category" xfId="541"/>
    <cellStyle name="Cerrency_Sheet2_XANGDAU" xfId="542"/>
    <cellStyle name="Comma" xfId="544" builtinId="3"/>
    <cellStyle name="Comma [0]" xfId="545" builtinId="6"/>
    <cellStyle name="Comma [0] 2" xfId="4891"/>
    <cellStyle name="Comma 10" xfId="4892"/>
    <cellStyle name="Comma 10 2" xfId="4893"/>
    <cellStyle name="Comma 10 2 2" xfId="4894"/>
    <cellStyle name="Comma 10 3" xfId="4895"/>
    <cellStyle name="Comma 10_12 MSDC_Thuy Van" xfId="4896"/>
    <cellStyle name="Comma 11" xfId="4897"/>
    <cellStyle name="Comma 12" xfId="4898"/>
    <cellStyle name="Comma 13" xfId="4899"/>
    <cellStyle name="Comma 14" xfId="4900"/>
    <cellStyle name="Comma 14 2" xfId="5216"/>
    <cellStyle name="Comma 15" xfId="4901"/>
    <cellStyle name="Comma 16" xfId="4902"/>
    <cellStyle name="Comma 16 2" xfId="4903"/>
    <cellStyle name="Comma 16 6" xfId="4904"/>
    <cellStyle name="Comma 16 6 2" xfId="4905"/>
    <cellStyle name="Comma 17" xfId="4906"/>
    <cellStyle name="Comma 17 2" xfId="4907"/>
    <cellStyle name="Comma 18" xfId="4908"/>
    <cellStyle name="Comma 18 2" xfId="4909"/>
    <cellStyle name="Comma 19" xfId="4910"/>
    <cellStyle name="Comma 19 2" xfId="4911"/>
    <cellStyle name="Comma 2" xfId="546"/>
    <cellStyle name="Comma 2 2" xfId="4912"/>
    <cellStyle name="Comma 2 2 2" xfId="4913"/>
    <cellStyle name="Comma 2 3" xfId="4914"/>
    <cellStyle name="Comma 2 3 2" xfId="4915"/>
    <cellStyle name="Comma 2 3 2 2" xfId="4916"/>
    <cellStyle name="Comma 2 4" xfId="4917"/>
    <cellStyle name="Comma 2_12 MSDC_Thuy Van" xfId="4918"/>
    <cellStyle name="Comma 20" xfId="4919"/>
    <cellStyle name="Comma 20 2" xfId="4920"/>
    <cellStyle name="Comma 21" xfId="4921"/>
    <cellStyle name="Comma 21 2" xfId="4922"/>
    <cellStyle name="Comma 22" xfId="4923"/>
    <cellStyle name="Comma 22 2" xfId="4924"/>
    <cellStyle name="Comma 23" xfId="4925"/>
    <cellStyle name="Comma 23 2" xfId="4926"/>
    <cellStyle name="Comma 24" xfId="4927"/>
    <cellStyle name="Comma 24 2" xfId="4928"/>
    <cellStyle name="Comma 25" xfId="4929"/>
    <cellStyle name="Comma 26" xfId="5217"/>
    <cellStyle name="Comma 3" xfId="547"/>
    <cellStyle name="Comma 3 2" xfId="4930"/>
    <cellStyle name="Comma 3 3" xfId="4931"/>
    <cellStyle name="Comma 3_12 MSDC_Thuy Van" xfId="4932"/>
    <cellStyle name="Comma 4" xfId="548"/>
    <cellStyle name="Comma 4 2" xfId="4933"/>
    <cellStyle name="Comma 5" xfId="549"/>
    <cellStyle name="Comma 5 2" xfId="4934"/>
    <cellStyle name="Comma 6" xfId="550"/>
    <cellStyle name="Comma 6 2" xfId="4935"/>
    <cellStyle name="Comma 7" xfId="551"/>
    <cellStyle name="Comma 7 2" xfId="4936"/>
    <cellStyle name="Comma 8" xfId="552"/>
    <cellStyle name="Comma 8 2" xfId="4937"/>
    <cellStyle name="Comma 9" xfId="553"/>
    <cellStyle name="Comma 9 2" xfId="4938"/>
    <cellStyle name="comma zerodec" xfId="554"/>
    <cellStyle name="comma zerodec 2" xfId="4939"/>
    <cellStyle name="comma zerodec_11(1).DAOTAO 2012(ok)" xfId="4940"/>
    <cellStyle name="Comma0" xfId="555"/>
    <cellStyle name="Comma0 2" xfId="4941"/>
    <cellStyle name="cong" xfId="556"/>
    <cellStyle name="Currency 2" xfId="557"/>
    <cellStyle name="Currency0" xfId="558"/>
    <cellStyle name="Currency0 2" xfId="4942"/>
    <cellStyle name="Currency1" xfId="559"/>
    <cellStyle name="Currency1 2" xfId="4943"/>
    <cellStyle name="Check Cell 2" xfId="543"/>
    <cellStyle name="Check Cell 2 2" xfId="5218"/>
    <cellStyle name="Check Cell 3" xfId="4890"/>
    <cellStyle name="Date" xfId="560"/>
    <cellStyle name="Date 2" xfId="4944"/>
    <cellStyle name="DAUDE" xfId="561"/>
    <cellStyle name="Dollar (zero dec)" xfId="562"/>
    <cellStyle name="Dollar (zero dec) 2" xfId="4945"/>
    <cellStyle name="Dollar (zero dec)_12 MSDC_Thuy Van" xfId="4946"/>
    <cellStyle name="Explanatory Text 2" xfId="563"/>
    <cellStyle name="Explanatory Text 2 2" xfId="5219"/>
    <cellStyle name="Explanatory Text 3" xfId="4947"/>
    <cellStyle name="Fixed" xfId="564"/>
    <cellStyle name="Fixed 2" xfId="4948"/>
    <cellStyle name="Good 2" xfId="566"/>
    <cellStyle name="Good 2 2" xfId="5220"/>
    <cellStyle name="Good 3" xfId="4949"/>
    <cellStyle name="Grey" xfId="567"/>
    <cellStyle name="Grey 2" xfId="4950"/>
    <cellStyle name="Grey_11(1).DAOTAO 2012(ok)" xfId="4951"/>
    <cellStyle name="gia" xfId="565"/>
    <cellStyle name="HEADER" xfId="568"/>
    <cellStyle name="Header1" xfId="569"/>
    <cellStyle name="Header2" xfId="570"/>
    <cellStyle name="Heading 1 2" xfId="571"/>
    <cellStyle name="Heading 1 2 2" xfId="5221"/>
    <cellStyle name="Heading 1 3" xfId="4952"/>
    <cellStyle name="Heading 2 2" xfId="572"/>
    <cellStyle name="Heading 2 2 2" xfId="5222"/>
    <cellStyle name="Heading 2 3" xfId="4953"/>
    <cellStyle name="Heading 3 2" xfId="573"/>
    <cellStyle name="Heading 3 2 2" xfId="5223"/>
    <cellStyle name="Heading 3 3" xfId="4954"/>
    <cellStyle name="Heading 4 2" xfId="574"/>
    <cellStyle name="Heading 4 2 2" xfId="5224"/>
    <cellStyle name="Heading 4 3" xfId="4955"/>
    <cellStyle name="HEADING1" xfId="575"/>
    <cellStyle name="HEADING1 2" xfId="4956"/>
    <cellStyle name="HEADING1_11(1).DAOTAO 2012(ok)" xfId="4957"/>
    <cellStyle name="HEADING2" xfId="576"/>
    <cellStyle name="HEADING2 2" xfId="4958"/>
    <cellStyle name="HEADING2_11(1).DAOTAO 2012(ok)" xfId="4959"/>
    <cellStyle name="Hyperlink 2" xfId="4960"/>
    <cellStyle name="Input [yellow]" xfId="577"/>
    <cellStyle name="Input [yellow] 2" xfId="4961"/>
    <cellStyle name="Input [yellow]_11(1).DAOTAO 2012(ok)" xfId="4962"/>
    <cellStyle name="Input 2" xfId="578"/>
    <cellStyle name="Input 2 2" xfId="5225"/>
    <cellStyle name="Input 3" xfId="4963"/>
    <cellStyle name="Input 4" xfId="4964"/>
    <cellStyle name="Input 5" xfId="4965"/>
    <cellStyle name="Input 6" xfId="4966"/>
    <cellStyle name="Input 7" xfId="4967"/>
    <cellStyle name="Input 8" xfId="4968"/>
    <cellStyle name="Linked Cell 2" xfId="579"/>
    <cellStyle name="Linked Cell 2 2" xfId="5226"/>
    <cellStyle name="Linked Cell 3" xfId="4969"/>
    <cellStyle name="Model" xfId="580"/>
    <cellStyle name="Monétaire [0]_TARIFFS DB" xfId="581"/>
    <cellStyle name="Monétaire_TARIFFS DB" xfId="582"/>
    <cellStyle name="n" xfId="583"/>
    <cellStyle name="Neutral 2" xfId="584"/>
    <cellStyle name="Neutral 2 2" xfId="5227"/>
    <cellStyle name="Neutral 3" xfId="4970"/>
    <cellStyle name="New Times Roman" xfId="585"/>
    <cellStyle name="New Times Roman 2" xfId="4971"/>
    <cellStyle name="New Times Roman_11(1).DAOTAO 2012(ok)" xfId="4972"/>
    <cellStyle name="No" xfId="586"/>
    <cellStyle name="No 2" xfId="4973"/>
    <cellStyle name="no dec" xfId="587"/>
    <cellStyle name="no dec 2" xfId="4974"/>
    <cellStyle name="no dec_11(1).DAOTAO 2012(ok)" xfId="4975"/>
    <cellStyle name="No_01 Don vi HC" xfId="4976"/>
    <cellStyle name="Normal" xfId="0" builtinId="0"/>
    <cellStyle name="Normal - Style1" xfId="588"/>
    <cellStyle name="Normal - Style1 2" xfId="589"/>
    <cellStyle name="Normal - Style1 2 2" xfId="5228"/>
    <cellStyle name="Normal - Style1_01 Don vi HC" xfId="4977"/>
    <cellStyle name="Normal 10" xfId="590"/>
    <cellStyle name="Normal 10 2" xfId="4978"/>
    <cellStyle name="Normal 100" xfId="4979"/>
    <cellStyle name="Normal 101" xfId="4980"/>
    <cellStyle name="Normal 102" xfId="4981"/>
    <cellStyle name="Normal 103" xfId="4982"/>
    <cellStyle name="Normal 104" xfId="4983"/>
    <cellStyle name="Normal 105" xfId="4984"/>
    <cellStyle name="Normal 106" xfId="4985"/>
    <cellStyle name="Normal 107" xfId="4986"/>
    <cellStyle name="Normal 108" xfId="4987"/>
    <cellStyle name="Normal 109" xfId="4988"/>
    <cellStyle name="Normal 11" xfId="4989"/>
    <cellStyle name="Normal 11 2" xfId="4990"/>
    <cellStyle name="Normal 11 3" xfId="4991"/>
    <cellStyle name="Normal 11 4" xfId="5229"/>
    <cellStyle name="Normal 11_12 MSDC_Thuy Van" xfId="4992"/>
    <cellStyle name="Normal 110" xfId="4993"/>
    <cellStyle name="Normal 111" xfId="4994"/>
    <cellStyle name="Normal 112" xfId="4995"/>
    <cellStyle name="Normal 113" xfId="4996"/>
    <cellStyle name="Normal 114" xfId="4997"/>
    <cellStyle name="Normal 115" xfId="4998"/>
    <cellStyle name="Normal 116" xfId="4999"/>
    <cellStyle name="Normal 117" xfId="5000"/>
    <cellStyle name="Normal 118" xfId="5001"/>
    <cellStyle name="Normal 119" xfId="5002"/>
    <cellStyle name="Normal 12" xfId="5003"/>
    <cellStyle name="Normal 12 2" xfId="5004"/>
    <cellStyle name="Normal 12 3" xfId="5005"/>
    <cellStyle name="Normal 12 4" xfId="5006"/>
    <cellStyle name="Normal 12_TKQG" xfId="5007"/>
    <cellStyle name="Normal 120" xfId="5008"/>
    <cellStyle name="Normal 121" xfId="5009"/>
    <cellStyle name="Normal 122" xfId="5010"/>
    <cellStyle name="Normal 123" xfId="5011"/>
    <cellStyle name="Normal 124" xfId="5012"/>
    <cellStyle name="Normal 125" xfId="5013"/>
    <cellStyle name="Normal 126" xfId="5014"/>
    <cellStyle name="Normal 127" xfId="5015"/>
    <cellStyle name="Normal 128" xfId="5016"/>
    <cellStyle name="Normal 129" xfId="5017"/>
    <cellStyle name="Normal 13" xfId="5018"/>
    <cellStyle name="Normal 13 2" xfId="5019"/>
    <cellStyle name="Normal 13 2 2" xfId="5020"/>
    <cellStyle name="Normal 13 2 3" xfId="5021"/>
    <cellStyle name="Normal 13 3" xfId="5022"/>
    <cellStyle name="Normal 13 4" xfId="5180"/>
    <cellStyle name="Normal 130" xfId="5023"/>
    <cellStyle name="Normal 131" xfId="5024"/>
    <cellStyle name="Normal 132" xfId="5025"/>
    <cellStyle name="Normal 133" xfId="5026"/>
    <cellStyle name="Normal 134" xfId="5027"/>
    <cellStyle name="Normal 135" xfId="5028"/>
    <cellStyle name="Normal 136" xfId="5029"/>
    <cellStyle name="Normal 137" xfId="5030"/>
    <cellStyle name="Normal 138" xfId="5031"/>
    <cellStyle name="Normal 139" xfId="5032"/>
    <cellStyle name="Normal 14" xfId="5033"/>
    <cellStyle name="Normal 140" xfId="5034"/>
    <cellStyle name="Normal 141" xfId="5035"/>
    <cellStyle name="Normal 142" xfId="5036"/>
    <cellStyle name="Normal 143" xfId="5037"/>
    <cellStyle name="Normal 144" xfId="5038"/>
    <cellStyle name="Normal 145" xfId="5039"/>
    <cellStyle name="Normal 146" xfId="5040"/>
    <cellStyle name="Normal 147" xfId="5041"/>
    <cellStyle name="Normal 148" xfId="5042"/>
    <cellStyle name="Normal 149" xfId="5043"/>
    <cellStyle name="Normal 15" xfId="5044"/>
    <cellStyle name="Normal 150" xfId="5045"/>
    <cellStyle name="Normal 151" xfId="5046"/>
    <cellStyle name="Normal 152" xfId="5047"/>
    <cellStyle name="Normal 152 2" xfId="5048"/>
    <cellStyle name="Normal 153" xfId="5049"/>
    <cellStyle name="Normal 153 2" xfId="5050"/>
    <cellStyle name="Normal 153 2 2" xfId="5051"/>
    <cellStyle name="Normal 154" xfId="5052"/>
    <cellStyle name="Normal 154 2" xfId="5053"/>
    <cellStyle name="Normal 155" xfId="5054"/>
    <cellStyle name="Normal 156" xfId="5055"/>
    <cellStyle name="Normal 156 2" xfId="5230"/>
    <cellStyle name="Normal 157" xfId="5231"/>
    <cellStyle name="Normal 158" xfId="5232"/>
    <cellStyle name="Normal 16" xfId="5056"/>
    <cellStyle name="Normal 17" xfId="5057"/>
    <cellStyle name="Normal 18" xfId="5058"/>
    <cellStyle name="Normal 19" xfId="5059"/>
    <cellStyle name="Normal 2" xfId="591"/>
    <cellStyle name="Normal 2 2" xfId="592"/>
    <cellStyle name="Normal 2 2 2" xfId="5060"/>
    <cellStyle name="Normal 2 3" xfId="5061"/>
    <cellStyle name="Normal 2 4" xfId="5062"/>
    <cellStyle name="Normal 2 4 2" xfId="5063"/>
    <cellStyle name="Normal 2 5" xfId="5064"/>
    <cellStyle name="Normal 2 6" xfId="5065"/>
    <cellStyle name="Normal 2_05 Doanh nghiep va Ca the (25)" xfId="593"/>
    <cellStyle name="Normal 20" xfId="5066"/>
    <cellStyle name="Normal 21" xfId="5067"/>
    <cellStyle name="Normal 22" xfId="5068"/>
    <cellStyle name="Normal 23" xfId="5069"/>
    <cellStyle name="Normal 24" xfId="5070"/>
    <cellStyle name="Normal 25" xfId="5071"/>
    <cellStyle name="Normal 26" xfId="5072"/>
    <cellStyle name="Normal 27" xfId="5073"/>
    <cellStyle name="Normal 28" xfId="5074"/>
    <cellStyle name="Normal 29" xfId="5075"/>
    <cellStyle name="Normal 3" xfId="594"/>
    <cellStyle name="Normal 3 2" xfId="595"/>
    <cellStyle name="Normal 3 2 2" xfId="596"/>
    <cellStyle name="Normal 3 2 3" xfId="5076"/>
    <cellStyle name="Normal 3 2_06 NGTT LN,TS 2013 co so" xfId="5077"/>
    <cellStyle name="Normal 3 3" xfId="5078"/>
    <cellStyle name="Normal 3 4" xfId="5079"/>
    <cellStyle name="Normal 3_01 Don vi HC" xfId="5080"/>
    <cellStyle name="Normal 30" xfId="5081"/>
    <cellStyle name="Normal 31" xfId="5082"/>
    <cellStyle name="Normal 32" xfId="5083"/>
    <cellStyle name="Normal 33" xfId="5084"/>
    <cellStyle name="Normal 34" xfId="5085"/>
    <cellStyle name="Normal 35" xfId="5086"/>
    <cellStyle name="Normal 36" xfId="5087"/>
    <cellStyle name="Normal 37" xfId="5088"/>
    <cellStyle name="Normal 38" xfId="5089"/>
    <cellStyle name="Normal 39" xfId="5090"/>
    <cellStyle name="Normal 4" xfId="597"/>
    <cellStyle name="Normal 4 2" xfId="598"/>
    <cellStyle name="Normal 4 2 2" xfId="5091"/>
    <cellStyle name="Normal 4 3" xfId="5092"/>
    <cellStyle name="Normal 4_07 NGTT CN 2012" xfId="5093"/>
    <cellStyle name="Normal 40" xfId="5094"/>
    <cellStyle name="Normal 41" xfId="5095"/>
    <cellStyle name="Normal 42" xfId="5096"/>
    <cellStyle name="Normal 43" xfId="5097"/>
    <cellStyle name="Normal 44" xfId="5098"/>
    <cellStyle name="Normal 45" xfId="5099"/>
    <cellStyle name="Normal 46" xfId="5100"/>
    <cellStyle name="Normal 47" xfId="5101"/>
    <cellStyle name="Normal 48" xfId="5102"/>
    <cellStyle name="Normal 49" xfId="5103"/>
    <cellStyle name="Normal 5" xfId="599"/>
    <cellStyle name="Normal 5 2" xfId="5104"/>
    <cellStyle name="Normal 5_Nien giam LNTS 2012 (ok)" xfId="5105"/>
    <cellStyle name="Normal 50" xfId="5106"/>
    <cellStyle name="Normal 51" xfId="5107"/>
    <cellStyle name="Normal 52" xfId="5108"/>
    <cellStyle name="Normal 53" xfId="5109"/>
    <cellStyle name="Normal 54" xfId="5110"/>
    <cellStyle name="Normal 55" xfId="5111"/>
    <cellStyle name="Normal 56" xfId="5112"/>
    <cellStyle name="Normal 57" xfId="5113"/>
    <cellStyle name="Normal 58" xfId="5114"/>
    <cellStyle name="Normal 59" xfId="5115"/>
    <cellStyle name="Normal 6" xfId="600"/>
    <cellStyle name="Normal 6 2" xfId="5116"/>
    <cellStyle name="Normal 6_Nien giam LNTS 2012 (ok)" xfId="5117"/>
    <cellStyle name="Normal 60" xfId="5118"/>
    <cellStyle name="Normal 61" xfId="5119"/>
    <cellStyle name="Normal 62" xfId="5120"/>
    <cellStyle name="Normal 63" xfId="5121"/>
    <cellStyle name="Normal 64" xfId="5122"/>
    <cellStyle name="Normal 65" xfId="5123"/>
    <cellStyle name="Normal 66" xfId="5124"/>
    <cellStyle name="Normal 67" xfId="5125"/>
    <cellStyle name="Normal 68" xfId="5126"/>
    <cellStyle name="Normal 69" xfId="5127"/>
    <cellStyle name="Normal 7" xfId="601"/>
    <cellStyle name="Normal 7 2" xfId="5128"/>
    <cellStyle name="Normal 7_Nien giam LNTS 2012 (ok)" xfId="5129"/>
    <cellStyle name="Normal 70" xfId="5130"/>
    <cellStyle name="Normal 71" xfId="5131"/>
    <cellStyle name="Normal 72" xfId="5132"/>
    <cellStyle name="Normal 73" xfId="5133"/>
    <cellStyle name="Normal 74" xfId="5134"/>
    <cellStyle name="Normal 75" xfId="5135"/>
    <cellStyle name="Normal 76" xfId="5136"/>
    <cellStyle name="Normal 77" xfId="5137"/>
    <cellStyle name="Normal 78" xfId="5138"/>
    <cellStyle name="Normal 79" xfId="5139"/>
    <cellStyle name="Normal 8" xfId="602"/>
    <cellStyle name="Normal 8 2" xfId="5140"/>
    <cellStyle name="Normal 8_Nien giam LNTS 2012 (ok)" xfId="5141"/>
    <cellStyle name="Normal 80" xfId="5142"/>
    <cellStyle name="Normal 81" xfId="5143"/>
    <cellStyle name="Normal 82" xfId="5144"/>
    <cellStyle name="Normal 83" xfId="5145"/>
    <cellStyle name="Normal 84" xfId="5146"/>
    <cellStyle name="Normal 85" xfId="5147"/>
    <cellStyle name="Normal 86" xfId="5148"/>
    <cellStyle name="Normal 87" xfId="5149"/>
    <cellStyle name="Normal 88" xfId="5150"/>
    <cellStyle name="Normal 89" xfId="5151"/>
    <cellStyle name="Normal 9" xfId="603"/>
    <cellStyle name="Normal 9 2" xfId="5152"/>
    <cellStyle name="Normal 90" xfId="5153"/>
    <cellStyle name="Normal 91" xfId="5154"/>
    <cellStyle name="Normal 92" xfId="5155"/>
    <cellStyle name="Normal 93" xfId="5156"/>
    <cellStyle name="Normal 94" xfId="5157"/>
    <cellStyle name="Normal 95" xfId="5158"/>
    <cellStyle name="Normal 96" xfId="5159"/>
    <cellStyle name="Normal 97" xfId="5160"/>
    <cellStyle name="Normal 98" xfId="5161"/>
    <cellStyle name="Normal 99" xfId="5162"/>
    <cellStyle name="Normal_01GDP2003" xfId="604"/>
    <cellStyle name="Normal_02.NGTT2009-DSLD" xfId="605"/>
    <cellStyle name="Normal_02.NGTT2009-DSLDok" xfId="606"/>
    <cellStyle name="Normal_02.NGTT2009-DSLDok 2 2 2" xfId="660"/>
    <cellStyle name="Normal_10MuclucNien Giam" xfId="5179"/>
    <cellStyle name="Normal_2" xfId="607"/>
    <cellStyle name="Normal_Book1" xfId="5178"/>
    <cellStyle name="Normal_DVHC" xfId="5163"/>
    <cellStyle name="Normal_Market-NG-tomtat-2007" xfId="608"/>
    <cellStyle name="Normal_Market-NG-tomtat-2007_Tong hop NGTT" xfId="609"/>
    <cellStyle name="Normal_Mau-NGTK-day-du-2006" xfId="610"/>
    <cellStyle name="Normal_NG TT 2005 DS-VX" xfId="611"/>
    <cellStyle name="Normal_NGTK-day-du-2006_Chi-Hien" xfId="612"/>
    <cellStyle name="Normal_NGTK-day-du-2006_Chi-Hien_Tong hop NGTT" xfId="613"/>
    <cellStyle name="Normal_uoc_2007_lao_dong_PA3" xfId="614"/>
    <cellStyle name="Normal_uoc_2007_lao_dong_PA3 2" xfId="661"/>
    <cellStyle name="Note 2" xfId="615"/>
    <cellStyle name="Note 2 2" xfId="5233"/>
    <cellStyle name="Note 3" xfId="5164"/>
    <cellStyle name="Output 2" xfId="616"/>
    <cellStyle name="Output 2 2" xfId="5234"/>
    <cellStyle name="Output 3" xfId="5165"/>
    <cellStyle name="Percent [2]" xfId="617"/>
    <cellStyle name="Percent 2" xfId="618"/>
    <cellStyle name="Percent 3" xfId="5166"/>
    <cellStyle name="Percent 3 2" xfId="5167"/>
    <cellStyle name="Percent 4" xfId="5168"/>
    <cellStyle name="Percent 5" xfId="5169"/>
    <cellStyle name="Style 1" xfId="619"/>
    <cellStyle name="Style 1 2" xfId="5170"/>
    <cellStyle name="Style 10" xfId="5171"/>
    <cellStyle name="Style 11" xfId="5172"/>
    <cellStyle name="Style 2" xfId="620"/>
    <cellStyle name="Style 3" xfId="621"/>
    <cellStyle name="Style 3 2" xfId="5173"/>
    <cellStyle name="Style 4" xfId="622"/>
    <cellStyle name="Style 5" xfId="623"/>
    <cellStyle name="Style 6" xfId="624"/>
    <cellStyle name="Style 7" xfId="625"/>
    <cellStyle name="Style 8" xfId="626"/>
    <cellStyle name="Style 9" xfId="627"/>
    <cellStyle name="Style1" xfId="628"/>
    <cellStyle name="Style2" xfId="629"/>
    <cellStyle name="Style3" xfId="630"/>
    <cellStyle name="Style4" xfId="631"/>
    <cellStyle name="Style5" xfId="632"/>
    <cellStyle name="Style6" xfId="633"/>
    <cellStyle name="Style7" xfId="634"/>
    <cellStyle name="subhead" xfId="635"/>
    <cellStyle name="Title 2" xfId="5174"/>
    <cellStyle name="Total 2" xfId="637"/>
    <cellStyle name="Total 2 2" xfId="5235"/>
    <cellStyle name="Total 3" xfId="5175"/>
    <cellStyle name="thvt" xfId="636"/>
    <cellStyle name="Warning Text 2" xfId="638"/>
    <cellStyle name="Warning Text 2 2" xfId="5236"/>
    <cellStyle name="Warning Text 3" xfId="5176"/>
    <cellStyle name="ปกติ_gdp2006q4" xfId="5177"/>
    <cellStyle name=" [0.00]_ Att. 1- Cover" xfId="657"/>
    <cellStyle name="_ Att. 1- Cover" xfId="658"/>
    <cellStyle name="?_ Att. 1- Cover" xfId="659"/>
    <cellStyle name="똿뗦먛귟 [0.00]_PRODUCT DETAIL Q1" xfId="639"/>
    <cellStyle name="똿뗦먛귟_PRODUCT DETAIL Q1" xfId="640"/>
    <cellStyle name="믅됞 [0.00]_PRODUCT DETAIL Q1" xfId="641"/>
    <cellStyle name="믅됞_PRODUCT DETAIL Q1" xfId="642"/>
    <cellStyle name="백분율_95" xfId="643"/>
    <cellStyle name="뷭?_BOOKSHIP" xfId="644"/>
    <cellStyle name="콤마 [0]_1202" xfId="648"/>
    <cellStyle name="콤마_1202" xfId="649"/>
    <cellStyle name="통화 [0]_1202" xfId="650"/>
    <cellStyle name="통화_1202" xfId="651"/>
    <cellStyle name="표준_(정보부문)월별인원계획" xfId="652"/>
    <cellStyle name="一般_99Q3647-ALL-CAS2" xfId="645"/>
    <cellStyle name="千分位[0]_Book1" xfId="646"/>
    <cellStyle name="千分位_99Q3647-ALL-CAS2" xfId="647"/>
    <cellStyle name="標準_list of commodities" xfId="653"/>
    <cellStyle name="貨幣 [0]_Book1" xfId="654"/>
    <cellStyle name="貨幣[0]_BRE" xfId="655"/>
    <cellStyle name="貨幣_Book1" xfId="6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/>
              <a:t>Dân số trung bình phân theo giới tính </a:t>
            </a:r>
          </a:p>
          <a:p>
            <a:pPr>
              <a:defRPr/>
            </a:pPr>
            <a:r>
              <a:rPr lang="en-US" sz="1200" b="1" i="1"/>
              <a:t>Average population by sex </a:t>
            </a:r>
          </a:p>
        </c:rich>
      </c:tx>
      <c:layout>
        <c:manualLayout>
          <c:xMode val="edge"/>
          <c:yMode val="edge"/>
          <c:x val="0.22927077865266843"/>
          <c:y val="2.7777777777777776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INFOR!$L$6:$L$7</c:f>
              <c:strCache>
                <c:ptCount val="1"/>
                <c:pt idx="0">
                  <c:v>Nam
Male</c:v>
                </c:pt>
              </c:strCache>
            </c:strRef>
          </c:tx>
          <c:invertIfNegative val="0"/>
          <c:cat>
            <c:numRef>
              <c:f>INFOR!$K$8:$K$15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INFOR!$L$8:$L$15</c:f>
              <c:numCache>
                <c:formatCode>#,##0</c:formatCode>
                <c:ptCount val="8"/>
                <c:pt idx="0">
                  <c:v>448428</c:v>
                </c:pt>
                <c:pt idx="1">
                  <c:v>451889</c:v>
                </c:pt>
                <c:pt idx="2">
                  <c:v>457927</c:v>
                </c:pt>
                <c:pt idx="3">
                  <c:v>462530</c:v>
                </c:pt>
                <c:pt idx="4">
                  <c:v>466883</c:v>
                </c:pt>
                <c:pt idx="5">
                  <c:v>471057</c:v>
                </c:pt>
                <c:pt idx="6">
                  <c:v>475702</c:v>
                </c:pt>
                <c:pt idx="7">
                  <c:v>480205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0A-45A9-A319-870B7B30C78D}"/>
            </c:ext>
          </c:extLst>
        </c:ser>
        <c:ser>
          <c:idx val="1"/>
          <c:order val="1"/>
          <c:tx>
            <c:strRef>
              <c:f>INFOR!$M$6:$M$7</c:f>
              <c:strCache>
                <c:ptCount val="1"/>
                <c:pt idx="0">
                  <c:v>Nữ
Female</c:v>
                </c:pt>
              </c:strCache>
            </c:strRef>
          </c:tx>
          <c:invertIfNegative val="0"/>
          <c:cat>
            <c:numRef>
              <c:f>INFOR!$K$8:$K$15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INFOR!$M$8:$M$15</c:f>
              <c:numCache>
                <c:formatCode>#,##0</c:formatCode>
                <c:ptCount val="8"/>
                <c:pt idx="0">
                  <c:v>453319</c:v>
                </c:pt>
                <c:pt idx="1">
                  <c:v>455807</c:v>
                </c:pt>
                <c:pt idx="2">
                  <c:v>460869</c:v>
                </c:pt>
                <c:pt idx="3">
                  <c:v>464465</c:v>
                </c:pt>
                <c:pt idx="4">
                  <c:v>468925</c:v>
                </c:pt>
                <c:pt idx="5">
                  <c:v>473374</c:v>
                </c:pt>
                <c:pt idx="6">
                  <c:v>477431</c:v>
                </c:pt>
                <c:pt idx="7">
                  <c:v>481710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0A-45A9-A319-870B7B30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5529344"/>
        <c:axId val="215530880"/>
      </c:barChart>
      <c:catAx>
        <c:axId val="2155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5530880"/>
        <c:crosses val="autoZero"/>
        <c:auto val="1"/>
        <c:lblAlgn val="ctr"/>
        <c:lblOffset val="100"/>
        <c:noMultiLvlLbl val="0"/>
      </c:catAx>
      <c:valAx>
        <c:axId val="2155308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1552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Dân số trung bình phân theo thành thị, nông thôn</a:t>
            </a:r>
          </a:p>
          <a:p>
            <a:pPr>
              <a:defRPr/>
            </a:pPr>
            <a:r>
              <a:rPr lang="en-US" sz="1200" i="1"/>
              <a:t>Average population by residence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INFOR!$L$27:$L$28</c:f>
              <c:strCache>
                <c:ptCount val="1"/>
                <c:pt idx="0">
                  <c:v>Thành thị
 Urban Người - Person</c:v>
                </c:pt>
              </c:strCache>
            </c:strRef>
          </c:tx>
          <c:invertIfNegative val="0"/>
          <c:cat>
            <c:numRef>
              <c:f>INFOR!$K$29:$K$36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INFOR!$L$29:$L$36</c:f>
              <c:numCache>
                <c:formatCode>#,##0</c:formatCode>
                <c:ptCount val="8"/>
                <c:pt idx="0">
                  <c:v>171218</c:v>
                </c:pt>
                <c:pt idx="1">
                  <c:v>172388</c:v>
                </c:pt>
                <c:pt idx="2">
                  <c:v>175100</c:v>
                </c:pt>
                <c:pt idx="3">
                  <c:v>180568</c:v>
                </c:pt>
                <c:pt idx="4">
                  <c:v>184515</c:v>
                </c:pt>
                <c:pt idx="5">
                  <c:v>191641</c:v>
                </c:pt>
                <c:pt idx="6">
                  <c:v>196309</c:v>
                </c:pt>
                <c:pt idx="7">
                  <c:v>201091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7C-4B77-B919-2798BF13E85B}"/>
            </c:ext>
          </c:extLst>
        </c:ser>
        <c:ser>
          <c:idx val="1"/>
          <c:order val="1"/>
          <c:tx>
            <c:strRef>
              <c:f>INFOR!$M$27:$M$28</c:f>
              <c:strCache>
                <c:ptCount val="1"/>
                <c:pt idx="0">
                  <c:v>Nông thôn
Rural</c:v>
                </c:pt>
              </c:strCache>
            </c:strRef>
          </c:tx>
          <c:invertIfNegative val="0"/>
          <c:cat>
            <c:numRef>
              <c:f>INFOR!$K$29:$K$36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INFOR!$M$29:$M$36</c:f>
              <c:numCache>
                <c:formatCode>#,##0</c:formatCode>
                <c:ptCount val="8"/>
                <c:pt idx="0">
                  <c:v>730529</c:v>
                </c:pt>
                <c:pt idx="1">
                  <c:v>735308</c:v>
                </c:pt>
                <c:pt idx="2">
                  <c:v>743696</c:v>
                </c:pt>
                <c:pt idx="3">
                  <c:v>746427</c:v>
                </c:pt>
                <c:pt idx="4">
                  <c:v>751293</c:v>
                </c:pt>
                <c:pt idx="5">
                  <c:v>752790</c:v>
                </c:pt>
                <c:pt idx="6">
                  <c:v>756824</c:v>
                </c:pt>
                <c:pt idx="7">
                  <c:v>760824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7C-4B77-B919-2798BF13E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36480"/>
        <c:axId val="216038016"/>
      </c:barChart>
      <c:catAx>
        <c:axId val="21603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038016"/>
        <c:crosses val="autoZero"/>
        <c:auto val="1"/>
        <c:lblAlgn val="ctr"/>
        <c:lblOffset val="100"/>
        <c:noMultiLvlLbl val="0"/>
      </c:catAx>
      <c:valAx>
        <c:axId val="21603801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16036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INFOR!$K$43</c:f>
              <c:strCache>
                <c:ptCount val="1"/>
                <c:pt idx="0">
                  <c:v>2010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INFOR!$L$42:$N$42</c:f>
              <c:strCache>
                <c:ptCount val="3"/>
                <c:pt idx="0">
                  <c:v>Kinh tế                   Nhà nước 
State</c:v>
                </c:pt>
                <c:pt idx="1">
                  <c:v>Kinh tế ngoài Nhà nước
Non-state</c:v>
                </c:pt>
                <c:pt idx="2">
                  <c:v>Khu vực
đầu tư nước ngoài 
 Foreign investment sector</c:v>
                </c:pt>
              </c:strCache>
            </c:strRef>
          </c:cat>
          <c:val>
            <c:numRef>
              <c:f>INFOR!$L$43:$N$43</c:f>
              <c:numCache>
                <c:formatCode>_(* #,##0_);_(* \(#,##0\);_(* "-"_);_(@_)</c:formatCode>
                <c:ptCount val="3"/>
                <c:pt idx="0">
                  <c:v>48123</c:v>
                </c:pt>
                <c:pt idx="1">
                  <c:v>469037</c:v>
                </c:pt>
                <c:pt idx="2">
                  <c:v>11393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FA-434E-9D80-84427A6813F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INFOR!$K$49</c:f>
              <c:strCache>
                <c:ptCount val="1"/>
                <c:pt idx="0">
                  <c:v>2015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INFOR!$L$48:$N$48</c:f>
              <c:strCache>
                <c:ptCount val="3"/>
                <c:pt idx="0">
                  <c:v>Kinh tế                   Nhà nước 
State</c:v>
                </c:pt>
                <c:pt idx="1">
                  <c:v>Kinh tế ngoài Nhà nước
Non-state</c:v>
                </c:pt>
                <c:pt idx="2">
                  <c:v>Khu vực
đầu tư nước ngoài 
 Foreign investment sector</c:v>
                </c:pt>
              </c:strCache>
            </c:strRef>
          </c:cat>
          <c:val>
            <c:numRef>
              <c:f>INFOR!$L$49:$N$49</c:f>
              <c:numCache>
                <c:formatCode>_(* #,##0_);_(* \(#,##0\);_(* "-"_);_(@_)</c:formatCode>
                <c:ptCount val="3"/>
                <c:pt idx="0">
                  <c:v>49076</c:v>
                </c:pt>
                <c:pt idx="1">
                  <c:v>505835</c:v>
                </c:pt>
                <c:pt idx="2">
                  <c:v>21110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94-4210-B830-BD4BFB19FD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INFOR!$K$52</c:f>
              <c:strCache>
                <c:ptCount val="1"/>
                <c:pt idx="0">
                  <c:v>2017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INFOR!$L$51:$N$51</c:f>
              <c:strCache>
                <c:ptCount val="3"/>
                <c:pt idx="0">
                  <c:v>Kinh tế                   Nhà nước 
State</c:v>
                </c:pt>
                <c:pt idx="1">
                  <c:v>Kinh tế ngoài Nhà nước
Non-state</c:v>
                </c:pt>
                <c:pt idx="2">
                  <c:v>Khu vực
đầu tư nước ngoài 
 Foreign investment sector</c:v>
                </c:pt>
              </c:strCache>
            </c:strRef>
          </c:cat>
          <c:val>
            <c:numRef>
              <c:f>INFOR!$L$52:$N$52</c:f>
              <c:numCache>
                <c:formatCode>_(* #,##0_);_(* \(#,##0\);_(* "-"_);_(@_)</c:formatCode>
                <c:ptCount val="3"/>
                <c:pt idx="0">
                  <c:v>59688</c:v>
                </c:pt>
                <c:pt idx="1">
                  <c:v>491409</c:v>
                </c:pt>
                <c:pt idx="2">
                  <c:v>28168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EF-4E3E-A66A-D25E4833D4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 </a:t>
            </a:r>
            <a:r>
              <a:rPr lang="vi-VN" sz="1200"/>
              <a:t>Lao động từ 15 tuổi trở lên đang làm việc tại thời điểm 1/7 hàng năm phân theo giới tính</a:t>
            </a:r>
            <a:endParaRPr lang="en-US" sz="1200"/>
          </a:p>
        </c:rich>
      </c:tx>
      <c:layout>
        <c:manualLayout>
          <c:xMode val="edge"/>
          <c:yMode val="edge"/>
          <c:x val="8.5201320132013189E-2"/>
          <c:y val="3.9279862317724942E-2"/>
        </c:manualLayout>
      </c:layout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INFOR!$L$82</c:f>
              <c:strCache>
                <c:ptCount val="1"/>
                <c:pt idx="0">
                  <c:v>Nam - Male</c:v>
                </c:pt>
              </c:strCache>
            </c:strRef>
          </c:tx>
          <c:cat>
            <c:numRef>
              <c:f>INFOR!$K$83:$K$90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INFOR!$L$83:$L$90</c:f>
              <c:numCache>
                <c:formatCode>#,##0</c:formatCode>
                <c:ptCount val="8"/>
                <c:pt idx="0">
                  <c:v>268051</c:v>
                </c:pt>
                <c:pt idx="1">
                  <c:v>275618</c:v>
                </c:pt>
                <c:pt idx="2">
                  <c:v>268486</c:v>
                </c:pt>
                <c:pt idx="3">
                  <c:v>282539</c:v>
                </c:pt>
                <c:pt idx="4">
                  <c:v>280549</c:v>
                </c:pt>
                <c:pt idx="5">
                  <c:v>273124</c:v>
                </c:pt>
                <c:pt idx="6">
                  <c:v>276130</c:v>
                </c:pt>
                <c:pt idx="7">
                  <c:v>299048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48-4DD6-81F4-2D466067BF56}"/>
            </c:ext>
          </c:extLst>
        </c:ser>
        <c:ser>
          <c:idx val="1"/>
          <c:order val="1"/>
          <c:tx>
            <c:strRef>
              <c:f>INFOR!$M$82</c:f>
              <c:strCache>
                <c:ptCount val="1"/>
                <c:pt idx="0">
                  <c:v>Nữ  - Female</c:v>
                </c:pt>
              </c:strCache>
            </c:strRef>
          </c:tx>
          <c:cat>
            <c:numRef>
              <c:f>INFOR!$K$83:$K$90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INFOR!$M$83:$M$90</c:f>
              <c:numCache>
                <c:formatCode>#,##0</c:formatCode>
                <c:ptCount val="8"/>
                <c:pt idx="0">
                  <c:v>260502</c:v>
                </c:pt>
                <c:pt idx="1">
                  <c:v>270565</c:v>
                </c:pt>
                <c:pt idx="2">
                  <c:v>275635</c:v>
                </c:pt>
                <c:pt idx="3">
                  <c:v>296378</c:v>
                </c:pt>
                <c:pt idx="4">
                  <c:v>299717</c:v>
                </c:pt>
                <c:pt idx="5">
                  <c:v>302897</c:v>
                </c:pt>
                <c:pt idx="6">
                  <c:v>298895</c:v>
                </c:pt>
                <c:pt idx="7">
                  <c:v>280217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48-4DD6-81F4-2D466067BF56}"/>
            </c:ext>
          </c:extLst>
        </c:ser>
        <c:ser>
          <c:idx val="2"/>
          <c:order val="2"/>
          <c:tx>
            <c:strRef>
              <c:f>INFOR!$N$82</c:f>
              <c:strCache>
                <c:ptCount val="1"/>
                <c:pt idx="0">
                  <c:v>Tổng số
Total</c:v>
                </c:pt>
              </c:strCache>
            </c:strRef>
          </c:tx>
          <c:cat>
            <c:numRef>
              <c:f>INFOR!$K$83:$K$90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INFOR!$N$83:$N$90</c:f>
              <c:numCache>
                <c:formatCode>#,##0</c:formatCode>
                <c:ptCount val="8"/>
                <c:pt idx="0">
                  <c:v>528553</c:v>
                </c:pt>
                <c:pt idx="1">
                  <c:v>546183</c:v>
                </c:pt>
                <c:pt idx="2">
                  <c:v>544121</c:v>
                </c:pt>
                <c:pt idx="3">
                  <c:v>578917</c:v>
                </c:pt>
                <c:pt idx="4">
                  <c:v>580266</c:v>
                </c:pt>
                <c:pt idx="5">
                  <c:v>576021</c:v>
                </c:pt>
                <c:pt idx="6">
                  <c:v>575025</c:v>
                </c:pt>
                <c:pt idx="7">
                  <c:v>579265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48-4DD6-81F4-2D466067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61984"/>
        <c:axId val="216363776"/>
      </c:areaChart>
      <c:catAx>
        <c:axId val="21636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6363776"/>
        <c:crosses val="autoZero"/>
        <c:auto val="1"/>
        <c:lblAlgn val="ctr"/>
        <c:lblOffset val="100"/>
        <c:noMultiLvlLbl val="0"/>
      </c:catAx>
      <c:valAx>
        <c:axId val="216363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16361984"/>
        <c:crosses val="autoZero"/>
        <c:crossBetween val="midCat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42862</xdr:rowOff>
    </xdr:from>
    <xdr:to>
      <xdr:col>9</xdr:col>
      <xdr:colOff>466725</xdr:colOff>
      <xdr:row>14</xdr:row>
      <xdr:rowOff>185737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23</xdr:row>
      <xdr:rowOff>138112</xdr:rowOff>
    </xdr:from>
    <xdr:to>
      <xdr:col>9</xdr:col>
      <xdr:colOff>457200</xdr:colOff>
      <xdr:row>36</xdr:row>
      <xdr:rowOff>80962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104776</xdr:colOff>
      <xdr:row>38</xdr:row>
      <xdr:rowOff>109537</xdr:rowOff>
    </xdr:from>
    <xdr:to>
      <xdr:col>8</xdr:col>
      <xdr:colOff>561976</xdr:colOff>
      <xdr:row>47</xdr:row>
      <xdr:rowOff>285750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47</xdr:row>
      <xdr:rowOff>452437</xdr:rowOff>
    </xdr:from>
    <xdr:to>
      <xdr:col>9</xdr:col>
      <xdr:colOff>47625</xdr:colOff>
      <xdr:row>56</xdr:row>
      <xdr:rowOff>42862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57150</xdr:colOff>
      <xdr:row>56</xdr:row>
      <xdr:rowOff>157162</xdr:rowOff>
    </xdr:from>
    <xdr:to>
      <xdr:col>9</xdr:col>
      <xdr:colOff>19050</xdr:colOff>
      <xdr:row>72</xdr:row>
      <xdr:rowOff>71437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57149</xdr:colOff>
      <xdr:row>76</xdr:row>
      <xdr:rowOff>4761</xdr:rowOff>
    </xdr:from>
    <xdr:to>
      <xdr:col>10</xdr:col>
      <xdr:colOff>0</xdr:colOff>
      <xdr:row>94</xdr:row>
      <xdr:rowOff>133349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714375</xdr:colOff>
      <xdr:row>2</xdr:row>
      <xdr:rowOff>161925</xdr:rowOff>
    </xdr:to>
    <xdr:sp macro="" textlink="">
      <xdr:nvSpPr>
        <xdr:cNvPr id="14337" name="Rectangle 1"/>
        <xdr:cNvSpPr>
          <a:spLocks noChangeArrowheads="1"/>
        </xdr:cNvSpPr>
      </xdr:nvSpPr>
      <xdr:spPr bwMode="auto">
        <a:xfrm>
          <a:off x="76200" y="0"/>
          <a:ext cx="638175" cy="990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l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22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666750</xdr:colOff>
      <xdr:row>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666750" cy="990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22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666750</xdr:colOff>
      <xdr:row>2</xdr:row>
      <xdr:rowOff>180975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666750" cy="9525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0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0" y="38100"/>
          <a:ext cx="0" cy="9429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0" y="0"/>
          <a:ext cx="0" cy="11049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114300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76200" y="0"/>
          <a:ext cx="657225" cy="695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104775</xdr:rowOff>
    </xdr:to>
    <xdr:sp macro="" textlink="">
      <xdr:nvSpPr>
        <xdr:cNvPr id="6147" name="Rectangle 3"/>
        <xdr:cNvSpPr>
          <a:spLocks noChangeArrowheads="1"/>
        </xdr:cNvSpPr>
      </xdr:nvSpPr>
      <xdr:spPr bwMode="auto">
        <a:xfrm>
          <a:off x="76200" y="0"/>
          <a:ext cx="657225" cy="685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23</xdr:row>
      <xdr:rowOff>0</xdr:rowOff>
    </xdr:from>
    <xdr:to>
      <xdr:col>0</xdr:col>
      <xdr:colOff>733425</xdr:colOff>
      <xdr:row>23</xdr:row>
      <xdr:rowOff>0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76200" y="737235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733425</xdr:colOff>
      <xdr:row>32</xdr:row>
      <xdr:rowOff>104775</xdr:rowOff>
    </xdr:to>
    <xdr:sp macro="" textlink="">
      <xdr:nvSpPr>
        <xdr:cNvPr id="6149" name="Rectangle 5"/>
        <xdr:cNvSpPr>
          <a:spLocks noChangeArrowheads="1"/>
        </xdr:cNvSpPr>
      </xdr:nvSpPr>
      <xdr:spPr bwMode="auto">
        <a:xfrm>
          <a:off x="76200" y="9401175"/>
          <a:ext cx="657225" cy="685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733425</xdr:colOff>
      <xdr:row>32</xdr:row>
      <xdr:rowOff>114300</xdr:rowOff>
    </xdr:to>
    <xdr:sp macro="" textlink="">
      <xdr:nvSpPr>
        <xdr:cNvPr id="6150" name="Rectangle 6"/>
        <xdr:cNvSpPr>
          <a:spLocks noChangeArrowheads="1"/>
        </xdr:cNvSpPr>
      </xdr:nvSpPr>
      <xdr:spPr bwMode="auto">
        <a:xfrm>
          <a:off x="76200" y="9401175"/>
          <a:ext cx="657225" cy="695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733425</xdr:colOff>
      <xdr:row>32</xdr:row>
      <xdr:rowOff>104775</xdr:rowOff>
    </xdr:to>
    <xdr:sp macro="" textlink="">
      <xdr:nvSpPr>
        <xdr:cNvPr id="6151" name="Rectangle 7"/>
        <xdr:cNvSpPr>
          <a:spLocks noChangeArrowheads="1"/>
        </xdr:cNvSpPr>
      </xdr:nvSpPr>
      <xdr:spPr bwMode="auto">
        <a:xfrm>
          <a:off x="76200" y="9401175"/>
          <a:ext cx="657225" cy="685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114300</xdr:rowOff>
    </xdr:to>
    <xdr:sp macro="" textlink="">
      <xdr:nvSpPr>
        <xdr:cNvPr id="6152" name="Rectangle 8"/>
        <xdr:cNvSpPr>
          <a:spLocks noChangeArrowheads="1"/>
        </xdr:cNvSpPr>
      </xdr:nvSpPr>
      <xdr:spPr bwMode="auto">
        <a:xfrm>
          <a:off x="76200" y="0"/>
          <a:ext cx="657225" cy="695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161925</xdr:rowOff>
    </xdr:to>
    <xdr:sp macro="" textlink="">
      <xdr:nvSpPr>
        <xdr:cNvPr id="6153" name="Rectangle 9"/>
        <xdr:cNvSpPr>
          <a:spLocks noChangeArrowheads="1"/>
        </xdr:cNvSpPr>
      </xdr:nvSpPr>
      <xdr:spPr bwMode="auto">
        <a:xfrm>
          <a:off x="76200" y="0"/>
          <a:ext cx="657225" cy="7429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l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23</xdr:row>
      <xdr:rowOff>0</xdr:rowOff>
    </xdr:from>
    <xdr:to>
      <xdr:col>0</xdr:col>
      <xdr:colOff>733425</xdr:colOff>
      <xdr:row>23</xdr:row>
      <xdr:rowOff>0</xdr:rowOff>
    </xdr:to>
    <xdr:sp macro="" textlink="">
      <xdr:nvSpPr>
        <xdr:cNvPr id="6154" name="Rectangle 10"/>
        <xdr:cNvSpPr>
          <a:spLocks noChangeArrowheads="1"/>
        </xdr:cNvSpPr>
      </xdr:nvSpPr>
      <xdr:spPr bwMode="auto">
        <a:xfrm>
          <a:off x="76200" y="737235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733425</xdr:colOff>
      <xdr:row>32</xdr:row>
      <xdr:rowOff>104775</xdr:rowOff>
    </xdr:to>
    <xdr:sp macro="" textlink="">
      <xdr:nvSpPr>
        <xdr:cNvPr id="6155" name="Rectangle 11"/>
        <xdr:cNvSpPr>
          <a:spLocks noChangeArrowheads="1"/>
        </xdr:cNvSpPr>
      </xdr:nvSpPr>
      <xdr:spPr bwMode="auto">
        <a:xfrm>
          <a:off x="76200" y="9401175"/>
          <a:ext cx="657225" cy="685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30</xdr:row>
      <xdr:rowOff>0</xdr:rowOff>
    </xdr:from>
    <xdr:to>
      <xdr:col>0</xdr:col>
      <xdr:colOff>733425</xdr:colOff>
      <xdr:row>32</xdr:row>
      <xdr:rowOff>114300</xdr:rowOff>
    </xdr:to>
    <xdr:sp macro="" textlink="">
      <xdr:nvSpPr>
        <xdr:cNvPr id="6156" name="Rectangle 12"/>
        <xdr:cNvSpPr>
          <a:spLocks noChangeArrowheads="1"/>
        </xdr:cNvSpPr>
      </xdr:nvSpPr>
      <xdr:spPr bwMode="auto">
        <a:xfrm>
          <a:off x="76200" y="9401175"/>
          <a:ext cx="657225" cy="695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  <xdr:twoCellAnchor>
    <xdr:from>
      <xdr:col>0</xdr:col>
      <xdr:colOff>76200</xdr:colOff>
      <xdr:row>29</xdr:row>
      <xdr:rowOff>380999</xdr:rowOff>
    </xdr:from>
    <xdr:to>
      <xdr:col>0</xdr:col>
      <xdr:colOff>733425</xdr:colOff>
      <xdr:row>32</xdr:row>
      <xdr:rowOff>190499</xdr:rowOff>
    </xdr:to>
    <xdr:sp macro="" textlink="">
      <xdr:nvSpPr>
        <xdr:cNvPr id="6157" name="Rectangle 13"/>
        <xdr:cNvSpPr>
          <a:spLocks noChangeArrowheads="1"/>
        </xdr:cNvSpPr>
      </xdr:nvSpPr>
      <xdr:spPr bwMode="auto">
        <a:xfrm>
          <a:off x="76200" y="9401174"/>
          <a:ext cx="657225" cy="7715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104775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76200" y="0"/>
          <a:ext cx="657225" cy="7048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666750</xdr:colOff>
      <xdr:row>32</xdr:row>
      <xdr:rowOff>152400</xdr:rowOff>
    </xdr:to>
    <xdr:sp macro="" textlink="">
      <xdr:nvSpPr>
        <xdr:cNvPr id="7171" name="Rectangle 3"/>
        <xdr:cNvSpPr>
          <a:spLocks noChangeArrowheads="1"/>
        </xdr:cNvSpPr>
      </xdr:nvSpPr>
      <xdr:spPr bwMode="auto">
        <a:xfrm>
          <a:off x="9525" y="9410700"/>
          <a:ext cx="657225" cy="7334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171449</xdr:rowOff>
    </xdr:to>
    <xdr:sp macro="" textlink="">
      <xdr:nvSpPr>
        <xdr:cNvPr id="7172" name="Rectangle 4"/>
        <xdr:cNvSpPr>
          <a:spLocks noChangeArrowheads="1"/>
        </xdr:cNvSpPr>
      </xdr:nvSpPr>
      <xdr:spPr bwMode="auto">
        <a:xfrm>
          <a:off x="76200" y="0"/>
          <a:ext cx="657225" cy="771524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23</xdr:row>
      <xdr:rowOff>0</xdr:rowOff>
    </xdr:from>
    <xdr:to>
      <xdr:col>0</xdr:col>
      <xdr:colOff>733425</xdr:colOff>
      <xdr:row>23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6200" y="697230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  <xdr:twoCellAnchor>
    <xdr:from>
      <xdr:col>0</xdr:col>
      <xdr:colOff>76200</xdr:colOff>
      <xdr:row>23</xdr:row>
      <xdr:rowOff>0</xdr:rowOff>
    </xdr:from>
    <xdr:to>
      <xdr:col>0</xdr:col>
      <xdr:colOff>733425</xdr:colOff>
      <xdr:row>23</xdr:row>
      <xdr:rowOff>0</xdr:rowOff>
    </xdr:to>
    <xdr:sp macro="" textlink="">
      <xdr:nvSpPr>
        <xdr:cNvPr id="6" name="Rectangle 10"/>
        <xdr:cNvSpPr>
          <a:spLocks noChangeArrowheads="1"/>
        </xdr:cNvSpPr>
      </xdr:nvSpPr>
      <xdr:spPr bwMode="auto">
        <a:xfrm>
          <a:off x="76200" y="6972300"/>
          <a:ext cx="657225" cy="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647700</xdr:colOff>
      <xdr:row>0</xdr:row>
      <xdr:rowOff>742950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28575" y="0"/>
          <a:ext cx="619125" cy="7429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17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666750</xdr:colOff>
      <xdr:row>0</xdr:row>
      <xdr:rowOff>742950</xdr:rowOff>
    </xdr:to>
    <xdr:sp macro="" textlink="">
      <xdr:nvSpPr>
        <xdr:cNvPr id="9218" name="Rectangle 2"/>
        <xdr:cNvSpPr>
          <a:spLocks noChangeArrowheads="1"/>
        </xdr:cNvSpPr>
      </xdr:nvSpPr>
      <xdr:spPr bwMode="auto">
        <a:xfrm>
          <a:off x="0" y="0"/>
          <a:ext cx="666750" cy="7429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666750</xdr:colOff>
      <xdr:row>2</xdr:row>
      <xdr:rowOff>190500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0" y="0"/>
          <a:ext cx="666750" cy="990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18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733425</xdr:colOff>
      <xdr:row>2</xdr:row>
      <xdr:rowOff>104775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76200" y="0"/>
          <a:ext cx="657225" cy="7334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19</a:t>
          </a:r>
        </a:p>
      </xdr:txBody>
    </xdr:sp>
    <xdr:clientData/>
  </xdr:twoCellAnchor>
  <xdr:twoCellAnchor>
    <xdr:from>
      <xdr:col>0</xdr:col>
      <xdr:colOff>76200</xdr:colOff>
      <xdr:row>31</xdr:row>
      <xdr:rowOff>57150</xdr:rowOff>
    </xdr:from>
    <xdr:to>
      <xdr:col>0</xdr:col>
      <xdr:colOff>733425</xdr:colOff>
      <xdr:row>33</xdr:row>
      <xdr:rowOff>142875</xdr:rowOff>
    </xdr:to>
    <xdr:sp macro="" textlink="">
      <xdr:nvSpPr>
        <xdr:cNvPr id="12290" name="Rectangle 2"/>
        <xdr:cNvSpPr>
          <a:spLocks noChangeArrowheads="1"/>
        </xdr:cNvSpPr>
      </xdr:nvSpPr>
      <xdr:spPr bwMode="auto">
        <a:xfrm>
          <a:off x="76200" y="9467850"/>
          <a:ext cx="657225" cy="7334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19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0</xdr:col>
      <xdr:colOff>714375</xdr:colOff>
      <xdr:row>2</xdr:row>
      <xdr:rowOff>161925</xdr:rowOff>
    </xdr:to>
    <xdr:sp macro="" textlink="">
      <xdr:nvSpPr>
        <xdr:cNvPr id="13313" name="Rectangle 1"/>
        <xdr:cNvSpPr>
          <a:spLocks noChangeArrowheads="1"/>
        </xdr:cNvSpPr>
      </xdr:nvSpPr>
      <xdr:spPr bwMode="auto">
        <a:xfrm>
          <a:off x="76200" y="0"/>
          <a:ext cx="638175" cy="7810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20</a:t>
          </a:r>
        </a:p>
      </xdr:txBody>
    </xdr:sp>
    <xdr:clientData/>
  </xdr:twoCellAnchor>
  <xdr:twoCellAnchor>
    <xdr:from>
      <xdr:col>0</xdr:col>
      <xdr:colOff>76200</xdr:colOff>
      <xdr:row>15</xdr:row>
      <xdr:rowOff>0</xdr:rowOff>
    </xdr:from>
    <xdr:to>
      <xdr:col>0</xdr:col>
      <xdr:colOff>714375</xdr:colOff>
      <xdr:row>17</xdr:row>
      <xdr:rowOff>161925</xdr:rowOff>
    </xdr:to>
    <xdr:sp macro="" textlink="">
      <xdr:nvSpPr>
        <xdr:cNvPr id="13315" name="Rectangle 3"/>
        <xdr:cNvSpPr>
          <a:spLocks noChangeArrowheads="1"/>
        </xdr:cNvSpPr>
      </xdr:nvSpPr>
      <xdr:spPr bwMode="auto">
        <a:xfrm>
          <a:off x="76200" y="4238625"/>
          <a:ext cx="638175" cy="10096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73152" tIns="86868" rIns="73152" bIns="0" anchor="t" upright="1"/>
        <a:lstStyle/>
        <a:p>
          <a:pPr algn="ctr" rtl="1">
            <a:defRPr sz="1000"/>
          </a:pPr>
          <a:r>
            <a:rPr lang="en-US" sz="4000" b="1" i="0" strike="noStrike">
              <a:solidFill>
                <a:srgbClr val="000000"/>
              </a:solidFill>
              <a:latin typeface=".VnArial NarrowH"/>
            </a:rPr>
            <a:t>21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02%20D&#226;n%20s&#7889;,%20lao%20&#273;&#7897;ng%20(011-039)%20-MOI%20N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ên phần"/>
      <sheetName val="Dan so va Lao dong"/>
      <sheetName val="Giai thich"/>
      <sheetName val="Tong quan"/>
      <sheetName val="INFOR"/>
      <sheetName val="11"/>
      <sheetName val="12"/>
      <sheetName val="13"/>
      <sheetName val="14+15"/>
      <sheetName val="16+17"/>
      <sheetName val="18m"/>
      <sheetName val="19m"/>
      <sheetName val="20"/>
      <sheetName val="21"/>
      <sheetName val="22 GHEP"/>
      <sheetName val="22.m BỎ"/>
      <sheetName val="23m BỎ "/>
      <sheetName val="23m "/>
      <sheetName val="24m BỎ"/>
      <sheetName val="24"/>
      <sheetName val="25m"/>
      <sheetName val="26m"/>
      <sheetName val=" 27m"/>
      <sheetName val="28m"/>
      <sheetName val="29m"/>
      <sheetName val="30m"/>
      <sheetName val="31m"/>
      <sheetName val="32m"/>
      <sheetName val="33+34m"/>
      <sheetName val="35m"/>
      <sheetName val="15.NG Cu"/>
      <sheetName val="16.NG cu"/>
      <sheetName val="17.NG cu"/>
      <sheetName val="18 (NG cũ)"/>
      <sheetName val="19.NG cu"/>
      <sheetName val="20+21 NG cu"/>
      <sheetName val="22.NG cu"/>
      <sheetName val="31 (Biểu NG cũ)"/>
      <sheetName val="27.MKet cu"/>
      <sheetName val="31Mketcu"/>
      <sheetName val="32Mketcu"/>
      <sheetName val="36.BS"/>
      <sheetName val="37 Bs+38 BS"/>
      <sheetName val="39 B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1">
          <cell r="C21">
            <v>448428</v>
          </cell>
          <cell r="D21">
            <v>453319</v>
          </cell>
        </row>
        <row r="22">
          <cell r="C22">
            <v>451889</v>
          </cell>
          <cell r="D22">
            <v>455807</v>
          </cell>
        </row>
        <row r="23">
          <cell r="C23">
            <v>457927</v>
          </cell>
          <cell r="D23">
            <v>460869</v>
          </cell>
        </row>
        <row r="24">
          <cell r="C24">
            <v>462530</v>
          </cell>
          <cell r="D24">
            <v>464465</v>
          </cell>
        </row>
        <row r="25">
          <cell r="C25">
            <v>466883</v>
          </cell>
          <cell r="D25">
            <v>468925</v>
          </cell>
        </row>
        <row r="26">
          <cell r="C26">
            <v>471057</v>
          </cell>
          <cell r="D26">
            <v>473374</v>
          </cell>
        </row>
        <row r="27">
          <cell r="C27">
            <v>475702</v>
          </cell>
          <cell r="D27">
            <v>477431</v>
          </cell>
        </row>
        <row r="28">
          <cell r="C28">
            <v>480205</v>
          </cell>
          <cell r="D28">
            <v>481710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3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C000"/>
  </sheetPr>
  <dimension ref="A1:R31"/>
  <sheetViews>
    <sheetView tabSelected="1" workbookViewId="0">
      <selection activeCell="T4" sqref="T4"/>
    </sheetView>
  </sheetViews>
  <sheetFormatPr defaultColWidth="9.140625" defaultRowHeight="15"/>
  <cols>
    <col min="1" max="1" width="24.5703125" style="62" customWidth="1"/>
    <col min="2" max="2" width="13.42578125" style="62" customWidth="1"/>
    <col min="3" max="7" width="11.5703125" style="62" customWidth="1"/>
    <col min="8" max="8" width="21.140625" style="62" hidden="1" customWidth="1"/>
    <col min="9" max="18" width="9.140625" style="62" hidden="1" customWidth="1"/>
    <col min="19" max="19" width="0" style="62" hidden="1" customWidth="1"/>
    <col min="20" max="16384" width="9.140625" style="62"/>
  </cols>
  <sheetData>
    <row r="1" spans="1:18" s="23" customFormat="1" ht="30.75" customHeight="1">
      <c r="A1" s="36" t="s">
        <v>460</v>
      </c>
      <c r="B1" s="36"/>
      <c r="H1" s="583" t="s">
        <v>542</v>
      </c>
      <c r="I1" s="584"/>
      <c r="J1" s="584"/>
      <c r="K1" s="584"/>
      <c r="L1" s="584"/>
      <c r="M1" s="584"/>
      <c r="N1" s="584"/>
      <c r="O1" s="584"/>
      <c r="P1" s="584"/>
      <c r="Q1" s="584"/>
      <c r="R1" s="584"/>
    </row>
    <row r="2" spans="1:18" s="23" customFormat="1" ht="21.75" customHeight="1">
      <c r="A2" s="629" t="s">
        <v>461</v>
      </c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</row>
    <row r="3" spans="1:18" s="26" customFormat="1" ht="21.75" customHeight="1">
      <c r="A3" s="34"/>
      <c r="B3" s="34"/>
      <c r="C3" s="34"/>
      <c r="D3" s="34"/>
      <c r="E3" s="34"/>
      <c r="F3" s="34"/>
      <c r="G3" s="488" t="s">
        <v>571</v>
      </c>
      <c r="H3" s="585"/>
      <c r="I3" s="586"/>
      <c r="J3" s="586"/>
      <c r="K3" s="586"/>
      <c r="L3" s="585"/>
      <c r="M3" s="585"/>
      <c r="N3" s="585"/>
      <c r="O3" s="585"/>
      <c r="P3" s="585"/>
      <c r="Q3" s="585"/>
      <c r="R3" s="587" t="s">
        <v>356</v>
      </c>
    </row>
    <row r="4" spans="1:18" s="25" customFormat="1" ht="21.75" customHeight="1">
      <c r="A4" s="65"/>
      <c r="B4" s="487">
        <v>2016</v>
      </c>
      <c r="C4" s="487">
        <v>2017</v>
      </c>
      <c r="D4" s="487">
        <v>2018</v>
      </c>
      <c r="E4" s="487">
        <v>2019</v>
      </c>
      <c r="F4" s="487">
        <v>2020</v>
      </c>
      <c r="G4" s="487">
        <v>2021</v>
      </c>
      <c r="H4" s="588"/>
      <c r="I4" s="589">
        <v>2010</v>
      </c>
      <c r="J4" s="589">
        <v>2011</v>
      </c>
      <c r="K4" s="589">
        <v>2012</v>
      </c>
      <c r="L4" s="589">
        <v>2013</v>
      </c>
      <c r="M4" s="589">
        <v>2014</v>
      </c>
      <c r="N4" s="589">
        <v>2015</v>
      </c>
      <c r="O4" s="589">
        <v>2016</v>
      </c>
      <c r="P4" s="589">
        <v>2017</v>
      </c>
      <c r="Q4" s="589">
        <v>2018</v>
      </c>
      <c r="R4" s="589">
        <v>2019</v>
      </c>
    </row>
    <row r="5" spans="1:18" s="26" customFormat="1" ht="25.5" customHeight="1">
      <c r="A5" s="53" t="s">
        <v>125</v>
      </c>
      <c r="B5" s="578">
        <v>476162</v>
      </c>
      <c r="C5" s="578">
        <v>480593</v>
      </c>
      <c r="D5" s="578">
        <v>485331</v>
      </c>
      <c r="E5" s="578">
        <v>490383</v>
      </c>
      <c r="F5" s="578">
        <v>495995</v>
      </c>
      <c r="G5" s="578">
        <v>502806</v>
      </c>
      <c r="H5" s="590" t="s">
        <v>125</v>
      </c>
      <c r="I5" s="591">
        <v>448428</v>
      </c>
      <c r="J5" s="591">
        <v>451889</v>
      </c>
      <c r="K5" s="591">
        <v>457927</v>
      </c>
      <c r="L5" s="591">
        <v>462530</v>
      </c>
      <c r="M5" s="591">
        <v>466883</v>
      </c>
      <c r="N5" s="591">
        <v>471057</v>
      </c>
      <c r="O5" s="591">
        <v>475702</v>
      </c>
      <c r="P5" s="591">
        <v>480205</v>
      </c>
      <c r="Q5" s="591">
        <v>486024</v>
      </c>
      <c r="R5" s="591"/>
    </row>
    <row r="6" spans="1:18" s="26" customFormat="1" ht="22.5" customHeight="1">
      <c r="A6" s="55" t="s">
        <v>114</v>
      </c>
      <c r="B6" s="56">
        <v>60457</v>
      </c>
      <c r="C6" s="56">
        <v>61290</v>
      </c>
      <c r="D6" s="56">
        <v>62166</v>
      </c>
      <c r="E6" s="56">
        <v>63089</v>
      </c>
      <c r="F6" s="56">
        <v>64373</v>
      </c>
      <c r="G6" s="56">
        <v>65456</v>
      </c>
      <c r="H6" s="592" t="s">
        <v>114</v>
      </c>
      <c r="I6" s="593">
        <v>55296</v>
      </c>
      <c r="J6" s="593">
        <v>55761</v>
      </c>
      <c r="K6" s="593">
        <v>56748</v>
      </c>
      <c r="L6" s="593">
        <v>57318</v>
      </c>
      <c r="M6" s="593">
        <v>57913</v>
      </c>
      <c r="N6" s="593">
        <v>58881</v>
      </c>
      <c r="O6" s="593">
        <v>60168</v>
      </c>
      <c r="P6" s="593">
        <v>60738</v>
      </c>
      <c r="Q6" s="593">
        <v>61466</v>
      </c>
      <c r="R6" s="593"/>
    </row>
    <row r="7" spans="1:18" s="26" customFormat="1" ht="22.5" customHeight="1">
      <c r="A7" s="55" t="s">
        <v>365</v>
      </c>
      <c r="B7" s="56">
        <v>30381</v>
      </c>
      <c r="C7" s="56">
        <v>30754</v>
      </c>
      <c r="D7" s="56">
        <v>31150</v>
      </c>
      <c r="E7" s="56">
        <v>31567</v>
      </c>
      <c r="F7" s="56">
        <v>32040</v>
      </c>
      <c r="G7" s="56">
        <v>32449</v>
      </c>
      <c r="H7" s="592" t="s">
        <v>365</v>
      </c>
      <c r="I7" s="593">
        <v>28062</v>
      </c>
      <c r="J7" s="593">
        <v>28296</v>
      </c>
      <c r="K7" s="593">
        <v>28749</v>
      </c>
      <c r="L7" s="593">
        <v>29038</v>
      </c>
      <c r="M7" s="593">
        <v>29268</v>
      </c>
      <c r="N7" s="593">
        <v>29530</v>
      </c>
      <c r="O7" s="593">
        <v>30006</v>
      </c>
      <c r="P7" s="593">
        <v>30290</v>
      </c>
      <c r="Q7" s="593">
        <v>30660</v>
      </c>
      <c r="R7" s="593"/>
    </row>
    <row r="8" spans="1:18" s="26" customFormat="1" ht="22.5" customHeight="1">
      <c r="A8" s="55" t="s">
        <v>115</v>
      </c>
      <c r="B8" s="56">
        <v>73501</v>
      </c>
      <c r="C8" s="56">
        <v>73878</v>
      </c>
      <c r="D8" s="56">
        <v>74298</v>
      </c>
      <c r="E8" s="56">
        <v>74760</v>
      </c>
      <c r="F8" s="56">
        <v>75394</v>
      </c>
      <c r="G8" s="56">
        <v>76532</v>
      </c>
      <c r="H8" s="592" t="s">
        <v>115</v>
      </c>
      <c r="I8" s="593">
        <v>71189</v>
      </c>
      <c r="J8" s="593">
        <v>71719</v>
      </c>
      <c r="K8" s="593">
        <v>72615</v>
      </c>
      <c r="L8" s="593">
        <v>73345</v>
      </c>
      <c r="M8" s="593">
        <v>74038</v>
      </c>
      <c r="N8" s="593">
        <v>74700</v>
      </c>
      <c r="O8" s="593">
        <v>75185</v>
      </c>
      <c r="P8" s="593">
        <v>75897</v>
      </c>
      <c r="Q8" s="593">
        <v>76820</v>
      </c>
      <c r="R8" s="593"/>
    </row>
    <row r="9" spans="1:18" s="26" customFormat="1" ht="22.5" customHeight="1">
      <c r="A9" s="55" t="s">
        <v>116</v>
      </c>
      <c r="B9" s="56">
        <v>59396</v>
      </c>
      <c r="C9" s="56">
        <v>59728</v>
      </c>
      <c r="D9" s="56">
        <v>60095</v>
      </c>
      <c r="E9" s="56">
        <v>60496</v>
      </c>
      <c r="F9" s="56">
        <v>60968</v>
      </c>
      <c r="G9" s="56">
        <v>61795</v>
      </c>
      <c r="H9" s="592" t="s">
        <v>116</v>
      </c>
      <c r="I9" s="593">
        <v>57434</v>
      </c>
      <c r="J9" s="593">
        <v>57887</v>
      </c>
      <c r="K9" s="593">
        <v>58614</v>
      </c>
      <c r="L9" s="593">
        <v>59203</v>
      </c>
      <c r="M9" s="593">
        <v>59758</v>
      </c>
      <c r="N9" s="593">
        <v>60292</v>
      </c>
      <c r="O9" s="593">
        <v>60814</v>
      </c>
      <c r="P9" s="593">
        <v>61390</v>
      </c>
      <c r="Q9" s="593">
        <v>62134</v>
      </c>
      <c r="R9" s="593"/>
    </row>
    <row r="10" spans="1:18" s="26" customFormat="1" ht="22.5" customHeight="1">
      <c r="A10" s="55" t="s">
        <v>117</v>
      </c>
      <c r="B10" s="56">
        <v>34441</v>
      </c>
      <c r="C10" s="56">
        <v>34749</v>
      </c>
      <c r="D10" s="56">
        <v>35079</v>
      </c>
      <c r="E10" s="56">
        <v>35431</v>
      </c>
      <c r="F10" s="56">
        <v>35830</v>
      </c>
      <c r="G10" s="56">
        <v>36510</v>
      </c>
      <c r="H10" s="592" t="s">
        <v>117</v>
      </c>
      <c r="I10" s="593">
        <v>32510</v>
      </c>
      <c r="J10" s="593">
        <v>32755</v>
      </c>
      <c r="K10" s="593">
        <v>33163</v>
      </c>
      <c r="L10" s="593">
        <v>33496</v>
      </c>
      <c r="M10" s="593">
        <v>33814</v>
      </c>
      <c r="N10" s="593">
        <v>34246</v>
      </c>
      <c r="O10" s="593">
        <v>34590</v>
      </c>
      <c r="P10" s="593">
        <v>34917</v>
      </c>
      <c r="Q10" s="593">
        <v>35345</v>
      </c>
      <c r="R10" s="593"/>
    </row>
    <row r="11" spans="1:18" s="26" customFormat="1" ht="22.5" customHeight="1">
      <c r="A11" s="55" t="s">
        <v>118</v>
      </c>
      <c r="B11" s="56">
        <v>71036</v>
      </c>
      <c r="C11" s="56">
        <v>71779</v>
      </c>
      <c r="D11" s="56">
        <v>72568</v>
      </c>
      <c r="E11" s="56">
        <v>73406</v>
      </c>
      <c r="F11" s="56">
        <v>74152</v>
      </c>
      <c r="G11" s="56">
        <v>74875</v>
      </c>
      <c r="H11" s="592" t="s">
        <v>118</v>
      </c>
      <c r="I11" s="593">
        <v>66352</v>
      </c>
      <c r="J11" s="593">
        <v>66859</v>
      </c>
      <c r="K11" s="593">
        <v>67692</v>
      </c>
      <c r="L11" s="593">
        <v>68372</v>
      </c>
      <c r="M11" s="593">
        <v>69012</v>
      </c>
      <c r="N11" s="593">
        <v>69629</v>
      </c>
      <c r="O11" s="593">
        <v>70745</v>
      </c>
      <c r="P11" s="593">
        <v>71415</v>
      </c>
      <c r="Q11" s="593">
        <v>72277</v>
      </c>
      <c r="R11" s="593"/>
    </row>
    <row r="12" spans="1:18" s="26" customFormat="1" ht="22.5" customHeight="1">
      <c r="A12" s="55" t="s">
        <v>119</v>
      </c>
      <c r="B12" s="56">
        <v>89429</v>
      </c>
      <c r="C12" s="56">
        <v>90436</v>
      </c>
      <c r="D12" s="56">
        <v>91503</v>
      </c>
      <c r="E12" s="56">
        <v>92633</v>
      </c>
      <c r="F12" s="56">
        <v>93541</v>
      </c>
      <c r="G12" s="56">
        <v>94776</v>
      </c>
      <c r="H12" s="592" t="s">
        <v>119</v>
      </c>
      <c r="I12" s="593">
        <v>82970</v>
      </c>
      <c r="J12" s="593">
        <v>83590</v>
      </c>
      <c r="K12" s="593">
        <v>84632</v>
      </c>
      <c r="L12" s="593">
        <v>85483</v>
      </c>
      <c r="M12" s="593">
        <v>86288</v>
      </c>
      <c r="N12" s="593">
        <v>86559</v>
      </c>
      <c r="O12" s="593">
        <v>86155</v>
      </c>
      <c r="P12" s="594">
        <v>86970</v>
      </c>
      <c r="Q12" s="594">
        <v>88017</v>
      </c>
      <c r="R12" s="594"/>
    </row>
    <row r="13" spans="1:18" s="26" customFormat="1" ht="22.5" customHeight="1">
      <c r="A13" s="55" t="s">
        <v>120</v>
      </c>
      <c r="B13" s="56">
        <v>57521</v>
      </c>
      <c r="C13" s="56">
        <v>57979</v>
      </c>
      <c r="D13" s="56">
        <v>58472</v>
      </c>
      <c r="E13" s="56">
        <v>59001</v>
      </c>
      <c r="F13" s="56">
        <v>59697</v>
      </c>
      <c r="G13" s="56">
        <v>60413</v>
      </c>
      <c r="H13" s="592" t="s">
        <v>120</v>
      </c>
      <c r="I13" s="593">
        <v>54615</v>
      </c>
      <c r="J13" s="593">
        <v>55022</v>
      </c>
      <c r="K13" s="593">
        <v>55714</v>
      </c>
      <c r="L13" s="593">
        <v>56275</v>
      </c>
      <c r="M13" s="593">
        <v>56792</v>
      </c>
      <c r="N13" s="593">
        <v>57220</v>
      </c>
      <c r="O13" s="593">
        <v>58039</v>
      </c>
      <c r="P13" s="593">
        <v>58588</v>
      </c>
      <c r="Q13" s="593">
        <v>59305</v>
      </c>
      <c r="R13" s="593"/>
    </row>
    <row r="14" spans="1:18" s="23" customFormat="1">
      <c r="A14" s="61"/>
      <c r="B14" s="61"/>
      <c r="C14" s="61"/>
      <c r="D14" s="61"/>
      <c r="E14" s="61"/>
      <c r="F14" s="61"/>
      <c r="G14" s="61"/>
      <c r="H14" s="595"/>
      <c r="I14" s="595"/>
      <c r="J14" s="595"/>
      <c r="K14" s="595"/>
      <c r="L14" s="595"/>
      <c r="M14" s="595"/>
      <c r="N14" s="595"/>
      <c r="O14" s="595"/>
      <c r="P14" s="595"/>
      <c r="Q14" s="595"/>
      <c r="R14" s="595"/>
    </row>
    <row r="15" spans="1:18" s="23" customFormat="1"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</row>
    <row r="16" spans="1:18" ht="28.5" customHeight="1">
      <c r="A16" s="322" t="s">
        <v>462</v>
      </c>
      <c r="B16" s="322"/>
      <c r="H16" s="596" t="s">
        <v>462</v>
      </c>
      <c r="I16" s="596"/>
      <c r="J16" s="596"/>
      <c r="K16" s="596"/>
      <c r="L16" s="596"/>
      <c r="M16" s="596"/>
      <c r="N16" s="596"/>
      <c r="O16" s="596"/>
      <c r="P16" s="597"/>
      <c r="Q16" s="597"/>
      <c r="R16" s="597"/>
    </row>
    <row r="17" spans="1:18" ht="20.25" customHeight="1">
      <c r="A17" s="479" t="s">
        <v>463</v>
      </c>
      <c r="H17" s="598" t="s">
        <v>463</v>
      </c>
      <c r="I17" s="599"/>
      <c r="J17" s="599"/>
      <c r="K17" s="597"/>
      <c r="L17" s="597"/>
      <c r="M17" s="597"/>
      <c r="N17" s="597"/>
      <c r="O17" s="597"/>
      <c r="P17" s="597"/>
      <c r="Q17" s="597"/>
      <c r="R17" s="597"/>
    </row>
    <row r="18" spans="1:18" s="67" customFormat="1" ht="25.5" customHeight="1">
      <c r="A18" s="70"/>
      <c r="B18" s="70"/>
      <c r="C18" s="70"/>
      <c r="D18" s="70"/>
      <c r="E18" s="70"/>
      <c r="F18" s="70"/>
      <c r="G18" s="488" t="s">
        <v>571</v>
      </c>
      <c r="H18" s="600"/>
      <c r="I18" s="586"/>
      <c r="J18" s="586"/>
      <c r="K18" s="586"/>
      <c r="L18" s="600"/>
      <c r="M18" s="600"/>
      <c r="N18" s="600"/>
      <c r="O18" s="600"/>
      <c r="P18" s="600"/>
      <c r="Q18" s="600"/>
      <c r="R18" s="587" t="s">
        <v>356</v>
      </c>
    </row>
    <row r="19" spans="1:18" s="69" customFormat="1" ht="21" customHeight="1">
      <c r="A19" s="68"/>
      <c r="B19" s="498">
        <v>2016</v>
      </c>
      <c r="C19" s="498">
        <v>2017</v>
      </c>
      <c r="D19" s="498">
        <v>2018</v>
      </c>
      <c r="E19" s="498">
        <v>2019</v>
      </c>
      <c r="F19" s="498">
        <v>2020</v>
      </c>
      <c r="G19" s="498">
        <v>2021</v>
      </c>
      <c r="H19" s="601"/>
      <c r="I19" s="602">
        <v>2010</v>
      </c>
      <c r="J19" s="602">
        <v>2011</v>
      </c>
      <c r="K19" s="602">
        <v>2012</v>
      </c>
      <c r="L19" s="602">
        <v>2013</v>
      </c>
      <c r="M19" s="602">
        <v>2014</v>
      </c>
      <c r="N19" s="602">
        <v>2015</v>
      </c>
      <c r="O19" s="602">
        <v>2016</v>
      </c>
      <c r="P19" s="602">
        <v>2017</v>
      </c>
      <c r="Q19" s="602">
        <v>2018</v>
      </c>
      <c r="R19" s="602">
        <v>2019</v>
      </c>
    </row>
    <row r="20" spans="1:18" s="67" customFormat="1" ht="25.5" customHeight="1">
      <c r="A20" s="53" t="s">
        <v>125</v>
      </c>
      <c r="B20" s="66">
        <v>480647</v>
      </c>
      <c r="C20" s="66">
        <v>484836</v>
      </c>
      <c r="D20" s="66">
        <v>489335</v>
      </c>
      <c r="E20" s="66">
        <v>494144</v>
      </c>
      <c r="F20" s="66">
        <v>497925</v>
      </c>
      <c r="G20" s="66">
        <v>504764</v>
      </c>
      <c r="H20" s="590" t="s">
        <v>125</v>
      </c>
      <c r="I20" s="591">
        <v>453319</v>
      </c>
      <c r="J20" s="591">
        <v>455807</v>
      </c>
      <c r="K20" s="591">
        <v>460869</v>
      </c>
      <c r="L20" s="591">
        <v>464465</v>
      </c>
      <c r="M20" s="591">
        <v>468925</v>
      </c>
      <c r="N20" s="591">
        <v>473374</v>
      </c>
      <c r="O20" s="591">
        <v>477431</v>
      </c>
      <c r="P20" s="591">
        <v>481710</v>
      </c>
      <c r="Q20" s="591">
        <v>498503</v>
      </c>
      <c r="R20" s="591">
        <v>0</v>
      </c>
    </row>
    <row r="21" spans="1:18" s="67" customFormat="1" ht="22.5" customHeight="1">
      <c r="A21" s="55" t="s">
        <v>114</v>
      </c>
      <c r="B21" s="323">
        <v>62356</v>
      </c>
      <c r="C21" s="323">
        <v>63404</v>
      </c>
      <c r="D21" s="323">
        <v>64503</v>
      </c>
      <c r="E21" s="323">
        <v>65660</v>
      </c>
      <c r="F21" s="323">
        <v>66710</v>
      </c>
      <c r="G21" s="323">
        <v>67272</v>
      </c>
      <c r="H21" s="592" t="s">
        <v>114</v>
      </c>
      <c r="I21" s="603">
        <v>55583</v>
      </c>
      <c r="J21" s="603">
        <v>55926</v>
      </c>
      <c r="K21" s="603">
        <v>56791</v>
      </c>
      <c r="L21" s="603">
        <v>57893</v>
      </c>
      <c r="M21" s="603">
        <v>59006</v>
      </c>
      <c r="N21" s="603">
        <v>60053</v>
      </c>
      <c r="O21" s="603">
        <v>61157</v>
      </c>
      <c r="P21" s="603">
        <v>62423</v>
      </c>
      <c r="Q21" s="603">
        <v>67283</v>
      </c>
      <c r="R21" s="603">
        <v>0</v>
      </c>
    </row>
    <row r="22" spans="1:18" s="67" customFormat="1" ht="22.5" customHeight="1">
      <c r="A22" s="55" t="s">
        <v>365</v>
      </c>
      <c r="B22" s="323">
        <v>30022</v>
      </c>
      <c r="C22" s="323">
        <v>30468</v>
      </c>
      <c r="D22" s="323">
        <v>30937</v>
      </c>
      <c r="E22" s="323">
        <v>31429</v>
      </c>
      <c r="F22" s="323">
        <v>31787</v>
      </c>
      <c r="G22" s="323">
        <v>32195</v>
      </c>
      <c r="H22" s="592" t="s">
        <v>365</v>
      </c>
      <c r="I22" s="603">
        <v>27127</v>
      </c>
      <c r="J22" s="603">
        <v>27293</v>
      </c>
      <c r="K22" s="603">
        <v>27668</v>
      </c>
      <c r="L22" s="603">
        <v>28139</v>
      </c>
      <c r="M22" s="603">
        <v>28683</v>
      </c>
      <c r="N22" s="603">
        <v>29135</v>
      </c>
      <c r="O22" s="603">
        <v>29502</v>
      </c>
      <c r="P22" s="603">
        <v>30106</v>
      </c>
      <c r="Q22" s="603">
        <v>32336</v>
      </c>
      <c r="R22" s="603">
        <v>0</v>
      </c>
    </row>
    <row r="23" spans="1:18" s="67" customFormat="1" ht="22.5" customHeight="1">
      <c r="A23" s="55" t="s">
        <v>115</v>
      </c>
      <c r="B23" s="323">
        <v>74331</v>
      </c>
      <c r="C23" s="323">
        <v>74640</v>
      </c>
      <c r="D23" s="323">
        <v>74990</v>
      </c>
      <c r="E23" s="323">
        <v>75380</v>
      </c>
      <c r="F23" s="323">
        <v>75744</v>
      </c>
      <c r="G23" s="323">
        <v>76898</v>
      </c>
      <c r="H23" s="592" t="s">
        <v>115</v>
      </c>
      <c r="I23" s="603">
        <v>72331</v>
      </c>
      <c r="J23" s="603">
        <v>72708</v>
      </c>
      <c r="K23" s="603">
        <v>73454</v>
      </c>
      <c r="L23" s="603">
        <v>73821</v>
      </c>
      <c r="M23" s="603">
        <v>74298</v>
      </c>
      <c r="N23" s="603">
        <v>74749</v>
      </c>
      <c r="O23" s="603">
        <v>74982</v>
      </c>
      <c r="P23" s="603">
        <v>75524</v>
      </c>
      <c r="Q23" s="603">
        <v>73320</v>
      </c>
      <c r="R23" s="603">
        <v>0</v>
      </c>
    </row>
    <row r="24" spans="1:18" s="67" customFormat="1" ht="22.5" customHeight="1">
      <c r="A24" s="55" t="s">
        <v>116</v>
      </c>
      <c r="B24" s="323">
        <v>60004</v>
      </c>
      <c r="C24" s="323">
        <v>60218</v>
      </c>
      <c r="D24" s="323">
        <v>60466</v>
      </c>
      <c r="E24" s="323">
        <v>60746</v>
      </c>
      <c r="F24" s="323">
        <v>60998</v>
      </c>
      <c r="G24" s="323">
        <v>61757</v>
      </c>
      <c r="H24" s="592" t="s">
        <v>116</v>
      </c>
      <c r="I24" s="603">
        <v>58628</v>
      </c>
      <c r="J24" s="603">
        <v>58960</v>
      </c>
      <c r="K24" s="603">
        <v>59568</v>
      </c>
      <c r="L24" s="603">
        <v>59877</v>
      </c>
      <c r="M24" s="603">
        <v>60281</v>
      </c>
      <c r="N24" s="603">
        <v>60655</v>
      </c>
      <c r="O24" s="603">
        <v>60973</v>
      </c>
      <c r="P24" s="603">
        <v>61204</v>
      </c>
      <c r="Q24" s="603">
        <v>59108</v>
      </c>
      <c r="R24" s="603">
        <v>0</v>
      </c>
    </row>
    <row r="25" spans="1:18" s="67" customFormat="1" ht="22.5" customHeight="1">
      <c r="A25" s="55" t="s">
        <v>117</v>
      </c>
      <c r="B25" s="323">
        <v>35674</v>
      </c>
      <c r="C25" s="323">
        <v>35947</v>
      </c>
      <c r="D25" s="323">
        <v>36242</v>
      </c>
      <c r="E25" s="323">
        <v>36558</v>
      </c>
      <c r="F25" s="323">
        <v>36839</v>
      </c>
      <c r="G25" s="323">
        <v>37502</v>
      </c>
      <c r="H25" s="592" t="s">
        <v>117</v>
      </c>
      <c r="I25" s="603">
        <v>33879</v>
      </c>
      <c r="J25" s="603">
        <v>34060</v>
      </c>
      <c r="K25" s="603">
        <v>34409</v>
      </c>
      <c r="L25" s="603">
        <v>34579</v>
      </c>
      <c r="M25" s="603">
        <v>34831</v>
      </c>
      <c r="N25" s="603">
        <v>34978</v>
      </c>
      <c r="O25" s="603">
        <v>35207</v>
      </c>
      <c r="P25" s="603">
        <v>35578</v>
      </c>
      <c r="Q25" s="603">
        <v>36644</v>
      </c>
      <c r="R25" s="603">
        <v>0</v>
      </c>
    </row>
    <row r="26" spans="1:18" s="67" customFormat="1" ht="22.5" customHeight="1">
      <c r="A26" s="55" t="s">
        <v>118</v>
      </c>
      <c r="B26" s="323">
        <v>71840</v>
      </c>
      <c r="C26" s="323">
        <v>72503</v>
      </c>
      <c r="D26" s="323">
        <v>73213</v>
      </c>
      <c r="E26" s="323">
        <v>73968</v>
      </c>
      <c r="F26" s="323">
        <v>74610</v>
      </c>
      <c r="G26" s="323">
        <v>75292</v>
      </c>
      <c r="H26" s="592" t="s">
        <v>118</v>
      </c>
      <c r="I26" s="603">
        <v>67476</v>
      </c>
      <c r="J26" s="603">
        <v>67842</v>
      </c>
      <c r="K26" s="603">
        <v>68537</v>
      </c>
      <c r="L26" s="603">
        <v>68857</v>
      </c>
      <c r="M26" s="603">
        <v>69406</v>
      </c>
      <c r="N26" s="603">
        <v>69913</v>
      </c>
      <c r="O26" s="603">
        <v>70795</v>
      </c>
      <c r="P26" s="603">
        <v>70733</v>
      </c>
      <c r="Q26" s="603">
        <v>75097</v>
      </c>
      <c r="R26" s="603">
        <v>0</v>
      </c>
    </row>
    <row r="27" spans="1:18" s="67" customFormat="1" ht="22.5" customHeight="1">
      <c r="A27" s="55" t="s">
        <v>119</v>
      </c>
      <c r="B27" s="323">
        <v>87933</v>
      </c>
      <c r="C27" s="323">
        <v>88795</v>
      </c>
      <c r="D27" s="323">
        <v>89713</v>
      </c>
      <c r="E27" s="323">
        <v>90689</v>
      </c>
      <c r="F27" s="323">
        <v>91237</v>
      </c>
      <c r="G27" s="323">
        <v>93175</v>
      </c>
      <c r="H27" s="592" t="s">
        <v>119</v>
      </c>
      <c r="I27" s="603">
        <v>82269</v>
      </c>
      <c r="J27" s="603">
        <v>82700</v>
      </c>
      <c r="K27" s="603">
        <v>83544</v>
      </c>
      <c r="L27" s="603">
        <v>84044</v>
      </c>
      <c r="M27" s="603">
        <v>84670</v>
      </c>
      <c r="N27" s="603">
        <v>85701</v>
      </c>
      <c r="O27" s="604">
        <v>86293</v>
      </c>
      <c r="P27" s="603">
        <v>87329</v>
      </c>
      <c r="Q27" s="603">
        <v>95305</v>
      </c>
      <c r="R27" s="603">
        <v>0</v>
      </c>
    </row>
    <row r="28" spans="1:18" s="67" customFormat="1" ht="22.5" customHeight="1">
      <c r="A28" s="55" t="s">
        <v>120</v>
      </c>
      <c r="B28" s="323">
        <v>58487</v>
      </c>
      <c r="C28" s="323">
        <v>58861</v>
      </c>
      <c r="D28" s="323">
        <v>59271</v>
      </c>
      <c r="E28" s="323">
        <v>59714</v>
      </c>
      <c r="F28" s="323">
        <v>60000</v>
      </c>
      <c r="G28" s="323">
        <v>60673</v>
      </c>
      <c r="H28" s="592" t="s">
        <v>120</v>
      </c>
      <c r="I28" s="603">
        <v>56026</v>
      </c>
      <c r="J28" s="603">
        <v>56318</v>
      </c>
      <c r="K28" s="603">
        <v>56898</v>
      </c>
      <c r="L28" s="603">
        <v>57255</v>
      </c>
      <c r="M28" s="603">
        <v>57750</v>
      </c>
      <c r="N28" s="603">
        <v>58190</v>
      </c>
      <c r="O28" s="603">
        <v>58522</v>
      </c>
      <c r="P28" s="603">
        <v>58813</v>
      </c>
      <c r="Q28" s="603">
        <v>59410</v>
      </c>
      <c r="R28" s="603">
        <v>0</v>
      </c>
    </row>
    <row r="29" spans="1:18" s="67" customFormat="1" ht="14.25" customHeight="1">
      <c r="A29" s="70"/>
      <c r="B29" s="70"/>
      <c r="C29" s="70"/>
      <c r="D29" s="70"/>
      <c r="E29" s="70"/>
      <c r="F29" s="70"/>
      <c r="G29" s="7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00"/>
    </row>
    <row r="30" spans="1:18" ht="14.25" customHeight="1">
      <c r="A30" s="576" t="s">
        <v>540</v>
      </c>
      <c r="H30" s="605"/>
      <c r="I30" s="597"/>
      <c r="J30" s="597"/>
      <c r="K30" s="597"/>
      <c r="L30" s="597"/>
      <c r="M30" s="597"/>
      <c r="N30" s="597"/>
      <c r="O30" s="597"/>
      <c r="P30" s="597"/>
      <c r="Q30" s="597"/>
      <c r="R30" s="597"/>
    </row>
    <row r="31" spans="1:18" ht="20.25">
      <c r="A31" s="36" t="s">
        <v>337</v>
      </c>
      <c r="H31" s="606" t="s">
        <v>337</v>
      </c>
      <c r="I31" s="606"/>
      <c r="J31" s="606"/>
      <c r="K31" s="597"/>
      <c r="L31" s="597"/>
      <c r="M31" s="597"/>
      <c r="N31" s="597"/>
      <c r="O31" s="597"/>
      <c r="P31" s="597"/>
      <c r="Q31" s="597"/>
      <c r="R31" s="597"/>
    </row>
  </sheetData>
  <phoneticPr fontId="3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AF58"/>
  <sheetViews>
    <sheetView topLeftCell="A16" workbookViewId="0">
      <selection activeCell="D9" sqref="D9"/>
    </sheetView>
  </sheetViews>
  <sheetFormatPr defaultColWidth="9.140625" defaultRowHeight="15"/>
  <cols>
    <col min="1" max="1" width="24.5703125" style="23" customWidth="1"/>
    <col min="2" max="2" width="13.140625" style="23" customWidth="1"/>
    <col min="3" max="7" width="11.140625" style="23" customWidth="1"/>
    <col min="8" max="8" width="11.140625" style="23" hidden="1" customWidth="1"/>
    <col min="9" max="9" width="25.28515625" style="23" hidden="1" customWidth="1"/>
    <col min="10" max="19" width="8.42578125" style="23" hidden="1" customWidth="1"/>
    <col min="20" max="16384" width="9.140625" style="23"/>
  </cols>
  <sheetData>
    <row r="1" spans="1:32" s="62" customFormat="1" ht="33.75" customHeight="1">
      <c r="A1" s="481" t="s">
        <v>464</v>
      </c>
      <c r="B1" s="481"/>
      <c r="C1" s="481"/>
      <c r="I1" s="583" t="s">
        <v>542</v>
      </c>
      <c r="J1" s="597"/>
      <c r="K1" s="597"/>
      <c r="L1" s="597"/>
      <c r="M1" s="597"/>
      <c r="N1" s="597"/>
      <c r="O1" s="597"/>
      <c r="P1" s="597"/>
      <c r="Q1" s="597"/>
      <c r="R1" s="597"/>
      <c r="S1" s="597"/>
    </row>
    <row r="2" spans="1:32" s="62" customFormat="1" ht="21.75" customHeight="1">
      <c r="A2" s="479" t="s">
        <v>465</v>
      </c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</row>
    <row r="3" spans="1:32" s="67" customFormat="1" ht="24" customHeight="1">
      <c r="A3" s="70"/>
      <c r="B3" s="70"/>
      <c r="C3" s="70"/>
      <c r="D3" s="70"/>
      <c r="E3" s="70"/>
      <c r="F3" s="70"/>
      <c r="G3" s="488" t="s">
        <v>571</v>
      </c>
      <c r="H3" s="488"/>
      <c r="I3" s="600"/>
      <c r="J3" s="586"/>
      <c r="K3" s="586"/>
      <c r="L3" s="586"/>
      <c r="M3" s="600"/>
      <c r="N3" s="600"/>
      <c r="O3" s="600"/>
      <c r="P3" s="600"/>
      <c r="Q3" s="600"/>
      <c r="R3" s="600"/>
      <c r="S3" s="607" t="s">
        <v>351</v>
      </c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62"/>
    </row>
    <row r="4" spans="1:32" s="69" customFormat="1" ht="23.25" customHeight="1">
      <c r="A4" s="68"/>
      <c r="B4" s="498">
        <v>2016</v>
      </c>
      <c r="C4" s="498">
        <v>2017</v>
      </c>
      <c r="D4" s="498">
        <v>2018</v>
      </c>
      <c r="E4" s="498">
        <v>2019</v>
      </c>
      <c r="F4" s="498">
        <v>2020</v>
      </c>
      <c r="G4" s="498">
        <v>2021</v>
      </c>
      <c r="H4" s="667"/>
      <c r="I4" s="601"/>
      <c r="J4" s="602">
        <v>2010</v>
      </c>
      <c r="K4" s="602">
        <v>2011</v>
      </c>
      <c r="L4" s="602">
        <v>2012</v>
      </c>
      <c r="M4" s="602">
        <v>2013</v>
      </c>
      <c r="N4" s="602">
        <v>2014</v>
      </c>
      <c r="O4" s="602">
        <v>2015</v>
      </c>
      <c r="P4" s="602">
        <v>2016</v>
      </c>
      <c r="Q4" s="602">
        <v>2017</v>
      </c>
      <c r="R4" s="602">
        <v>2018</v>
      </c>
      <c r="S4" s="602">
        <v>2019</v>
      </c>
    </row>
    <row r="5" spans="1:32" s="67" customFormat="1" ht="25.5" customHeight="1">
      <c r="A5" s="53" t="s">
        <v>125</v>
      </c>
      <c r="B5" s="73">
        <v>188990</v>
      </c>
      <c r="C5" s="73">
        <v>195056</v>
      </c>
      <c r="D5" s="73">
        <v>201222</v>
      </c>
      <c r="E5" s="73">
        <v>207790</v>
      </c>
      <c r="F5" s="73">
        <v>212589</v>
      </c>
      <c r="G5" s="73">
        <v>216517</v>
      </c>
      <c r="H5" s="73"/>
      <c r="I5" s="590" t="s">
        <v>125</v>
      </c>
      <c r="J5" s="608">
        <v>171218</v>
      </c>
      <c r="K5" s="608">
        <v>172388</v>
      </c>
      <c r="L5" s="608">
        <v>175100</v>
      </c>
      <c r="M5" s="608">
        <v>180568</v>
      </c>
      <c r="N5" s="608">
        <v>184515</v>
      </c>
      <c r="O5" s="608">
        <v>191641</v>
      </c>
      <c r="P5" s="608">
        <v>196309</v>
      </c>
      <c r="Q5" s="608">
        <v>201091</v>
      </c>
      <c r="R5" s="608">
        <v>205852</v>
      </c>
      <c r="S5" s="608"/>
    </row>
    <row r="6" spans="1:32" s="67" customFormat="1" ht="20.25" customHeight="1">
      <c r="A6" s="55" t="s">
        <v>114</v>
      </c>
      <c r="B6" s="74">
        <v>100986</v>
      </c>
      <c r="C6" s="74">
        <v>102821</v>
      </c>
      <c r="D6" s="74">
        <v>104778</v>
      </c>
      <c r="E6" s="74">
        <v>106830</v>
      </c>
      <c r="F6" s="74">
        <v>108962</v>
      </c>
      <c r="G6" s="74">
        <v>110342</v>
      </c>
      <c r="H6" s="74"/>
      <c r="I6" s="592" t="s">
        <v>114</v>
      </c>
      <c r="J6" s="609">
        <v>92392</v>
      </c>
      <c r="K6" s="609">
        <v>93024</v>
      </c>
      <c r="L6" s="609">
        <v>94638</v>
      </c>
      <c r="M6" s="609">
        <v>95934</v>
      </c>
      <c r="N6" s="609">
        <v>97403</v>
      </c>
      <c r="O6" s="609">
        <v>99237</v>
      </c>
      <c r="P6" s="609">
        <v>101682</v>
      </c>
      <c r="Q6" s="609">
        <v>103439</v>
      </c>
      <c r="R6" s="609">
        <v>104703</v>
      </c>
      <c r="S6" s="609"/>
    </row>
    <row r="7" spans="1:32" s="67" customFormat="1" ht="20.25" customHeight="1">
      <c r="A7" s="55" t="s">
        <v>365</v>
      </c>
      <c r="B7" s="74">
        <v>41014</v>
      </c>
      <c r="C7" s="74">
        <v>41918</v>
      </c>
      <c r="D7" s="74">
        <v>42921</v>
      </c>
      <c r="E7" s="74">
        <v>43917</v>
      </c>
      <c r="F7" s="74">
        <v>44678</v>
      </c>
      <c r="G7" s="74">
        <v>45270</v>
      </c>
      <c r="H7" s="74"/>
      <c r="I7" s="592" t="s">
        <v>365</v>
      </c>
      <c r="J7" s="609">
        <v>34545</v>
      </c>
      <c r="K7" s="609">
        <v>34781</v>
      </c>
      <c r="L7" s="609">
        <v>35359</v>
      </c>
      <c r="M7" s="609">
        <v>35832</v>
      </c>
      <c r="N7" s="609">
        <v>36367</v>
      </c>
      <c r="O7" s="609">
        <v>41235</v>
      </c>
      <c r="P7" s="609">
        <v>42075</v>
      </c>
      <c r="Q7" s="609">
        <v>42984</v>
      </c>
      <c r="R7" s="609">
        <v>43820</v>
      </c>
      <c r="S7" s="609"/>
    </row>
    <row r="8" spans="1:32" s="67" customFormat="1" ht="20.25" customHeight="1">
      <c r="A8" s="55" t="s">
        <v>115</v>
      </c>
      <c r="B8" s="74">
        <v>7714</v>
      </c>
      <c r="C8" s="74">
        <v>8273</v>
      </c>
      <c r="D8" s="74">
        <v>8723</v>
      </c>
      <c r="E8" s="74">
        <v>9459</v>
      </c>
      <c r="F8" s="74">
        <v>9767</v>
      </c>
      <c r="G8" s="74">
        <v>10227</v>
      </c>
      <c r="H8" s="74"/>
      <c r="I8" s="592" t="s">
        <v>115</v>
      </c>
      <c r="J8" s="609">
        <v>8473</v>
      </c>
      <c r="K8" s="609">
        <v>8532</v>
      </c>
      <c r="L8" s="609">
        <v>8638</v>
      </c>
      <c r="M8" s="609">
        <v>8674</v>
      </c>
      <c r="N8" s="609">
        <v>8756</v>
      </c>
      <c r="O8" s="609">
        <v>8839</v>
      </c>
      <c r="P8" s="609">
        <v>9074</v>
      </c>
      <c r="Q8" s="609">
        <v>9539</v>
      </c>
      <c r="R8" s="609">
        <v>10273</v>
      </c>
      <c r="S8" s="609"/>
    </row>
    <row r="9" spans="1:32" s="67" customFormat="1" ht="20.25" customHeight="1">
      <c r="A9" s="55" t="s">
        <v>116</v>
      </c>
      <c r="B9" s="74">
        <v>4591</v>
      </c>
      <c r="C9" s="74">
        <v>4997</v>
      </c>
      <c r="D9" s="74">
        <v>5211</v>
      </c>
      <c r="E9" s="74">
        <v>5756</v>
      </c>
      <c r="F9" s="74">
        <v>6054</v>
      </c>
      <c r="G9" s="74">
        <v>6435</v>
      </c>
      <c r="H9" s="74"/>
      <c r="I9" s="592" t="s">
        <v>116</v>
      </c>
      <c r="J9" s="609">
        <v>4994</v>
      </c>
      <c r="K9" s="609">
        <v>5028</v>
      </c>
      <c r="L9" s="609">
        <v>5091</v>
      </c>
      <c r="M9" s="609">
        <v>5142</v>
      </c>
      <c r="N9" s="609">
        <v>5207</v>
      </c>
      <c r="O9" s="609">
        <v>5277</v>
      </c>
      <c r="P9" s="609">
        <v>5359</v>
      </c>
      <c r="Q9" s="609">
        <v>5621</v>
      </c>
      <c r="R9" s="609">
        <v>5837</v>
      </c>
      <c r="S9" s="609"/>
    </row>
    <row r="10" spans="1:32" s="67" customFormat="1" ht="20.25" customHeight="1">
      <c r="A10" s="55" t="s">
        <v>117</v>
      </c>
      <c r="B10" s="74">
        <v>3356</v>
      </c>
      <c r="C10" s="74">
        <v>3755</v>
      </c>
      <c r="D10" s="74">
        <v>4075</v>
      </c>
      <c r="E10" s="74">
        <v>4272</v>
      </c>
      <c r="F10" s="74">
        <v>4487</v>
      </c>
      <c r="G10" s="74">
        <v>4647</v>
      </c>
      <c r="H10" s="74"/>
      <c r="I10" s="592" t="s">
        <v>117</v>
      </c>
      <c r="J10" s="609">
        <v>3055</v>
      </c>
      <c r="K10" s="609">
        <v>3076</v>
      </c>
      <c r="L10" s="609">
        <v>3118</v>
      </c>
      <c r="M10" s="609">
        <v>3155</v>
      </c>
      <c r="N10" s="609">
        <v>3208</v>
      </c>
      <c r="O10" s="609">
        <v>3229</v>
      </c>
      <c r="P10" s="609">
        <v>3271</v>
      </c>
      <c r="Q10" s="609">
        <v>3559</v>
      </c>
      <c r="R10" s="609">
        <v>3794</v>
      </c>
      <c r="S10" s="609"/>
    </row>
    <row r="11" spans="1:32" s="67" customFormat="1" ht="20.25" customHeight="1">
      <c r="A11" s="55" t="s">
        <v>118</v>
      </c>
      <c r="B11" s="74">
        <v>12730</v>
      </c>
      <c r="C11" s="74">
        <v>13457</v>
      </c>
      <c r="D11" s="74">
        <v>14086</v>
      </c>
      <c r="E11" s="74">
        <v>14464</v>
      </c>
      <c r="F11" s="74">
        <v>14856</v>
      </c>
      <c r="G11" s="74">
        <v>15094</v>
      </c>
      <c r="H11" s="74"/>
      <c r="I11" s="592" t="s">
        <v>118</v>
      </c>
      <c r="J11" s="609">
        <v>12515</v>
      </c>
      <c r="K11" s="609">
        <v>12600</v>
      </c>
      <c r="L11" s="609">
        <v>12735</v>
      </c>
      <c r="M11" s="609">
        <v>12799</v>
      </c>
      <c r="N11" s="609">
        <v>13034</v>
      </c>
      <c r="O11" s="609">
        <v>13113</v>
      </c>
      <c r="P11" s="609">
        <v>13754</v>
      </c>
      <c r="Q11" s="609">
        <v>14183</v>
      </c>
      <c r="R11" s="609">
        <v>14505</v>
      </c>
      <c r="S11" s="609"/>
    </row>
    <row r="12" spans="1:32" s="67" customFormat="1" ht="20.25" customHeight="1">
      <c r="A12" s="55" t="s">
        <v>119</v>
      </c>
      <c r="B12" s="74">
        <v>11657</v>
      </c>
      <c r="C12" s="74">
        <v>12197</v>
      </c>
      <c r="D12" s="74">
        <v>13070</v>
      </c>
      <c r="E12" s="74">
        <v>13961</v>
      </c>
      <c r="F12" s="74">
        <v>14303</v>
      </c>
      <c r="G12" s="74">
        <v>14863</v>
      </c>
      <c r="H12" s="74"/>
      <c r="I12" s="592" t="s">
        <v>119</v>
      </c>
      <c r="J12" s="609">
        <v>11832</v>
      </c>
      <c r="K12" s="609">
        <v>11912</v>
      </c>
      <c r="L12" s="609">
        <v>12045</v>
      </c>
      <c r="M12" s="609">
        <v>12141</v>
      </c>
      <c r="N12" s="609">
        <v>12261</v>
      </c>
      <c r="O12" s="609">
        <v>12388</v>
      </c>
      <c r="P12" s="609">
        <v>12644</v>
      </c>
      <c r="Q12" s="609">
        <v>13022</v>
      </c>
      <c r="R12" s="609">
        <v>13629</v>
      </c>
      <c r="S12" s="609"/>
    </row>
    <row r="13" spans="1:32" s="67" customFormat="1" ht="20.25" customHeight="1">
      <c r="A13" s="55" t="s">
        <v>120</v>
      </c>
      <c r="B13" s="74">
        <v>6942</v>
      </c>
      <c r="C13" s="74">
        <v>7638</v>
      </c>
      <c r="D13" s="74">
        <v>8358</v>
      </c>
      <c r="E13" s="74">
        <v>9131</v>
      </c>
      <c r="F13" s="74">
        <v>9482</v>
      </c>
      <c r="G13" s="74">
        <v>9639</v>
      </c>
      <c r="H13" s="74"/>
      <c r="I13" s="592" t="s">
        <v>120</v>
      </c>
      <c r="J13" s="609">
        <v>3412</v>
      </c>
      <c r="K13" s="609">
        <v>3435</v>
      </c>
      <c r="L13" s="609">
        <v>3476</v>
      </c>
      <c r="M13" s="609">
        <v>6891</v>
      </c>
      <c r="N13" s="609">
        <v>8279</v>
      </c>
      <c r="O13" s="609">
        <v>8323</v>
      </c>
      <c r="P13" s="609">
        <v>8450</v>
      </c>
      <c r="Q13" s="609">
        <v>8744</v>
      </c>
      <c r="R13" s="609">
        <v>9291</v>
      </c>
      <c r="S13" s="609"/>
    </row>
    <row r="14" spans="1:32" s="62" customFormat="1">
      <c r="A14" s="71"/>
      <c r="B14" s="71"/>
      <c r="C14" s="71"/>
      <c r="D14" s="71"/>
      <c r="E14" s="71"/>
      <c r="F14" s="71"/>
      <c r="G14" s="71"/>
      <c r="H14" s="71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</row>
    <row r="15" spans="1:32" s="62" customFormat="1">
      <c r="A15" s="63"/>
      <c r="I15" s="605"/>
      <c r="J15" s="597"/>
      <c r="K15" s="597"/>
      <c r="L15" s="597"/>
      <c r="M15" s="597"/>
      <c r="N15" s="597"/>
      <c r="O15" s="597"/>
      <c r="P15" s="597"/>
      <c r="Q15" s="597"/>
      <c r="R15" s="597"/>
      <c r="S15" s="597"/>
    </row>
    <row r="16" spans="1:32" s="62" customFormat="1" ht="36" customHeight="1">
      <c r="A16" s="480" t="s">
        <v>466</v>
      </c>
      <c r="B16" s="481"/>
      <c r="C16" s="481"/>
      <c r="D16" s="481"/>
      <c r="E16" s="481"/>
      <c r="F16" s="481"/>
      <c r="G16" s="481"/>
      <c r="H16" s="481"/>
      <c r="I16" s="611" t="s">
        <v>466</v>
      </c>
      <c r="J16" s="612"/>
      <c r="K16" s="612"/>
      <c r="L16" s="612"/>
      <c r="M16" s="612"/>
      <c r="N16" s="612"/>
      <c r="O16" s="612"/>
      <c r="P16" s="612"/>
      <c r="Q16" s="612"/>
      <c r="R16" s="612"/>
      <c r="S16" s="612"/>
    </row>
    <row r="17" spans="1:19" ht="21" customHeight="1">
      <c r="A17" s="617" t="s">
        <v>467</v>
      </c>
      <c r="B17" s="617"/>
      <c r="C17" s="617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4"/>
    </row>
    <row r="18" spans="1:19" s="26" customFormat="1" ht="25.5" customHeight="1">
      <c r="A18" s="34"/>
      <c r="B18" s="34"/>
      <c r="C18" s="34"/>
      <c r="D18" s="34"/>
      <c r="E18" s="34"/>
      <c r="F18" s="34"/>
      <c r="G18" s="488" t="s">
        <v>571</v>
      </c>
      <c r="H18" s="488"/>
      <c r="I18" s="585"/>
      <c r="J18" s="586"/>
      <c r="K18" s="586"/>
      <c r="L18" s="586"/>
      <c r="M18" s="585"/>
      <c r="N18" s="585"/>
      <c r="O18" s="585"/>
      <c r="P18" s="585"/>
      <c r="Q18" s="585"/>
      <c r="R18" s="585"/>
      <c r="S18" s="607" t="s">
        <v>351</v>
      </c>
    </row>
    <row r="19" spans="1:19" s="25" customFormat="1" ht="27.75" customHeight="1">
      <c r="A19" s="75"/>
      <c r="B19" s="499">
        <v>2016</v>
      </c>
      <c r="C19" s="499">
        <v>2017</v>
      </c>
      <c r="D19" s="499">
        <v>2018</v>
      </c>
      <c r="E19" s="499">
        <v>2019</v>
      </c>
      <c r="F19" s="499">
        <v>2020</v>
      </c>
      <c r="G19" s="499">
        <v>2021</v>
      </c>
      <c r="H19" s="668"/>
      <c r="I19" s="613"/>
      <c r="J19" s="614">
        <v>2010</v>
      </c>
      <c r="K19" s="614">
        <v>2011</v>
      </c>
      <c r="L19" s="614">
        <v>2012</v>
      </c>
      <c r="M19" s="614">
        <v>2013</v>
      </c>
      <c r="N19" s="614">
        <v>2014</v>
      </c>
      <c r="O19" s="614">
        <v>2015</v>
      </c>
      <c r="P19" s="614">
        <v>2016</v>
      </c>
      <c r="Q19" s="614">
        <v>2017</v>
      </c>
      <c r="R19" s="614">
        <v>2018</v>
      </c>
      <c r="S19" s="614">
        <v>2019</v>
      </c>
    </row>
    <row r="20" spans="1:19" s="26" customFormat="1" ht="30" customHeight="1">
      <c r="A20" s="53" t="s">
        <v>125</v>
      </c>
      <c r="B20" s="66">
        <v>767819</v>
      </c>
      <c r="C20" s="66">
        <v>770373</v>
      </c>
      <c r="D20" s="66">
        <v>773444</v>
      </c>
      <c r="E20" s="66">
        <v>776737</v>
      </c>
      <c r="F20" s="66">
        <v>781331</v>
      </c>
      <c r="G20" s="66">
        <v>791053</v>
      </c>
      <c r="H20" s="66"/>
      <c r="I20" s="590" t="s">
        <v>125</v>
      </c>
      <c r="J20" s="591">
        <v>730529</v>
      </c>
      <c r="K20" s="591">
        <v>735308</v>
      </c>
      <c r="L20" s="591">
        <v>743696</v>
      </c>
      <c r="M20" s="591">
        <v>746427</v>
      </c>
      <c r="N20" s="591">
        <v>751293</v>
      </c>
      <c r="O20" s="591">
        <v>752790</v>
      </c>
      <c r="P20" s="591">
        <v>756824</v>
      </c>
      <c r="Q20" s="591">
        <v>760824</v>
      </c>
      <c r="R20" s="591">
        <v>778675</v>
      </c>
      <c r="S20" s="591">
        <v>0</v>
      </c>
    </row>
    <row r="21" spans="1:19" s="26" customFormat="1" ht="21" customHeight="1">
      <c r="A21" s="55" t="s">
        <v>114</v>
      </c>
      <c r="B21" s="76">
        <v>21827</v>
      </c>
      <c r="C21" s="76">
        <v>21873</v>
      </c>
      <c r="D21" s="76">
        <v>21891</v>
      </c>
      <c r="E21" s="76">
        <v>21919</v>
      </c>
      <c r="F21" s="76">
        <v>22121</v>
      </c>
      <c r="G21" s="76">
        <v>22386</v>
      </c>
      <c r="H21" s="76"/>
      <c r="I21" s="592" t="s">
        <v>114</v>
      </c>
      <c r="J21" s="615">
        <v>18487</v>
      </c>
      <c r="K21" s="615">
        <v>18663</v>
      </c>
      <c r="L21" s="615">
        <v>18901</v>
      </c>
      <c r="M21" s="615">
        <v>19277</v>
      </c>
      <c r="N21" s="615">
        <v>19516</v>
      </c>
      <c r="O21" s="615">
        <v>19697</v>
      </c>
      <c r="P21" s="615">
        <v>19643</v>
      </c>
      <c r="Q21" s="615">
        <v>19722</v>
      </c>
      <c r="R21" s="615">
        <v>24046</v>
      </c>
      <c r="S21" s="615">
        <v>0</v>
      </c>
    </row>
    <row r="22" spans="1:19" s="26" customFormat="1" ht="21" customHeight="1">
      <c r="A22" s="55" t="s">
        <v>365</v>
      </c>
      <c r="B22" s="76">
        <v>19389</v>
      </c>
      <c r="C22" s="76">
        <v>19304</v>
      </c>
      <c r="D22" s="76">
        <v>19166</v>
      </c>
      <c r="E22" s="76">
        <v>19079</v>
      </c>
      <c r="F22" s="76">
        <v>19149</v>
      </c>
      <c r="G22" s="76">
        <v>19374</v>
      </c>
      <c r="H22" s="76"/>
      <c r="I22" s="592" t="s">
        <v>365</v>
      </c>
      <c r="J22" s="615">
        <v>20644</v>
      </c>
      <c r="K22" s="615">
        <v>20808</v>
      </c>
      <c r="L22" s="615">
        <v>21057</v>
      </c>
      <c r="M22" s="615">
        <v>21345</v>
      </c>
      <c r="N22" s="615">
        <v>21584</v>
      </c>
      <c r="O22" s="615">
        <v>17430</v>
      </c>
      <c r="P22" s="615">
        <v>17433</v>
      </c>
      <c r="Q22" s="615">
        <v>17412</v>
      </c>
      <c r="R22" s="615">
        <v>19176</v>
      </c>
      <c r="S22" s="615">
        <v>0</v>
      </c>
    </row>
    <row r="23" spans="1:19" s="26" customFormat="1" ht="21" customHeight="1">
      <c r="A23" s="55" t="s">
        <v>115</v>
      </c>
      <c r="B23" s="76">
        <v>140118</v>
      </c>
      <c r="C23" s="76">
        <v>140245</v>
      </c>
      <c r="D23" s="76">
        <v>140565</v>
      </c>
      <c r="E23" s="76">
        <v>140681</v>
      </c>
      <c r="F23" s="76">
        <v>141371</v>
      </c>
      <c r="G23" s="76">
        <v>143203</v>
      </c>
      <c r="H23" s="76"/>
      <c r="I23" s="592" t="s">
        <v>115</v>
      </c>
      <c r="J23" s="615">
        <v>135047</v>
      </c>
      <c r="K23" s="615">
        <v>135895</v>
      </c>
      <c r="L23" s="615">
        <v>137431</v>
      </c>
      <c r="M23" s="615">
        <v>138492</v>
      </c>
      <c r="N23" s="615">
        <v>139580</v>
      </c>
      <c r="O23" s="615">
        <v>140610</v>
      </c>
      <c r="P23" s="615">
        <v>141093</v>
      </c>
      <c r="Q23" s="615">
        <v>141882</v>
      </c>
      <c r="R23" s="615">
        <v>139867</v>
      </c>
      <c r="S23" s="615">
        <v>0</v>
      </c>
    </row>
    <row r="24" spans="1:19" s="26" customFormat="1" ht="21" customHeight="1">
      <c r="A24" s="55" t="s">
        <v>116</v>
      </c>
      <c r="B24" s="76">
        <v>114809</v>
      </c>
      <c r="C24" s="76">
        <v>114949</v>
      </c>
      <c r="D24" s="76">
        <v>115350</v>
      </c>
      <c r="E24" s="76">
        <v>115486</v>
      </c>
      <c r="F24" s="76">
        <v>115912</v>
      </c>
      <c r="G24" s="76">
        <v>117117</v>
      </c>
      <c r="H24" s="76"/>
      <c r="I24" s="592" t="s">
        <v>116</v>
      </c>
      <c r="J24" s="615">
        <v>111068</v>
      </c>
      <c r="K24" s="615">
        <v>111819</v>
      </c>
      <c r="L24" s="615">
        <v>113091</v>
      </c>
      <c r="M24" s="615">
        <v>113938</v>
      </c>
      <c r="N24" s="615">
        <v>114832</v>
      </c>
      <c r="O24" s="615">
        <v>115670</v>
      </c>
      <c r="P24" s="615">
        <v>116428</v>
      </c>
      <c r="Q24" s="615">
        <v>116973</v>
      </c>
      <c r="R24" s="615">
        <v>115405</v>
      </c>
      <c r="S24" s="615">
        <v>0</v>
      </c>
    </row>
    <row r="25" spans="1:19" s="26" customFormat="1" ht="21" customHeight="1">
      <c r="A25" s="55" t="s">
        <v>117</v>
      </c>
      <c r="B25" s="76">
        <v>66759</v>
      </c>
      <c r="C25" s="76">
        <v>66941</v>
      </c>
      <c r="D25" s="76">
        <v>67246</v>
      </c>
      <c r="E25" s="76">
        <v>67717</v>
      </c>
      <c r="F25" s="76">
        <v>68182</v>
      </c>
      <c r="G25" s="76">
        <v>69365</v>
      </c>
      <c r="H25" s="76"/>
      <c r="I25" s="592" t="s">
        <v>117</v>
      </c>
      <c r="J25" s="615">
        <v>63334</v>
      </c>
      <c r="K25" s="615">
        <v>63739</v>
      </c>
      <c r="L25" s="615">
        <v>64453</v>
      </c>
      <c r="M25" s="615">
        <v>64920</v>
      </c>
      <c r="N25" s="615">
        <v>65437</v>
      </c>
      <c r="O25" s="615">
        <v>65995</v>
      </c>
      <c r="P25" s="615">
        <v>66526</v>
      </c>
      <c r="Q25" s="615">
        <v>66936</v>
      </c>
      <c r="R25" s="615">
        <v>68195</v>
      </c>
      <c r="S25" s="615">
        <v>0</v>
      </c>
    </row>
    <row r="26" spans="1:19" s="26" customFormat="1" ht="21" customHeight="1">
      <c r="A26" s="55" t="s">
        <v>118</v>
      </c>
      <c r="B26" s="76">
        <v>130146</v>
      </c>
      <c r="C26" s="76">
        <v>130825</v>
      </c>
      <c r="D26" s="76">
        <v>131695</v>
      </c>
      <c r="E26" s="76">
        <v>132910</v>
      </c>
      <c r="F26" s="76">
        <v>133906</v>
      </c>
      <c r="G26" s="76">
        <v>135073</v>
      </c>
      <c r="H26" s="76"/>
      <c r="I26" s="592" t="s">
        <v>118</v>
      </c>
      <c r="J26" s="615">
        <v>121313</v>
      </c>
      <c r="K26" s="615">
        <v>122101</v>
      </c>
      <c r="L26" s="615">
        <v>123494</v>
      </c>
      <c r="M26" s="615">
        <v>124430</v>
      </c>
      <c r="N26" s="615">
        <v>125384</v>
      </c>
      <c r="O26" s="615">
        <v>126429</v>
      </c>
      <c r="P26" s="615">
        <v>127786</v>
      </c>
      <c r="Q26" s="615">
        <v>127965</v>
      </c>
      <c r="R26" s="615">
        <v>132869</v>
      </c>
      <c r="S26" s="615">
        <v>0</v>
      </c>
    </row>
    <row r="27" spans="1:19" s="26" customFormat="1" ht="21" customHeight="1">
      <c r="A27" s="55" t="s">
        <v>119</v>
      </c>
      <c r="B27" s="76">
        <v>165705</v>
      </c>
      <c r="C27" s="76">
        <v>167034</v>
      </c>
      <c r="D27" s="76">
        <v>168146</v>
      </c>
      <c r="E27" s="76">
        <v>169361</v>
      </c>
      <c r="F27" s="76">
        <v>170475</v>
      </c>
      <c r="G27" s="76">
        <v>173088</v>
      </c>
      <c r="H27" s="76"/>
      <c r="I27" s="592" t="s">
        <v>119</v>
      </c>
      <c r="J27" s="615">
        <v>153407</v>
      </c>
      <c r="K27" s="615">
        <v>154378</v>
      </c>
      <c r="L27" s="615">
        <v>156131</v>
      </c>
      <c r="M27" s="615">
        <v>157386</v>
      </c>
      <c r="N27" s="615">
        <v>158697</v>
      </c>
      <c r="O27" s="615">
        <v>159872</v>
      </c>
      <c r="P27" s="615">
        <v>159804</v>
      </c>
      <c r="Q27" s="615">
        <v>161277</v>
      </c>
      <c r="R27" s="615">
        <v>169693</v>
      </c>
      <c r="S27" s="615">
        <v>0</v>
      </c>
    </row>
    <row r="28" spans="1:19" s="26" customFormat="1" ht="21" customHeight="1">
      <c r="A28" s="55" t="s">
        <v>120</v>
      </c>
      <c r="B28" s="76">
        <v>109066</v>
      </c>
      <c r="C28" s="76">
        <v>109202</v>
      </c>
      <c r="D28" s="76">
        <v>109385</v>
      </c>
      <c r="E28" s="76">
        <v>109584</v>
      </c>
      <c r="F28" s="76">
        <v>110215</v>
      </c>
      <c r="G28" s="76">
        <v>111447</v>
      </c>
      <c r="H28" s="76"/>
      <c r="I28" s="592" t="s">
        <v>120</v>
      </c>
      <c r="J28" s="615">
        <v>107229</v>
      </c>
      <c r="K28" s="615">
        <v>107905</v>
      </c>
      <c r="L28" s="615">
        <v>109138</v>
      </c>
      <c r="M28" s="615">
        <v>106639</v>
      </c>
      <c r="N28" s="615">
        <v>106263</v>
      </c>
      <c r="O28" s="615">
        <v>107087</v>
      </c>
      <c r="P28" s="615">
        <v>108111</v>
      </c>
      <c r="Q28" s="615">
        <v>108657</v>
      </c>
      <c r="R28" s="615">
        <v>109424</v>
      </c>
      <c r="S28" s="615">
        <v>0</v>
      </c>
    </row>
    <row r="29" spans="1:19" s="26" customFormat="1" ht="16.5" customHeight="1">
      <c r="A29" s="77"/>
      <c r="B29" s="77"/>
      <c r="C29" s="77"/>
      <c r="D29" s="77"/>
      <c r="E29" s="77"/>
      <c r="F29" s="77"/>
      <c r="G29" s="77"/>
      <c r="H29" s="77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</row>
    <row r="30" spans="1:19" s="26" customFormat="1" ht="22.5" customHeight="1">
      <c r="A30" s="576" t="s">
        <v>540</v>
      </c>
      <c r="B30" s="97"/>
      <c r="C30" s="97"/>
      <c r="D30" s="97"/>
      <c r="E30" s="97"/>
      <c r="F30" s="97"/>
      <c r="G30" s="97"/>
      <c r="H30" s="97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</row>
    <row r="31" spans="1:19" ht="24" customHeight="1">
      <c r="D31" s="178"/>
      <c r="E31" s="178"/>
      <c r="F31" s="178"/>
      <c r="G31" s="178"/>
      <c r="H31" s="178"/>
      <c r="J31" s="184"/>
      <c r="K31" s="184"/>
      <c r="R31" s="178"/>
      <c r="S31" s="178"/>
    </row>
    <row r="57" spans="1:9">
      <c r="A57" s="49"/>
      <c r="I57" s="49"/>
    </row>
    <row r="58" spans="1:9" ht="15.75">
      <c r="A58" s="72"/>
      <c r="I58" s="72"/>
    </row>
  </sheetData>
  <phoneticPr fontId="3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0"/>
  <sheetViews>
    <sheetView workbookViewId="0">
      <selection activeCell="C10" sqref="C10"/>
    </sheetView>
  </sheetViews>
  <sheetFormatPr defaultColWidth="9.140625" defaultRowHeight="12.75"/>
  <cols>
    <col min="1" max="1" width="33.140625" style="235" customWidth="1"/>
    <col min="2" max="2" width="11.5703125" style="235" customWidth="1"/>
    <col min="3" max="7" width="10.42578125" style="235" customWidth="1"/>
    <col min="8" max="16384" width="9.140625" style="235"/>
  </cols>
  <sheetData>
    <row r="1" spans="1:7" s="337" customFormat="1" ht="20.100000000000001" customHeight="1">
      <c r="A1" s="336" t="s">
        <v>371</v>
      </c>
    </row>
    <row r="2" spans="1:7" s="337" customFormat="1" ht="20.100000000000001" customHeight="1">
      <c r="A2" s="338" t="s">
        <v>372</v>
      </c>
    </row>
    <row r="3" spans="1:7" ht="20.100000000000001" customHeight="1">
      <c r="A3" s="339"/>
    </row>
    <row r="4" spans="1:7" ht="20.100000000000001" customHeight="1">
      <c r="A4" s="339"/>
    </row>
    <row r="5" spans="1:7" ht="20.100000000000001" customHeight="1">
      <c r="A5" s="339"/>
    </row>
    <row r="6" spans="1:7" ht="20.100000000000001" customHeight="1">
      <c r="A6" s="234"/>
    </row>
    <row r="7" spans="1:7" ht="24.75" customHeight="1">
      <c r="A7" s="236"/>
      <c r="G7" s="340" t="s">
        <v>373</v>
      </c>
    </row>
    <row r="8" spans="1:7" ht="27" customHeight="1">
      <c r="B8" s="484">
        <v>2016</v>
      </c>
      <c r="C8" s="484">
        <v>2017</v>
      </c>
      <c r="D8" s="484">
        <v>2018</v>
      </c>
      <c r="E8" s="484">
        <v>2019</v>
      </c>
      <c r="F8" s="484">
        <v>2020</v>
      </c>
      <c r="G8" s="484">
        <v>2021</v>
      </c>
    </row>
    <row r="9" spans="1:7" ht="15.95" customHeight="1"/>
    <row r="10" spans="1:7" ht="24" customHeight="1">
      <c r="A10" s="239" t="s">
        <v>235</v>
      </c>
      <c r="B10" s="403">
        <f t="shared" ref="B10:G10" si="0">SUM(B11:B14)</f>
        <v>727109</v>
      </c>
      <c r="C10" s="403">
        <f t="shared" si="0"/>
        <v>736737</v>
      </c>
      <c r="D10" s="403">
        <f t="shared" si="0"/>
        <v>742728</v>
      </c>
      <c r="E10" s="403">
        <f t="shared" si="0"/>
        <v>731890</v>
      </c>
      <c r="F10" s="403">
        <f t="shared" si="0"/>
        <v>732054</v>
      </c>
      <c r="G10" s="403">
        <f t="shared" si="0"/>
        <v>727580</v>
      </c>
    </row>
    <row r="11" spans="1:7" ht="27" customHeight="1">
      <c r="A11" s="341" t="s">
        <v>374</v>
      </c>
      <c r="B11" s="402">
        <v>123195</v>
      </c>
      <c r="C11" s="402">
        <v>119368</v>
      </c>
      <c r="D11" s="402">
        <v>118207</v>
      </c>
      <c r="E11" s="402">
        <v>137795</v>
      </c>
      <c r="F11" s="402">
        <v>134028</v>
      </c>
      <c r="G11" s="402">
        <v>125660</v>
      </c>
    </row>
    <row r="12" spans="1:7" ht="27" customHeight="1">
      <c r="A12" s="341" t="s">
        <v>375</v>
      </c>
      <c r="B12" s="402">
        <v>534136</v>
      </c>
      <c r="C12" s="402">
        <v>541328</v>
      </c>
      <c r="D12" s="402">
        <v>547616</v>
      </c>
      <c r="E12" s="402">
        <v>531214</v>
      </c>
      <c r="F12" s="402">
        <v>531844</v>
      </c>
      <c r="G12" s="402">
        <v>530415</v>
      </c>
    </row>
    <row r="13" spans="1:7" ht="27" customHeight="1">
      <c r="A13" s="341" t="s">
        <v>376</v>
      </c>
      <c r="B13" s="402">
        <v>59900</v>
      </c>
      <c r="C13" s="402">
        <v>65485</v>
      </c>
      <c r="D13" s="402">
        <v>67339</v>
      </c>
      <c r="E13" s="402">
        <v>52821</v>
      </c>
      <c r="F13" s="402">
        <v>54703</v>
      </c>
      <c r="G13" s="402">
        <v>59430</v>
      </c>
    </row>
    <row r="14" spans="1:7" ht="27" customHeight="1">
      <c r="A14" s="341" t="s">
        <v>377</v>
      </c>
      <c r="B14" s="402">
        <v>9878</v>
      </c>
      <c r="C14" s="402">
        <v>10556</v>
      </c>
      <c r="D14" s="579">
        <v>9566</v>
      </c>
      <c r="E14" s="579">
        <v>10060</v>
      </c>
      <c r="F14" s="579">
        <v>11479</v>
      </c>
      <c r="G14" s="579">
        <v>12075</v>
      </c>
    </row>
    <row r="15" spans="1:7" ht="16.5" customHeight="1">
      <c r="A15" s="448"/>
      <c r="B15" s="449"/>
      <c r="C15" s="449"/>
      <c r="D15" s="449"/>
      <c r="E15" s="449"/>
      <c r="F15" s="449"/>
      <c r="G15" s="449"/>
    </row>
    <row r="16" spans="1:7" ht="16.5" customHeight="1">
      <c r="A16" s="342"/>
    </row>
    <row r="17" spans="1:1" ht="16.5" customHeight="1">
      <c r="A17" s="343"/>
    </row>
    <row r="18" spans="1:1" ht="15.95" customHeight="1">
      <c r="A18" s="342"/>
    </row>
    <row r="19" spans="1:1" ht="15.95" customHeight="1">
      <c r="A19" s="342"/>
    </row>
    <row r="20" spans="1:1" ht="15.95" customHeight="1">
      <c r="A20" s="342"/>
    </row>
    <row r="21" spans="1:1" ht="15.95" customHeight="1">
      <c r="A21" s="342"/>
    </row>
    <row r="22" spans="1:1" ht="15.95" customHeight="1">
      <c r="A22" s="342"/>
    </row>
    <row r="23" spans="1:1" ht="15.95" customHeight="1">
      <c r="A23" s="342"/>
    </row>
    <row r="24" spans="1:1" ht="15.95" customHeight="1">
      <c r="A24" s="342"/>
    </row>
    <row r="25" spans="1:1" ht="15.95" customHeight="1">
      <c r="A25" s="342"/>
    </row>
    <row r="26" spans="1:1" ht="15.95" customHeight="1">
      <c r="A26" s="342"/>
    </row>
    <row r="27" spans="1:1" ht="15.95" customHeight="1">
      <c r="A27" s="342"/>
    </row>
    <row r="28" spans="1:1" ht="15.95" customHeight="1">
      <c r="A28" s="342"/>
    </row>
    <row r="29" spans="1:1" ht="15.95" customHeight="1">
      <c r="A29" s="342"/>
    </row>
    <row r="30" spans="1:1" ht="15.95" customHeight="1">
      <c r="A30" s="342"/>
    </row>
  </sheetData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workbookViewId="0">
      <selection activeCell="C11" sqref="C11"/>
    </sheetView>
  </sheetViews>
  <sheetFormatPr defaultColWidth="9.140625" defaultRowHeight="12.75"/>
  <cols>
    <col min="1" max="1" width="26.7109375" style="344" customWidth="1"/>
    <col min="2" max="2" width="10" style="344" customWidth="1"/>
    <col min="3" max="3" width="18" style="344" customWidth="1"/>
    <col min="4" max="4" width="18.140625" style="344" customWidth="1"/>
    <col min="5" max="5" width="9.140625" style="344"/>
    <col min="6" max="6" width="16" style="344" hidden="1" customWidth="1"/>
    <col min="7" max="7" width="0" style="344" hidden="1" customWidth="1"/>
    <col min="8" max="8" width="12.140625" style="344" hidden="1" customWidth="1"/>
    <col min="9" max="9" width="14.28515625" style="344" hidden="1" customWidth="1"/>
    <col min="10" max="16384" width="9.140625" style="344"/>
  </cols>
  <sheetData>
    <row r="1" spans="1:9" ht="27.75" customHeight="1">
      <c r="A1" s="206" t="s">
        <v>378</v>
      </c>
      <c r="B1" s="276"/>
      <c r="C1" s="276"/>
      <c r="D1" s="276"/>
      <c r="F1" s="206"/>
    </row>
    <row r="2" spans="1:9" ht="20.100000000000001" customHeight="1">
      <c r="A2" s="345" t="s">
        <v>379</v>
      </c>
      <c r="B2" s="276"/>
      <c r="C2" s="276"/>
      <c r="D2" s="276"/>
      <c r="F2" s="345"/>
    </row>
    <row r="3" spans="1:9" ht="20.100000000000001" customHeight="1">
      <c r="A3" s="345"/>
      <c r="B3" s="276"/>
      <c r="C3" s="276"/>
      <c r="D3" s="276"/>
      <c r="F3" s="345"/>
    </row>
    <row r="4" spans="1:9" ht="20.100000000000001" customHeight="1">
      <c r="A4" s="345"/>
      <c r="B4" s="276"/>
      <c r="C4" s="276"/>
      <c r="D4" s="276"/>
      <c r="F4" s="345"/>
    </row>
    <row r="5" spans="1:9" ht="20.100000000000001" customHeight="1">
      <c r="A5" s="339"/>
      <c r="B5" s="276"/>
      <c r="C5" s="276"/>
      <c r="D5" s="276"/>
      <c r="F5" s="339"/>
    </row>
    <row r="6" spans="1:9" ht="20.100000000000001" customHeight="1">
      <c r="A6" s="346"/>
      <c r="C6" s="347"/>
      <c r="D6" s="550" t="s">
        <v>380</v>
      </c>
      <c r="F6" s="346"/>
      <c r="G6" s="547" t="s">
        <v>559</v>
      </c>
    </row>
    <row r="7" spans="1:9" ht="20.100000000000001" customHeight="1">
      <c r="A7" s="348"/>
      <c r="B7" s="349" t="s">
        <v>216</v>
      </c>
      <c r="C7" s="695" t="s">
        <v>381</v>
      </c>
      <c r="D7" s="696"/>
      <c r="F7" s="697" t="s">
        <v>543</v>
      </c>
      <c r="G7" s="344" t="s">
        <v>216</v>
      </c>
      <c r="H7" s="344" t="s">
        <v>381</v>
      </c>
    </row>
    <row r="8" spans="1:9" ht="20.100000000000001" customHeight="1">
      <c r="A8" s="350"/>
      <c r="B8" s="351" t="s">
        <v>217</v>
      </c>
      <c r="C8" s="198" t="s">
        <v>218</v>
      </c>
      <c r="D8" s="198" t="s">
        <v>382</v>
      </c>
      <c r="F8" s="698"/>
      <c r="G8" s="344" t="s">
        <v>217</v>
      </c>
      <c r="H8" s="646" t="s">
        <v>557</v>
      </c>
      <c r="I8" s="646" t="s">
        <v>558</v>
      </c>
    </row>
    <row r="9" spans="1:9" ht="20.100000000000001" customHeight="1">
      <c r="A9" s="350"/>
      <c r="B9" s="352"/>
      <c r="C9" s="353"/>
      <c r="D9" s="353"/>
      <c r="F9" s="350"/>
    </row>
    <row r="10" spans="1:9" ht="24" customHeight="1">
      <c r="A10" s="404">
        <v>2016</v>
      </c>
      <c r="B10" s="354">
        <v>99.1</v>
      </c>
      <c r="C10" s="354">
        <v>98.2</v>
      </c>
      <c r="D10" s="354">
        <v>99.3</v>
      </c>
      <c r="F10" s="551">
        <f>'12'!C9/'12'!D9*100</f>
        <v>99.066882764273984</v>
      </c>
      <c r="G10" s="344">
        <v>94.9</v>
      </c>
      <c r="H10" s="344">
        <v>93.7</v>
      </c>
      <c r="I10" s="344">
        <v>95.2</v>
      </c>
    </row>
    <row r="11" spans="1:9" ht="24" customHeight="1">
      <c r="A11" s="404">
        <v>2017</v>
      </c>
      <c r="B11" s="354">
        <v>99.1</v>
      </c>
      <c r="C11" s="354">
        <v>98</v>
      </c>
      <c r="D11" s="354">
        <v>99.4</v>
      </c>
      <c r="F11" s="551">
        <f>'12'!C10/'12'!D10*100</f>
        <v>99.124858715111912</v>
      </c>
      <c r="G11" s="344">
        <v>96</v>
      </c>
      <c r="H11" s="344">
        <v>93.2</v>
      </c>
      <c r="I11" s="344">
        <v>97.1</v>
      </c>
    </row>
    <row r="12" spans="1:9" ht="24" customHeight="1">
      <c r="A12" s="404">
        <v>2018</v>
      </c>
      <c r="B12" s="354">
        <v>99.2</v>
      </c>
      <c r="C12" s="354">
        <v>97.8</v>
      </c>
      <c r="D12" s="354">
        <v>99.6</v>
      </c>
      <c r="F12" s="551">
        <f>'12'!C11/'12'!D11*100</f>
        <v>99.181746656176244</v>
      </c>
      <c r="G12" s="344">
        <v>99.1</v>
      </c>
      <c r="H12" s="344">
        <v>97.8</v>
      </c>
      <c r="I12" s="344">
        <v>99.5</v>
      </c>
    </row>
    <row r="13" spans="1:9" ht="24" customHeight="1">
      <c r="A13" s="404">
        <v>2019</v>
      </c>
      <c r="B13" s="354">
        <v>99.2</v>
      </c>
      <c r="C13" s="354">
        <v>97.8</v>
      </c>
      <c r="D13" s="354">
        <v>99.6</v>
      </c>
      <c r="F13" s="551">
        <f>'12'!C12/'12'!D12*100</f>
        <v>99.238885830850933</v>
      </c>
      <c r="G13" s="344">
        <v>99.2</v>
      </c>
      <c r="H13" s="344">
        <v>97.8</v>
      </c>
      <c r="I13" s="344">
        <v>99.6</v>
      </c>
    </row>
    <row r="14" spans="1:9" ht="24" customHeight="1">
      <c r="A14" s="404">
        <v>2020</v>
      </c>
      <c r="B14" s="354">
        <v>99.6</v>
      </c>
      <c r="C14" s="354">
        <v>97.91</v>
      </c>
      <c r="D14" s="354">
        <v>99.6</v>
      </c>
      <c r="F14" s="551">
        <f>'12'!C13/'12'!D13*100</f>
        <v>99.6123914244113</v>
      </c>
      <c r="G14" s="344">
        <v>99.24</v>
      </c>
      <c r="H14" s="344">
        <v>97.88</v>
      </c>
      <c r="I14" s="344">
        <v>99.62</v>
      </c>
    </row>
    <row r="15" spans="1:9" ht="24" customHeight="1">
      <c r="A15" s="404">
        <v>2021</v>
      </c>
      <c r="B15" s="354">
        <v>99.6</v>
      </c>
      <c r="C15" s="354">
        <v>97.9</v>
      </c>
      <c r="D15" s="354">
        <v>99.6</v>
      </c>
      <c r="F15" s="551"/>
    </row>
    <row r="16" spans="1:9" ht="20.100000000000001" customHeight="1">
      <c r="A16" s="262"/>
      <c r="B16" s="450"/>
      <c r="C16" s="450"/>
      <c r="D16" s="450"/>
      <c r="F16" s="262"/>
    </row>
    <row r="17" spans="1:8" ht="20.100000000000001" customHeight="1">
      <c r="A17" s="204"/>
      <c r="B17" s="354"/>
      <c r="C17" s="354"/>
      <c r="D17" s="354"/>
      <c r="F17" s="204"/>
    </row>
    <row r="18" spans="1:8" ht="20.100000000000001" hidden="1" customHeight="1">
      <c r="A18" s="346"/>
      <c r="C18" s="347"/>
      <c r="D18" s="340" t="s">
        <v>380</v>
      </c>
      <c r="F18" s="346"/>
      <c r="G18" s="547" t="s">
        <v>514</v>
      </c>
    </row>
    <row r="19" spans="1:8" ht="20.100000000000001" hidden="1" customHeight="1">
      <c r="A19" s="348"/>
      <c r="B19" s="349" t="s">
        <v>216</v>
      </c>
      <c r="C19" s="695" t="s">
        <v>381</v>
      </c>
      <c r="D19" s="696"/>
      <c r="F19" s="348"/>
    </row>
    <row r="20" spans="1:8" ht="20.100000000000001" hidden="1" customHeight="1">
      <c r="A20" s="350"/>
      <c r="B20" s="351" t="s">
        <v>217</v>
      </c>
      <c r="C20" s="198" t="s">
        <v>218</v>
      </c>
      <c r="D20" s="198" t="s">
        <v>382</v>
      </c>
      <c r="F20" s="350"/>
    </row>
    <row r="21" spans="1:8" ht="20.100000000000001" hidden="1" customHeight="1">
      <c r="A21" s="350"/>
      <c r="B21" s="352"/>
      <c r="C21" s="353"/>
      <c r="D21" s="353"/>
      <c r="F21" s="350"/>
    </row>
    <row r="22" spans="1:8" ht="19.5" hidden="1" customHeight="1">
      <c r="A22" s="404">
        <v>2010</v>
      </c>
      <c r="B22" s="354">
        <f>'[1]12'!C21/'[1]12'!D21*100</f>
        <v>98.921068827911469</v>
      </c>
      <c r="C22" s="354" t="s">
        <v>107</v>
      </c>
      <c r="D22" s="354" t="s">
        <v>107</v>
      </c>
      <c r="F22" s="404"/>
    </row>
    <row r="23" spans="1:8" ht="19.5" hidden="1" customHeight="1">
      <c r="A23" s="404">
        <v>2011</v>
      </c>
      <c r="B23" s="354">
        <f>'[1]12'!C22/'[1]12'!D22*100</f>
        <v>99.140425662615968</v>
      </c>
      <c r="C23" s="354" t="s">
        <v>107</v>
      </c>
      <c r="D23" s="354" t="s">
        <v>107</v>
      </c>
      <c r="F23" s="404"/>
    </row>
    <row r="24" spans="1:8" ht="19.5" hidden="1" customHeight="1">
      <c r="A24" s="404">
        <v>2012</v>
      </c>
      <c r="B24" s="354">
        <f>'[1]12'!C23/'[1]12'!D23*100</f>
        <v>99.361640726540514</v>
      </c>
      <c r="C24" s="354" t="s">
        <v>107</v>
      </c>
      <c r="D24" s="354" t="s">
        <v>107</v>
      </c>
      <c r="F24" s="404"/>
    </row>
    <row r="25" spans="1:8" ht="19.5" hidden="1" customHeight="1">
      <c r="A25" s="404">
        <v>2013</v>
      </c>
      <c r="B25" s="354">
        <f>'[1]12'!C24/'[1]12'!D24*100</f>
        <v>99.583391644149728</v>
      </c>
      <c r="C25" s="354" t="s">
        <v>107</v>
      </c>
      <c r="D25" s="354" t="s">
        <v>107</v>
      </c>
      <c r="F25" s="404"/>
    </row>
    <row r="26" spans="1:8" ht="19.5" hidden="1" customHeight="1">
      <c r="A26" s="404">
        <v>2014</v>
      </c>
      <c r="B26" s="354">
        <f>'[1]12'!C25/'[1]12'!D25*100</f>
        <v>99.56453590659487</v>
      </c>
      <c r="C26" s="354" t="s">
        <v>107</v>
      </c>
      <c r="D26" s="354" t="s">
        <v>107</v>
      </c>
      <c r="F26" s="404"/>
      <c r="H26" s="344" t="s">
        <v>232</v>
      </c>
    </row>
    <row r="27" spans="1:8" ht="19.5" hidden="1" customHeight="1">
      <c r="A27" s="404">
        <v>2015</v>
      </c>
      <c r="B27" s="354">
        <f>'[1]12'!C26/'[1]12'!D26*100</f>
        <v>99.510535010372351</v>
      </c>
      <c r="C27" s="354" t="s">
        <v>107</v>
      </c>
      <c r="D27" s="354" t="s">
        <v>107</v>
      </c>
      <c r="F27" s="404"/>
    </row>
    <row r="28" spans="1:8" ht="19.5" hidden="1" customHeight="1">
      <c r="A28" s="404">
        <v>2016</v>
      </c>
      <c r="B28" s="354">
        <f>'[1]12'!C27/'[1]12'!D27*100</f>
        <v>99.637853428034632</v>
      </c>
      <c r="C28" s="354" t="s">
        <v>107</v>
      </c>
      <c r="D28" s="354" t="s">
        <v>107</v>
      </c>
      <c r="F28" s="404"/>
    </row>
    <row r="29" spans="1:8" ht="19.5" hidden="1" customHeight="1">
      <c r="A29" s="404">
        <v>2017</v>
      </c>
      <c r="B29" s="354">
        <f>'[1]12'!C28/'[1]12'!D28*100</f>
        <v>99.687571360362043</v>
      </c>
      <c r="C29" s="354" t="s">
        <v>107</v>
      </c>
      <c r="D29" s="354" t="s">
        <v>107</v>
      </c>
      <c r="F29" s="404"/>
    </row>
    <row r="30" spans="1:8" ht="19.5" hidden="1" customHeight="1">
      <c r="A30" s="355"/>
      <c r="B30" s="354"/>
      <c r="C30" s="354"/>
      <c r="D30" s="354"/>
      <c r="F30" s="355"/>
    </row>
    <row r="31" spans="1:8" ht="19.5" customHeight="1">
      <c r="A31" s="355"/>
      <c r="B31" s="354"/>
      <c r="C31" s="354"/>
      <c r="D31" s="354"/>
      <c r="F31" s="355"/>
    </row>
    <row r="32" spans="1:8" ht="19.5" customHeight="1">
      <c r="A32" s="355"/>
      <c r="B32" s="354"/>
      <c r="C32" s="354"/>
      <c r="D32" s="354"/>
      <c r="F32" s="355"/>
    </row>
    <row r="33" spans="1:6" ht="19.5" customHeight="1">
      <c r="A33" s="355"/>
      <c r="B33" s="354"/>
      <c r="C33" s="354"/>
      <c r="D33" s="354"/>
      <c r="F33" s="355"/>
    </row>
    <row r="34" spans="1:6" ht="19.5" customHeight="1">
      <c r="A34" s="355"/>
      <c r="B34" s="354"/>
      <c r="C34" s="354"/>
      <c r="D34" s="354"/>
      <c r="F34" s="355"/>
    </row>
    <row r="35" spans="1:6" ht="19.5" customHeight="1">
      <c r="A35" s="356"/>
      <c r="B35" s="354"/>
      <c r="C35" s="354"/>
      <c r="D35" s="354"/>
      <c r="F35" s="356"/>
    </row>
    <row r="36" spans="1:6" ht="19.5" customHeight="1"/>
    <row r="37" spans="1:6" ht="19.5" customHeight="1"/>
    <row r="38" spans="1:6" ht="19.5" customHeight="1"/>
    <row r="39" spans="1:6" ht="19.5" customHeight="1"/>
    <row r="40" spans="1:6" ht="19.5" customHeight="1"/>
  </sheetData>
  <mergeCells count="3">
    <mergeCell ref="C7:D7"/>
    <mergeCell ref="C19:D19"/>
    <mergeCell ref="F7:F8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E20"/>
  <sheetViews>
    <sheetView workbookViewId="0">
      <pane xSplit="1" ySplit="5" topLeftCell="B6" activePane="bottomRight" state="frozen"/>
      <selection activeCell="C25" sqref="C25:D25"/>
      <selection pane="topRight" activeCell="C25" sqref="C25:D25"/>
      <selection pane="bottomLeft" activeCell="C25" sqref="C25:D25"/>
      <selection pane="bottomRight" activeCell="A19" sqref="A19:XFD19"/>
    </sheetView>
  </sheetViews>
  <sheetFormatPr defaultColWidth="9.140625" defaultRowHeight="15"/>
  <cols>
    <col min="1" max="1" width="25.7109375" style="2" customWidth="1"/>
    <col min="2" max="2" width="19" style="2" customWidth="1"/>
    <col min="3" max="3" width="19.28515625" style="2" customWidth="1"/>
    <col min="4" max="4" width="18.85546875" style="2" customWidth="1"/>
    <col min="5" max="5" width="12.42578125" style="2" customWidth="1"/>
    <col min="6" max="16384" width="9.140625" style="2"/>
  </cols>
  <sheetData>
    <row r="1" spans="1:5" ht="31.5" customHeight="1">
      <c r="A1" s="699" t="s">
        <v>468</v>
      </c>
      <c r="B1" s="699"/>
      <c r="C1" s="699"/>
      <c r="D1" s="699"/>
    </row>
    <row r="2" spans="1:5" s="5" customFormat="1" ht="19.5" customHeight="1">
      <c r="A2" s="482" t="s">
        <v>469</v>
      </c>
      <c r="B2" s="549"/>
      <c r="C2" s="549"/>
      <c r="D2" s="549"/>
    </row>
    <row r="3" spans="1:5" ht="39.75" customHeight="1">
      <c r="A3" s="48" t="s">
        <v>123</v>
      </c>
      <c r="B3" s="48"/>
      <c r="C3" s="494"/>
      <c r="D3" s="212" t="s">
        <v>220</v>
      </c>
    </row>
    <row r="4" spans="1:5" s="39" customFormat="1" ht="28.5" customHeight="1">
      <c r="A4" s="142"/>
      <c r="B4" s="53" t="s">
        <v>211</v>
      </c>
      <c r="C4" s="493" t="s">
        <v>212</v>
      </c>
      <c r="D4" s="554" t="s">
        <v>124</v>
      </c>
    </row>
    <row r="5" spans="1:5" s="20" customFormat="1" ht="26.25" customHeight="1">
      <c r="A5" s="40"/>
      <c r="B5" s="41" t="s">
        <v>213</v>
      </c>
      <c r="C5" s="41" t="s">
        <v>214</v>
      </c>
      <c r="D5" s="41" t="s">
        <v>77</v>
      </c>
      <c r="E5" s="42"/>
    </row>
    <row r="6" spans="1:5" s="20" customFormat="1" ht="33" customHeight="1">
      <c r="A6" s="12">
        <v>2016</v>
      </c>
      <c r="B6" s="43">
        <v>14.19</v>
      </c>
      <c r="C6" s="647">
        <v>5.24</v>
      </c>
      <c r="D6" s="647">
        <f t="shared" ref="D6:D11" si="0">+B6-C6</f>
        <v>8.9499999999999993</v>
      </c>
    </row>
    <row r="7" spans="1:5" s="20" customFormat="1" ht="33" customHeight="1">
      <c r="A7" s="12">
        <v>2017</v>
      </c>
      <c r="B7" s="43">
        <v>13.47</v>
      </c>
      <c r="C7" s="647">
        <v>5.7</v>
      </c>
      <c r="D7" s="647">
        <f t="shared" si="0"/>
        <v>7.7700000000000005</v>
      </c>
    </row>
    <row r="8" spans="1:5" s="20" customFormat="1" ht="33" customHeight="1">
      <c r="A8" s="12">
        <v>2018</v>
      </c>
      <c r="B8" s="43">
        <v>14.46</v>
      </c>
      <c r="C8" s="648">
        <v>5.59</v>
      </c>
      <c r="D8" s="647">
        <f t="shared" si="0"/>
        <v>8.870000000000001</v>
      </c>
    </row>
    <row r="9" spans="1:5" s="20" customFormat="1" ht="33" customHeight="1">
      <c r="A9" s="12">
        <v>2019</v>
      </c>
      <c r="B9" s="43">
        <v>16.899999999999999</v>
      </c>
      <c r="C9" s="648">
        <v>7.1</v>
      </c>
      <c r="D9" s="647">
        <f t="shared" si="0"/>
        <v>9.7999999999999989</v>
      </c>
    </row>
    <row r="10" spans="1:5" s="20" customFormat="1" ht="33" customHeight="1">
      <c r="A10" s="12">
        <v>2020</v>
      </c>
      <c r="B10" s="43">
        <v>16.399999999999999</v>
      </c>
      <c r="C10" s="648">
        <v>6.82</v>
      </c>
      <c r="D10" s="647">
        <f t="shared" si="0"/>
        <v>9.5799999999999983</v>
      </c>
    </row>
    <row r="11" spans="1:5" s="20" customFormat="1" ht="33" customHeight="1">
      <c r="A11" s="12">
        <v>2021</v>
      </c>
      <c r="B11" s="43">
        <v>15.3</v>
      </c>
      <c r="C11" s="648">
        <v>6.2</v>
      </c>
      <c r="D11" s="647">
        <f t="shared" si="0"/>
        <v>9.1000000000000014</v>
      </c>
    </row>
    <row r="12" spans="1:5" s="40" customFormat="1" ht="26.25" customHeight="1">
      <c r="A12" s="44"/>
      <c r="B12" s="44"/>
      <c r="C12" s="44"/>
      <c r="D12" s="44"/>
    </row>
    <row r="13" spans="1:5" s="20" customFormat="1" ht="12.75">
      <c r="A13" s="40"/>
      <c r="E13" s="42"/>
    </row>
    <row r="14" spans="1:5" s="20" customFormat="1" ht="12.75">
      <c r="A14" s="40"/>
    </row>
    <row r="15" spans="1:5" s="20" customFormat="1" ht="12.75">
      <c r="A15" s="40"/>
    </row>
    <row r="16" spans="1:5" s="20" customFormat="1" ht="12.75">
      <c r="A16" s="40"/>
    </row>
    <row r="17" spans="1:1" s="20" customFormat="1" ht="12.75">
      <c r="A17" s="40"/>
    </row>
    <row r="18" spans="1:1">
      <c r="A18" s="37"/>
    </row>
    <row r="19" spans="1:1" ht="20.25" hidden="1">
      <c r="A19" s="36" t="s">
        <v>199</v>
      </c>
    </row>
    <row r="20" spans="1:1" ht="22.5" customHeight="1"/>
  </sheetData>
  <mergeCells count="1">
    <mergeCell ref="A1:D1"/>
  </mergeCells>
  <phoneticPr fontId="3" type="noConversion"/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"/>
  <sheetViews>
    <sheetView workbookViewId="0">
      <selection activeCell="C11" sqref="C11"/>
    </sheetView>
  </sheetViews>
  <sheetFormatPr defaultColWidth="9.140625" defaultRowHeight="18.75"/>
  <cols>
    <col min="1" max="1" width="28.140625" style="187" customWidth="1"/>
    <col min="2" max="2" width="18.140625" style="187" customWidth="1"/>
    <col min="3" max="3" width="18" style="187" customWidth="1"/>
    <col min="4" max="4" width="18.5703125" style="187" customWidth="1"/>
    <col min="5" max="16384" width="9.140625" style="187"/>
  </cols>
  <sheetData>
    <row r="1" spans="1:5" ht="35.25" customHeight="1">
      <c r="A1" s="699" t="s">
        <v>470</v>
      </c>
      <c r="B1" s="699"/>
      <c r="C1" s="699"/>
      <c r="D1" s="699"/>
    </row>
    <row r="2" spans="1:5" ht="24" customHeight="1">
      <c r="A2" s="482" t="s">
        <v>471</v>
      </c>
      <c r="B2" s="483"/>
      <c r="C2" s="483"/>
      <c r="D2" s="483"/>
    </row>
    <row r="3" spans="1:5" ht="20.100000000000001" customHeight="1">
      <c r="A3" s="188" t="s">
        <v>318</v>
      </c>
      <c r="B3" s="186"/>
      <c r="C3" s="186"/>
      <c r="D3" s="186"/>
    </row>
    <row r="4" spans="1:5" ht="30" customHeight="1">
      <c r="A4" s="189"/>
      <c r="B4" s="190"/>
      <c r="C4" s="191"/>
      <c r="D4" s="191"/>
    </row>
    <row r="5" spans="1:5" ht="21" customHeight="1">
      <c r="A5" s="192"/>
      <c r="D5" s="193" t="s">
        <v>215</v>
      </c>
    </row>
    <row r="6" spans="1:5" ht="26.25" customHeight="1">
      <c r="A6" s="194"/>
      <c r="B6" s="288" t="s">
        <v>216</v>
      </c>
      <c r="C6" s="700" t="s">
        <v>319</v>
      </c>
      <c r="D6" s="701"/>
    </row>
    <row r="7" spans="1:5" ht="26.25" customHeight="1">
      <c r="A7" s="196"/>
      <c r="B7" s="197" t="s">
        <v>217</v>
      </c>
      <c r="C7" s="198" t="s">
        <v>320</v>
      </c>
      <c r="D7" s="198" t="s">
        <v>321</v>
      </c>
    </row>
    <row r="8" spans="1:5" ht="20.100000000000001" customHeight="1">
      <c r="A8" s="199"/>
      <c r="B8" s="190"/>
      <c r="C8" s="200"/>
      <c r="D8" s="200"/>
      <c r="E8" s="201"/>
    </row>
    <row r="9" spans="1:5" ht="24.75" customHeight="1">
      <c r="A9" s="204">
        <v>2016</v>
      </c>
      <c r="B9" s="203">
        <v>2.2000000000000002</v>
      </c>
      <c r="C9" s="203">
        <v>2.0499999999999998</v>
      </c>
      <c r="D9" s="203">
        <v>2.2200000000000002</v>
      </c>
    </row>
    <row r="10" spans="1:5" ht="24.75" customHeight="1">
      <c r="A10" s="202">
        <v>2017</v>
      </c>
      <c r="B10" s="203">
        <v>2.39</v>
      </c>
      <c r="C10" s="203">
        <v>2.17</v>
      </c>
      <c r="D10" s="203">
        <v>2.44</v>
      </c>
    </row>
    <row r="11" spans="1:5" ht="24.75" customHeight="1">
      <c r="A11" s="204">
        <v>2018</v>
      </c>
      <c r="B11" s="203">
        <v>2.5299999999999998</v>
      </c>
      <c r="C11" s="203">
        <v>2.46</v>
      </c>
      <c r="D11" s="203">
        <v>2.54</v>
      </c>
    </row>
    <row r="12" spans="1:5" ht="24.75" customHeight="1">
      <c r="A12" s="202">
        <v>2019</v>
      </c>
      <c r="B12" s="203">
        <v>2.46</v>
      </c>
      <c r="C12" s="203">
        <v>2.2599999999999998</v>
      </c>
      <c r="D12" s="203">
        <v>2.5099999999999998</v>
      </c>
    </row>
    <row r="13" spans="1:5" ht="24.75" customHeight="1">
      <c r="A13" s="202">
        <v>2020</v>
      </c>
      <c r="B13" s="203">
        <v>2.42</v>
      </c>
      <c r="C13" s="203">
        <v>2.33</v>
      </c>
      <c r="D13" s="203">
        <v>2.4500000000000002</v>
      </c>
    </row>
    <row r="14" spans="1:5" ht="24.75" customHeight="1">
      <c r="A14" s="202">
        <v>2021</v>
      </c>
      <c r="B14" s="203">
        <v>2.41</v>
      </c>
      <c r="C14" s="203">
        <v>2.41</v>
      </c>
      <c r="D14" s="203">
        <v>2.41</v>
      </c>
      <c r="E14" s="672"/>
    </row>
    <row r="15" spans="1:5" ht="20.25" customHeight="1">
      <c r="A15" s="290"/>
      <c r="B15" s="290"/>
      <c r="C15" s="290"/>
      <c r="D15" s="290"/>
    </row>
    <row r="17" spans="2:14">
      <c r="D17" s="205"/>
    </row>
    <row r="18" spans="2:14">
      <c r="B18" s="310"/>
      <c r="C18" s="310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2:14">
      <c r="D19" s="205"/>
    </row>
    <row r="20" spans="2:14">
      <c r="D20" s="205"/>
    </row>
    <row r="21" spans="2:14">
      <c r="D21" s="205"/>
    </row>
    <row r="22" spans="2:14">
      <c r="D22" s="205"/>
    </row>
    <row r="23" spans="2:14">
      <c r="D23" s="205"/>
    </row>
    <row r="25" spans="2:14" ht="20.25">
      <c r="D25" s="183" t="s">
        <v>338</v>
      </c>
    </row>
  </sheetData>
  <mergeCells count="2">
    <mergeCell ref="C6:D6"/>
    <mergeCell ref="A1:D1"/>
  </mergeCells>
  <phoneticPr fontId="100" type="noConversion"/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7"/>
  <sheetViews>
    <sheetView workbookViewId="0">
      <selection activeCell="C10" sqref="C10"/>
    </sheetView>
  </sheetViews>
  <sheetFormatPr defaultColWidth="9.140625" defaultRowHeight="18.75"/>
  <cols>
    <col min="1" max="1" width="31.140625" style="187" customWidth="1"/>
    <col min="2" max="2" width="25.140625" style="187" customWidth="1"/>
    <col min="3" max="3" width="27" style="187" customWidth="1"/>
    <col min="4" max="16384" width="9.140625" style="187"/>
  </cols>
  <sheetData>
    <row r="1" spans="1:4" ht="26.25" customHeight="1">
      <c r="A1" s="685" t="s">
        <v>609</v>
      </c>
      <c r="B1" s="699"/>
      <c r="C1" s="699"/>
    </row>
    <row r="2" spans="1:4" ht="19.5" customHeight="1">
      <c r="A2" s="482" t="s">
        <v>522</v>
      </c>
      <c r="B2" s="483"/>
      <c r="C2" s="483"/>
    </row>
    <row r="3" spans="1:4" ht="20.100000000000001" customHeight="1">
      <c r="A3" s="188" t="s">
        <v>318</v>
      </c>
      <c r="B3" s="186"/>
      <c r="C3" s="186"/>
    </row>
    <row r="4" spans="1:4" ht="30" customHeight="1">
      <c r="A4" s="189"/>
      <c r="B4" s="190"/>
      <c r="C4" s="191"/>
    </row>
    <row r="5" spans="1:4" ht="21" customHeight="1">
      <c r="A5" s="192"/>
      <c r="C5" s="212" t="s">
        <v>220</v>
      </c>
    </row>
    <row r="6" spans="1:4" ht="36" customHeight="1">
      <c r="A6" s="194"/>
      <c r="B6" s="195" t="s">
        <v>610</v>
      </c>
      <c r="C6" s="195" t="s">
        <v>478</v>
      </c>
    </row>
    <row r="7" spans="1:4" ht="19.5" customHeight="1">
      <c r="A7" s="196"/>
      <c r="B7" s="280" t="s">
        <v>477</v>
      </c>
      <c r="C7" s="508" t="s">
        <v>479</v>
      </c>
    </row>
    <row r="8" spans="1:4" ht="37.5" customHeight="1">
      <c r="A8" s="196"/>
      <c r="B8" s="623" t="s">
        <v>611</v>
      </c>
      <c r="C8" s="353" t="s">
        <v>612</v>
      </c>
    </row>
    <row r="9" spans="1:4" ht="48.75" customHeight="1">
      <c r="A9" s="199"/>
      <c r="B9" s="624" t="s">
        <v>546</v>
      </c>
      <c r="C9" s="630" t="s">
        <v>481</v>
      </c>
      <c r="D9" s="201"/>
    </row>
    <row r="10" spans="1:4" ht="20.100000000000001" customHeight="1">
      <c r="A10" s="199"/>
      <c r="B10" s="190"/>
      <c r="C10" s="507"/>
      <c r="D10" s="201"/>
    </row>
    <row r="11" spans="1:4" ht="24.75" customHeight="1">
      <c r="A11" s="204">
        <v>2016</v>
      </c>
      <c r="B11" s="203">
        <v>14.08</v>
      </c>
      <c r="C11" s="203">
        <v>21.14</v>
      </c>
    </row>
    <row r="12" spans="1:4" ht="24.75" customHeight="1">
      <c r="A12" s="202">
        <v>2017</v>
      </c>
      <c r="B12" s="203">
        <v>14.05</v>
      </c>
      <c r="C12" s="203">
        <v>21.12</v>
      </c>
    </row>
    <row r="13" spans="1:4" ht="24.75" customHeight="1">
      <c r="A13" s="204">
        <v>2018</v>
      </c>
      <c r="B13" s="203">
        <v>13.79</v>
      </c>
      <c r="C13" s="203">
        <v>20.69</v>
      </c>
    </row>
    <row r="14" spans="1:4" ht="24.75" customHeight="1">
      <c r="A14" s="202">
        <v>2019</v>
      </c>
      <c r="B14" s="203">
        <v>13.6</v>
      </c>
      <c r="C14" s="203">
        <v>20.3</v>
      </c>
    </row>
    <row r="15" spans="1:4" ht="24.75" customHeight="1">
      <c r="A15" s="202">
        <v>2020</v>
      </c>
      <c r="B15" s="203">
        <v>12.5</v>
      </c>
      <c r="C15" s="203">
        <v>18.8</v>
      </c>
    </row>
    <row r="16" spans="1:4" ht="24.75" customHeight="1">
      <c r="A16" s="202">
        <v>2021</v>
      </c>
      <c r="B16" s="203">
        <v>12.4</v>
      </c>
      <c r="C16" s="203">
        <v>18.5</v>
      </c>
    </row>
    <row r="17" spans="1:13">
      <c r="A17" s="290"/>
      <c r="B17" s="290"/>
      <c r="C17" s="290"/>
    </row>
    <row r="19" spans="1:13">
      <c r="C19" s="205"/>
    </row>
    <row r="20" spans="1:13">
      <c r="B20" s="310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>
      <c r="C21" s="205"/>
    </row>
    <row r="22" spans="1:13">
      <c r="C22" s="205"/>
    </row>
    <row r="23" spans="1:13">
      <c r="C23" s="205"/>
    </row>
    <row r="24" spans="1:13">
      <c r="C24" s="205"/>
    </row>
    <row r="25" spans="1:13">
      <c r="C25" s="205"/>
    </row>
    <row r="27" spans="1:13" ht="20.25">
      <c r="C27" s="183" t="s">
        <v>338</v>
      </c>
    </row>
  </sheetData>
  <mergeCells count="1">
    <mergeCell ref="A1:C1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workbookViewId="0">
      <selection activeCell="G7" sqref="G7"/>
    </sheetView>
  </sheetViews>
  <sheetFormatPr defaultColWidth="9.140625" defaultRowHeight="18.75"/>
  <cols>
    <col min="1" max="1" width="25.42578125" style="208" customWidth="1"/>
    <col min="2" max="4" width="10" style="208" customWidth="1"/>
    <col min="5" max="5" width="2.140625" style="208" customWidth="1"/>
    <col min="6" max="7" width="14.42578125" style="208" customWidth="1"/>
    <col min="8" max="16384" width="9.140625" style="208"/>
  </cols>
  <sheetData>
    <row r="1" spans="1:9" ht="35.25" customHeight="1">
      <c r="A1" s="702" t="s">
        <v>476</v>
      </c>
      <c r="B1" s="702"/>
      <c r="C1" s="702"/>
      <c r="D1" s="702"/>
      <c r="E1" s="702"/>
      <c r="F1" s="702"/>
      <c r="G1" s="702"/>
      <c r="I1" s="409" t="s">
        <v>431</v>
      </c>
    </row>
    <row r="2" spans="1:9" ht="21.75" customHeight="1">
      <c r="A2" s="707" t="s">
        <v>474</v>
      </c>
      <c r="B2" s="707"/>
      <c r="C2" s="707"/>
      <c r="D2" s="707"/>
      <c r="E2" s="707"/>
      <c r="F2" s="707"/>
      <c r="G2" s="707"/>
      <c r="I2" s="409"/>
    </row>
    <row r="3" spans="1:9">
      <c r="A3" s="292" t="s">
        <v>472</v>
      </c>
      <c r="B3" s="293"/>
      <c r="C3" s="293"/>
      <c r="D3" s="293"/>
      <c r="E3" s="293"/>
      <c r="F3" s="293"/>
      <c r="G3" s="293"/>
    </row>
    <row r="4" spans="1:9">
      <c r="B4" s="207"/>
      <c r="C4" s="207"/>
      <c r="D4" s="207"/>
      <c r="E4" s="207"/>
      <c r="F4" s="207"/>
      <c r="G4" s="207"/>
    </row>
    <row r="5" spans="1:9">
      <c r="A5" s="209"/>
      <c r="B5" s="207"/>
      <c r="C5" s="207"/>
      <c r="D5" s="207"/>
      <c r="E5" s="207"/>
      <c r="F5" s="207"/>
      <c r="G5" s="207"/>
    </row>
    <row r="6" spans="1:9">
      <c r="A6" s="209"/>
      <c r="B6" s="207"/>
      <c r="C6" s="207"/>
      <c r="D6" s="207"/>
      <c r="E6" s="207"/>
      <c r="F6" s="207"/>
      <c r="G6" s="207"/>
    </row>
    <row r="7" spans="1:9">
      <c r="A7" s="210"/>
      <c r="B7" s="211"/>
      <c r="C7" s="211"/>
      <c r="D7" s="211"/>
      <c r="E7" s="211"/>
      <c r="F7" s="211"/>
      <c r="G7" s="212" t="s">
        <v>220</v>
      </c>
      <c r="H7" s="213"/>
    </row>
    <row r="8" spans="1:9" ht="15.95" customHeight="1">
      <c r="A8" s="214"/>
      <c r="B8" s="294" t="s">
        <v>221</v>
      </c>
      <c r="C8" s="703" t="s">
        <v>121</v>
      </c>
      <c r="D8" s="704"/>
      <c r="E8" s="215"/>
      <c r="F8" s="703" t="s">
        <v>222</v>
      </c>
      <c r="G8" s="704"/>
    </row>
    <row r="9" spans="1:9" ht="15.95" customHeight="1">
      <c r="A9" s="216"/>
      <c r="B9" s="295" t="s">
        <v>223</v>
      </c>
      <c r="C9" s="705" t="s">
        <v>75</v>
      </c>
      <c r="D9" s="706"/>
      <c r="E9" s="219"/>
      <c r="F9" s="705" t="s">
        <v>76</v>
      </c>
      <c r="G9" s="706"/>
    </row>
    <row r="10" spans="1:9" ht="15.95" customHeight="1">
      <c r="A10" s="216"/>
      <c r="B10" s="220" t="s">
        <v>217</v>
      </c>
      <c r="C10" s="296" t="s">
        <v>224</v>
      </c>
      <c r="D10" s="296" t="s">
        <v>225</v>
      </c>
      <c r="E10" s="221"/>
      <c r="F10" s="296" t="s">
        <v>226</v>
      </c>
      <c r="G10" s="296" t="s">
        <v>227</v>
      </c>
    </row>
    <row r="11" spans="1:9" ht="15.95" customHeight="1">
      <c r="A11" s="216"/>
      <c r="B11" s="222"/>
      <c r="C11" s="217" t="s">
        <v>228</v>
      </c>
      <c r="D11" s="217" t="s">
        <v>229</v>
      </c>
      <c r="E11" s="218"/>
      <c r="F11" s="431" t="s">
        <v>230</v>
      </c>
      <c r="G11" s="431" t="s">
        <v>231</v>
      </c>
    </row>
    <row r="12" spans="1:9">
      <c r="A12" s="216"/>
      <c r="B12" s="216"/>
      <c r="C12" s="216"/>
      <c r="D12" s="216"/>
      <c r="E12" s="216"/>
      <c r="F12" s="216"/>
      <c r="G12" s="216"/>
    </row>
    <row r="13" spans="1:9" ht="22.5" hidden="1" customHeight="1">
      <c r="A13" s="501">
        <v>2005</v>
      </c>
      <c r="B13" s="502" t="s">
        <v>107</v>
      </c>
      <c r="C13" s="502" t="s">
        <v>107</v>
      </c>
      <c r="D13" s="502" t="s">
        <v>107</v>
      </c>
      <c r="E13" s="503"/>
      <c r="F13" s="502" t="s">
        <v>107</v>
      </c>
      <c r="G13" s="502" t="s">
        <v>107</v>
      </c>
    </row>
    <row r="14" spans="1:9" ht="22.5" hidden="1" customHeight="1">
      <c r="A14" s="501">
        <v>2006</v>
      </c>
      <c r="B14" s="502" t="s">
        <v>107</v>
      </c>
      <c r="C14" s="502" t="s">
        <v>107</v>
      </c>
      <c r="D14" s="502" t="s">
        <v>107</v>
      </c>
      <c r="E14" s="504"/>
      <c r="F14" s="502" t="s">
        <v>107</v>
      </c>
      <c r="G14" s="502" t="s">
        <v>107</v>
      </c>
    </row>
    <row r="15" spans="1:9" ht="22.5" hidden="1" customHeight="1">
      <c r="A15" s="501">
        <v>2007</v>
      </c>
      <c r="B15" s="502">
        <v>14</v>
      </c>
      <c r="C15" s="502" t="s">
        <v>107</v>
      </c>
      <c r="D15" s="502" t="s">
        <v>107</v>
      </c>
      <c r="E15" s="504"/>
      <c r="F15" s="502" t="s">
        <v>107</v>
      </c>
      <c r="G15" s="502" t="s">
        <v>107</v>
      </c>
    </row>
    <row r="16" spans="1:9" ht="22.5" hidden="1" customHeight="1">
      <c r="A16" s="501">
        <v>2008</v>
      </c>
      <c r="B16" s="502" t="s">
        <v>107</v>
      </c>
      <c r="C16" s="502" t="s">
        <v>107</v>
      </c>
      <c r="D16" s="502" t="s">
        <v>107</v>
      </c>
      <c r="E16" s="504"/>
      <c r="F16" s="502" t="s">
        <v>107</v>
      </c>
      <c r="G16" s="502" t="s">
        <v>107</v>
      </c>
    </row>
    <row r="17" spans="1:7" ht="22.5" hidden="1" customHeight="1">
      <c r="A17" s="501">
        <v>2009</v>
      </c>
      <c r="B17" s="502">
        <v>15.9</v>
      </c>
      <c r="C17" s="502" t="s">
        <v>107</v>
      </c>
      <c r="D17" s="502" t="s">
        <v>107</v>
      </c>
      <c r="E17" s="504"/>
      <c r="F17" s="502" t="s">
        <v>107</v>
      </c>
      <c r="G17" s="502" t="s">
        <v>107</v>
      </c>
    </row>
    <row r="18" spans="1:7" ht="22.5" customHeight="1">
      <c r="A18" s="223">
        <v>2010</v>
      </c>
      <c r="B18" s="224">
        <v>15.4</v>
      </c>
      <c r="C18" s="224" t="s">
        <v>107</v>
      </c>
      <c r="D18" s="224" t="s">
        <v>107</v>
      </c>
      <c r="E18" s="225"/>
      <c r="F18" s="224" t="s">
        <v>107</v>
      </c>
      <c r="G18" s="224" t="s">
        <v>107</v>
      </c>
    </row>
    <row r="19" spans="1:7" ht="22.5" customHeight="1">
      <c r="A19" s="223">
        <v>2011</v>
      </c>
      <c r="B19" s="224">
        <v>16</v>
      </c>
      <c r="C19" s="224" t="s">
        <v>107</v>
      </c>
      <c r="D19" s="224" t="s">
        <v>107</v>
      </c>
      <c r="E19" s="227"/>
      <c r="F19" s="224" t="s">
        <v>107</v>
      </c>
      <c r="G19" s="224" t="s">
        <v>107</v>
      </c>
    </row>
    <row r="20" spans="1:7" ht="22.5" customHeight="1">
      <c r="A20" s="204">
        <v>2012</v>
      </c>
      <c r="B20" s="224">
        <v>15.7</v>
      </c>
      <c r="C20" s="224" t="s">
        <v>107</v>
      </c>
      <c r="D20" s="224" t="s">
        <v>107</v>
      </c>
      <c r="E20" s="225"/>
      <c r="F20" s="224" t="s">
        <v>107</v>
      </c>
      <c r="G20" s="224" t="s">
        <v>107</v>
      </c>
    </row>
    <row r="21" spans="1:7" ht="22.5" customHeight="1">
      <c r="A21" s="223">
        <v>2013</v>
      </c>
      <c r="B21" s="224">
        <v>15.1</v>
      </c>
      <c r="C21" s="224" t="s">
        <v>107</v>
      </c>
      <c r="D21" s="224" t="s">
        <v>107</v>
      </c>
      <c r="E21" s="225"/>
      <c r="F21" s="224" t="s">
        <v>107</v>
      </c>
      <c r="G21" s="224" t="s">
        <v>107</v>
      </c>
    </row>
    <row r="22" spans="1:7" ht="22.5" customHeight="1">
      <c r="A22" s="204">
        <v>2014</v>
      </c>
      <c r="B22" s="224">
        <v>14.58</v>
      </c>
      <c r="C22" s="224" t="s">
        <v>107</v>
      </c>
      <c r="D22" s="224" t="s">
        <v>107</v>
      </c>
      <c r="E22" s="225"/>
      <c r="F22" s="224" t="s">
        <v>107</v>
      </c>
      <c r="G22" s="224" t="s">
        <v>107</v>
      </c>
    </row>
    <row r="23" spans="1:7" ht="22.5" customHeight="1">
      <c r="A23" s="223">
        <v>2015</v>
      </c>
      <c r="B23" s="224">
        <v>14.34</v>
      </c>
      <c r="C23" s="224" t="s">
        <v>107</v>
      </c>
      <c r="D23" s="224" t="s">
        <v>107</v>
      </c>
      <c r="E23" s="225"/>
      <c r="F23" s="224" t="s">
        <v>107</v>
      </c>
      <c r="G23" s="224" t="s">
        <v>107</v>
      </c>
    </row>
    <row r="24" spans="1:7" ht="22.5" customHeight="1">
      <c r="A24" s="204">
        <v>2016</v>
      </c>
      <c r="B24" s="224">
        <v>14.08</v>
      </c>
      <c r="C24" s="224" t="s">
        <v>107</v>
      </c>
      <c r="D24" s="224" t="s">
        <v>107</v>
      </c>
      <c r="E24" s="225"/>
      <c r="F24" s="224" t="s">
        <v>107</v>
      </c>
      <c r="G24" s="224" t="s">
        <v>107</v>
      </c>
    </row>
    <row r="25" spans="1:7" ht="22.5" customHeight="1">
      <c r="A25" s="223">
        <v>2017</v>
      </c>
      <c r="B25" s="224">
        <v>14.05</v>
      </c>
      <c r="C25" s="224"/>
      <c r="D25" s="224"/>
      <c r="E25" s="225"/>
      <c r="F25" s="224"/>
      <c r="G25" s="224"/>
    </row>
    <row r="26" spans="1:7">
      <c r="A26" s="291"/>
      <c r="B26" s="291"/>
      <c r="C26" s="291"/>
      <c r="D26" s="291"/>
      <c r="E26" s="291"/>
      <c r="F26" s="291"/>
      <c r="G26" s="291"/>
    </row>
    <row r="27" spans="1:7">
      <c r="A27" s="228"/>
      <c r="B27" s="228"/>
      <c r="C27" s="228"/>
      <c r="D27" s="228"/>
      <c r="E27" s="228"/>
      <c r="F27" s="228"/>
      <c r="G27" s="228"/>
    </row>
    <row r="28" spans="1:7">
      <c r="A28" s="228" t="s">
        <v>232</v>
      </c>
      <c r="B28" s="228"/>
      <c r="C28" s="228"/>
      <c r="D28" s="228"/>
      <c r="E28" s="228"/>
      <c r="F28" s="228"/>
      <c r="G28" s="228"/>
    </row>
    <row r="29" spans="1:7">
      <c r="A29" s="228"/>
      <c r="B29" s="228"/>
      <c r="C29" s="228"/>
      <c r="D29" s="228"/>
      <c r="E29" s="228"/>
      <c r="F29" s="228"/>
      <c r="G29" s="228"/>
    </row>
    <row r="30" spans="1:7">
      <c r="B30" s="228"/>
      <c r="C30" s="228"/>
      <c r="D30" s="228"/>
      <c r="E30" s="228"/>
      <c r="F30" s="228"/>
      <c r="G30" s="228"/>
    </row>
    <row r="31" spans="1:7">
      <c r="A31" s="228"/>
      <c r="B31" s="228"/>
      <c r="C31" s="228"/>
      <c r="D31" s="228"/>
      <c r="E31" s="228"/>
      <c r="F31" s="228"/>
      <c r="G31" s="228"/>
    </row>
    <row r="32" spans="1:7">
      <c r="A32" s="228"/>
      <c r="B32" s="228"/>
      <c r="C32" s="228"/>
      <c r="D32" s="228"/>
      <c r="E32" s="228"/>
      <c r="F32" s="228"/>
      <c r="G32" s="228"/>
    </row>
    <row r="38" spans="1:1" ht="20.25">
      <c r="A38" s="36" t="s">
        <v>200</v>
      </c>
    </row>
  </sheetData>
  <mergeCells count="6">
    <mergeCell ref="A1:G1"/>
    <mergeCell ref="C8:D8"/>
    <mergeCell ref="F8:G8"/>
    <mergeCell ref="C9:D9"/>
    <mergeCell ref="F9:G9"/>
    <mergeCell ref="A2:G2"/>
  </mergeCells>
  <phoneticPr fontId="100" type="noConversion"/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&amp;L&amp;"-,thường"&amp;12      Dân số và Lao động - Population and Labour&amp;R&amp;P+20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4"/>
  <sheetViews>
    <sheetView topLeftCell="A10" workbookViewId="0">
      <selection activeCell="D7" sqref="D7"/>
    </sheetView>
  </sheetViews>
  <sheetFormatPr defaultColWidth="9.140625" defaultRowHeight="18.75"/>
  <cols>
    <col min="1" max="1" width="29.5703125" style="208" customWidth="1"/>
    <col min="2" max="3" width="18.7109375" style="208" customWidth="1"/>
    <col min="4" max="4" width="20" style="208" customWidth="1"/>
    <col min="5" max="16384" width="9.140625" style="208"/>
  </cols>
  <sheetData>
    <row r="1" spans="1:7">
      <c r="A1" s="206" t="s">
        <v>385</v>
      </c>
      <c r="B1" s="207"/>
      <c r="C1" s="207"/>
      <c r="D1" s="207"/>
    </row>
    <row r="2" spans="1:7">
      <c r="A2" s="289" t="s">
        <v>386</v>
      </c>
      <c r="B2" s="207"/>
      <c r="C2" s="207"/>
      <c r="D2" s="207"/>
      <c r="E2" s="208" t="s">
        <v>411</v>
      </c>
    </row>
    <row r="3" spans="1:7">
      <c r="A3" s="289"/>
      <c r="B3" s="207"/>
      <c r="C3" s="207"/>
      <c r="D3" s="207"/>
    </row>
    <row r="4" spans="1:7">
      <c r="A4" s="289"/>
      <c r="B4" s="207"/>
      <c r="C4" s="207"/>
      <c r="D4" s="207"/>
    </row>
    <row r="5" spans="1:7">
      <c r="A5" s="339"/>
      <c r="B5" s="207"/>
      <c r="C5" s="207"/>
      <c r="D5" s="207"/>
      <c r="E5" s="208" t="s">
        <v>432</v>
      </c>
    </row>
    <row r="6" spans="1:7">
      <c r="A6" s="209"/>
      <c r="B6" s="207"/>
      <c r="C6" s="207"/>
      <c r="D6" s="212" t="s">
        <v>387</v>
      </c>
    </row>
    <row r="7" spans="1:7">
      <c r="A7" s="210"/>
      <c r="B7" s="211"/>
      <c r="C7" s="211"/>
      <c r="D7" s="358" t="s">
        <v>388</v>
      </c>
      <c r="E7" s="213"/>
    </row>
    <row r="8" spans="1:7" ht="20.100000000000001" customHeight="1">
      <c r="A8" s="214"/>
      <c r="B8" s="195" t="s">
        <v>216</v>
      </c>
      <c r="C8" s="700" t="s">
        <v>383</v>
      </c>
      <c r="D8" s="708"/>
    </row>
    <row r="9" spans="1:7" ht="20.100000000000001" customHeight="1">
      <c r="A9" s="360"/>
      <c r="B9" s="197" t="s">
        <v>217</v>
      </c>
      <c r="C9" s="361" t="s">
        <v>237</v>
      </c>
      <c r="D9" s="361" t="s">
        <v>238</v>
      </c>
      <c r="G9" s="357"/>
    </row>
    <row r="10" spans="1:7" ht="20.100000000000001" customHeight="1">
      <c r="A10" s="216"/>
      <c r="B10" s="216"/>
      <c r="C10" s="216"/>
      <c r="D10" s="216"/>
      <c r="G10" s="357"/>
    </row>
    <row r="11" spans="1:7" ht="23.25" customHeight="1">
      <c r="A11" s="223">
        <v>2010</v>
      </c>
      <c r="B11" s="224" t="s">
        <v>107</v>
      </c>
      <c r="C11" s="224" t="s">
        <v>107</v>
      </c>
      <c r="D11" s="224" t="s">
        <v>107</v>
      </c>
      <c r="G11" s="359"/>
    </row>
    <row r="12" spans="1:7" ht="23.25" customHeight="1">
      <c r="A12" s="223">
        <v>2011</v>
      </c>
      <c r="B12" s="224">
        <v>24</v>
      </c>
      <c r="C12" s="225" t="s">
        <v>107</v>
      </c>
      <c r="D12" s="225" t="s">
        <v>107</v>
      </c>
    </row>
    <row r="13" spans="1:7" ht="23.25" customHeight="1">
      <c r="A13" s="223">
        <v>2012</v>
      </c>
      <c r="B13" s="224">
        <v>22.7</v>
      </c>
      <c r="C13" s="225" t="s">
        <v>107</v>
      </c>
      <c r="D13" s="225" t="s">
        <v>107</v>
      </c>
    </row>
    <row r="14" spans="1:7" ht="23.25" customHeight="1">
      <c r="A14" s="223">
        <v>2013</v>
      </c>
      <c r="B14" s="224">
        <v>22.6</v>
      </c>
      <c r="C14" s="225" t="s">
        <v>107</v>
      </c>
      <c r="D14" s="225" t="s">
        <v>107</v>
      </c>
    </row>
    <row r="15" spans="1:7" ht="23.25" customHeight="1">
      <c r="A15" s="223">
        <v>2014</v>
      </c>
      <c r="B15" s="224">
        <v>21.9</v>
      </c>
      <c r="C15" s="225" t="s">
        <v>107</v>
      </c>
      <c r="D15" s="225" t="s">
        <v>107</v>
      </c>
    </row>
    <row r="16" spans="1:7" ht="23.25" customHeight="1">
      <c r="A16" s="223">
        <v>2015</v>
      </c>
      <c r="B16" s="224">
        <v>21.53</v>
      </c>
      <c r="C16" s="225" t="s">
        <v>107</v>
      </c>
      <c r="D16" s="225" t="s">
        <v>107</v>
      </c>
    </row>
    <row r="17" spans="1:4" ht="23.25" customHeight="1">
      <c r="A17" s="223">
        <v>2016</v>
      </c>
      <c r="B17" s="224">
        <v>21.14</v>
      </c>
      <c r="C17" s="225" t="s">
        <v>107</v>
      </c>
      <c r="D17" s="225" t="s">
        <v>107</v>
      </c>
    </row>
    <row r="18" spans="1:4" ht="23.25" customHeight="1">
      <c r="A18" s="223">
        <v>2017</v>
      </c>
      <c r="B18" s="405">
        <v>21.12</v>
      </c>
      <c r="C18" s="225" t="s">
        <v>107</v>
      </c>
      <c r="D18" s="225" t="s">
        <v>107</v>
      </c>
    </row>
    <row r="19" spans="1:4">
      <c r="A19" s="291"/>
      <c r="B19" s="291"/>
      <c r="C19" s="291"/>
      <c r="D19" s="291"/>
    </row>
    <row r="20" spans="1:4">
      <c r="A20" s="228"/>
      <c r="B20" s="228"/>
      <c r="C20" s="228"/>
      <c r="D20" s="228"/>
    </row>
    <row r="21" spans="1:4">
      <c r="A21" s="228"/>
      <c r="B21" s="228"/>
      <c r="C21" s="228"/>
      <c r="D21" s="228"/>
    </row>
    <row r="22" spans="1:4">
      <c r="A22" s="228"/>
      <c r="B22" s="228"/>
      <c r="C22" s="228"/>
      <c r="D22" s="228"/>
    </row>
    <row r="23" spans="1:4">
      <c r="A23" s="228"/>
      <c r="B23" s="228"/>
      <c r="C23" s="228"/>
      <c r="D23" s="228"/>
    </row>
    <row r="24" spans="1:4">
      <c r="A24" s="228"/>
      <c r="B24" s="228"/>
      <c r="C24" s="228"/>
      <c r="D24" s="228"/>
    </row>
  </sheetData>
  <mergeCells count="1">
    <mergeCell ref="C8:D8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&amp;L&amp;"-,thường"&amp;12      Dân số và Lao động - Population and Labour&amp;R&amp;P+20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14"/>
  <sheetViews>
    <sheetView workbookViewId="0">
      <pane xSplit="1" ySplit="7" topLeftCell="B8" activePane="bottomRight" state="frozen"/>
      <selection activeCell="H20" sqref="H20"/>
      <selection pane="topRight" activeCell="H20" sqref="H20"/>
      <selection pane="bottomLeft" activeCell="H20" sqref="H20"/>
      <selection pane="bottomRight" activeCell="D10" sqref="D10"/>
    </sheetView>
  </sheetViews>
  <sheetFormatPr defaultColWidth="9.140625" defaultRowHeight="18.75"/>
  <cols>
    <col min="1" max="1" width="26.28515625" style="363" customWidth="1"/>
    <col min="2" max="2" width="20.5703125" style="363" customWidth="1"/>
    <col min="3" max="3" width="19" style="363" customWidth="1"/>
    <col min="4" max="4" width="18.85546875" style="363" customWidth="1"/>
    <col min="5" max="8" width="0" style="363" hidden="1" customWidth="1"/>
    <col min="9" max="16384" width="9.140625" style="363"/>
  </cols>
  <sheetData>
    <row r="1" spans="1:7" ht="20.100000000000001" customHeight="1">
      <c r="A1" s="206" t="s">
        <v>482</v>
      </c>
      <c r="B1" s="362"/>
      <c r="C1" s="362"/>
      <c r="D1" s="362"/>
      <c r="E1" s="363" t="s">
        <v>384</v>
      </c>
    </row>
    <row r="2" spans="1:7" ht="20.100000000000001" customHeight="1">
      <c r="A2" s="364" t="s">
        <v>390</v>
      </c>
    </row>
    <row r="3" spans="1:7" ht="20.100000000000001" customHeight="1">
      <c r="A3" s="364"/>
    </row>
    <row r="4" spans="1:7" ht="20.100000000000001" customHeight="1">
      <c r="A4" s="365"/>
      <c r="B4" s="366"/>
      <c r="C4" s="366"/>
      <c r="D4" s="212" t="s">
        <v>220</v>
      </c>
    </row>
    <row r="5" spans="1:7" ht="18" customHeight="1">
      <c r="A5" s="350"/>
      <c r="B5" s="349" t="s">
        <v>391</v>
      </c>
      <c r="C5" s="349" t="s">
        <v>124</v>
      </c>
      <c r="D5" s="349" t="s">
        <v>394</v>
      </c>
    </row>
    <row r="6" spans="1:7" ht="34.5" customHeight="1">
      <c r="A6" s="367"/>
      <c r="B6" s="505" t="s">
        <v>392</v>
      </c>
      <c r="C6" s="506" t="s">
        <v>480</v>
      </c>
      <c r="D6" s="506" t="s">
        <v>395</v>
      </c>
    </row>
    <row r="7" spans="1:7" ht="18" customHeight="1">
      <c r="A7" s="367"/>
      <c r="B7" s="352"/>
      <c r="C7" s="353"/>
      <c r="D7" s="353"/>
    </row>
    <row r="8" spans="1:7" ht="30.75" customHeight="1">
      <c r="A8" s="370">
        <v>2016</v>
      </c>
      <c r="B8" s="407">
        <f t="shared" ref="B8:B13" si="0">+C8+D8</f>
        <v>9.75</v>
      </c>
      <c r="C8" s="406">
        <f>'20'!D6</f>
        <v>8.9499999999999993</v>
      </c>
      <c r="D8" s="406">
        <v>0.8</v>
      </c>
      <c r="E8" s="542"/>
    </row>
    <row r="9" spans="1:7" ht="30.75" customHeight="1">
      <c r="A9" s="370">
        <v>2017</v>
      </c>
      <c r="B9" s="407">
        <f t="shared" si="0"/>
        <v>8.57</v>
      </c>
      <c r="C9" s="406">
        <f>'20'!D7</f>
        <v>7.7700000000000005</v>
      </c>
      <c r="D9" s="406">
        <f>'24'!B29</f>
        <v>0.79999999999999982</v>
      </c>
      <c r="E9" s="542"/>
    </row>
    <row r="10" spans="1:7" ht="30.75" customHeight="1">
      <c r="A10" s="370">
        <v>2018</v>
      </c>
      <c r="B10" s="407">
        <f t="shared" si="0"/>
        <v>8.2200000000000006</v>
      </c>
      <c r="C10" s="406">
        <f>'20'!D8</f>
        <v>8.870000000000001</v>
      </c>
      <c r="D10" s="406">
        <f>'24'!B30</f>
        <v>-0.65000000000000036</v>
      </c>
      <c r="E10" s="542"/>
    </row>
    <row r="11" spans="1:7" ht="30.75" customHeight="1">
      <c r="A11" s="370">
        <v>2019</v>
      </c>
      <c r="B11" s="407">
        <f t="shared" si="0"/>
        <v>-9.4999999999999964</v>
      </c>
      <c r="C11" s="406">
        <v>9.8000000000000007</v>
      </c>
      <c r="D11" s="649">
        <f>'24'!B31</f>
        <v>-19.299999999999997</v>
      </c>
      <c r="E11" s="409" t="s">
        <v>556</v>
      </c>
    </row>
    <row r="12" spans="1:7" ht="30.75" customHeight="1">
      <c r="A12" s="370">
        <v>2020</v>
      </c>
      <c r="B12" s="407">
        <f t="shared" si="0"/>
        <v>5.48</v>
      </c>
      <c r="C12" s="649">
        <v>9.58</v>
      </c>
      <c r="D12" s="649">
        <f>'24'!B32</f>
        <v>-4.0999999999999996</v>
      </c>
      <c r="E12" s="658"/>
      <c r="F12" s="374"/>
      <c r="G12" s="374"/>
    </row>
    <row r="13" spans="1:7" ht="30.75" customHeight="1">
      <c r="A13" s="370">
        <v>2021</v>
      </c>
      <c r="B13" s="407">
        <f t="shared" si="0"/>
        <v>6.8</v>
      </c>
      <c r="C13" s="649">
        <v>9.1</v>
      </c>
      <c r="D13" s="649">
        <v>-2.2999999999999998</v>
      </c>
      <c r="E13" s="658"/>
      <c r="F13" s="374"/>
      <c r="G13" s="374"/>
    </row>
    <row r="14" spans="1:7" ht="22.5" customHeight="1">
      <c r="A14" s="451"/>
      <c r="B14" s="451"/>
      <c r="C14" s="451"/>
      <c r="D14" s="451"/>
    </row>
  </sheetData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7" sqref="A17"/>
    </sheetView>
  </sheetViews>
  <sheetFormatPr defaultColWidth="9.140625" defaultRowHeight="15"/>
  <cols>
    <col min="1" max="1" width="97.85546875" style="446" customWidth="1"/>
    <col min="2" max="16384" width="9.140625" style="446"/>
  </cols>
  <sheetData>
    <row r="2" spans="1:1" ht="20.25">
      <c r="A2" s="445"/>
    </row>
    <row r="3" spans="1:1" ht="20.25">
      <c r="A3" s="474"/>
    </row>
    <row r="6" spans="1:1" ht="20.25">
      <c r="A6" s="445"/>
    </row>
    <row r="7" spans="1:1" ht="20.25">
      <c r="A7" s="474"/>
    </row>
    <row r="11" spans="1:1" s="476" customFormat="1" ht="30">
      <c r="A11" s="475" t="s">
        <v>433</v>
      </c>
    </row>
    <row r="12" spans="1:1" s="476" customFormat="1" ht="30">
      <c r="A12" s="477" t="s">
        <v>434</v>
      </c>
    </row>
  </sheetData>
  <printOptions horizontalCentered="1"/>
  <pageMargins left="0.98425196850393704" right="0.98425196850393704" top="0.98425196850393704" bottom="0.98425196850393704" header="0.51181102362204722" footer="0.51181102362204722"/>
  <pageSetup firstPageNumber="1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8"/>
  <sheetViews>
    <sheetView workbookViewId="0">
      <selection activeCell="H15" sqref="H15"/>
    </sheetView>
  </sheetViews>
  <sheetFormatPr defaultColWidth="9.140625" defaultRowHeight="18.75"/>
  <cols>
    <col min="1" max="1" width="31.42578125" style="363" customWidth="1"/>
    <col min="2" max="2" width="16.140625" style="363" customWidth="1"/>
    <col min="3" max="3" width="20.5703125" style="363" customWidth="1"/>
    <col min="4" max="4" width="21.5703125" style="363" customWidth="1"/>
    <col min="5" max="16384" width="9.140625" style="363"/>
  </cols>
  <sheetData>
    <row r="1" spans="1:5" ht="20.100000000000001" customHeight="1">
      <c r="A1" s="206" t="s">
        <v>389</v>
      </c>
      <c r="B1" s="362"/>
      <c r="C1" s="362"/>
      <c r="D1" s="362"/>
      <c r="E1" s="363" t="s">
        <v>384</v>
      </c>
    </row>
    <row r="2" spans="1:5" ht="20.100000000000001" customHeight="1">
      <c r="A2" s="364" t="s">
        <v>390</v>
      </c>
    </row>
    <row r="3" spans="1:5" ht="20.100000000000001" customHeight="1">
      <c r="A3" s="364"/>
    </row>
    <row r="4" spans="1:5" ht="20.100000000000001" customHeight="1">
      <c r="A4" s="365"/>
      <c r="B4" s="366"/>
      <c r="C4" s="366"/>
      <c r="D4" s="212" t="s">
        <v>220</v>
      </c>
    </row>
    <row r="5" spans="1:5" ht="18" customHeight="1">
      <c r="A5" s="350"/>
      <c r="B5" s="349" t="s">
        <v>216</v>
      </c>
      <c r="C5" s="695" t="s">
        <v>308</v>
      </c>
      <c r="D5" s="696"/>
    </row>
    <row r="6" spans="1:5" ht="16.5" customHeight="1">
      <c r="A6" s="367"/>
      <c r="B6" s="351" t="s">
        <v>217</v>
      </c>
      <c r="C6" s="198" t="s">
        <v>218</v>
      </c>
      <c r="D6" s="198" t="s">
        <v>382</v>
      </c>
    </row>
    <row r="7" spans="1:5" ht="18" customHeight="1">
      <c r="A7" s="367"/>
      <c r="B7" s="352"/>
      <c r="C7" s="353"/>
      <c r="D7" s="353"/>
    </row>
    <row r="8" spans="1:5" ht="16.5" customHeight="1">
      <c r="A8" s="368" t="s">
        <v>391</v>
      </c>
      <c r="B8" s="369"/>
      <c r="C8" s="369"/>
      <c r="D8" s="369"/>
    </row>
    <row r="9" spans="1:5" ht="17.100000000000001" customHeight="1">
      <c r="A9" s="452" t="s">
        <v>392</v>
      </c>
      <c r="B9" s="369"/>
      <c r="C9" s="369"/>
      <c r="D9" s="369"/>
    </row>
    <row r="10" spans="1:5" ht="20.25" customHeight="1">
      <c r="A10" s="370">
        <v>2010</v>
      </c>
      <c r="B10" s="407">
        <v>1.51</v>
      </c>
      <c r="C10" s="354" t="s">
        <v>107</v>
      </c>
      <c r="D10" s="354" t="s">
        <v>107</v>
      </c>
    </row>
    <row r="11" spans="1:5" ht="20.25" customHeight="1">
      <c r="A11" s="370">
        <v>2011</v>
      </c>
      <c r="B11" s="407">
        <v>6.36</v>
      </c>
      <c r="C11" s="354" t="s">
        <v>107</v>
      </c>
      <c r="D11" s="354" t="s">
        <v>107</v>
      </c>
    </row>
    <row r="12" spans="1:5" ht="20.25" customHeight="1">
      <c r="A12" s="370">
        <v>2012</v>
      </c>
      <c r="B12" s="407">
        <v>9.41</v>
      </c>
      <c r="C12" s="354" t="s">
        <v>107</v>
      </c>
      <c r="D12" s="354" t="s">
        <v>107</v>
      </c>
    </row>
    <row r="13" spans="1:5" ht="20.25" customHeight="1">
      <c r="A13" s="370">
        <v>2013</v>
      </c>
      <c r="B13" s="407">
        <v>7.52</v>
      </c>
      <c r="C13" s="354" t="s">
        <v>107</v>
      </c>
      <c r="D13" s="354" t="s">
        <v>107</v>
      </c>
    </row>
    <row r="14" spans="1:5" ht="20.25" customHeight="1">
      <c r="A14" s="370">
        <v>2014</v>
      </c>
      <c r="B14" s="407">
        <v>-7.1</v>
      </c>
      <c r="C14" s="354" t="s">
        <v>107</v>
      </c>
      <c r="D14" s="354" t="s">
        <v>107</v>
      </c>
    </row>
    <row r="15" spans="1:5" ht="20.25" customHeight="1">
      <c r="A15" s="370">
        <v>2015</v>
      </c>
      <c r="B15" s="407">
        <v>10.1</v>
      </c>
      <c r="C15" s="354" t="s">
        <v>107</v>
      </c>
      <c r="D15" s="354" t="s">
        <v>107</v>
      </c>
    </row>
    <row r="16" spans="1:5" ht="20.25" customHeight="1">
      <c r="A16" s="370">
        <v>2016</v>
      </c>
      <c r="B16" s="407">
        <v>9.75</v>
      </c>
      <c r="C16" s="354" t="s">
        <v>107</v>
      </c>
      <c r="D16" s="354" t="s">
        <v>107</v>
      </c>
    </row>
    <row r="17" spans="1:4" ht="20.25" customHeight="1">
      <c r="A17" s="370">
        <v>2017</v>
      </c>
      <c r="B17" s="407">
        <v>9.75</v>
      </c>
      <c r="C17" s="354" t="s">
        <v>107</v>
      </c>
      <c r="D17" s="354" t="s">
        <v>107</v>
      </c>
    </row>
    <row r="18" spans="1:4" ht="17.100000000000001" customHeight="1">
      <c r="A18" s="371" t="s">
        <v>124</v>
      </c>
      <c r="B18" s="372"/>
      <c r="C18" s="372"/>
      <c r="D18" s="372"/>
    </row>
    <row r="19" spans="1:4" ht="17.100000000000001" customHeight="1">
      <c r="A19" s="453" t="s">
        <v>393</v>
      </c>
      <c r="B19" s="372"/>
      <c r="C19" s="372"/>
      <c r="D19" s="372"/>
    </row>
    <row r="20" spans="1:4" ht="17.100000000000001" customHeight="1">
      <c r="A20" s="370">
        <v>2010</v>
      </c>
      <c r="B20" s="406">
        <v>4.8099999999999996</v>
      </c>
      <c r="C20" s="354" t="s">
        <v>107</v>
      </c>
      <c r="D20" s="354" t="s">
        <v>107</v>
      </c>
    </row>
    <row r="21" spans="1:4" ht="17.100000000000001" customHeight="1">
      <c r="A21" s="370">
        <v>2011</v>
      </c>
      <c r="B21" s="406">
        <v>4.66</v>
      </c>
      <c r="C21" s="354" t="s">
        <v>107</v>
      </c>
      <c r="D21" s="354" t="s">
        <v>107</v>
      </c>
    </row>
    <row r="22" spans="1:4" ht="17.100000000000001" customHeight="1">
      <c r="A22" s="370">
        <v>2012</v>
      </c>
      <c r="B22" s="406">
        <v>5.61</v>
      </c>
      <c r="C22" s="354" t="s">
        <v>107</v>
      </c>
      <c r="D22" s="354" t="s">
        <v>107</v>
      </c>
    </row>
    <row r="23" spans="1:4" ht="17.100000000000001" customHeight="1">
      <c r="A23" s="370">
        <v>2013</v>
      </c>
      <c r="B23" s="406">
        <v>6.72</v>
      </c>
      <c r="C23" s="354" t="s">
        <v>107</v>
      </c>
      <c r="D23" s="354" t="s">
        <v>107</v>
      </c>
    </row>
    <row r="24" spans="1:4" ht="17.100000000000001" customHeight="1">
      <c r="A24" s="370">
        <v>2014</v>
      </c>
      <c r="B24" s="406">
        <v>6.5</v>
      </c>
      <c r="C24" s="354" t="s">
        <v>107</v>
      </c>
      <c r="D24" s="354" t="s">
        <v>107</v>
      </c>
    </row>
    <row r="25" spans="1:4" ht="17.100000000000001" customHeight="1">
      <c r="A25" s="370">
        <v>2015</v>
      </c>
      <c r="B25" s="406">
        <v>9</v>
      </c>
      <c r="C25" s="354" t="s">
        <v>107</v>
      </c>
      <c r="D25" s="354" t="s">
        <v>107</v>
      </c>
    </row>
    <row r="26" spans="1:4" ht="17.100000000000001" customHeight="1">
      <c r="A26" s="370">
        <v>2016</v>
      </c>
      <c r="B26" s="406">
        <v>8.9499999999999993</v>
      </c>
      <c r="C26" s="354" t="s">
        <v>107</v>
      </c>
      <c r="D26" s="354" t="s">
        <v>107</v>
      </c>
    </row>
    <row r="27" spans="1:4">
      <c r="A27" s="370">
        <v>2017</v>
      </c>
      <c r="B27" s="406">
        <v>8.9499999999999993</v>
      </c>
      <c r="C27" s="354" t="s">
        <v>107</v>
      </c>
      <c r="D27" s="354" t="s">
        <v>107</v>
      </c>
    </row>
    <row r="28" spans="1:4" ht="17.100000000000001" customHeight="1">
      <c r="A28" s="371" t="s">
        <v>394</v>
      </c>
      <c r="B28" s="374"/>
      <c r="C28" s="374"/>
      <c r="D28" s="374"/>
    </row>
    <row r="29" spans="1:4" ht="17.100000000000001" customHeight="1">
      <c r="A29" s="453" t="s">
        <v>395</v>
      </c>
      <c r="B29" s="374"/>
      <c r="C29" s="374"/>
      <c r="D29" s="374"/>
    </row>
    <row r="30" spans="1:4" ht="17.100000000000001" customHeight="1">
      <c r="A30" s="370">
        <v>2010</v>
      </c>
      <c r="B30" s="373">
        <v>-3.4</v>
      </c>
      <c r="C30" s="354" t="s">
        <v>107</v>
      </c>
      <c r="D30" s="354" t="s">
        <v>107</v>
      </c>
    </row>
    <row r="31" spans="1:4" ht="17.100000000000001" customHeight="1">
      <c r="A31" s="370">
        <v>2011</v>
      </c>
      <c r="B31" s="373">
        <v>1.7</v>
      </c>
      <c r="C31" s="354" t="s">
        <v>107</v>
      </c>
      <c r="D31" s="354" t="s">
        <v>107</v>
      </c>
    </row>
    <row r="32" spans="1:4" ht="17.100000000000001" customHeight="1">
      <c r="A32" s="370">
        <v>2012</v>
      </c>
      <c r="B32" s="373">
        <v>3.8</v>
      </c>
      <c r="C32" s="354" t="s">
        <v>107</v>
      </c>
      <c r="D32" s="354" t="s">
        <v>107</v>
      </c>
    </row>
    <row r="33" spans="1:4" ht="17.100000000000001" customHeight="1">
      <c r="A33" s="370">
        <v>2013</v>
      </c>
      <c r="B33" s="373">
        <v>0.8</v>
      </c>
      <c r="C33" s="354" t="s">
        <v>107</v>
      </c>
      <c r="D33" s="354" t="s">
        <v>107</v>
      </c>
    </row>
    <row r="34" spans="1:4" ht="17.100000000000001" customHeight="1">
      <c r="A34" s="370">
        <v>2014</v>
      </c>
      <c r="B34" s="373">
        <v>-13.6</v>
      </c>
      <c r="C34" s="354" t="s">
        <v>107</v>
      </c>
      <c r="D34" s="354" t="s">
        <v>107</v>
      </c>
    </row>
    <row r="35" spans="1:4" ht="17.100000000000001" customHeight="1">
      <c r="A35" s="370">
        <v>2015</v>
      </c>
      <c r="B35" s="373">
        <v>1.1000000000000001</v>
      </c>
      <c r="C35" s="354" t="s">
        <v>107</v>
      </c>
      <c r="D35" s="354" t="s">
        <v>107</v>
      </c>
    </row>
    <row r="36" spans="1:4" ht="17.100000000000001" customHeight="1">
      <c r="A36" s="370">
        <v>2016</v>
      </c>
      <c r="B36" s="373">
        <v>0.8</v>
      </c>
      <c r="C36" s="354" t="s">
        <v>107</v>
      </c>
      <c r="D36" s="354" t="s">
        <v>107</v>
      </c>
    </row>
    <row r="37" spans="1:4">
      <c r="A37" s="370">
        <v>2017</v>
      </c>
      <c r="B37" s="373">
        <v>0.8</v>
      </c>
      <c r="C37" s="354" t="s">
        <v>107</v>
      </c>
      <c r="D37" s="354" t="s">
        <v>107</v>
      </c>
    </row>
    <row r="38" spans="1:4" ht="7.5" customHeight="1">
      <c r="A38" s="451"/>
      <c r="B38" s="451"/>
      <c r="C38" s="451"/>
      <c r="D38" s="451"/>
    </row>
  </sheetData>
  <mergeCells count="1">
    <mergeCell ref="C5:D5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&amp;L&amp;"-,thường"&amp;12      Dân số và Lao động - Population and Labour&amp;R&amp;P+20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4"/>
  <sheetViews>
    <sheetView topLeftCell="A19" workbookViewId="0">
      <selection activeCell="B10" sqref="B10:D10"/>
    </sheetView>
  </sheetViews>
  <sheetFormatPr defaultColWidth="9.140625" defaultRowHeight="15.75" customHeight="1"/>
  <cols>
    <col min="1" max="1" width="30" style="208" customWidth="1"/>
    <col min="2" max="2" width="18.7109375" style="208" customWidth="1"/>
    <col min="3" max="3" width="17.7109375" style="208" customWidth="1"/>
    <col min="4" max="4" width="17.85546875" style="208" customWidth="1"/>
    <col min="5" max="16384" width="9.140625" style="208"/>
  </cols>
  <sheetData>
    <row r="1" spans="1:5" ht="20.100000000000001" customHeight="1">
      <c r="A1" s="375" t="s">
        <v>483</v>
      </c>
      <c r="B1" s="207"/>
      <c r="C1" s="207"/>
      <c r="D1" s="207"/>
      <c r="E1" s="430"/>
    </row>
    <row r="2" spans="1:5" ht="17.25" customHeight="1">
      <c r="A2" s="376" t="s">
        <v>396</v>
      </c>
      <c r="B2" s="207"/>
      <c r="C2" s="207"/>
      <c r="D2" s="207"/>
    </row>
    <row r="3" spans="1:5" ht="15.95" customHeight="1">
      <c r="A3" s="339"/>
      <c r="B3" s="207"/>
      <c r="C3" s="207"/>
      <c r="D3" s="207"/>
    </row>
    <row r="4" spans="1:5" ht="15.95" customHeight="1">
      <c r="B4" s="207"/>
      <c r="C4" s="207"/>
      <c r="D4" s="212" t="s">
        <v>220</v>
      </c>
    </row>
    <row r="5" spans="1:5" ht="15.95" customHeight="1">
      <c r="A5" s="214"/>
      <c r="B5" s="215" t="s">
        <v>216</v>
      </c>
      <c r="C5" s="711" t="s">
        <v>121</v>
      </c>
      <c r="D5" s="712"/>
    </row>
    <row r="6" spans="1:5" ht="12.75" customHeight="1">
      <c r="A6" s="231"/>
      <c r="B6" s="220" t="s">
        <v>217</v>
      </c>
      <c r="C6" s="705" t="s">
        <v>75</v>
      </c>
      <c r="D6" s="706"/>
    </row>
    <row r="7" spans="1:5" ht="15.95" customHeight="1">
      <c r="A7" s="219"/>
      <c r="C7" s="377" t="s">
        <v>224</v>
      </c>
      <c r="D7" s="377" t="s">
        <v>225</v>
      </c>
    </row>
    <row r="8" spans="1:5" ht="15.95" customHeight="1">
      <c r="A8" s="360"/>
      <c r="B8" s="222"/>
      <c r="C8" s="335" t="s">
        <v>228</v>
      </c>
      <c r="D8" s="335" t="s">
        <v>229</v>
      </c>
    </row>
    <row r="9" spans="1:5" ht="13.5" customHeight="1">
      <c r="A9" s="360"/>
      <c r="B9" s="216" t="s">
        <v>232</v>
      </c>
      <c r="C9" s="216"/>
      <c r="D9" s="216"/>
    </row>
    <row r="10" spans="1:5" ht="15.75" customHeight="1">
      <c r="B10" s="709" t="s">
        <v>397</v>
      </c>
      <c r="C10" s="709"/>
      <c r="D10" s="709"/>
    </row>
    <row r="11" spans="1:5" ht="15.75" customHeight="1">
      <c r="B11" s="710" t="s">
        <v>398</v>
      </c>
      <c r="C11" s="710"/>
      <c r="D11" s="710"/>
    </row>
    <row r="12" spans="1:5" ht="18.75">
      <c r="A12" s="223">
        <v>2016</v>
      </c>
      <c r="B12" s="233">
        <v>3.4</v>
      </c>
      <c r="C12" s="233">
        <v>2.5</v>
      </c>
      <c r="D12" s="233">
        <v>4.3</v>
      </c>
    </row>
    <row r="13" spans="1:5" ht="18.75">
      <c r="A13" s="223">
        <v>2017</v>
      </c>
      <c r="B13" s="233">
        <v>3.4</v>
      </c>
      <c r="C13" s="580">
        <v>2.5</v>
      </c>
      <c r="D13" s="580">
        <v>4.3</v>
      </c>
    </row>
    <row r="14" spans="1:5" ht="18.75">
      <c r="A14" s="223">
        <v>2018</v>
      </c>
      <c r="B14" s="233">
        <v>4.83</v>
      </c>
      <c r="C14" s="580">
        <v>4.03</v>
      </c>
      <c r="D14" s="580">
        <v>5.57</v>
      </c>
    </row>
    <row r="15" spans="1:5" ht="18.75">
      <c r="A15" s="223">
        <v>2019</v>
      </c>
      <c r="B15" s="650">
        <v>13</v>
      </c>
      <c r="C15" s="651">
        <v>10.5</v>
      </c>
      <c r="D15" s="651">
        <v>15.4</v>
      </c>
      <c r="E15" s="409"/>
    </row>
    <row r="16" spans="1:5" ht="18.75">
      <c r="A16" s="223">
        <v>2020</v>
      </c>
      <c r="B16" s="650">
        <v>2</v>
      </c>
      <c r="C16" s="651">
        <v>2.2000000000000002</v>
      </c>
      <c r="D16" s="651">
        <v>1.7</v>
      </c>
    </row>
    <row r="17" spans="1:5" ht="18.75">
      <c r="A17" s="223">
        <v>2021</v>
      </c>
      <c r="B17" s="650">
        <v>2.4</v>
      </c>
      <c r="C17" s="651">
        <v>2.5</v>
      </c>
      <c r="D17" s="651">
        <v>3</v>
      </c>
    </row>
    <row r="18" spans="1:5" ht="15.75" customHeight="1">
      <c r="B18" s="709" t="s">
        <v>399</v>
      </c>
      <c r="C18" s="709"/>
      <c r="D18" s="709"/>
    </row>
    <row r="19" spans="1:5" ht="14.25" customHeight="1">
      <c r="B19" s="710" t="s">
        <v>400</v>
      </c>
      <c r="C19" s="710"/>
      <c r="D19" s="710"/>
    </row>
    <row r="20" spans="1:5" ht="18" customHeight="1">
      <c r="A20" s="223">
        <v>2016</v>
      </c>
      <c r="B20" s="233">
        <v>2.6</v>
      </c>
      <c r="C20" s="233">
        <v>2</v>
      </c>
      <c r="D20" s="233">
        <v>3.2</v>
      </c>
    </row>
    <row r="21" spans="1:5" ht="18" customHeight="1">
      <c r="A21" s="223">
        <v>2017</v>
      </c>
      <c r="B21" s="233">
        <v>2.6</v>
      </c>
      <c r="C21" s="233">
        <v>2</v>
      </c>
      <c r="D21" s="233">
        <v>3.2</v>
      </c>
    </row>
    <row r="22" spans="1:5" ht="18" customHeight="1">
      <c r="A22" s="223">
        <v>2018</v>
      </c>
      <c r="B22" s="233">
        <v>5.48</v>
      </c>
      <c r="C22" s="233">
        <v>5.28</v>
      </c>
      <c r="D22" s="233">
        <v>5.67</v>
      </c>
    </row>
    <row r="23" spans="1:5" ht="18" customHeight="1">
      <c r="A23" s="223">
        <v>2019</v>
      </c>
      <c r="B23" s="650">
        <v>32.299999999999997</v>
      </c>
      <c r="C23" s="650">
        <v>29.7</v>
      </c>
      <c r="D23" s="650">
        <v>34.799999999999997</v>
      </c>
      <c r="E23" s="409"/>
    </row>
    <row r="24" spans="1:5" ht="18" customHeight="1">
      <c r="A24" s="223">
        <v>2020</v>
      </c>
      <c r="B24" s="644">
        <v>6.1</v>
      </c>
      <c r="C24" s="644">
        <v>8.1999999999999993</v>
      </c>
      <c r="D24" s="644">
        <v>4.0999999999999996</v>
      </c>
    </row>
    <row r="25" spans="1:5" ht="18" customHeight="1">
      <c r="A25" s="223">
        <v>2021</v>
      </c>
      <c r="B25" s="644">
        <v>4.7</v>
      </c>
      <c r="C25" s="644">
        <v>7.5</v>
      </c>
      <c r="D25" s="644">
        <v>2.1</v>
      </c>
    </row>
    <row r="26" spans="1:5" ht="14.25" customHeight="1">
      <c r="B26" s="709" t="s">
        <v>401</v>
      </c>
      <c r="C26" s="709"/>
      <c r="D26" s="709"/>
    </row>
    <row r="27" spans="1:5" ht="14.25" customHeight="1">
      <c r="B27" s="710" t="s">
        <v>402</v>
      </c>
      <c r="C27" s="710"/>
      <c r="D27" s="710"/>
    </row>
    <row r="28" spans="1:5" ht="18" customHeight="1">
      <c r="A28" s="223">
        <v>2016</v>
      </c>
      <c r="B28" s="413">
        <f t="shared" ref="B28:D32" si="0">B12-B20</f>
        <v>0.79999999999999982</v>
      </c>
      <c r="C28" s="413">
        <f t="shared" si="0"/>
        <v>0.5</v>
      </c>
      <c r="D28" s="413">
        <f t="shared" si="0"/>
        <v>1.0999999999999996</v>
      </c>
    </row>
    <row r="29" spans="1:5" ht="15" customHeight="1">
      <c r="A29" s="223">
        <v>2017</v>
      </c>
      <c r="B29" s="413">
        <f t="shared" si="0"/>
        <v>0.79999999999999982</v>
      </c>
      <c r="C29" s="413">
        <f t="shared" si="0"/>
        <v>0.5</v>
      </c>
      <c r="D29" s="413">
        <f t="shared" si="0"/>
        <v>1.0999999999999996</v>
      </c>
    </row>
    <row r="30" spans="1:5" ht="15" customHeight="1">
      <c r="A30" s="223">
        <v>2018</v>
      </c>
      <c r="B30" s="413">
        <f t="shared" si="0"/>
        <v>-0.65000000000000036</v>
      </c>
      <c r="C30" s="413">
        <f t="shared" si="0"/>
        <v>-1.25</v>
      </c>
      <c r="D30" s="413">
        <f t="shared" si="0"/>
        <v>-9.9999999999999645E-2</v>
      </c>
    </row>
    <row r="31" spans="1:5" ht="15" customHeight="1">
      <c r="A31" s="223">
        <v>2019</v>
      </c>
      <c r="B31" s="544">
        <f t="shared" si="0"/>
        <v>-19.299999999999997</v>
      </c>
      <c r="C31" s="544">
        <f t="shared" si="0"/>
        <v>-19.2</v>
      </c>
      <c r="D31" s="544">
        <f t="shared" si="0"/>
        <v>-19.399999999999999</v>
      </c>
      <c r="E31" s="409"/>
    </row>
    <row r="32" spans="1:5" ht="15" customHeight="1">
      <c r="A32" s="223">
        <v>2020</v>
      </c>
      <c r="B32" s="413">
        <f t="shared" si="0"/>
        <v>-4.0999999999999996</v>
      </c>
      <c r="C32" s="413">
        <f t="shared" si="0"/>
        <v>-5.9999999999999991</v>
      </c>
      <c r="D32" s="413">
        <f t="shared" si="0"/>
        <v>-2.3999999999999995</v>
      </c>
      <c r="E32" s="409"/>
    </row>
    <row r="33" spans="1:5" ht="15" customHeight="1">
      <c r="A33" s="223">
        <v>2021</v>
      </c>
      <c r="B33" s="413">
        <f>B17-B25</f>
        <v>-2.3000000000000003</v>
      </c>
      <c r="C33" s="413">
        <v>5</v>
      </c>
      <c r="D33" s="413">
        <v>0.9</v>
      </c>
      <c r="E33" s="409"/>
    </row>
    <row r="34" spans="1:5" ht="10.5" customHeight="1">
      <c r="A34" s="454"/>
      <c r="B34" s="297"/>
      <c r="C34" s="297"/>
      <c r="D34" s="297"/>
    </row>
    <row r="35" spans="1:5" ht="15" customHeight="1">
      <c r="A35" s="379"/>
      <c r="B35" s="224"/>
      <c r="C35" s="224"/>
      <c r="D35" s="224"/>
    </row>
    <row r="36" spans="1:5" ht="15" customHeight="1">
      <c r="A36" s="380"/>
      <c r="B36" s="224"/>
      <c r="C36" s="224"/>
      <c r="D36" s="224"/>
    </row>
    <row r="37" spans="1:5" ht="15.75" customHeight="1">
      <c r="A37" s="228"/>
      <c r="B37" s="224"/>
      <c r="C37" s="228"/>
      <c r="D37" s="228"/>
    </row>
    <row r="38" spans="1:5" ht="15.75" customHeight="1">
      <c r="A38" s="228"/>
      <c r="B38" s="224"/>
      <c r="C38" s="228"/>
      <c r="D38" s="228"/>
    </row>
    <row r="39" spans="1:5" ht="15.75" customHeight="1">
      <c r="A39" s="228"/>
      <c r="B39" s="224"/>
      <c r="C39" s="228"/>
      <c r="D39" s="228"/>
    </row>
    <row r="40" spans="1:5" ht="15.75" customHeight="1">
      <c r="A40" s="228"/>
      <c r="B40" s="224"/>
      <c r="C40" s="228"/>
      <c r="D40" s="228"/>
    </row>
    <row r="41" spans="1:5" ht="15.75" customHeight="1">
      <c r="A41" s="228"/>
      <c r="B41" s="224"/>
      <c r="C41" s="228"/>
      <c r="D41" s="228"/>
    </row>
    <row r="42" spans="1:5" ht="15.75" customHeight="1">
      <c r="A42" s="228"/>
      <c r="B42" s="224"/>
      <c r="C42" s="228"/>
      <c r="D42" s="228"/>
    </row>
    <row r="43" spans="1:5" ht="15.75" customHeight="1">
      <c r="A43" s="228"/>
      <c r="B43" s="224"/>
      <c r="C43" s="228"/>
      <c r="D43" s="228"/>
    </row>
    <row r="44" spans="1:5" ht="15.75" customHeight="1">
      <c r="A44" s="228"/>
      <c r="B44" s="224"/>
      <c r="C44" s="228"/>
      <c r="D44" s="228"/>
    </row>
  </sheetData>
  <mergeCells count="8">
    <mergeCell ref="B26:D26"/>
    <mergeCell ref="B27:D27"/>
    <mergeCell ref="C5:D5"/>
    <mergeCell ref="C6:D6"/>
    <mergeCell ref="B10:D10"/>
    <mergeCell ref="B11:D11"/>
    <mergeCell ref="B18:D18"/>
    <mergeCell ref="B19:D19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opLeftCell="A7" workbookViewId="0">
      <selection activeCell="D10" sqref="D10"/>
    </sheetView>
  </sheetViews>
  <sheetFormatPr defaultColWidth="9.140625" defaultRowHeight="12.75"/>
  <cols>
    <col min="1" max="1" width="37.28515625" style="235" customWidth="1"/>
    <col min="2" max="3" width="15.140625" style="235" customWidth="1"/>
    <col min="4" max="4" width="15" style="235" customWidth="1"/>
    <col min="5" max="16384" width="9.140625" style="235"/>
  </cols>
  <sheetData>
    <row r="1" spans="1:4" ht="20.100000000000001" customHeight="1">
      <c r="A1" s="381" t="s">
        <v>484</v>
      </c>
      <c r="B1" s="207"/>
      <c r="C1" s="207"/>
      <c r="D1" s="207"/>
    </row>
    <row r="2" spans="1:4" ht="20.100000000000001" customHeight="1">
      <c r="A2" s="382" t="s">
        <v>403</v>
      </c>
      <c r="B2" s="207"/>
      <c r="C2" s="207"/>
      <c r="D2" s="207"/>
    </row>
    <row r="3" spans="1:4" ht="20.100000000000001" customHeight="1">
      <c r="A3" s="383"/>
      <c r="B3" s="207"/>
      <c r="C3" s="207"/>
      <c r="D3" s="207"/>
    </row>
    <row r="4" spans="1:4" ht="20.100000000000001" customHeight="1">
      <c r="A4" s="209"/>
      <c r="B4" s="207"/>
      <c r="C4" s="207"/>
      <c r="D4" s="207"/>
    </row>
    <row r="5" spans="1:4" ht="23.25" customHeight="1">
      <c r="A5" s="210"/>
      <c r="B5" s="211"/>
      <c r="C5" s="211"/>
      <c r="D5" s="384" t="s">
        <v>404</v>
      </c>
    </row>
    <row r="6" spans="1:4" ht="22.5" customHeight="1">
      <c r="A6" s="214"/>
      <c r="B6" s="215" t="s">
        <v>221</v>
      </c>
      <c r="C6" s="711" t="s">
        <v>121</v>
      </c>
      <c r="D6" s="712"/>
    </row>
    <row r="7" spans="1:4" ht="18" customHeight="1">
      <c r="A7" s="216"/>
      <c r="B7" s="378" t="s">
        <v>223</v>
      </c>
      <c r="C7" s="705" t="s">
        <v>75</v>
      </c>
      <c r="D7" s="706"/>
    </row>
    <row r="8" spans="1:4" ht="26.25" customHeight="1">
      <c r="A8" s="216"/>
      <c r="B8" s="335" t="s">
        <v>217</v>
      </c>
      <c r="C8" s="361" t="s">
        <v>237</v>
      </c>
      <c r="D8" s="361" t="s">
        <v>238</v>
      </c>
    </row>
    <row r="9" spans="1:4" ht="18" customHeight="1">
      <c r="A9" s="216"/>
      <c r="B9" s="220"/>
      <c r="C9" s="377"/>
      <c r="D9" s="377"/>
    </row>
    <row r="10" spans="1:4" ht="24" customHeight="1">
      <c r="A10" s="223">
        <v>2016</v>
      </c>
      <c r="B10" s="224">
        <v>73.599999999999994</v>
      </c>
      <c r="C10" s="225">
        <v>71</v>
      </c>
      <c r="D10" s="225">
        <v>76.3</v>
      </c>
    </row>
    <row r="11" spans="1:4" ht="24" customHeight="1">
      <c r="A11" s="223">
        <v>2017</v>
      </c>
      <c r="B11" s="224">
        <v>73.7</v>
      </c>
      <c r="C11" s="225">
        <v>71.099999999999994</v>
      </c>
      <c r="D11" s="225">
        <v>76.400000000000006</v>
      </c>
    </row>
    <row r="12" spans="1:4" ht="24" customHeight="1">
      <c r="A12" s="223">
        <v>2018</v>
      </c>
      <c r="B12" s="224">
        <v>73.66</v>
      </c>
      <c r="C12" s="225">
        <v>71.09</v>
      </c>
      <c r="D12" s="225">
        <v>76.39</v>
      </c>
    </row>
    <row r="13" spans="1:4" ht="24" customHeight="1">
      <c r="A13" s="223">
        <v>2019</v>
      </c>
      <c r="B13" s="224">
        <v>73.8</v>
      </c>
      <c r="C13" s="225">
        <v>71.2</v>
      </c>
      <c r="D13" s="225">
        <v>76.5</v>
      </c>
    </row>
    <row r="14" spans="1:4" ht="24" customHeight="1">
      <c r="A14" s="223">
        <v>2020</v>
      </c>
      <c r="B14" s="224">
        <v>74.2</v>
      </c>
      <c r="C14" s="225">
        <v>71.7</v>
      </c>
      <c r="D14" s="225">
        <v>76.8</v>
      </c>
    </row>
    <row r="15" spans="1:4" ht="24" customHeight="1">
      <c r="A15" s="223">
        <v>2021</v>
      </c>
      <c r="B15" s="224">
        <v>74.3</v>
      </c>
      <c r="C15" s="225">
        <v>71.8</v>
      </c>
      <c r="D15" s="225">
        <v>76.900000000000006</v>
      </c>
    </row>
    <row r="16" spans="1:4" ht="17.25" customHeight="1">
      <c r="A16" s="236"/>
      <c r="B16" s="236"/>
      <c r="C16" s="236"/>
      <c r="D16" s="236"/>
    </row>
  </sheetData>
  <mergeCells count="2">
    <mergeCell ref="C6:D6"/>
    <mergeCell ref="C7:D7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7"/>
  <sheetViews>
    <sheetView topLeftCell="A19" workbookViewId="0">
      <selection activeCell="D10" sqref="D10"/>
    </sheetView>
  </sheetViews>
  <sheetFormatPr defaultColWidth="9.140625" defaultRowHeight="12.75"/>
  <cols>
    <col min="1" max="1" width="33.28515625" style="386" customWidth="1"/>
    <col min="2" max="3" width="15.140625" style="386" customWidth="1"/>
    <col min="4" max="4" width="14.7109375" style="386" customWidth="1"/>
    <col min="5" max="16384" width="9.140625" style="386"/>
  </cols>
  <sheetData>
    <row r="1" spans="1:4" ht="23.25" customHeight="1">
      <c r="A1" s="385" t="s">
        <v>485</v>
      </c>
    </row>
    <row r="2" spans="1:4" ht="18" customHeight="1">
      <c r="A2" s="387" t="s">
        <v>405</v>
      </c>
    </row>
    <row r="3" spans="1:4" ht="18" customHeight="1">
      <c r="A3" s="339"/>
    </row>
    <row r="4" spans="1:4" ht="18" customHeight="1">
      <c r="A4" s="388"/>
      <c r="B4" s="388"/>
      <c r="C4" s="388"/>
      <c r="D4" s="388"/>
    </row>
    <row r="5" spans="1:4" ht="18" customHeight="1">
      <c r="A5" s="389"/>
      <c r="B5" s="211"/>
      <c r="C5" s="211"/>
      <c r="D5" s="270" t="s">
        <v>406</v>
      </c>
    </row>
    <row r="6" spans="1:4" ht="20.100000000000001" customHeight="1">
      <c r="A6" s="214"/>
      <c r="B6" s="215" t="s">
        <v>221</v>
      </c>
      <c r="C6" s="711" t="s">
        <v>121</v>
      </c>
      <c r="D6" s="711"/>
    </row>
    <row r="7" spans="1:4" ht="20.100000000000001" customHeight="1">
      <c r="A7" s="379"/>
      <c r="B7" s="378" t="s">
        <v>223</v>
      </c>
      <c r="C7" s="705" t="s">
        <v>75</v>
      </c>
      <c r="D7" s="705"/>
    </row>
    <row r="8" spans="1:4" ht="20.100000000000001" customHeight="1">
      <c r="A8" s="390"/>
      <c r="B8" s="220" t="s">
        <v>217</v>
      </c>
      <c r="C8" s="377" t="s">
        <v>224</v>
      </c>
      <c r="D8" s="377" t="s">
        <v>225</v>
      </c>
    </row>
    <row r="9" spans="1:4" ht="20.100000000000001" customHeight="1">
      <c r="A9" s="216"/>
      <c r="B9" s="222"/>
      <c r="C9" s="335" t="s">
        <v>228</v>
      </c>
      <c r="D9" s="335" t="s">
        <v>229</v>
      </c>
    </row>
    <row r="10" spans="1:4" ht="20.100000000000001" customHeight="1">
      <c r="A10" s="216"/>
      <c r="B10" s="216"/>
      <c r="C10" s="216"/>
      <c r="D10" s="216"/>
    </row>
    <row r="11" spans="1:4" ht="27.75" customHeight="1">
      <c r="A11" s="223">
        <v>2016</v>
      </c>
      <c r="B11" s="224">
        <v>24.2</v>
      </c>
      <c r="C11" s="225">
        <v>26.7</v>
      </c>
      <c r="D11" s="225">
        <v>21.5</v>
      </c>
    </row>
    <row r="12" spans="1:4" ht="27.75" customHeight="1">
      <c r="A12" s="223">
        <v>2017</v>
      </c>
      <c r="B12" s="224">
        <v>24.2</v>
      </c>
      <c r="C12" s="224">
        <v>26.7</v>
      </c>
      <c r="D12" s="225">
        <v>21.5</v>
      </c>
    </row>
    <row r="13" spans="1:4" ht="27.75" customHeight="1">
      <c r="A13" s="223">
        <v>2018</v>
      </c>
      <c r="B13" s="224">
        <v>24.8</v>
      </c>
      <c r="C13" s="224">
        <v>27.5</v>
      </c>
      <c r="D13" s="225">
        <v>22</v>
      </c>
    </row>
    <row r="14" spans="1:4" ht="27.75" customHeight="1">
      <c r="A14" s="223">
        <v>2019</v>
      </c>
      <c r="B14" s="224">
        <v>24.8</v>
      </c>
      <c r="C14" s="224">
        <v>27.4</v>
      </c>
      <c r="D14" s="225">
        <v>21.9</v>
      </c>
    </row>
    <row r="15" spans="1:4" ht="27.75" customHeight="1">
      <c r="A15" s="223">
        <v>2020</v>
      </c>
      <c r="B15" s="224">
        <v>24.8</v>
      </c>
      <c r="C15" s="224">
        <v>27.7</v>
      </c>
      <c r="D15" s="225">
        <v>21.8</v>
      </c>
    </row>
    <row r="16" spans="1:4" ht="27.75" customHeight="1">
      <c r="A16" s="223">
        <v>2021</v>
      </c>
      <c r="B16" s="224">
        <v>24.9</v>
      </c>
      <c r="C16" s="224">
        <v>27.7</v>
      </c>
      <c r="D16" s="225">
        <v>22.1</v>
      </c>
    </row>
    <row r="17" spans="1:4" ht="20.100000000000001" customHeight="1">
      <c r="A17" s="454"/>
      <c r="B17" s="455"/>
      <c r="C17" s="455"/>
      <c r="D17" s="456"/>
    </row>
    <row r="18" spans="1:4" ht="20.100000000000001" customHeight="1">
      <c r="A18" s="379"/>
      <c r="B18" s="392"/>
      <c r="C18" s="392"/>
      <c r="D18" s="392"/>
    </row>
    <row r="19" spans="1:4" ht="20.100000000000001" customHeight="1">
      <c r="A19" s="379"/>
      <c r="B19" s="392"/>
      <c r="C19" s="392"/>
      <c r="D19" s="392"/>
    </row>
    <row r="20" spans="1:4" ht="20.100000000000001" customHeight="1">
      <c r="A20" s="391"/>
      <c r="B20" s="392"/>
      <c r="C20" s="392"/>
      <c r="D20" s="392"/>
    </row>
    <row r="21" spans="1:4" ht="18">
      <c r="A21" s="393"/>
      <c r="B21" s="216"/>
      <c r="C21" s="216"/>
      <c r="D21" s="216"/>
    </row>
    <row r="22" spans="1:4" ht="18">
      <c r="A22" s="393"/>
      <c r="B22" s="216"/>
      <c r="C22" s="216"/>
      <c r="D22" s="216"/>
    </row>
    <row r="23" spans="1:4" ht="18">
      <c r="A23" s="393"/>
      <c r="B23" s="216"/>
      <c r="C23" s="216"/>
      <c r="D23" s="216"/>
    </row>
    <row r="24" spans="1:4" ht="18">
      <c r="A24" s="393"/>
      <c r="B24" s="216"/>
      <c r="C24" s="216"/>
      <c r="D24" s="216"/>
    </row>
    <row r="25" spans="1:4" ht="18">
      <c r="A25" s="393"/>
      <c r="B25" s="216"/>
      <c r="C25" s="216"/>
      <c r="D25" s="216"/>
    </row>
    <row r="26" spans="1:4" ht="18">
      <c r="A26" s="393"/>
      <c r="B26" s="216"/>
      <c r="C26" s="216"/>
      <c r="D26" s="216"/>
    </row>
    <row r="27" spans="1:4" ht="18">
      <c r="A27" s="393"/>
      <c r="B27" s="216"/>
      <c r="C27" s="216"/>
      <c r="D27" s="216"/>
    </row>
  </sheetData>
  <mergeCells count="2">
    <mergeCell ref="C6:D6"/>
    <mergeCell ref="C7:D7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73"/>
  <sheetViews>
    <sheetView workbookViewId="0">
      <selection activeCell="D10" sqref="D10"/>
    </sheetView>
  </sheetViews>
  <sheetFormatPr defaultColWidth="9.140625" defaultRowHeight="18.75"/>
  <cols>
    <col min="1" max="1" width="28.85546875" style="208" customWidth="1"/>
    <col min="2" max="4" width="18.7109375" style="208" customWidth="1"/>
    <col min="5" max="5" width="2.140625" style="208" hidden="1" customWidth="1"/>
    <col min="6" max="6" width="14.42578125" style="208" hidden="1" customWidth="1"/>
    <col min="7" max="7" width="15.5703125" style="208" hidden="1" customWidth="1"/>
    <col min="8" max="16384" width="9.140625" style="208"/>
  </cols>
  <sheetData>
    <row r="1" spans="1:7" ht="30" customHeight="1">
      <c r="A1" s="713" t="s">
        <v>486</v>
      </c>
      <c r="B1" s="713"/>
      <c r="C1" s="713"/>
      <c r="D1" s="713"/>
      <c r="E1" s="500"/>
      <c r="F1" s="500"/>
      <c r="G1" s="500"/>
    </row>
    <row r="2" spans="1:7">
      <c r="A2" s="289" t="s">
        <v>523</v>
      </c>
      <c r="B2" s="207"/>
      <c r="C2" s="207"/>
      <c r="D2" s="207"/>
      <c r="E2" s="207"/>
      <c r="F2" s="207"/>
      <c r="G2" s="207"/>
    </row>
    <row r="3" spans="1:7">
      <c r="B3" s="207"/>
      <c r="C3" s="207"/>
      <c r="D3" s="207"/>
      <c r="E3" s="207"/>
      <c r="F3" s="207"/>
      <c r="G3" s="207"/>
    </row>
    <row r="4" spans="1:7">
      <c r="A4" s="213"/>
      <c r="B4" s="207"/>
      <c r="C4" s="207"/>
      <c r="D4" s="207"/>
      <c r="E4" s="207"/>
      <c r="F4" s="207"/>
      <c r="G4" s="207"/>
    </row>
    <row r="5" spans="1:7">
      <c r="A5" s="210"/>
      <c r="B5" s="211"/>
      <c r="C5" s="211"/>
      <c r="D5" s="229" t="s">
        <v>233</v>
      </c>
      <c r="E5" s="211"/>
      <c r="F5" s="211"/>
      <c r="G5" s="229" t="s">
        <v>233</v>
      </c>
    </row>
    <row r="6" spans="1:7" ht="15.95" customHeight="1">
      <c r="A6" s="214"/>
      <c r="B6" s="294" t="s">
        <v>221</v>
      </c>
      <c r="C6" s="703" t="s">
        <v>121</v>
      </c>
      <c r="D6" s="704"/>
      <c r="E6" s="215"/>
      <c r="F6" s="703" t="s">
        <v>222</v>
      </c>
      <c r="G6" s="704"/>
    </row>
    <row r="7" spans="1:7" ht="15.95" customHeight="1">
      <c r="A7" s="216"/>
      <c r="B7" s="295" t="s">
        <v>223</v>
      </c>
      <c r="C7" s="705" t="s">
        <v>75</v>
      </c>
      <c r="D7" s="706"/>
      <c r="E7" s="230"/>
      <c r="F7" s="705" t="s">
        <v>76</v>
      </c>
      <c r="G7" s="706"/>
    </row>
    <row r="8" spans="1:7" ht="15.95" customHeight="1">
      <c r="A8" s="216"/>
      <c r="B8" s="220" t="s">
        <v>217</v>
      </c>
      <c r="C8" s="296" t="s">
        <v>224</v>
      </c>
      <c r="D8" s="296" t="s">
        <v>225</v>
      </c>
      <c r="E8" s="231"/>
      <c r="F8" s="296" t="s">
        <v>226</v>
      </c>
      <c r="G8" s="296" t="s">
        <v>227</v>
      </c>
    </row>
    <row r="9" spans="1:7" ht="15.95" customHeight="1">
      <c r="A9" s="216"/>
      <c r="B9" s="222"/>
      <c r="C9" s="217" t="s">
        <v>228</v>
      </c>
      <c r="D9" s="217" t="s">
        <v>229</v>
      </c>
      <c r="E9" s="218"/>
      <c r="F9" s="217" t="s">
        <v>230</v>
      </c>
      <c r="G9" s="217" t="s">
        <v>231</v>
      </c>
    </row>
    <row r="10" spans="1:7">
      <c r="A10" s="216"/>
      <c r="B10" s="216"/>
      <c r="C10" s="216"/>
      <c r="D10" s="216"/>
      <c r="E10" s="216"/>
      <c r="F10" s="216"/>
      <c r="G10" s="216"/>
    </row>
    <row r="11" spans="1:7" ht="27" customHeight="1">
      <c r="A11" s="223">
        <v>2016</v>
      </c>
      <c r="B11" s="224">
        <v>97.9</v>
      </c>
      <c r="C11" s="225">
        <v>98.9</v>
      </c>
      <c r="D11" s="225">
        <v>97.1</v>
      </c>
      <c r="E11" s="225"/>
      <c r="F11" s="224"/>
      <c r="G11" s="224"/>
    </row>
    <row r="12" spans="1:7" ht="27" customHeight="1">
      <c r="A12" s="204">
        <v>2017</v>
      </c>
      <c r="B12" s="224">
        <v>97.9</v>
      </c>
      <c r="C12" s="225">
        <v>98.9</v>
      </c>
      <c r="D12" s="225">
        <v>97.1</v>
      </c>
      <c r="E12" s="225"/>
      <c r="F12" s="224"/>
      <c r="G12" s="224"/>
    </row>
    <row r="13" spans="1:7" ht="27" customHeight="1">
      <c r="A13" s="223">
        <v>2018</v>
      </c>
      <c r="B13" s="224">
        <v>97.5</v>
      </c>
      <c r="C13" s="225">
        <v>98.9</v>
      </c>
      <c r="D13" s="225">
        <v>96.2</v>
      </c>
      <c r="E13" s="225"/>
      <c r="F13" s="224"/>
      <c r="G13" s="224"/>
    </row>
    <row r="14" spans="1:7" ht="27" customHeight="1">
      <c r="A14" s="204">
        <v>2019</v>
      </c>
      <c r="B14" s="224">
        <v>99.6</v>
      </c>
      <c r="C14" s="225">
        <v>99.5</v>
      </c>
      <c r="D14" s="225">
        <v>99.7</v>
      </c>
      <c r="E14" s="225"/>
      <c r="F14" s="224"/>
      <c r="G14" s="224"/>
    </row>
    <row r="15" spans="1:7" ht="27" customHeight="1">
      <c r="A15" s="204">
        <v>2020</v>
      </c>
      <c r="B15" s="224">
        <v>98.6</v>
      </c>
      <c r="C15" s="225">
        <v>99.1</v>
      </c>
      <c r="D15" s="225">
        <v>98.1</v>
      </c>
      <c r="E15" s="225"/>
      <c r="F15" s="224"/>
      <c r="G15" s="224"/>
    </row>
    <row r="16" spans="1:7" ht="27" customHeight="1">
      <c r="A16" s="204">
        <v>2021</v>
      </c>
      <c r="B16" s="224">
        <v>98.6</v>
      </c>
      <c r="C16" s="225">
        <v>99.1</v>
      </c>
      <c r="D16" s="225">
        <v>98.1</v>
      </c>
      <c r="E16" s="225"/>
      <c r="F16" s="224"/>
      <c r="G16" s="224"/>
    </row>
    <row r="17" spans="1:7" ht="20.100000000000001" customHeight="1">
      <c r="A17" s="290"/>
      <c r="B17" s="297"/>
      <c r="C17" s="298"/>
      <c r="D17" s="298"/>
      <c r="E17" s="298"/>
      <c r="F17" s="299"/>
      <c r="G17" s="299"/>
    </row>
    <row r="18" spans="1:7" ht="20.100000000000001" customHeight="1">
      <c r="A18" s="187"/>
      <c r="B18" s="224"/>
      <c r="C18" s="225"/>
      <c r="D18" s="225"/>
      <c r="E18" s="225"/>
      <c r="F18" s="226"/>
      <c r="G18" s="226"/>
    </row>
    <row r="19" spans="1:7" ht="20.100000000000001" customHeight="1">
      <c r="A19" s="187"/>
      <c r="B19" s="225"/>
      <c r="C19" s="232"/>
      <c r="D19" s="232"/>
      <c r="E19" s="225"/>
      <c r="F19" s="232"/>
      <c r="G19" s="232"/>
    </row>
    <row r="20" spans="1:7" ht="15.95" customHeight="1">
      <c r="A20" s="187"/>
      <c r="B20" s="233"/>
      <c r="C20" s="233"/>
      <c r="D20" s="233"/>
      <c r="E20" s="233"/>
      <c r="F20" s="233"/>
      <c r="G20" s="233"/>
    </row>
    <row r="21" spans="1:7">
      <c r="A21" s="187"/>
      <c r="B21" s="228"/>
      <c r="C21" s="228"/>
      <c r="D21" s="228"/>
      <c r="E21" s="228"/>
      <c r="F21" s="228"/>
      <c r="G21" s="228"/>
    </row>
    <row r="22" spans="1:7">
      <c r="A22" s="187"/>
      <c r="B22" s="228"/>
      <c r="C22" s="228"/>
      <c r="D22" s="228"/>
      <c r="E22" s="228"/>
      <c r="F22" s="228"/>
      <c r="G22" s="228"/>
    </row>
    <row r="23" spans="1:7">
      <c r="A23" s="187"/>
      <c r="B23" s="228"/>
      <c r="C23" s="228"/>
      <c r="D23" s="228"/>
      <c r="E23" s="228"/>
      <c r="F23" s="228"/>
    </row>
    <row r="24" spans="1:7">
      <c r="A24" s="187"/>
      <c r="B24" s="228"/>
      <c r="C24" s="228"/>
      <c r="D24" s="228"/>
      <c r="E24" s="228"/>
      <c r="F24" s="228"/>
      <c r="G24" s="228"/>
    </row>
    <row r="25" spans="1:7">
      <c r="A25" s="187"/>
      <c r="B25" s="228"/>
      <c r="C25" s="228"/>
      <c r="D25" s="228"/>
      <c r="E25" s="228"/>
      <c r="F25" s="228"/>
      <c r="G25" s="228"/>
    </row>
    <row r="26" spans="1:7">
      <c r="A26" s="187"/>
      <c r="B26" s="228"/>
      <c r="C26" s="228"/>
      <c r="D26" s="228"/>
      <c r="E26" s="228"/>
      <c r="F26" s="228"/>
      <c r="G26" s="228"/>
    </row>
    <row r="27" spans="1:7">
      <c r="A27" s="187"/>
      <c r="B27" s="228"/>
      <c r="C27" s="228"/>
      <c r="D27" s="228"/>
      <c r="E27" s="228"/>
      <c r="F27" s="228"/>
      <c r="G27" s="228"/>
    </row>
    <row r="28" spans="1:7">
      <c r="A28" s="187"/>
      <c r="B28" s="228"/>
      <c r="C28" s="228"/>
      <c r="D28" s="228"/>
      <c r="E28" s="228"/>
      <c r="F28" s="228"/>
      <c r="G28" s="228"/>
    </row>
    <row r="29" spans="1:7">
      <c r="A29" s="187"/>
      <c r="B29" s="228"/>
      <c r="C29" s="228"/>
      <c r="D29" s="228"/>
      <c r="E29" s="228"/>
      <c r="F29" s="228"/>
      <c r="G29" s="228"/>
    </row>
    <row r="30" spans="1:7">
      <c r="A30" s="187"/>
      <c r="B30" s="228"/>
      <c r="C30" s="228"/>
      <c r="D30" s="228"/>
      <c r="E30" s="228"/>
      <c r="F30" s="228"/>
      <c r="G30" s="228"/>
    </row>
    <row r="31" spans="1:7">
      <c r="A31" s="187"/>
      <c r="B31" s="228"/>
      <c r="C31" s="228"/>
      <c r="D31" s="228"/>
      <c r="E31" s="228"/>
      <c r="F31" s="228"/>
      <c r="G31" s="228"/>
    </row>
    <row r="32" spans="1:7">
      <c r="A32" s="187"/>
      <c r="B32" s="228"/>
      <c r="C32" s="228"/>
      <c r="D32" s="228"/>
      <c r="E32" s="228"/>
      <c r="F32" s="228"/>
      <c r="G32" s="228"/>
    </row>
    <row r="33" spans="1:7">
      <c r="A33" s="187"/>
      <c r="B33" s="228"/>
      <c r="C33" s="228"/>
      <c r="D33" s="228"/>
      <c r="E33" s="228"/>
      <c r="F33" s="228"/>
      <c r="G33" s="228"/>
    </row>
    <row r="34" spans="1:7" ht="20.25">
      <c r="A34" s="187"/>
      <c r="B34" s="228"/>
      <c r="C34" s="228"/>
      <c r="D34" s="228"/>
      <c r="E34" s="228"/>
      <c r="F34" s="228"/>
      <c r="G34" s="183" t="s">
        <v>339</v>
      </c>
    </row>
    <row r="35" spans="1:7">
      <c r="A35" s="187"/>
      <c r="B35" s="228"/>
      <c r="C35" s="228"/>
      <c r="D35" s="228"/>
      <c r="E35" s="228"/>
      <c r="F35" s="228"/>
      <c r="G35" s="228"/>
    </row>
    <row r="36" spans="1:7">
      <c r="A36" s="187"/>
      <c r="B36" s="228"/>
      <c r="C36" s="228"/>
      <c r="D36" s="228"/>
      <c r="E36" s="228"/>
      <c r="F36" s="228"/>
      <c r="G36" s="228"/>
    </row>
    <row r="37" spans="1:7">
      <c r="A37" s="187"/>
      <c r="B37" s="228"/>
      <c r="C37" s="228"/>
      <c r="D37" s="228"/>
      <c r="E37" s="228"/>
      <c r="F37" s="228"/>
      <c r="G37" s="228"/>
    </row>
    <row r="38" spans="1:7">
      <c r="A38" s="187"/>
      <c r="B38" s="228"/>
      <c r="C38" s="228"/>
      <c r="D38" s="228"/>
      <c r="E38" s="228"/>
      <c r="F38" s="228"/>
      <c r="G38" s="228"/>
    </row>
    <row r="39" spans="1:7">
      <c r="A39" s="187"/>
      <c r="B39" s="228"/>
      <c r="C39" s="228"/>
      <c r="D39" s="228"/>
      <c r="E39" s="228"/>
      <c r="F39" s="228"/>
      <c r="G39" s="228"/>
    </row>
    <row r="40" spans="1:7">
      <c r="A40" s="187"/>
      <c r="B40" s="228"/>
      <c r="C40" s="228"/>
      <c r="D40" s="228"/>
      <c r="E40" s="228"/>
      <c r="F40" s="228"/>
      <c r="G40" s="228"/>
    </row>
    <row r="41" spans="1:7">
      <c r="A41" s="187"/>
      <c r="B41" s="228"/>
      <c r="C41" s="228"/>
      <c r="D41" s="228"/>
      <c r="E41" s="228"/>
      <c r="F41" s="228"/>
      <c r="G41" s="228"/>
    </row>
    <row r="42" spans="1:7">
      <c r="A42" s="187"/>
    </row>
    <row r="43" spans="1:7">
      <c r="A43" s="187"/>
    </row>
    <row r="44" spans="1:7">
      <c r="A44" s="187"/>
    </row>
    <row r="45" spans="1:7">
      <c r="A45" s="187"/>
    </row>
    <row r="46" spans="1:7">
      <c r="A46" s="187"/>
    </row>
    <row r="47" spans="1:7">
      <c r="A47" s="187"/>
    </row>
    <row r="48" spans="1:7">
      <c r="A48" s="187"/>
    </row>
    <row r="49" spans="1:1">
      <c r="A49" s="187"/>
    </row>
    <row r="50" spans="1:1">
      <c r="A50" s="187"/>
    </row>
    <row r="51" spans="1:1">
      <c r="A51" s="187"/>
    </row>
    <row r="52" spans="1:1">
      <c r="A52" s="187"/>
    </row>
    <row r="53" spans="1:1">
      <c r="A53" s="187"/>
    </row>
    <row r="54" spans="1:1">
      <c r="A54" s="187"/>
    </row>
    <row r="55" spans="1:1">
      <c r="A55" s="187"/>
    </row>
    <row r="56" spans="1:1">
      <c r="A56" s="187"/>
    </row>
    <row r="57" spans="1:1">
      <c r="A57" s="187"/>
    </row>
    <row r="58" spans="1:1">
      <c r="A58" s="187"/>
    </row>
    <row r="59" spans="1:1">
      <c r="A59" s="187"/>
    </row>
    <row r="60" spans="1:1">
      <c r="A60" s="187"/>
    </row>
    <row r="61" spans="1:1">
      <c r="A61" s="187"/>
    </row>
    <row r="62" spans="1:1">
      <c r="A62" s="187"/>
    </row>
    <row r="63" spans="1:1">
      <c r="A63" s="187"/>
    </row>
    <row r="64" spans="1:1">
      <c r="A64" s="187"/>
    </row>
    <row r="65" spans="1:1">
      <c r="A65" s="187"/>
    </row>
    <row r="66" spans="1:1">
      <c r="A66" s="187"/>
    </row>
    <row r="67" spans="1:1">
      <c r="A67" s="187"/>
    </row>
    <row r="68" spans="1:1">
      <c r="A68" s="187"/>
    </row>
    <row r="69" spans="1:1">
      <c r="A69" s="187"/>
    </row>
    <row r="70" spans="1:1">
      <c r="A70" s="187"/>
    </row>
    <row r="71" spans="1:1">
      <c r="A71" s="187"/>
    </row>
    <row r="72" spans="1:1">
      <c r="A72" s="187"/>
    </row>
    <row r="73" spans="1:1">
      <c r="A73" s="187"/>
    </row>
  </sheetData>
  <mergeCells count="5">
    <mergeCell ref="C6:D6"/>
    <mergeCell ref="F6:G6"/>
    <mergeCell ref="C7:D7"/>
    <mergeCell ref="F7:G7"/>
    <mergeCell ref="A1:D1"/>
  </mergeCells>
  <phoneticPr fontId="100" type="noConversion"/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2"/>
  <sheetViews>
    <sheetView topLeftCell="A10" workbookViewId="0">
      <selection activeCell="B1" sqref="B1:B1048576"/>
    </sheetView>
  </sheetViews>
  <sheetFormatPr defaultColWidth="9.140625" defaultRowHeight="12.75"/>
  <cols>
    <col min="1" max="1" width="34.140625" style="235" customWidth="1"/>
    <col min="2" max="2" width="10.5703125" style="235" customWidth="1"/>
    <col min="3" max="7" width="10" style="235" customWidth="1"/>
    <col min="8" max="16384" width="9.140625" style="235"/>
  </cols>
  <sheetData>
    <row r="1" spans="1:10" ht="20.100000000000001" customHeight="1">
      <c r="A1" s="234" t="s">
        <v>487</v>
      </c>
      <c r="H1" s="235" t="s">
        <v>551</v>
      </c>
    </row>
    <row r="2" spans="1:10" ht="20.100000000000001" customHeight="1">
      <c r="A2" s="234" t="s">
        <v>412</v>
      </c>
    </row>
    <row r="3" spans="1:10" ht="20.100000000000001" customHeight="1">
      <c r="A3" s="394" t="s">
        <v>413</v>
      </c>
    </row>
    <row r="4" spans="1:10" ht="20.100000000000001" customHeight="1">
      <c r="A4" s="234"/>
    </row>
    <row r="5" spans="1:10" ht="20.100000000000001" customHeight="1">
      <c r="A5" s="236"/>
    </row>
    <row r="6" spans="1:10" ht="21" customHeight="1">
      <c r="B6" s="484">
        <v>2016</v>
      </c>
      <c r="C6" s="484">
        <v>2017</v>
      </c>
      <c r="D6" s="484">
        <v>2018</v>
      </c>
      <c r="E6" s="484">
        <v>2019</v>
      </c>
      <c r="F6" s="484">
        <v>2020</v>
      </c>
      <c r="G6" s="484">
        <v>2021</v>
      </c>
    </row>
    <row r="7" spans="1:10" ht="20.100000000000001" customHeight="1">
      <c r="B7" s="235" t="str">
        <f t="shared" ref="B7:C7" si="0">IF((B9=B15+B16),"  ",(B9-B15-B16))</f>
        <v xml:space="preserve">  </v>
      </c>
      <c r="C7" s="235" t="str">
        <f t="shared" si="0"/>
        <v xml:space="preserve">  </v>
      </c>
    </row>
    <row r="8" spans="1:10" ht="20.100000000000001" customHeight="1">
      <c r="B8" s="714"/>
      <c r="C8" s="714"/>
      <c r="D8" s="714"/>
      <c r="E8" s="714"/>
      <c r="F8" s="714"/>
      <c r="G8" s="714"/>
    </row>
    <row r="9" spans="1:10" ht="18" customHeight="1">
      <c r="A9" s="239" t="s">
        <v>235</v>
      </c>
      <c r="B9" s="403">
        <f t="shared" ref="B9:G9" si="1">B11+B12</f>
        <v>573945</v>
      </c>
      <c r="C9" s="403">
        <f t="shared" si="1"/>
        <v>576930</v>
      </c>
      <c r="D9" s="403">
        <f t="shared" si="1"/>
        <v>586288</v>
      </c>
      <c r="E9" s="403">
        <f t="shared" si="1"/>
        <v>581516</v>
      </c>
      <c r="F9" s="403">
        <f t="shared" si="1"/>
        <v>563574</v>
      </c>
      <c r="G9" s="403">
        <f t="shared" si="1"/>
        <v>487291</v>
      </c>
    </row>
    <row r="10" spans="1:10" ht="18" customHeight="1">
      <c r="A10" s="240" t="s">
        <v>236</v>
      </c>
      <c r="B10" s="402"/>
      <c r="C10" s="402"/>
      <c r="D10" s="402"/>
      <c r="E10" s="402"/>
      <c r="F10" s="402"/>
      <c r="G10" s="402"/>
    </row>
    <row r="11" spans="1:10" ht="18" customHeight="1">
      <c r="A11" s="241" t="s">
        <v>237</v>
      </c>
      <c r="B11" s="402">
        <v>285261</v>
      </c>
      <c r="C11" s="402">
        <v>283771</v>
      </c>
      <c r="D11" s="402">
        <v>291847</v>
      </c>
      <c r="E11" s="402">
        <v>293340</v>
      </c>
      <c r="F11" s="402">
        <v>278094</v>
      </c>
      <c r="G11" s="402">
        <v>253628</v>
      </c>
      <c r="H11" s="402"/>
    </row>
    <row r="12" spans="1:10" ht="18" customHeight="1">
      <c r="A12" s="241" t="s">
        <v>238</v>
      </c>
      <c r="B12" s="402">
        <v>288684</v>
      </c>
      <c r="C12" s="402">
        <v>293159</v>
      </c>
      <c r="D12" s="402">
        <v>294441</v>
      </c>
      <c r="E12" s="402">
        <v>288176</v>
      </c>
      <c r="F12" s="402">
        <v>285480</v>
      </c>
      <c r="G12" s="402">
        <v>233663</v>
      </c>
      <c r="I12" s="402"/>
    </row>
    <row r="13" spans="1:10" ht="18" customHeight="1">
      <c r="A13" s="240" t="s">
        <v>222</v>
      </c>
      <c r="B13" s="402"/>
      <c r="C13" s="402"/>
      <c r="D13" s="402"/>
      <c r="E13" s="402"/>
      <c r="F13" s="402"/>
      <c r="G13" s="402"/>
    </row>
    <row r="14" spans="1:10" ht="18" customHeight="1">
      <c r="A14" s="242" t="s">
        <v>76</v>
      </c>
      <c r="B14" s="402" t="str">
        <f t="shared" ref="B14:J14" si="2">IF(B9=(B15+B16),"  ","sai")</f>
        <v xml:space="preserve">  </v>
      </c>
      <c r="C14" s="402" t="str">
        <f t="shared" si="2"/>
        <v xml:space="preserve">  </v>
      </c>
      <c r="D14" s="402" t="str">
        <f t="shared" si="2"/>
        <v xml:space="preserve">  </v>
      </c>
      <c r="E14" s="402" t="str">
        <f t="shared" si="2"/>
        <v xml:space="preserve">  </v>
      </c>
      <c r="F14" s="402" t="str">
        <f t="shared" si="2"/>
        <v xml:space="preserve">  </v>
      </c>
      <c r="G14" s="402" t="str">
        <f t="shared" si="2"/>
        <v xml:space="preserve">  </v>
      </c>
      <c r="H14" s="402" t="str">
        <f t="shared" si="2"/>
        <v xml:space="preserve">  </v>
      </c>
      <c r="I14" s="402" t="str">
        <f t="shared" si="2"/>
        <v xml:space="preserve">  </v>
      </c>
      <c r="J14" s="402" t="str">
        <f t="shared" si="2"/>
        <v xml:space="preserve">  </v>
      </c>
    </row>
    <row r="15" spans="1:10" ht="18" customHeight="1">
      <c r="A15" s="395" t="s">
        <v>218</v>
      </c>
      <c r="B15" s="402">
        <v>97000</v>
      </c>
      <c r="C15" s="402">
        <v>100035</v>
      </c>
      <c r="D15" s="402">
        <v>102669</v>
      </c>
      <c r="E15" s="402">
        <v>104976</v>
      </c>
      <c r="F15" s="402">
        <v>105404</v>
      </c>
      <c r="G15" s="402">
        <v>100228</v>
      </c>
    </row>
    <row r="16" spans="1:10" ht="18" customHeight="1">
      <c r="A16" s="395" t="s">
        <v>239</v>
      </c>
      <c r="B16" s="402">
        <v>476945</v>
      </c>
      <c r="C16" s="402">
        <v>476895</v>
      </c>
      <c r="D16" s="402">
        <v>483619</v>
      </c>
      <c r="E16" s="402">
        <v>476540</v>
      </c>
      <c r="F16" s="402">
        <v>458170</v>
      </c>
      <c r="G16" s="402">
        <v>387063</v>
      </c>
    </row>
    <row r="17" spans="1:8" ht="24.75" customHeight="1">
      <c r="A17" s="243"/>
      <c r="B17" s="714"/>
      <c r="C17" s="714"/>
      <c r="D17" s="714"/>
      <c r="E17" s="714"/>
      <c r="F17" s="714"/>
      <c r="G17" s="714"/>
    </row>
    <row r="18" spans="1:8" ht="18" customHeight="1">
      <c r="A18" s="239" t="s">
        <v>235</v>
      </c>
      <c r="B18" s="669">
        <f t="shared" ref="B18:F18" si="3">+B20+B21</f>
        <v>100</v>
      </c>
      <c r="C18" s="669">
        <f t="shared" si="3"/>
        <v>100</v>
      </c>
      <c r="D18" s="669">
        <f t="shared" si="3"/>
        <v>100</v>
      </c>
      <c r="E18" s="669">
        <f t="shared" si="3"/>
        <v>100</v>
      </c>
      <c r="F18" s="669">
        <f t="shared" si="3"/>
        <v>100</v>
      </c>
      <c r="G18" s="669">
        <f t="shared" ref="G18" si="4">+G20+G21</f>
        <v>100</v>
      </c>
      <c r="H18" s="555"/>
    </row>
    <row r="19" spans="1:8" ht="18" customHeight="1">
      <c r="A19" s="240" t="s">
        <v>236</v>
      </c>
    </row>
    <row r="20" spans="1:8" ht="18" customHeight="1">
      <c r="A20" s="241" t="s">
        <v>237</v>
      </c>
      <c r="B20" s="235">
        <f t="shared" ref="B20:F21" si="5">ROUND(B11/B$9*100,1)</f>
        <v>49.7</v>
      </c>
      <c r="C20" s="235">
        <f t="shared" si="5"/>
        <v>49.2</v>
      </c>
      <c r="D20" s="235">
        <f t="shared" si="5"/>
        <v>49.8</v>
      </c>
      <c r="E20" s="235">
        <f t="shared" si="5"/>
        <v>50.4</v>
      </c>
      <c r="F20" s="235">
        <f t="shared" si="5"/>
        <v>49.3</v>
      </c>
      <c r="G20" s="552">
        <f t="shared" ref="G20" si="6">ROUND(G11/G$9*100,1)</f>
        <v>52</v>
      </c>
    </row>
    <row r="21" spans="1:8" ht="18" customHeight="1">
      <c r="A21" s="241" t="s">
        <v>238</v>
      </c>
      <c r="B21" s="235">
        <f t="shared" si="5"/>
        <v>50.3</v>
      </c>
      <c r="C21" s="235">
        <f t="shared" si="5"/>
        <v>50.8</v>
      </c>
      <c r="D21" s="235">
        <f t="shared" si="5"/>
        <v>50.2</v>
      </c>
      <c r="E21" s="235">
        <f t="shared" si="5"/>
        <v>49.6</v>
      </c>
      <c r="F21" s="235">
        <f t="shared" si="5"/>
        <v>50.7</v>
      </c>
      <c r="G21" s="552">
        <f t="shared" ref="G21" si="7">ROUND(G12/G$9*100,1)</f>
        <v>48</v>
      </c>
    </row>
    <row r="22" spans="1:8" ht="18" customHeight="1">
      <c r="A22" s="240" t="s">
        <v>222</v>
      </c>
      <c r="G22" s="552"/>
    </row>
    <row r="23" spans="1:8" ht="18" customHeight="1">
      <c r="A23" s="242" t="s">
        <v>76</v>
      </c>
      <c r="G23" s="552"/>
    </row>
    <row r="24" spans="1:8" ht="18" customHeight="1">
      <c r="A24" s="241" t="s">
        <v>218</v>
      </c>
      <c r="B24" s="235">
        <f t="shared" ref="B24:F25" si="8">ROUND(B15/B$9*100,1)</f>
        <v>16.899999999999999</v>
      </c>
      <c r="C24" s="235">
        <f t="shared" si="8"/>
        <v>17.3</v>
      </c>
      <c r="D24" s="552">
        <f t="shared" si="8"/>
        <v>17.5</v>
      </c>
      <c r="E24" s="552">
        <f t="shared" si="8"/>
        <v>18.100000000000001</v>
      </c>
      <c r="F24" s="552">
        <f t="shared" si="8"/>
        <v>18.7</v>
      </c>
      <c r="G24" s="552">
        <f t="shared" ref="G24" si="9">ROUND(G15/G$9*100,1)</f>
        <v>20.6</v>
      </c>
    </row>
    <row r="25" spans="1:8" ht="18" customHeight="1">
      <c r="A25" s="241" t="s">
        <v>239</v>
      </c>
      <c r="B25" s="235">
        <f t="shared" si="8"/>
        <v>83.1</v>
      </c>
      <c r="C25" s="235">
        <f t="shared" si="8"/>
        <v>82.7</v>
      </c>
      <c r="D25" s="552">
        <f t="shared" si="8"/>
        <v>82.5</v>
      </c>
      <c r="E25" s="552">
        <f t="shared" si="8"/>
        <v>81.900000000000006</v>
      </c>
      <c r="F25" s="552">
        <f t="shared" si="8"/>
        <v>81.3</v>
      </c>
      <c r="G25" s="552">
        <f t="shared" ref="G25" si="10">ROUND(G16/G$9*100,1)</f>
        <v>79.400000000000006</v>
      </c>
    </row>
    <row r="26" spans="1:8" ht="20.100000000000001" customHeight="1">
      <c r="A26" s="236"/>
      <c r="B26" s="236"/>
      <c r="C26" s="236"/>
      <c r="D26" s="236"/>
      <c r="E26" s="236"/>
      <c r="F26" s="236"/>
      <c r="G26" s="236"/>
    </row>
    <row r="27" spans="1:8" ht="33" customHeight="1">
      <c r="A27" s="715" t="s">
        <v>623</v>
      </c>
      <c r="B27" s="715"/>
      <c r="C27" s="715"/>
      <c r="D27" s="715"/>
      <c r="E27" s="715"/>
      <c r="F27" s="715"/>
      <c r="G27" s="715"/>
    </row>
    <row r="28" spans="1:8" ht="20.100000000000001" customHeight="1"/>
    <row r="29" spans="1:8" ht="20.100000000000001" customHeight="1"/>
    <row r="30" spans="1:8" ht="20.100000000000001" customHeight="1"/>
    <row r="31" spans="1:8" ht="20.100000000000001" customHeight="1"/>
    <row r="32" spans="1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mergeCells count="3">
    <mergeCell ref="B8:G8"/>
    <mergeCell ref="B17:G17"/>
    <mergeCell ref="A27:G27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A28" zoomScaleSheetLayoutView="100" workbookViewId="0">
      <selection activeCell="G1" sqref="G1:R1048576"/>
    </sheetView>
  </sheetViews>
  <sheetFormatPr defaultColWidth="11.42578125" defaultRowHeight="18.75"/>
  <cols>
    <col min="1" max="1" width="23.5703125" style="273" customWidth="1"/>
    <col min="2" max="2" width="14.140625" style="273" customWidth="1"/>
    <col min="3" max="3" width="16.28515625" style="273" customWidth="1"/>
    <col min="4" max="4" width="15.28515625" style="273" customWidth="1"/>
    <col min="5" max="5" width="6.42578125" style="273" customWidth="1"/>
    <col min="6" max="6" width="9.28515625" style="273" customWidth="1"/>
    <col min="7" max="16384" width="11.42578125" style="273"/>
  </cols>
  <sheetData>
    <row r="1" spans="1:6">
      <c r="A1" s="638" t="s">
        <v>488</v>
      </c>
      <c r="B1" s="190"/>
      <c r="C1" s="190"/>
      <c r="D1" s="190"/>
      <c r="E1" s="190"/>
      <c r="F1" s="190"/>
    </row>
    <row r="2" spans="1:6">
      <c r="A2" s="638" t="s">
        <v>524</v>
      </c>
      <c r="B2" s="190"/>
      <c r="C2" s="190"/>
      <c r="D2" s="190"/>
      <c r="E2" s="190"/>
      <c r="F2" s="190"/>
    </row>
    <row r="3" spans="1:6">
      <c r="A3" s="264" t="s">
        <v>422</v>
      </c>
      <c r="B3" s="190"/>
      <c r="C3" s="190"/>
      <c r="D3" s="190"/>
      <c r="E3" s="190"/>
      <c r="F3" s="190"/>
    </row>
    <row r="4" spans="1:6">
      <c r="A4" s="417" t="s">
        <v>307</v>
      </c>
      <c r="B4" s="190"/>
      <c r="C4" s="190"/>
      <c r="D4" s="190"/>
      <c r="E4" s="190"/>
      <c r="F4" s="190"/>
    </row>
    <row r="5" spans="1:6" ht="9" customHeight="1">
      <c r="A5" s="192"/>
      <c r="B5" s="196"/>
      <c r="C5" s="196"/>
      <c r="D5" s="191"/>
      <c r="E5" s="278"/>
      <c r="F5" s="190"/>
    </row>
    <row r="6" spans="1:6" ht="15.75" customHeight="1">
      <c r="A6" s="194"/>
      <c r="B6" s="700" t="s">
        <v>188</v>
      </c>
      <c r="C6" s="700" t="s">
        <v>308</v>
      </c>
      <c r="D6" s="701"/>
      <c r="E6" s="701"/>
      <c r="F6" s="701"/>
    </row>
    <row r="7" spans="1:6" ht="48.75" customHeight="1">
      <c r="A7" s="196"/>
      <c r="B7" s="717"/>
      <c r="C7" s="633" t="s">
        <v>423</v>
      </c>
      <c r="D7" s="633" t="s">
        <v>424</v>
      </c>
      <c r="E7" s="700" t="s">
        <v>425</v>
      </c>
      <c r="F7" s="701"/>
    </row>
    <row r="8" spans="1:6" ht="10.5" customHeight="1">
      <c r="A8" s="249"/>
      <c r="B8" s="190"/>
      <c r="C8" s="200"/>
      <c r="D8" s="200"/>
      <c r="E8" s="200"/>
      <c r="F8" s="190"/>
    </row>
    <row r="9" spans="1:6" ht="15.95" customHeight="1">
      <c r="A9" s="250"/>
      <c r="B9" s="714" t="s">
        <v>414</v>
      </c>
      <c r="C9" s="714"/>
      <c r="D9" s="714"/>
      <c r="E9" s="718"/>
      <c r="F9" s="714"/>
    </row>
    <row r="10" spans="1:6" ht="15.95" customHeight="1">
      <c r="A10" s="223">
        <v>2016</v>
      </c>
      <c r="B10" s="421">
        <v>568373</v>
      </c>
      <c r="C10" s="422">
        <v>59209</v>
      </c>
      <c r="D10" s="421">
        <v>478275</v>
      </c>
      <c r="E10" s="428"/>
      <c r="F10" s="427">
        <v>30889</v>
      </c>
    </row>
    <row r="11" spans="1:6" ht="15.95" customHeight="1">
      <c r="A11" s="223">
        <v>2017</v>
      </c>
      <c r="B11" s="421">
        <v>571158</v>
      </c>
      <c r="C11" s="422">
        <v>59688</v>
      </c>
      <c r="D11" s="421">
        <v>471285</v>
      </c>
      <c r="E11" s="428"/>
      <c r="F11" s="427">
        <v>40185</v>
      </c>
    </row>
    <row r="12" spans="1:6" ht="15.95" customHeight="1">
      <c r="A12" s="223">
        <v>2018</v>
      </c>
      <c r="B12" s="421">
        <v>579769</v>
      </c>
      <c r="C12" s="422">
        <v>55110</v>
      </c>
      <c r="D12" s="421">
        <v>476802</v>
      </c>
      <c r="E12" s="422"/>
      <c r="F12" s="422">
        <v>47857</v>
      </c>
    </row>
    <row r="13" spans="1:6" ht="15.95" customHeight="1">
      <c r="A13" s="223">
        <v>2019</v>
      </c>
      <c r="B13" s="421">
        <v>579142</v>
      </c>
      <c r="C13" s="422">
        <v>52697</v>
      </c>
      <c r="D13" s="421">
        <v>476952</v>
      </c>
      <c r="E13" s="422"/>
      <c r="F13" s="422">
        <v>49493</v>
      </c>
    </row>
    <row r="14" spans="1:6" ht="15.95" customHeight="1">
      <c r="A14" s="223">
        <v>2020</v>
      </c>
      <c r="B14" s="421">
        <v>556952</v>
      </c>
      <c r="C14" s="422">
        <v>47609</v>
      </c>
      <c r="D14" s="421">
        <v>450941</v>
      </c>
      <c r="E14" s="422"/>
      <c r="F14" s="422">
        <v>58402</v>
      </c>
    </row>
    <row r="15" spans="1:6" ht="15.95" customHeight="1">
      <c r="A15" s="223">
        <v>2021</v>
      </c>
      <c r="B15" s="421">
        <v>481645</v>
      </c>
      <c r="C15" s="422">
        <v>46490</v>
      </c>
      <c r="D15" s="421">
        <v>375685</v>
      </c>
      <c r="E15" s="422"/>
      <c r="F15" s="422">
        <v>59470</v>
      </c>
    </row>
    <row r="16" spans="1:6" ht="15.95" customHeight="1">
      <c r="A16" s="187"/>
      <c r="B16" s="716"/>
      <c r="C16" s="716"/>
      <c r="D16" s="716"/>
      <c r="E16" s="716"/>
      <c r="F16" s="716"/>
    </row>
    <row r="17" spans="1:6" ht="15.95" customHeight="1">
      <c r="A17" s="187"/>
      <c r="B17" s="719" t="s">
        <v>427</v>
      </c>
      <c r="C17" s="719"/>
      <c r="D17" s="719"/>
      <c r="E17" s="719"/>
      <c r="F17" s="719"/>
    </row>
    <row r="18" spans="1:6" ht="15.95" customHeight="1">
      <c r="A18" s="223">
        <v>2016</v>
      </c>
      <c r="B18" s="251">
        <v>100.25452877780326</v>
      </c>
      <c r="C18" s="251">
        <v>99.44741173704189</v>
      </c>
      <c r="D18" s="251">
        <v>99.663464543957986</v>
      </c>
      <c r="E18" s="251"/>
      <c r="F18" s="251">
        <v>112.31546796596612</v>
      </c>
    </row>
    <row r="19" spans="1:6" ht="15.95" customHeight="1">
      <c r="A19" s="223">
        <v>2017</v>
      </c>
      <c r="B19" s="251">
        <v>100.48999512643985</v>
      </c>
      <c r="C19" s="251">
        <v>100.80899863196473</v>
      </c>
      <c r="D19" s="251">
        <v>98.538497726203545</v>
      </c>
      <c r="E19" s="251"/>
      <c r="F19" s="251">
        <v>130.09485577390009</v>
      </c>
    </row>
    <row r="20" spans="1:6" ht="15.95" customHeight="1">
      <c r="A20" s="223">
        <v>2018</v>
      </c>
      <c r="B20" s="251">
        <v>101.50763886700354</v>
      </c>
      <c r="C20" s="251">
        <v>92.330116606353045</v>
      </c>
      <c r="D20" s="251">
        <v>101.17062923708585</v>
      </c>
      <c r="E20" s="251"/>
      <c r="F20" s="251">
        <v>119.09170088341421</v>
      </c>
    </row>
    <row r="21" spans="1:6" ht="15.95" customHeight="1">
      <c r="A21" s="223">
        <v>2019</v>
      </c>
      <c r="B21" s="251">
        <v>99.891853479575488</v>
      </c>
      <c r="C21" s="251">
        <v>95.621484304119036</v>
      </c>
      <c r="D21" s="251">
        <v>100.03145959958222</v>
      </c>
      <c r="E21" s="251"/>
      <c r="F21" s="251">
        <v>103.41851766721692</v>
      </c>
    </row>
    <row r="22" spans="1:6" ht="15.95" customHeight="1">
      <c r="A22" s="223">
        <v>2020</v>
      </c>
      <c r="B22" s="251">
        <v>96.168469908934256</v>
      </c>
      <c r="C22" s="251">
        <v>90.344801411845083</v>
      </c>
      <c r="D22" s="251">
        <v>94.546411378922826</v>
      </c>
      <c r="E22" s="251"/>
      <c r="F22" s="251">
        <v>118.00052532681389</v>
      </c>
    </row>
    <row r="23" spans="1:6" ht="15.95" customHeight="1">
      <c r="A23" s="223">
        <v>2021</v>
      </c>
      <c r="B23" s="251">
        <v>86.478727071632747</v>
      </c>
      <c r="C23" s="251">
        <v>97.649604066458011</v>
      </c>
      <c r="D23" s="251">
        <v>83.311342282028022</v>
      </c>
      <c r="E23" s="251"/>
      <c r="F23" s="251">
        <v>101.82870449642137</v>
      </c>
    </row>
    <row r="24" spans="1:6" ht="15.95" customHeight="1">
      <c r="A24" s="187"/>
      <c r="B24" s="716" t="s">
        <v>428</v>
      </c>
      <c r="C24" s="716"/>
      <c r="D24" s="716"/>
      <c r="E24" s="716"/>
      <c r="F24" s="716"/>
    </row>
    <row r="25" spans="1:6" ht="15.95" customHeight="1">
      <c r="A25" s="223">
        <v>2016</v>
      </c>
      <c r="B25" s="251">
        <v>100</v>
      </c>
      <c r="C25" s="251">
        <v>10.4</v>
      </c>
      <c r="D25" s="251">
        <v>84.199999999999989</v>
      </c>
      <c r="E25" s="251"/>
      <c r="F25" s="251">
        <v>5.4</v>
      </c>
    </row>
    <row r="26" spans="1:6" ht="15.95" customHeight="1">
      <c r="A26" s="223">
        <v>2017</v>
      </c>
      <c r="B26" s="251">
        <v>100</v>
      </c>
      <c r="C26" s="251">
        <v>10.5</v>
      </c>
      <c r="D26" s="251">
        <v>82.5</v>
      </c>
      <c r="E26" s="251"/>
      <c r="F26" s="251">
        <v>7</v>
      </c>
    </row>
    <row r="27" spans="1:6" ht="15.95" customHeight="1">
      <c r="A27" s="223">
        <v>2018</v>
      </c>
      <c r="B27" s="251">
        <v>100</v>
      </c>
      <c r="C27" s="251">
        <v>9.5</v>
      </c>
      <c r="D27" s="251">
        <v>82.2</v>
      </c>
      <c r="E27" s="251"/>
      <c r="F27" s="251">
        <v>8.3000000000000007</v>
      </c>
    </row>
    <row r="28" spans="1:6" ht="15.95" customHeight="1">
      <c r="A28" s="223">
        <v>2019</v>
      </c>
      <c r="B28" s="251">
        <v>100</v>
      </c>
      <c r="C28" s="251">
        <v>9.1</v>
      </c>
      <c r="D28" s="251">
        <v>82.4</v>
      </c>
      <c r="E28" s="251"/>
      <c r="F28" s="251">
        <v>8.5</v>
      </c>
    </row>
    <row r="29" spans="1:6" ht="15.95" customHeight="1">
      <c r="A29" s="223">
        <v>2020</v>
      </c>
      <c r="B29" s="251">
        <v>100</v>
      </c>
      <c r="C29" s="251">
        <v>8.5</v>
      </c>
      <c r="D29" s="251">
        <v>81</v>
      </c>
      <c r="E29" s="251"/>
      <c r="F29" s="251">
        <v>10.5</v>
      </c>
    </row>
    <row r="30" spans="1:6" ht="15.95" customHeight="1">
      <c r="A30" s="223">
        <v>2021</v>
      </c>
      <c r="B30" s="251">
        <v>100</v>
      </c>
      <c r="C30" s="251">
        <v>9.6999999999999993</v>
      </c>
      <c r="D30" s="251">
        <v>78</v>
      </c>
      <c r="E30" s="251"/>
      <c r="F30" s="251">
        <v>12.3</v>
      </c>
    </row>
    <row r="31" spans="1:6" ht="15.95" customHeight="1">
      <c r="A31" s="290"/>
      <c r="B31" s="429"/>
      <c r="C31" s="429"/>
      <c r="D31" s="429"/>
      <c r="E31" s="429"/>
      <c r="F31" s="429"/>
    </row>
    <row r="32" spans="1:6">
      <c r="A32" s="187"/>
    </row>
    <row r="33" spans="1:1">
      <c r="A33" s="187"/>
    </row>
    <row r="34" spans="1:1">
      <c r="A34" s="187"/>
    </row>
    <row r="35" spans="1:1">
      <c r="A35" s="187"/>
    </row>
    <row r="36" spans="1:1">
      <c r="A36" s="187"/>
    </row>
    <row r="37" spans="1:1">
      <c r="A37" s="187"/>
    </row>
    <row r="38" spans="1:1">
      <c r="A38" s="187"/>
    </row>
    <row r="39" spans="1:1">
      <c r="A39" s="187"/>
    </row>
    <row r="40" spans="1:1">
      <c r="A40" s="187"/>
    </row>
    <row r="41" spans="1:1">
      <c r="A41" s="187"/>
    </row>
    <row r="42" spans="1:1">
      <c r="A42" s="187"/>
    </row>
    <row r="43" spans="1:1">
      <c r="A43" s="187"/>
    </row>
    <row r="44" spans="1:1">
      <c r="A44" s="187"/>
    </row>
    <row r="45" spans="1:1">
      <c r="A45" s="187"/>
    </row>
    <row r="46" spans="1:1">
      <c r="A46" s="187"/>
    </row>
    <row r="47" spans="1:1">
      <c r="A47" s="187"/>
    </row>
    <row r="48" spans="1:1">
      <c r="A48" s="187"/>
    </row>
    <row r="49" spans="1:1">
      <c r="A49" s="187"/>
    </row>
    <row r="50" spans="1:1">
      <c r="A50" s="187"/>
    </row>
    <row r="51" spans="1:1">
      <c r="A51" s="187"/>
    </row>
    <row r="52" spans="1:1">
      <c r="A52" s="187"/>
    </row>
    <row r="53" spans="1:1">
      <c r="A53" s="187"/>
    </row>
    <row r="54" spans="1:1">
      <c r="A54" s="187"/>
    </row>
    <row r="55" spans="1:1">
      <c r="A55" s="187"/>
    </row>
    <row r="56" spans="1:1">
      <c r="A56" s="187"/>
    </row>
    <row r="57" spans="1:1">
      <c r="A57" s="187"/>
    </row>
    <row r="58" spans="1:1">
      <c r="A58" s="187"/>
    </row>
    <row r="59" spans="1:1">
      <c r="A59" s="187"/>
    </row>
    <row r="60" spans="1:1">
      <c r="A60" s="187"/>
    </row>
  </sheetData>
  <mergeCells count="7">
    <mergeCell ref="B24:F24"/>
    <mergeCell ref="B6:B7"/>
    <mergeCell ref="C6:F6"/>
    <mergeCell ref="E7:F7"/>
    <mergeCell ref="B9:F9"/>
    <mergeCell ref="B16:F16"/>
    <mergeCell ref="B17:F17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V37"/>
  <sheetViews>
    <sheetView topLeftCell="A10" zoomScaleSheetLayoutView="100" workbookViewId="0">
      <selection activeCell="F28" sqref="F28"/>
    </sheetView>
  </sheetViews>
  <sheetFormatPr defaultColWidth="11.42578125" defaultRowHeight="18.75"/>
  <cols>
    <col min="1" max="1" width="32.28515625" style="245" customWidth="1"/>
    <col min="2" max="2" width="14.7109375" style="245" customWidth="1"/>
    <col min="3" max="3" width="19.28515625" style="245" customWidth="1"/>
    <col min="4" max="4" width="18.7109375" style="245" customWidth="1"/>
    <col min="5" max="5" width="11.42578125" style="245" customWidth="1"/>
    <col min="6" max="6" width="11.42578125" style="509" customWidth="1"/>
    <col min="7" max="12" width="11.42578125" style="509" hidden="1" customWidth="1"/>
    <col min="13" max="13" width="11.42578125" style="245" customWidth="1"/>
    <col min="14" max="16384" width="11.42578125" style="245"/>
  </cols>
  <sheetData>
    <row r="1" spans="1:22" ht="39" customHeight="1">
      <c r="A1" s="722" t="s">
        <v>560</v>
      </c>
      <c r="B1" s="723"/>
      <c r="C1" s="723"/>
      <c r="D1" s="723"/>
    </row>
    <row r="2" spans="1:22" ht="20.100000000000001" customHeight="1">
      <c r="A2" s="264" t="s">
        <v>563</v>
      </c>
      <c r="B2" s="485"/>
      <c r="C2" s="485"/>
      <c r="D2" s="485"/>
    </row>
    <row r="3" spans="1:22" ht="20.100000000000001" hidden="1" customHeight="1">
      <c r="A3" s="652" t="s">
        <v>562</v>
      </c>
      <c r="B3" s="190"/>
      <c r="C3" s="190"/>
      <c r="D3" s="190"/>
    </row>
    <row r="4" spans="1:22" ht="20.100000000000001" customHeight="1" thickBot="1">
      <c r="A4" s="189"/>
      <c r="B4" s="190"/>
      <c r="C4" s="191"/>
      <c r="D4" s="191"/>
      <c r="H4" s="509" t="s">
        <v>420</v>
      </c>
    </row>
    <row r="5" spans="1:22" ht="20.100000000000001" customHeight="1" thickTop="1">
      <c r="A5" s="264"/>
      <c r="B5" s="196"/>
      <c r="C5" s="196"/>
      <c r="D5" s="191"/>
      <c r="H5" s="724" t="s">
        <v>489</v>
      </c>
      <c r="I5" s="724" t="s">
        <v>121</v>
      </c>
      <c r="J5" s="724"/>
      <c r="K5" s="724" t="s">
        <v>122</v>
      </c>
      <c r="L5" s="724"/>
    </row>
    <row r="6" spans="1:22" ht="18" customHeight="1">
      <c r="A6" s="194"/>
      <c r="B6" s="700" t="s">
        <v>324</v>
      </c>
      <c r="C6" s="700" t="s">
        <v>325</v>
      </c>
      <c r="D6" s="701"/>
      <c r="H6" s="725"/>
      <c r="I6" s="727" t="s">
        <v>75</v>
      </c>
      <c r="J6" s="727"/>
      <c r="K6" s="727" t="s">
        <v>76</v>
      </c>
      <c r="L6" s="727"/>
    </row>
    <row r="7" spans="1:22" ht="23.25" customHeight="1">
      <c r="A7" s="196"/>
      <c r="B7" s="717"/>
      <c r="C7" s="198" t="s">
        <v>320</v>
      </c>
      <c r="D7" s="198" t="s">
        <v>321</v>
      </c>
      <c r="E7" s="248"/>
      <c r="H7" s="726"/>
      <c r="I7" s="639" t="s">
        <v>490</v>
      </c>
      <c r="J7" s="639" t="s">
        <v>491</v>
      </c>
      <c r="K7" s="639" t="s">
        <v>492</v>
      </c>
      <c r="L7" s="511" t="s">
        <v>493</v>
      </c>
    </row>
    <row r="8" spans="1:22" ht="20.100000000000001" customHeight="1">
      <c r="A8" s="249"/>
      <c r="B8" s="190"/>
      <c r="C8" s="200"/>
      <c r="D8" s="200"/>
    </row>
    <row r="9" spans="1:22" ht="20.100000000000001" customHeight="1">
      <c r="A9" s="204">
        <v>2016</v>
      </c>
      <c r="B9" s="268">
        <v>568373</v>
      </c>
      <c r="C9" s="268">
        <v>96978</v>
      </c>
      <c r="D9" s="268">
        <v>471395</v>
      </c>
      <c r="E9" s="411"/>
      <c r="F9" s="512"/>
      <c r="G9" s="513">
        <v>2016</v>
      </c>
      <c r="H9" s="514">
        <v>956809</v>
      </c>
      <c r="I9" s="514">
        <v>476162</v>
      </c>
      <c r="J9" s="514">
        <v>480647</v>
      </c>
      <c r="K9" s="514">
        <v>188990</v>
      </c>
      <c r="L9" s="514">
        <v>767819</v>
      </c>
      <c r="R9" s="411"/>
      <c r="S9" s="411"/>
      <c r="T9" s="411"/>
      <c r="U9" s="411"/>
      <c r="V9" s="411"/>
    </row>
    <row r="10" spans="1:22" ht="20.100000000000001" customHeight="1">
      <c r="A10" s="223">
        <v>2017</v>
      </c>
      <c r="B10" s="268">
        <v>571158</v>
      </c>
      <c r="C10" s="268">
        <v>99371</v>
      </c>
      <c r="D10" s="268">
        <v>471787</v>
      </c>
      <c r="E10" s="411"/>
      <c r="F10" s="512"/>
      <c r="G10" s="513">
        <v>2017</v>
      </c>
      <c r="H10" s="514">
        <v>965429</v>
      </c>
      <c r="I10" s="514">
        <v>480593</v>
      </c>
      <c r="J10" s="514">
        <v>484836</v>
      </c>
      <c r="K10" s="514">
        <v>195056</v>
      </c>
      <c r="L10" s="514">
        <v>770373</v>
      </c>
      <c r="R10" s="411"/>
      <c r="S10" s="411"/>
      <c r="T10" s="411"/>
      <c r="U10" s="411"/>
      <c r="V10" s="411"/>
    </row>
    <row r="11" spans="1:22" ht="20.100000000000001" customHeight="1">
      <c r="A11" s="204">
        <v>2018</v>
      </c>
      <c r="B11" s="268">
        <v>579769</v>
      </c>
      <c r="C11" s="268">
        <v>100957</v>
      </c>
      <c r="D11" s="268">
        <v>478812</v>
      </c>
      <c r="E11" s="411"/>
      <c r="G11" s="513">
        <v>2018</v>
      </c>
      <c r="H11" s="514">
        <v>974666</v>
      </c>
      <c r="I11" s="514">
        <v>485331</v>
      </c>
      <c r="J11" s="514">
        <v>489335</v>
      </c>
      <c r="K11" s="514">
        <v>201222</v>
      </c>
      <c r="L11" s="514">
        <v>773444</v>
      </c>
      <c r="R11" s="411"/>
      <c r="S11" s="411"/>
      <c r="T11" s="411"/>
      <c r="U11" s="411"/>
      <c r="V11" s="411"/>
    </row>
    <row r="12" spans="1:22" ht="20.100000000000001" customHeight="1">
      <c r="A12" s="223">
        <v>2019</v>
      </c>
      <c r="B12" s="268">
        <v>579142</v>
      </c>
      <c r="C12" s="268">
        <v>102677</v>
      </c>
      <c r="D12" s="268">
        <v>476465</v>
      </c>
      <c r="E12" s="411"/>
      <c r="G12" s="513">
        <v>2019</v>
      </c>
      <c r="H12" s="514">
        <v>984527</v>
      </c>
      <c r="I12" s="514">
        <v>490383</v>
      </c>
      <c r="J12" s="514">
        <v>494144</v>
      </c>
      <c r="K12" s="514">
        <v>207790</v>
      </c>
      <c r="L12" s="514">
        <v>776737</v>
      </c>
      <c r="R12" s="411"/>
      <c r="S12" s="411"/>
      <c r="T12" s="411"/>
      <c r="U12" s="411"/>
      <c r="V12" s="411"/>
    </row>
    <row r="13" spans="1:22" ht="20.100000000000001" customHeight="1">
      <c r="A13" s="223">
        <v>2020</v>
      </c>
      <c r="B13" s="268">
        <v>556952</v>
      </c>
      <c r="C13" s="268">
        <v>104219</v>
      </c>
      <c r="D13" s="268">
        <v>452733</v>
      </c>
      <c r="E13" s="411"/>
      <c r="G13" s="513">
        <v>2020</v>
      </c>
      <c r="H13" s="514">
        <v>993920</v>
      </c>
      <c r="I13" s="514">
        <v>495995</v>
      </c>
      <c r="J13" s="514">
        <v>497925</v>
      </c>
      <c r="K13" s="514">
        <v>212589</v>
      </c>
      <c r="L13" s="514">
        <v>781331</v>
      </c>
      <c r="R13" s="411"/>
      <c r="S13" s="411"/>
      <c r="T13" s="411"/>
      <c r="U13" s="411"/>
      <c r="V13" s="411"/>
    </row>
    <row r="14" spans="1:22" ht="20.100000000000001" customHeight="1">
      <c r="A14" s="223">
        <v>2021</v>
      </c>
      <c r="B14" s="268">
        <v>481645</v>
      </c>
      <c r="C14" s="268">
        <v>99540</v>
      </c>
      <c r="D14" s="268">
        <v>382105</v>
      </c>
      <c r="E14" s="411"/>
      <c r="G14" s="513">
        <v>2021</v>
      </c>
      <c r="H14" s="514">
        <v>1007570</v>
      </c>
      <c r="I14" s="514">
        <v>502806</v>
      </c>
      <c r="J14" s="514">
        <v>504764</v>
      </c>
      <c r="K14" s="514">
        <v>216517</v>
      </c>
      <c r="L14" s="514">
        <v>791053</v>
      </c>
      <c r="R14" s="411"/>
      <c r="S14" s="411"/>
      <c r="T14" s="411"/>
      <c r="U14" s="411"/>
      <c r="V14" s="411"/>
    </row>
    <row r="15" spans="1:22" ht="20.100000000000001" customHeight="1">
      <c r="A15" s="250"/>
      <c r="B15" s="720" t="s">
        <v>241</v>
      </c>
      <c r="C15" s="716"/>
      <c r="D15" s="716"/>
    </row>
    <row r="16" spans="1:22" ht="20.100000000000001" customHeight="1">
      <c r="A16" s="250"/>
      <c r="B16" s="721" t="s">
        <v>242</v>
      </c>
      <c r="C16" s="721"/>
      <c r="D16" s="721"/>
    </row>
    <row r="17" spans="1:13" ht="20.100000000000001" customHeight="1">
      <c r="A17" s="250"/>
      <c r="B17" s="251"/>
      <c r="C17" s="251"/>
      <c r="D17" s="251"/>
      <c r="E17" s="253"/>
    </row>
    <row r="18" spans="1:13" ht="20.100000000000001" customHeight="1">
      <c r="A18" s="223">
        <v>2016</v>
      </c>
      <c r="B18" s="254">
        <v>59.402973843264441</v>
      </c>
      <c r="C18" s="254">
        <v>51.313826128366578</v>
      </c>
      <c r="D18" s="254">
        <v>61.39402645675608</v>
      </c>
      <c r="E18" s="255"/>
    </row>
    <row r="19" spans="1:13" ht="20.100000000000001" customHeight="1">
      <c r="A19" s="223">
        <v>2017</v>
      </c>
      <c r="B19" s="254">
        <v>59.161056898021499</v>
      </c>
      <c r="C19" s="254">
        <v>50.944856861619229</v>
      </c>
      <c r="D19" s="254">
        <v>61.241372685699005</v>
      </c>
      <c r="E19" s="255"/>
    </row>
    <row r="20" spans="1:13" ht="20.100000000000001" customHeight="1">
      <c r="A20" s="223">
        <v>2018</v>
      </c>
      <c r="B20" s="254">
        <v>59.483864216049398</v>
      </c>
      <c r="C20" s="254">
        <v>50.171949389231798</v>
      </c>
      <c r="D20" s="254">
        <v>61.906485795998158</v>
      </c>
      <c r="E20" s="255"/>
    </row>
    <row r="21" spans="1:13" ht="20.100000000000001" customHeight="1">
      <c r="A21" s="223">
        <v>2019</v>
      </c>
      <c r="B21" s="254">
        <v>58.824389783114128</v>
      </c>
      <c r="C21" s="254">
        <v>49.413831271957264</v>
      </c>
      <c r="D21" s="254">
        <v>61.3418698993353</v>
      </c>
      <c r="E21" s="255"/>
    </row>
    <row r="22" spans="1:13" ht="20.100000000000001" customHeight="1">
      <c r="A22" s="223">
        <v>2020</v>
      </c>
      <c r="B22" s="254">
        <v>56.035898261429494</v>
      </c>
      <c r="C22" s="254">
        <v>49.023703013796577</v>
      </c>
      <c r="D22" s="254">
        <v>57.943816385117188</v>
      </c>
      <c r="E22" s="255"/>
    </row>
    <row r="23" spans="1:13" ht="20.100000000000001" customHeight="1">
      <c r="A23" s="223">
        <v>2021</v>
      </c>
      <c r="B23" s="254">
        <v>47.802634060164557</v>
      </c>
      <c r="C23" s="254">
        <v>45.973295399437461</v>
      </c>
      <c r="D23" s="254">
        <v>48.303337450208772</v>
      </c>
      <c r="E23" s="255"/>
    </row>
    <row r="24" spans="1:13" ht="20.100000000000001" customHeight="1">
      <c r="A24" s="301"/>
      <c r="B24" s="301"/>
      <c r="C24" s="301"/>
      <c r="D24" s="301"/>
    </row>
    <row r="25" spans="1:13" ht="20.100000000000001" customHeight="1">
      <c r="B25" s="256"/>
      <c r="C25" s="256"/>
      <c r="D25" s="256"/>
    </row>
    <row r="26" spans="1:13" ht="20.100000000000001" customHeight="1"/>
    <row r="27" spans="1:13" ht="20.100000000000001" customHeight="1">
      <c r="B27" s="45"/>
      <c r="C27" s="45"/>
      <c r="D27" s="45"/>
      <c r="E27" s="45"/>
      <c r="F27" s="516"/>
      <c r="G27" s="516"/>
      <c r="H27" s="516"/>
      <c r="I27" s="516"/>
      <c r="J27" s="516"/>
      <c r="K27" s="516"/>
      <c r="L27" s="516"/>
      <c r="M27" s="45"/>
    </row>
    <row r="28" spans="1:13" ht="20.100000000000001" customHeight="1"/>
    <row r="29" spans="1:13" ht="20.100000000000001" customHeight="1"/>
    <row r="30" spans="1:13" ht="20.100000000000001" customHeight="1">
      <c r="A30" s="45" t="s">
        <v>340</v>
      </c>
    </row>
    <row r="31" spans="1:13" ht="20.100000000000001" customHeight="1"/>
    <row r="32" spans="1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mergeCells count="10">
    <mergeCell ref="K5:L5"/>
    <mergeCell ref="B6:B7"/>
    <mergeCell ref="C6:D6"/>
    <mergeCell ref="I6:J6"/>
    <mergeCell ref="K6:L6"/>
    <mergeCell ref="B15:D15"/>
    <mergeCell ref="B16:D16"/>
    <mergeCell ref="A1:D1"/>
    <mergeCell ref="H5:H7"/>
    <mergeCell ref="I5:J5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8"/>
  <sheetViews>
    <sheetView zoomScaleSheetLayoutView="100" workbookViewId="0">
      <selection activeCell="C23" sqref="C23"/>
    </sheetView>
  </sheetViews>
  <sheetFormatPr defaultColWidth="11.42578125" defaultRowHeight="18.75"/>
  <cols>
    <col min="1" max="1" width="26.140625" style="245" customWidth="1"/>
    <col min="2" max="3" width="19.7109375" style="245" customWidth="1"/>
    <col min="4" max="4" width="18.7109375" style="245" customWidth="1"/>
    <col min="5" max="5" width="14.140625" style="245" hidden="1" customWidth="1"/>
    <col min="6" max="6" width="12.7109375" style="245" hidden="1" customWidth="1"/>
    <col min="7" max="10" width="11.42578125" style="245" hidden="1" customWidth="1"/>
    <col min="11" max="16384" width="11.42578125" style="245"/>
  </cols>
  <sheetData>
    <row r="1" spans="1:13" ht="43.5" customHeight="1">
      <c r="A1" s="730" t="s">
        <v>561</v>
      </c>
      <c r="B1" s="730"/>
      <c r="C1" s="730"/>
      <c r="D1" s="730"/>
      <c r="E1" s="730"/>
      <c r="F1" s="730"/>
    </row>
    <row r="2" spans="1:13" ht="20.100000000000001" customHeight="1">
      <c r="A2" s="264" t="s">
        <v>564</v>
      </c>
      <c r="B2" s="485"/>
      <c r="C2" s="485"/>
      <c r="D2" s="485"/>
      <c r="E2" s="485"/>
      <c r="F2" s="485"/>
    </row>
    <row r="3" spans="1:13" ht="18.75" customHeight="1">
      <c r="B3" s="190"/>
      <c r="C3" s="190"/>
      <c r="D3" s="190"/>
      <c r="E3" s="190"/>
      <c r="F3" s="190"/>
    </row>
    <row r="4" spans="1:13" ht="21" customHeight="1">
      <c r="A4" s="247"/>
      <c r="B4" s="196"/>
      <c r="C4" s="196"/>
      <c r="D4" s="191"/>
      <c r="E4" s="196"/>
      <c r="F4" s="191"/>
    </row>
    <row r="5" spans="1:13" ht="19.5" customHeight="1">
      <c r="A5" s="194"/>
      <c r="B5" s="700" t="s">
        <v>324</v>
      </c>
      <c r="C5" s="731" t="s">
        <v>527</v>
      </c>
      <c r="D5" s="701"/>
      <c r="E5" s="732" t="s">
        <v>408</v>
      </c>
      <c r="F5" s="733"/>
    </row>
    <row r="6" spans="1:13" ht="18" customHeight="1">
      <c r="A6" s="196"/>
      <c r="B6" s="717"/>
      <c r="C6" s="198" t="s">
        <v>328</v>
      </c>
      <c r="D6" s="257" t="s">
        <v>329</v>
      </c>
      <c r="E6" s="582" t="s">
        <v>409</v>
      </c>
      <c r="F6" s="582" t="s">
        <v>410</v>
      </c>
    </row>
    <row r="7" spans="1:13" ht="17.25" customHeight="1">
      <c r="A7" s="249"/>
      <c r="B7" s="190"/>
      <c r="C7" s="200"/>
      <c r="D7" s="200"/>
      <c r="E7" s="200"/>
      <c r="F7" s="200"/>
      <c r="H7" s="398" t="s">
        <v>417</v>
      </c>
      <c r="I7" s="398"/>
      <c r="J7" s="398"/>
    </row>
    <row r="8" spans="1:13" ht="17.25" customHeight="1">
      <c r="A8" s="250"/>
      <c r="B8" s="716" t="s">
        <v>416</v>
      </c>
      <c r="C8" s="716"/>
      <c r="D8" s="716"/>
      <c r="H8" s="398" t="s">
        <v>216</v>
      </c>
      <c r="I8" s="398" t="s">
        <v>224</v>
      </c>
      <c r="J8" s="398" t="s">
        <v>225</v>
      </c>
    </row>
    <row r="9" spans="1:13" ht="20.25" customHeight="1">
      <c r="A9" s="204">
        <v>2016</v>
      </c>
      <c r="B9" s="396">
        <f>'29(dc)'!B10</f>
        <v>568373</v>
      </c>
      <c r="C9" s="396">
        <v>281445</v>
      </c>
      <c r="D9" s="396">
        <f t="shared" ref="D9:D14" si="0">B9-C9</f>
        <v>286928</v>
      </c>
      <c r="E9" s="329"/>
      <c r="F9" s="252"/>
      <c r="H9" s="541">
        <v>956809</v>
      </c>
      <c r="I9" s="541">
        <v>476162</v>
      </c>
      <c r="J9" s="541">
        <v>480647</v>
      </c>
    </row>
    <row r="10" spans="1:13" ht="20.25" customHeight="1">
      <c r="A10" s="204">
        <v>2017</v>
      </c>
      <c r="B10" s="396">
        <f>'29(dc)'!B11</f>
        <v>571158</v>
      </c>
      <c r="C10" s="396">
        <v>279999</v>
      </c>
      <c r="D10" s="396">
        <f t="shared" si="0"/>
        <v>291159</v>
      </c>
      <c r="E10" s="329"/>
      <c r="F10" s="252"/>
      <c r="H10" s="541">
        <v>965429</v>
      </c>
      <c r="I10" s="541">
        <v>480593</v>
      </c>
      <c r="J10" s="541">
        <v>484836</v>
      </c>
    </row>
    <row r="11" spans="1:13" ht="20.25" customHeight="1">
      <c r="A11" s="204">
        <v>2018</v>
      </c>
      <c r="B11" s="396">
        <f>'29(dc)'!B12</f>
        <v>579769</v>
      </c>
      <c r="C11" s="396">
        <v>287671</v>
      </c>
      <c r="D11" s="396">
        <f t="shared" si="0"/>
        <v>292098</v>
      </c>
      <c r="E11" s="329"/>
      <c r="F11" s="252"/>
      <c r="H11" s="541">
        <v>974666</v>
      </c>
      <c r="I11" s="541">
        <v>485331</v>
      </c>
      <c r="J11" s="541">
        <v>489335</v>
      </c>
    </row>
    <row r="12" spans="1:13" ht="20.25" customHeight="1">
      <c r="A12" s="204">
        <v>2019</v>
      </c>
      <c r="B12" s="396">
        <f>'29(dc)'!B13</f>
        <v>579142</v>
      </c>
      <c r="C12" s="396">
        <v>292133</v>
      </c>
      <c r="D12" s="396">
        <f t="shared" si="0"/>
        <v>287009</v>
      </c>
      <c r="E12" s="329"/>
      <c r="F12" s="252"/>
      <c r="H12" s="541">
        <v>984527</v>
      </c>
      <c r="I12" s="541">
        <v>490383</v>
      </c>
      <c r="J12" s="541">
        <v>494144</v>
      </c>
      <c r="K12" s="256"/>
      <c r="L12" s="256"/>
      <c r="M12" s="256"/>
    </row>
    <row r="13" spans="1:13" ht="20.25" customHeight="1">
      <c r="A13" s="204">
        <v>2020</v>
      </c>
      <c r="B13" s="396">
        <f>'29(dc)'!B14</f>
        <v>556952</v>
      </c>
      <c r="C13" s="396">
        <v>275172</v>
      </c>
      <c r="D13" s="396">
        <f t="shared" si="0"/>
        <v>281780</v>
      </c>
      <c r="E13" s="329"/>
      <c r="F13" s="252"/>
      <c r="H13" s="541"/>
      <c r="I13" s="541"/>
      <c r="J13" s="541"/>
      <c r="K13" s="256"/>
      <c r="L13" s="256"/>
      <c r="M13" s="256"/>
    </row>
    <row r="14" spans="1:13" ht="20.25" customHeight="1">
      <c r="A14" s="204">
        <v>2021</v>
      </c>
      <c r="B14" s="396">
        <f>'29(dc)'!B15</f>
        <v>481645</v>
      </c>
      <c r="C14" s="396">
        <v>249557</v>
      </c>
      <c r="D14" s="396">
        <f t="shared" si="0"/>
        <v>232088</v>
      </c>
      <c r="E14" s="329"/>
      <c r="F14" s="252"/>
      <c r="H14" s="541"/>
      <c r="I14" s="541"/>
      <c r="J14" s="541"/>
      <c r="K14" s="256"/>
      <c r="L14" s="256"/>
      <c r="M14" s="256"/>
    </row>
    <row r="15" spans="1:13" ht="20.100000000000001" customHeight="1">
      <c r="A15" s="204"/>
      <c r="B15" s="720" t="s">
        <v>241</v>
      </c>
      <c r="C15" s="716"/>
      <c r="D15" s="716"/>
    </row>
    <row r="16" spans="1:13" ht="20.100000000000001" customHeight="1">
      <c r="A16" s="250"/>
      <c r="B16" s="721" t="s">
        <v>242</v>
      </c>
      <c r="C16" s="721"/>
      <c r="D16" s="721"/>
    </row>
    <row r="17" spans="1:6" ht="19.5" customHeight="1">
      <c r="A17" s="204">
        <v>2016</v>
      </c>
      <c r="B17" s="251">
        <f>B9/'30 dc'!H9*100</f>
        <v>59.402973843264441</v>
      </c>
      <c r="C17" s="251">
        <f>C9/'30 dc'!I9*100</f>
        <v>59.106984597678945</v>
      </c>
      <c r="D17" s="251">
        <f>D9/'30 dc'!J9*100</f>
        <v>59.696201162183471</v>
      </c>
      <c r="E17" s="251"/>
      <c r="F17" s="251"/>
    </row>
    <row r="18" spans="1:6" ht="19.5" customHeight="1">
      <c r="A18" s="204">
        <v>2017</v>
      </c>
      <c r="B18" s="251">
        <f>B10/'30 dc'!H10*100</f>
        <v>59.161056898021499</v>
      </c>
      <c r="C18" s="251">
        <f>C10/'30 dc'!I10*100</f>
        <v>58.261148206486567</v>
      </c>
      <c r="D18" s="251">
        <f>D10/'30 dc'!J10*100</f>
        <v>60.053090117070518</v>
      </c>
      <c r="E18" s="251"/>
      <c r="F18" s="251"/>
    </row>
    <row r="19" spans="1:6" ht="19.5" customHeight="1">
      <c r="A19" s="204">
        <v>2018</v>
      </c>
      <c r="B19" s="251">
        <f>B11/'30 dc'!H11*100</f>
        <v>59.483864216049398</v>
      </c>
      <c r="C19" s="251">
        <f>C11/'30 dc'!I11*100</f>
        <v>59.273155846216298</v>
      </c>
      <c r="D19" s="251">
        <f>D11/'30 dc'!J11*100</f>
        <v>59.692848457600626</v>
      </c>
      <c r="E19" s="251"/>
      <c r="F19" s="251"/>
    </row>
    <row r="20" spans="1:6" ht="19.5" customHeight="1">
      <c r="A20" s="204">
        <v>2019</v>
      </c>
      <c r="B20" s="251">
        <f>B12/'30 dc'!H12*100</f>
        <v>58.824389783114128</v>
      </c>
      <c r="C20" s="251">
        <f>C12/'30 dc'!I12*100</f>
        <v>59.572415846389461</v>
      </c>
      <c r="D20" s="251">
        <f>D12/'30 dc'!J12*100</f>
        <v>58.08205705219531</v>
      </c>
      <c r="E20" s="251"/>
      <c r="F20" s="251"/>
    </row>
    <row r="21" spans="1:6" ht="19.5" customHeight="1">
      <c r="A21" s="204">
        <v>2020</v>
      </c>
      <c r="B21" s="251">
        <f>B13/'30 dc'!H13*100</f>
        <v>56.035898261429494</v>
      </c>
      <c r="C21" s="251">
        <f>C13/'30 dc'!I13*100</f>
        <v>55.478785068397862</v>
      </c>
      <c r="D21" s="251">
        <f>D13/'30 dc'!J13*100</f>
        <v>56.59085203594919</v>
      </c>
      <c r="E21" s="251"/>
      <c r="F21" s="251"/>
    </row>
    <row r="22" spans="1:6" ht="19.5" customHeight="1">
      <c r="A22" s="204">
        <v>2021</v>
      </c>
      <c r="B22" s="251">
        <f>B14/'30 dc'!H14*100</f>
        <v>47.802634060164557</v>
      </c>
      <c r="C22" s="251">
        <f>C14/'30 dc'!I14*100</f>
        <v>49.632860387505318</v>
      </c>
      <c r="D22" s="251">
        <f>D14/'30 dc'!J14*100</f>
        <v>45.979507254875543</v>
      </c>
      <c r="E22" s="251"/>
      <c r="F22" s="251"/>
    </row>
    <row r="23" spans="1:6" ht="17.25" customHeight="1">
      <c r="A23" s="262"/>
      <c r="B23" s="303"/>
      <c r="C23" s="303"/>
      <c r="D23" s="303"/>
      <c r="E23" s="303"/>
      <c r="F23" s="303"/>
    </row>
    <row r="24" spans="1:6" ht="20.100000000000001" customHeight="1"/>
    <row r="25" spans="1:6" ht="20.100000000000001" customHeight="1"/>
    <row r="26" spans="1:6" ht="20.100000000000001" customHeight="1">
      <c r="A26" s="728" t="s">
        <v>350</v>
      </c>
      <c r="B26" s="729"/>
      <c r="C26" s="729"/>
      <c r="D26" s="729"/>
    </row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8">
    <mergeCell ref="B16:D16"/>
    <mergeCell ref="A26:D26"/>
    <mergeCell ref="A1:F1"/>
    <mergeCell ref="B5:B6"/>
    <mergeCell ref="C5:D5"/>
    <mergeCell ref="E5:F5"/>
    <mergeCell ref="B8:D8"/>
    <mergeCell ref="B15:D15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50"/>
  <sheetViews>
    <sheetView topLeftCell="A21" workbookViewId="0">
      <selection activeCell="F12" sqref="F12"/>
    </sheetView>
  </sheetViews>
  <sheetFormatPr defaultColWidth="9.140625" defaultRowHeight="12.75"/>
  <cols>
    <col min="1" max="1" width="41.42578125" style="235" customWidth="1"/>
    <col min="2" max="2" width="8.28515625" style="235" customWidth="1"/>
    <col min="3" max="3" width="8.7109375" style="235" customWidth="1"/>
    <col min="4" max="4" width="8.28515625" style="235" customWidth="1"/>
    <col min="5" max="7" width="8.7109375" style="235" customWidth="1"/>
    <col min="8" max="16384" width="9.140625" style="235"/>
  </cols>
  <sheetData>
    <row r="1" spans="1:8" ht="18" customHeight="1">
      <c r="A1" s="657" t="s">
        <v>619</v>
      </c>
    </row>
    <row r="2" spans="1:8" ht="18" customHeight="1">
      <c r="A2" s="638" t="s">
        <v>528</v>
      </c>
    </row>
    <row r="3" spans="1:8" ht="18" customHeight="1">
      <c r="A3" s="394" t="s">
        <v>569</v>
      </c>
    </row>
    <row r="4" spans="1:8" ht="18" customHeight="1">
      <c r="A4" s="394" t="s">
        <v>244</v>
      </c>
    </row>
    <row r="5" spans="1:8" ht="18" customHeight="1">
      <c r="A5" s="234"/>
    </row>
    <row r="6" spans="1:8" ht="18" customHeight="1">
      <c r="A6" s="236"/>
      <c r="B6" s="236"/>
      <c r="G6" s="229" t="s">
        <v>530</v>
      </c>
    </row>
    <row r="7" spans="1:8" ht="20.25" customHeight="1">
      <c r="B7" s="401">
        <v>2016</v>
      </c>
      <c r="C7" s="401">
        <v>2017</v>
      </c>
      <c r="D7" s="401">
        <v>2018</v>
      </c>
      <c r="E7" s="401">
        <v>2019</v>
      </c>
      <c r="F7" s="401">
        <v>2020</v>
      </c>
      <c r="G7" s="401">
        <v>2021</v>
      </c>
    </row>
    <row r="8" spans="1:8" ht="18" customHeight="1">
      <c r="B8" s="259"/>
    </row>
    <row r="9" spans="1:8" ht="18" customHeight="1">
      <c r="A9" s="239" t="s">
        <v>235</v>
      </c>
      <c r="B9" s="403">
        <v>568373</v>
      </c>
      <c r="C9" s="403">
        <v>571158</v>
      </c>
      <c r="D9" s="403">
        <v>579769</v>
      </c>
      <c r="E9" s="403">
        <f>SUM(E11:E24)</f>
        <v>579142</v>
      </c>
      <c r="F9" s="403">
        <f t="shared" ref="F9:G9" si="0">SUM(F11:F24)</f>
        <v>556952</v>
      </c>
      <c r="G9" s="403">
        <f t="shared" si="0"/>
        <v>481645</v>
      </c>
    </row>
    <row r="10" spans="1:8" ht="18" customHeight="1">
      <c r="A10" s="239" t="s">
        <v>622</v>
      </c>
      <c r="B10" s="402" t="str">
        <f t="shared" ref="B10:F10" si="1">IF(B9=SUM(B11:B24),"  ","sai")</f>
        <v xml:space="preserve">  </v>
      </c>
      <c r="C10" s="402" t="str">
        <f t="shared" si="1"/>
        <v xml:space="preserve">  </v>
      </c>
      <c r="D10" s="402" t="str">
        <f t="shared" si="1"/>
        <v xml:space="preserve">  </v>
      </c>
      <c r="E10" s="402" t="str">
        <f t="shared" si="1"/>
        <v xml:space="preserve">  </v>
      </c>
      <c r="F10" s="402" t="str">
        <f t="shared" si="1"/>
        <v xml:space="preserve">  </v>
      </c>
      <c r="G10" s="402"/>
    </row>
    <row r="11" spans="1:8" ht="18" customHeight="1">
      <c r="A11" s="260" t="s">
        <v>245</v>
      </c>
      <c r="B11" s="620">
        <v>6339</v>
      </c>
      <c r="C11" s="620">
        <v>7163</v>
      </c>
      <c r="D11" s="620">
        <v>4706</v>
      </c>
      <c r="E11" s="620">
        <v>6209</v>
      </c>
      <c r="F11" s="620">
        <v>5649</v>
      </c>
      <c r="G11" s="620">
        <v>5967</v>
      </c>
      <c r="H11" s="402"/>
    </row>
    <row r="12" spans="1:8" ht="24.75" customHeight="1">
      <c r="A12" s="631" t="s">
        <v>246</v>
      </c>
      <c r="B12" s="402">
        <v>29496</v>
      </c>
      <c r="C12" s="402">
        <v>30433</v>
      </c>
      <c r="D12" s="402">
        <v>32911</v>
      </c>
      <c r="E12" s="402">
        <v>36690</v>
      </c>
      <c r="F12" s="402">
        <v>34482</v>
      </c>
      <c r="G12" s="402">
        <v>29137</v>
      </c>
    </row>
    <row r="13" spans="1:8" ht="24.75" customHeight="1">
      <c r="A13" s="631" t="s">
        <v>247</v>
      </c>
      <c r="B13" s="402">
        <v>15564</v>
      </c>
      <c r="C13" s="402">
        <v>15561</v>
      </c>
      <c r="D13" s="402">
        <v>14272</v>
      </c>
      <c r="E13" s="402">
        <v>11724</v>
      </c>
      <c r="F13" s="402">
        <v>11922</v>
      </c>
      <c r="G13" s="402">
        <v>16647</v>
      </c>
    </row>
    <row r="14" spans="1:8" ht="18" customHeight="1">
      <c r="A14" s="260" t="s">
        <v>248</v>
      </c>
      <c r="B14" s="402">
        <v>12024</v>
      </c>
      <c r="C14" s="402">
        <v>9775</v>
      </c>
      <c r="D14" s="402">
        <v>14733</v>
      </c>
      <c r="E14" s="402">
        <v>16408</v>
      </c>
      <c r="F14" s="402">
        <v>14434</v>
      </c>
      <c r="G14" s="402">
        <v>12292</v>
      </c>
    </row>
    <row r="15" spans="1:8" ht="18" customHeight="1">
      <c r="A15" s="260" t="s">
        <v>249</v>
      </c>
      <c r="B15" s="402">
        <v>75661</v>
      </c>
      <c r="C15" s="402">
        <v>74587</v>
      </c>
      <c r="D15" s="402">
        <v>92894</v>
      </c>
      <c r="E15" s="402">
        <v>94146</v>
      </c>
      <c r="F15" s="402">
        <v>89159</v>
      </c>
      <c r="G15" s="402">
        <v>89873</v>
      </c>
    </row>
    <row r="16" spans="1:8" ht="18" hidden="1" customHeight="1">
      <c r="A16" s="261" t="s">
        <v>250</v>
      </c>
      <c r="B16" s="402"/>
      <c r="C16" s="402"/>
      <c r="D16" s="402"/>
      <c r="E16" s="402"/>
      <c r="F16" s="402"/>
      <c r="G16" s="402"/>
    </row>
    <row r="17" spans="1:7" ht="18" customHeight="1">
      <c r="A17" s="670" t="s">
        <v>251</v>
      </c>
      <c r="B17" s="671">
        <v>2395</v>
      </c>
      <c r="C17" s="671">
        <v>1089</v>
      </c>
      <c r="D17" s="671">
        <v>595</v>
      </c>
      <c r="E17" s="671">
        <v>729</v>
      </c>
      <c r="F17" s="671">
        <v>348</v>
      </c>
      <c r="G17" s="671">
        <v>13954</v>
      </c>
    </row>
    <row r="18" spans="1:7" ht="18" hidden="1" customHeight="1">
      <c r="A18" s="261" t="s">
        <v>252</v>
      </c>
      <c r="B18" s="402"/>
      <c r="C18" s="402"/>
      <c r="D18" s="402"/>
      <c r="E18" s="402"/>
      <c r="F18" s="402"/>
      <c r="G18" s="402"/>
    </row>
    <row r="19" spans="1:7" ht="18" customHeight="1">
      <c r="A19" s="260" t="s">
        <v>553</v>
      </c>
      <c r="B19" s="402">
        <v>93574</v>
      </c>
      <c r="C19" s="402">
        <v>120305</v>
      </c>
      <c r="D19" s="402">
        <v>111923</v>
      </c>
      <c r="E19" s="402">
        <v>115763</v>
      </c>
      <c r="F19" s="402">
        <v>104641</v>
      </c>
      <c r="G19" s="402">
        <v>98155</v>
      </c>
    </row>
    <row r="20" spans="1:7" ht="18" hidden="1" customHeight="1">
      <c r="A20" s="261" t="s">
        <v>254</v>
      </c>
      <c r="B20" s="402"/>
      <c r="C20" s="402"/>
      <c r="D20" s="402"/>
      <c r="E20" s="402"/>
      <c r="F20" s="402"/>
      <c r="G20" s="402"/>
    </row>
    <row r="21" spans="1:7" ht="18" customHeight="1">
      <c r="A21" s="260" t="s">
        <v>255</v>
      </c>
      <c r="B21" s="402">
        <v>64051</v>
      </c>
      <c r="C21" s="402">
        <v>70991</v>
      </c>
      <c r="D21" s="402">
        <v>75853</v>
      </c>
      <c r="E21" s="402">
        <v>91097</v>
      </c>
      <c r="F21" s="402">
        <v>96386</v>
      </c>
      <c r="G21" s="402">
        <v>73731</v>
      </c>
    </row>
    <row r="22" spans="1:7" ht="18" hidden="1" customHeight="1">
      <c r="A22" s="261" t="s">
        <v>256</v>
      </c>
      <c r="B22" s="402"/>
      <c r="C22" s="402"/>
      <c r="D22" s="402"/>
      <c r="E22" s="402"/>
      <c r="F22" s="402"/>
      <c r="G22" s="402"/>
    </row>
    <row r="23" spans="1:7" ht="18" customHeight="1">
      <c r="A23" s="260" t="s">
        <v>257</v>
      </c>
      <c r="B23" s="402">
        <v>265533</v>
      </c>
      <c r="C23" s="402">
        <v>239025</v>
      </c>
      <c r="D23" s="402">
        <v>230270</v>
      </c>
      <c r="E23" s="402">
        <v>205039</v>
      </c>
      <c r="F23" s="402">
        <v>198241</v>
      </c>
      <c r="G23" s="402">
        <v>138324</v>
      </c>
    </row>
    <row r="24" spans="1:7" ht="18" customHeight="1">
      <c r="A24" s="260" t="s">
        <v>258</v>
      </c>
      <c r="B24" s="402">
        <v>3736</v>
      </c>
      <c r="C24" s="402">
        <v>2229</v>
      </c>
      <c r="D24" s="402">
        <v>1612</v>
      </c>
      <c r="E24" s="402">
        <v>1337</v>
      </c>
      <c r="F24" s="402">
        <v>1690</v>
      </c>
      <c r="G24" s="402">
        <v>3565</v>
      </c>
    </row>
    <row r="25" spans="1:7" ht="30.75" customHeight="1">
      <c r="A25" s="632" t="s">
        <v>259</v>
      </c>
      <c r="B25" s="402" t="str">
        <f t="shared" ref="B25:G25" si="2">IF(B9=SUM(B26:B31),"  ",B9-SUM(B26:B31))</f>
        <v xml:space="preserve">  </v>
      </c>
      <c r="C25" s="402" t="str">
        <f t="shared" si="2"/>
        <v xml:space="preserve">  </v>
      </c>
      <c r="D25" s="402" t="str">
        <f t="shared" si="2"/>
        <v xml:space="preserve">  </v>
      </c>
      <c r="E25" s="642" t="s">
        <v>620</v>
      </c>
      <c r="F25" s="642" t="s">
        <v>620</v>
      </c>
      <c r="G25" s="642" t="str">
        <f t="shared" si="2"/>
        <v xml:space="preserve">  </v>
      </c>
    </row>
    <row r="26" spans="1:7" ht="18" customHeight="1">
      <c r="A26" s="260" t="s">
        <v>260</v>
      </c>
      <c r="B26" s="642">
        <v>224450</v>
      </c>
      <c r="C26" s="655">
        <v>251249</v>
      </c>
      <c r="D26" s="655">
        <v>252251</v>
      </c>
      <c r="E26" s="642">
        <v>275384</v>
      </c>
      <c r="F26" s="642">
        <v>274970</v>
      </c>
      <c r="G26" s="642">
        <v>267889</v>
      </c>
    </row>
    <row r="27" spans="1:7" ht="18" customHeight="1">
      <c r="A27" s="260" t="s">
        <v>261</v>
      </c>
      <c r="B27" s="642">
        <v>12039</v>
      </c>
      <c r="C27" s="655">
        <v>11385</v>
      </c>
      <c r="D27" s="655">
        <v>11554</v>
      </c>
      <c r="E27" s="642">
        <v>13821</v>
      </c>
      <c r="F27" s="642">
        <v>10837</v>
      </c>
      <c r="G27" s="642">
        <v>10816</v>
      </c>
    </row>
    <row r="28" spans="1:7" ht="18" customHeight="1">
      <c r="A28" s="260" t="s">
        <v>262</v>
      </c>
      <c r="B28" s="642">
        <v>238766</v>
      </c>
      <c r="C28" s="655">
        <v>233463</v>
      </c>
      <c r="D28" s="655">
        <v>233351</v>
      </c>
      <c r="E28" s="642">
        <v>214622</v>
      </c>
      <c r="F28" s="642">
        <v>200548</v>
      </c>
      <c r="G28" s="642">
        <v>152460</v>
      </c>
    </row>
    <row r="29" spans="1:7" ht="18" customHeight="1">
      <c r="A29" s="260" t="s">
        <v>263</v>
      </c>
      <c r="B29" s="642">
        <v>91916</v>
      </c>
      <c r="C29" s="655">
        <v>73901</v>
      </c>
      <c r="D29" s="655">
        <v>81443</v>
      </c>
      <c r="E29" s="642">
        <v>74078</v>
      </c>
      <c r="F29" s="642">
        <v>69470</v>
      </c>
      <c r="G29" s="642">
        <v>49360</v>
      </c>
    </row>
    <row r="30" spans="1:7" ht="18" customHeight="1">
      <c r="A30" s="260" t="s">
        <v>264</v>
      </c>
      <c r="B30" s="653">
        <v>1202</v>
      </c>
      <c r="C30" s="656">
        <v>1160</v>
      </c>
      <c r="D30" s="656">
        <v>1170</v>
      </c>
      <c r="E30" s="653">
        <v>1237</v>
      </c>
      <c r="F30" s="653">
        <v>1127</v>
      </c>
      <c r="G30" s="653">
        <v>1120</v>
      </c>
    </row>
    <row r="31" spans="1:7" ht="18" customHeight="1">
      <c r="A31" s="260" t="s">
        <v>265</v>
      </c>
      <c r="B31" s="653">
        <v>0</v>
      </c>
      <c r="C31" s="653">
        <v>0</v>
      </c>
      <c r="D31" s="653">
        <v>0</v>
      </c>
      <c r="E31" s="653">
        <v>0</v>
      </c>
      <c r="F31" s="653">
        <v>0</v>
      </c>
      <c r="G31" s="653">
        <v>0</v>
      </c>
    </row>
    <row r="32" spans="1:7" ht="18" customHeight="1">
      <c r="A32" s="236"/>
      <c r="B32" s="654"/>
      <c r="C32" s="654"/>
      <c r="D32" s="654"/>
      <c r="E32" s="654"/>
      <c r="F32" s="654"/>
      <c r="G32" s="654"/>
    </row>
    <row r="33" spans="1:7" ht="18" customHeight="1">
      <c r="B33" s="402"/>
      <c r="C33" s="402"/>
      <c r="D33" s="402"/>
      <c r="E33" s="402"/>
      <c r="F33" s="402"/>
      <c r="G33" s="402"/>
    </row>
    <row r="34" spans="1:7" ht="27.75" customHeight="1">
      <c r="A34" s="734" t="s">
        <v>621</v>
      </c>
      <c r="B34" s="734"/>
      <c r="C34" s="734"/>
      <c r="D34" s="734"/>
      <c r="E34" s="734"/>
      <c r="F34" s="734"/>
      <c r="G34" s="734"/>
    </row>
    <row r="35" spans="1:7" ht="18" customHeight="1"/>
    <row r="36" spans="1:7" ht="18" customHeight="1"/>
    <row r="37" spans="1:7" ht="18" customHeight="1"/>
    <row r="38" spans="1:7" ht="18" customHeight="1"/>
    <row r="39" spans="1:7" ht="18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</sheetData>
  <mergeCells count="1">
    <mergeCell ref="A34:G34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opLeftCell="A44" workbookViewId="0">
      <selection activeCell="B12" sqref="B12"/>
    </sheetView>
  </sheetViews>
  <sheetFormatPr defaultColWidth="6.85546875" defaultRowHeight="15"/>
  <cols>
    <col min="1" max="1" width="6.140625" style="442" customWidth="1"/>
    <col min="2" max="2" width="76.140625" style="438" customWidth="1"/>
    <col min="3" max="3" width="8.85546875" style="497" customWidth="1"/>
    <col min="4" max="16384" width="6.85546875" style="432"/>
  </cols>
  <sheetData>
    <row r="1" spans="1:3" ht="20.100000000000001" customHeight="1">
      <c r="A1" s="677" t="s">
        <v>433</v>
      </c>
      <c r="B1" s="677"/>
      <c r="C1" s="495"/>
    </row>
    <row r="2" spans="1:3" ht="20.100000000000001" customHeight="1">
      <c r="A2" s="678" t="s">
        <v>434</v>
      </c>
      <c r="B2" s="678"/>
      <c r="C2" s="495"/>
    </row>
    <row r="3" spans="1:3" ht="20.100000000000001" customHeight="1">
      <c r="A3" s="433"/>
      <c r="B3" s="434"/>
      <c r="C3" s="495"/>
    </row>
    <row r="4" spans="1:3" ht="18" customHeight="1">
      <c r="A4" s="463" t="s">
        <v>435</v>
      </c>
      <c r="B4" s="464"/>
      <c r="C4" s="465" t="s">
        <v>436</v>
      </c>
    </row>
    <row r="5" spans="1:3" ht="18" customHeight="1">
      <c r="A5" s="466" t="s">
        <v>437</v>
      </c>
      <c r="B5" s="467"/>
      <c r="C5" s="468" t="s">
        <v>438</v>
      </c>
    </row>
    <row r="6" spans="1:3" ht="11.25" customHeight="1">
      <c r="A6" s="471"/>
      <c r="B6" s="472"/>
      <c r="C6" s="473"/>
    </row>
    <row r="7" spans="1:3" ht="18" customHeight="1" thickBot="1">
      <c r="A7" s="435"/>
      <c r="B7" s="436"/>
      <c r="C7" s="495"/>
    </row>
    <row r="8" spans="1:3" s="437" customFormat="1" ht="17.100000000000001" customHeight="1">
      <c r="A8" s="679">
        <v>11</v>
      </c>
      <c r="B8" s="659" t="s">
        <v>617</v>
      </c>
      <c r="C8" s="679">
        <v>53</v>
      </c>
    </row>
    <row r="9" spans="1:3" s="437" customFormat="1" ht="17.100000000000001" customHeight="1">
      <c r="A9" s="680"/>
      <c r="B9" s="660" t="s">
        <v>618</v>
      </c>
      <c r="C9" s="680"/>
    </row>
    <row r="10" spans="1:3" s="437" customFormat="1" ht="17.100000000000001" customHeight="1">
      <c r="A10" s="675">
        <v>12</v>
      </c>
      <c r="B10" s="661" t="s">
        <v>572</v>
      </c>
      <c r="C10" s="675">
        <v>54</v>
      </c>
    </row>
    <row r="11" spans="1:3" s="437" customFormat="1" ht="17.100000000000001" customHeight="1">
      <c r="A11" s="675"/>
      <c r="B11" s="660" t="s">
        <v>573</v>
      </c>
      <c r="C11" s="675"/>
    </row>
    <row r="12" spans="1:3" s="437" customFormat="1" ht="17.100000000000001" customHeight="1">
      <c r="A12" s="675">
        <v>13</v>
      </c>
      <c r="B12" s="661" t="s">
        <v>574</v>
      </c>
      <c r="C12" s="675">
        <v>55</v>
      </c>
    </row>
    <row r="13" spans="1:3" s="437" customFormat="1" ht="17.100000000000001" customHeight="1">
      <c r="A13" s="675"/>
      <c r="B13" s="660" t="s">
        <v>575</v>
      </c>
      <c r="C13" s="675"/>
    </row>
    <row r="14" spans="1:3" s="437" customFormat="1" ht="17.100000000000001" customHeight="1">
      <c r="A14" s="675">
        <v>14</v>
      </c>
      <c r="B14" s="661" t="s">
        <v>453</v>
      </c>
      <c r="C14" s="675">
        <v>56</v>
      </c>
    </row>
    <row r="15" spans="1:3" s="437" customFormat="1" ht="17.100000000000001" customHeight="1">
      <c r="A15" s="675"/>
      <c r="B15" s="660" t="s">
        <v>576</v>
      </c>
      <c r="C15" s="675"/>
    </row>
    <row r="16" spans="1:3" s="437" customFormat="1" ht="17.100000000000001" customHeight="1">
      <c r="A16" s="675">
        <v>15</v>
      </c>
      <c r="B16" s="661" t="s">
        <v>454</v>
      </c>
      <c r="C16" s="675">
        <v>56</v>
      </c>
    </row>
    <row r="17" spans="1:5" s="437" customFormat="1" ht="17.100000000000001" customHeight="1">
      <c r="A17" s="675"/>
      <c r="B17" s="660" t="s">
        <v>577</v>
      </c>
      <c r="C17" s="675"/>
    </row>
    <row r="18" spans="1:5" s="437" customFormat="1" ht="17.100000000000001" customHeight="1">
      <c r="A18" s="675">
        <v>16</v>
      </c>
      <c r="B18" s="661" t="s">
        <v>455</v>
      </c>
      <c r="C18" s="675">
        <v>57</v>
      </c>
    </row>
    <row r="19" spans="1:5" s="437" customFormat="1" ht="17.100000000000001" customHeight="1">
      <c r="A19" s="675"/>
      <c r="B19" s="660" t="s">
        <v>578</v>
      </c>
      <c r="C19" s="675"/>
    </row>
    <row r="20" spans="1:5" s="437" customFormat="1" ht="17.100000000000001" customHeight="1">
      <c r="A20" s="675">
        <v>17</v>
      </c>
      <c r="B20" s="661" t="s">
        <v>456</v>
      </c>
      <c r="C20" s="675">
        <v>57</v>
      </c>
    </row>
    <row r="21" spans="1:5" s="437" customFormat="1" ht="17.100000000000001" customHeight="1">
      <c r="A21" s="675"/>
      <c r="B21" s="660" t="s">
        <v>579</v>
      </c>
      <c r="C21" s="675"/>
    </row>
    <row r="22" spans="1:5" s="437" customFormat="1" ht="17.100000000000001" customHeight="1">
      <c r="A22" s="675">
        <v>18</v>
      </c>
      <c r="B22" s="661" t="s">
        <v>475</v>
      </c>
      <c r="C22" s="675">
        <v>58</v>
      </c>
    </row>
    <row r="23" spans="1:5" s="437" customFormat="1" ht="17.100000000000001" customHeight="1">
      <c r="A23" s="675"/>
      <c r="B23" s="660" t="s">
        <v>580</v>
      </c>
      <c r="C23" s="675"/>
    </row>
    <row r="24" spans="1:5" s="437" customFormat="1" ht="17.100000000000001" customHeight="1">
      <c r="A24" s="675">
        <v>19</v>
      </c>
      <c r="B24" s="661" t="s">
        <v>439</v>
      </c>
      <c r="C24" s="675">
        <v>59</v>
      </c>
    </row>
    <row r="25" spans="1:5" s="437" customFormat="1" ht="17.100000000000001" customHeight="1">
      <c r="A25" s="675"/>
      <c r="B25" s="660" t="s">
        <v>581</v>
      </c>
      <c r="C25" s="675"/>
    </row>
    <row r="26" spans="1:5" s="437" customFormat="1" ht="17.100000000000001" customHeight="1">
      <c r="A26" s="675">
        <v>20</v>
      </c>
      <c r="B26" s="661" t="s">
        <v>582</v>
      </c>
      <c r="C26" s="675">
        <v>60</v>
      </c>
    </row>
    <row r="27" spans="1:5" s="437" customFormat="1" ht="17.100000000000001" customHeight="1">
      <c r="A27" s="675"/>
      <c r="B27" s="660" t="s">
        <v>583</v>
      </c>
      <c r="C27" s="675"/>
    </row>
    <row r="28" spans="1:5" s="437" customFormat="1" ht="17.100000000000001" customHeight="1">
      <c r="A28" s="675">
        <v>21</v>
      </c>
      <c r="B28" s="661" t="s">
        <v>440</v>
      </c>
      <c r="C28" s="675">
        <v>61</v>
      </c>
    </row>
    <row r="29" spans="1:5" s="437" customFormat="1" ht="17.100000000000001" customHeight="1">
      <c r="A29" s="675"/>
      <c r="B29" s="660" t="s">
        <v>584</v>
      </c>
      <c r="C29" s="675"/>
    </row>
    <row r="30" spans="1:5" s="437" customFormat="1" ht="17.100000000000001" customHeight="1">
      <c r="A30" s="675">
        <v>22</v>
      </c>
      <c r="B30" s="661" t="s">
        <v>613</v>
      </c>
      <c r="C30" s="675">
        <v>62</v>
      </c>
    </row>
    <row r="31" spans="1:5" s="441" customFormat="1" ht="17.100000000000001" customHeight="1">
      <c r="A31" s="675"/>
      <c r="B31" s="660" t="s">
        <v>585</v>
      </c>
      <c r="C31" s="675"/>
      <c r="E31" s="437"/>
    </row>
    <row r="32" spans="1:5" s="441" customFormat="1" ht="17.100000000000001" customHeight="1">
      <c r="A32" s="675">
        <v>23</v>
      </c>
      <c r="B32" s="661" t="s">
        <v>441</v>
      </c>
      <c r="C32" s="675">
        <v>63</v>
      </c>
    </row>
    <row r="33" spans="1:5" s="441" customFormat="1" ht="17.100000000000001" hidden="1" customHeight="1">
      <c r="A33" s="675"/>
      <c r="B33" s="660" t="s">
        <v>442</v>
      </c>
      <c r="C33" s="675"/>
      <c r="D33" s="441" t="s">
        <v>515</v>
      </c>
      <c r="E33" s="437"/>
    </row>
    <row r="34" spans="1:5" s="437" customFormat="1" ht="17.100000000000001" hidden="1" customHeight="1">
      <c r="A34" s="675">
        <v>24</v>
      </c>
      <c r="B34" s="661" t="s">
        <v>443</v>
      </c>
      <c r="C34" s="675">
        <v>64</v>
      </c>
    </row>
    <row r="35" spans="1:5" s="437" customFormat="1" ht="17.100000000000001" customHeight="1">
      <c r="A35" s="675"/>
      <c r="B35" s="660" t="s">
        <v>444</v>
      </c>
      <c r="C35" s="675"/>
    </row>
    <row r="36" spans="1:5" s="437" customFormat="1" ht="17.100000000000001" customHeight="1">
      <c r="A36" s="675">
        <v>25</v>
      </c>
      <c r="B36" s="661" t="s">
        <v>445</v>
      </c>
      <c r="C36" s="675">
        <v>65</v>
      </c>
    </row>
    <row r="37" spans="1:5" s="437" customFormat="1" ht="17.100000000000001" customHeight="1">
      <c r="A37" s="675"/>
      <c r="B37" s="660" t="s">
        <v>446</v>
      </c>
      <c r="C37" s="675"/>
    </row>
    <row r="38" spans="1:5" s="437" customFormat="1" ht="17.100000000000001" customHeight="1">
      <c r="A38" s="675">
        <v>26</v>
      </c>
      <c r="B38" s="661" t="s">
        <v>586</v>
      </c>
      <c r="C38" s="675">
        <v>66</v>
      </c>
    </row>
    <row r="39" spans="1:5" s="437" customFormat="1" ht="17.100000000000001" customHeight="1">
      <c r="A39" s="675"/>
      <c r="B39" s="660" t="s">
        <v>587</v>
      </c>
      <c r="C39" s="675"/>
    </row>
    <row r="40" spans="1:5" s="437" customFormat="1" ht="17.100000000000001" customHeight="1">
      <c r="A40" s="675">
        <v>27</v>
      </c>
      <c r="B40" s="661" t="s">
        <v>588</v>
      </c>
      <c r="C40" s="675">
        <v>67</v>
      </c>
    </row>
    <row r="41" spans="1:5" s="437" customFormat="1" ht="17.100000000000001" customHeight="1">
      <c r="A41" s="675"/>
      <c r="B41" s="660" t="s">
        <v>589</v>
      </c>
      <c r="C41" s="675"/>
    </row>
    <row r="42" spans="1:5" s="437" customFormat="1" ht="17.100000000000001" customHeight="1">
      <c r="A42" s="675">
        <v>28</v>
      </c>
      <c r="B42" s="661" t="s">
        <v>590</v>
      </c>
      <c r="C42" s="675">
        <v>68</v>
      </c>
    </row>
    <row r="43" spans="1:5" s="437" customFormat="1" ht="17.45" customHeight="1">
      <c r="A43" s="675"/>
      <c r="B43" s="660" t="s">
        <v>591</v>
      </c>
      <c r="C43" s="675"/>
    </row>
    <row r="44" spans="1:5" s="437" customFormat="1" ht="17.45" customHeight="1">
      <c r="A44" s="675">
        <v>29</v>
      </c>
      <c r="B44" s="661" t="s">
        <v>592</v>
      </c>
      <c r="C44" s="675">
        <v>69</v>
      </c>
    </row>
    <row r="45" spans="1:5" s="437" customFormat="1" ht="17.45" customHeight="1">
      <c r="A45" s="675"/>
      <c r="B45" s="660" t="s">
        <v>447</v>
      </c>
      <c r="C45" s="675"/>
    </row>
    <row r="46" spans="1:5" s="437" customFormat="1" ht="17.45" customHeight="1">
      <c r="A46" s="675">
        <v>30</v>
      </c>
      <c r="B46" s="661" t="s">
        <v>593</v>
      </c>
      <c r="C46" s="675">
        <v>70</v>
      </c>
    </row>
    <row r="47" spans="1:5" s="437" customFormat="1" ht="18" customHeight="1">
      <c r="A47" s="675"/>
      <c r="B47" s="660" t="s">
        <v>594</v>
      </c>
      <c r="C47" s="675"/>
    </row>
    <row r="48" spans="1:5" s="437" customFormat="1" ht="18" customHeight="1">
      <c r="A48" s="675">
        <v>31</v>
      </c>
      <c r="B48" s="661" t="s">
        <v>565</v>
      </c>
      <c r="C48" s="675">
        <v>71</v>
      </c>
    </row>
    <row r="49" spans="1:3" s="437" customFormat="1" ht="18" customHeight="1">
      <c r="A49" s="675"/>
      <c r="B49" s="660" t="s">
        <v>595</v>
      </c>
      <c r="C49" s="675"/>
    </row>
    <row r="50" spans="1:3" s="437" customFormat="1" ht="18" customHeight="1">
      <c r="A50" s="675">
        <v>32</v>
      </c>
      <c r="B50" s="661" t="s">
        <v>596</v>
      </c>
      <c r="C50" s="675">
        <v>72</v>
      </c>
    </row>
    <row r="51" spans="1:3" s="437" customFormat="1" ht="18" customHeight="1">
      <c r="A51" s="675"/>
      <c r="B51" s="660" t="s">
        <v>597</v>
      </c>
      <c r="C51" s="675"/>
    </row>
    <row r="52" spans="1:3" s="437" customFormat="1" ht="18" customHeight="1">
      <c r="A52" s="675"/>
      <c r="B52" s="660" t="s">
        <v>448</v>
      </c>
      <c r="C52" s="675"/>
    </row>
    <row r="53" spans="1:3" s="437" customFormat="1" ht="18" customHeight="1">
      <c r="A53" s="675">
        <v>33</v>
      </c>
      <c r="B53" s="661" t="s">
        <v>566</v>
      </c>
      <c r="C53" s="675">
        <v>73</v>
      </c>
    </row>
    <row r="54" spans="1:3" s="437" customFormat="1" ht="18" customHeight="1">
      <c r="A54" s="675"/>
      <c r="B54" s="661" t="s">
        <v>598</v>
      </c>
      <c r="C54" s="675"/>
    </row>
    <row r="55" spans="1:3" s="437" customFormat="1" ht="18" customHeight="1">
      <c r="A55" s="675"/>
      <c r="B55" s="660" t="s">
        <v>599</v>
      </c>
      <c r="C55" s="675"/>
    </row>
    <row r="56" spans="1:3" s="437" customFormat="1" ht="18" customHeight="1">
      <c r="A56" s="675"/>
      <c r="B56" s="660" t="s">
        <v>600</v>
      </c>
      <c r="C56" s="675"/>
    </row>
    <row r="57" spans="1:3" s="437" customFormat="1" ht="18" customHeight="1">
      <c r="A57" s="675">
        <v>34</v>
      </c>
      <c r="B57" s="661" t="s">
        <v>601</v>
      </c>
      <c r="C57" s="675">
        <v>73</v>
      </c>
    </row>
    <row r="58" spans="1:3" s="437" customFormat="1" ht="18" customHeight="1">
      <c r="A58" s="675"/>
      <c r="B58" s="660" t="s">
        <v>602</v>
      </c>
      <c r="C58" s="675"/>
    </row>
    <row r="59" spans="1:3" s="437" customFormat="1" ht="18" customHeight="1">
      <c r="A59" s="675">
        <v>35</v>
      </c>
      <c r="B59" s="661" t="s">
        <v>603</v>
      </c>
      <c r="C59" s="675">
        <v>74</v>
      </c>
    </row>
    <row r="60" spans="1:3" s="437" customFormat="1" ht="18" customHeight="1">
      <c r="A60" s="675"/>
      <c r="B60" s="661" t="s">
        <v>604</v>
      </c>
      <c r="C60" s="675"/>
    </row>
    <row r="61" spans="1:3" s="437" customFormat="1" ht="18" customHeight="1">
      <c r="A61" s="675"/>
      <c r="B61" s="660" t="s">
        <v>449</v>
      </c>
      <c r="C61" s="675"/>
    </row>
    <row r="62" spans="1:3" s="437" customFormat="1" ht="18" customHeight="1">
      <c r="A62" s="662">
        <v>36</v>
      </c>
      <c r="B62" s="661" t="s">
        <v>608</v>
      </c>
      <c r="C62" s="662">
        <v>75</v>
      </c>
    </row>
    <row r="63" spans="1:3" s="437" customFormat="1" ht="18" customHeight="1">
      <c r="A63" s="675">
        <v>37</v>
      </c>
      <c r="B63" s="661" t="s">
        <v>516</v>
      </c>
      <c r="C63" s="675">
        <v>77</v>
      </c>
    </row>
    <row r="64" spans="1:3" s="437" customFormat="1" ht="17.100000000000001" customHeight="1">
      <c r="A64" s="675"/>
      <c r="B64" s="660" t="s">
        <v>517</v>
      </c>
      <c r="C64" s="675"/>
    </row>
    <row r="65" spans="1:3" s="437" customFormat="1" ht="17.100000000000001" customHeight="1">
      <c r="A65" s="675">
        <v>38</v>
      </c>
      <c r="B65" s="661" t="s">
        <v>605</v>
      </c>
      <c r="C65" s="675">
        <v>77</v>
      </c>
    </row>
    <row r="66" spans="1:3" s="437" customFormat="1" ht="17.100000000000001" customHeight="1">
      <c r="A66" s="675"/>
      <c r="B66" s="660" t="s">
        <v>606</v>
      </c>
      <c r="C66" s="675"/>
    </row>
    <row r="67" spans="1:3" s="437" customFormat="1" ht="17.100000000000001" customHeight="1">
      <c r="A67" s="675">
        <v>39</v>
      </c>
      <c r="B67" s="661" t="s">
        <v>607</v>
      </c>
      <c r="C67" s="675">
        <v>78</v>
      </c>
    </row>
    <row r="68" spans="1:3" s="437" customFormat="1" ht="17.100000000000001" customHeight="1" thickBot="1">
      <c r="A68" s="676"/>
      <c r="B68" s="663" t="s">
        <v>518</v>
      </c>
      <c r="C68" s="676"/>
    </row>
    <row r="69" spans="1:3" s="437" customFormat="1" ht="18" customHeight="1">
      <c r="A69" s="469"/>
      <c r="B69" s="470"/>
      <c r="C69" s="496"/>
    </row>
    <row r="70" spans="1:3" ht="18" customHeight="1">
      <c r="A70" s="435"/>
      <c r="B70" s="439"/>
    </row>
    <row r="71" spans="1:3" ht="18" customHeight="1">
      <c r="A71" s="435"/>
      <c r="B71" s="439" t="s">
        <v>450</v>
      </c>
    </row>
    <row r="72" spans="1:3" ht="18" customHeight="1">
      <c r="A72" s="440"/>
      <c r="B72" s="441"/>
    </row>
    <row r="73" spans="1:3" ht="18" customHeight="1">
      <c r="A73" s="440"/>
      <c r="B73" s="441"/>
    </row>
    <row r="74" spans="1:3" ht="18" customHeight="1">
      <c r="A74" s="440"/>
      <c r="B74" s="441"/>
    </row>
    <row r="75" spans="1:3" ht="18" customHeight="1">
      <c r="A75" s="440"/>
      <c r="B75" s="441"/>
    </row>
    <row r="76" spans="1:3" ht="18" customHeight="1">
      <c r="A76" s="440"/>
      <c r="B76" s="441"/>
    </row>
    <row r="77" spans="1:3" ht="18" customHeight="1">
      <c r="A77" s="440"/>
      <c r="B77" s="441"/>
    </row>
  </sheetData>
  <mergeCells count="58">
    <mergeCell ref="A1:B1"/>
    <mergeCell ref="A2:B2"/>
    <mergeCell ref="A8:A9"/>
    <mergeCell ref="C8:C9"/>
    <mergeCell ref="A10:A11"/>
    <mergeCell ref="C10:C11"/>
    <mergeCell ref="A12:A13"/>
    <mergeCell ref="C12:C13"/>
    <mergeCell ref="A14:A15"/>
    <mergeCell ref="C14:C15"/>
    <mergeCell ref="A16:A17"/>
    <mergeCell ref="C16:C17"/>
    <mergeCell ref="A18:A19"/>
    <mergeCell ref="C18:C19"/>
    <mergeCell ref="A20:A21"/>
    <mergeCell ref="C20:C21"/>
    <mergeCell ref="A22:A23"/>
    <mergeCell ref="C22:C23"/>
    <mergeCell ref="A24:A25"/>
    <mergeCell ref="C24:C25"/>
    <mergeCell ref="A26:A27"/>
    <mergeCell ref="C26:C27"/>
    <mergeCell ref="A28:A29"/>
    <mergeCell ref="C28:C29"/>
    <mergeCell ref="A30:A31"/>
    <mergeCell ref="C30:C31"/>
    <mergeCell ref="A32:A33"/>
    <mergeCell ref="C32:C33"/>
    <mergeCell ref="A34:A35"/>
    <mergeCell ref="C34:C35"/>
    <mergeCell ref="A36:A37"/>
    <mergeCell ref="C36:C37"/>
    <mergeCell ref="A38:A39"/>
    <mergeCell ref="C38:C39"/>
    <mergeCell ref="A40:A41"/>
    <mergeCell ref="C40:C41"/>
    <mergeCell ref="A42:A43"/>
    <mergeCell ref="C42:C43"/>
    <mergeCell ref="A44:A45"/>
    <mergeCell ref="C44:C45"/>
    <mergeCell ref="A46:A47"/>
    <mergeCell ref="C46:C47"/>
    <mergeCell ref="A48:A49"/>
    <mergeCell ref="C48:C49"/>
    <mergeCell ref="A50:A52"/>
    <mergeCell ref="C50:C52"/>
    <mergeCell ref="A53:A56"/>
    <mergeCell ref="C53:C56"/>
    <mergeCell ref="A65:A66"/>
    <mergeCell ref="C65:C66"/>
    <mergeCell ref="A67:A68"/>
    <mergeCell ref="C67:C68"/>
    <mergeCell ref="A57:A58"/>
    <mergeCell ref="C57:C58"/>
    <mergeCell ref="A59:A61"/>
    <mergeCell ref="C59:C61"/>
    <mergeCell ref="A63:A64"/>
    <mergeCell ref="C63:C64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Labour&amp;R&amp;P+36 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43"/>
  <sheetViews>
    <sheetView topLeftCell="A16" workbookViewId="0">
      <selection activeCell="D24" sqref="D24"/>
    </sheetView>
  </sheetViews>
  <sheetFormatPr defaultColWidth="9.140625" defaultRowHeight="18.75"/>
  <cols>
    <col min="1" max="1" width="22.5703125" style="208" customWidth="1"/>
    <col min="2" max="2" width="11.28515625" style="208" customWidth="1"/>
    <col min="3" max="4" width="11" style="208" customWidth="1"/>
    <col min="5" max="5" width="1.42578125" style="208" customWidth="1"/>
    <col min="6" max="6" width="13.140625" style="208" customWidth="1"/>
    <col min="7" max="7" width="12.7109375" style="208" customWidth="1"/>
    <col min="8" max="8" width="9.140625" style="208"/>
    <col min="9" max="9" width="0" style="208" hidden="1" customWidth="1"/>
    <col min="10" max="10" width="22.5703125" style="208" hidden="1" customWidth="1"/>
    <col min="11" max="11" width="11.28515625" style="208" hidden="1" customWidth="1"/>
    <col min="12" max="13" width="11" style="208" hidden="1" customWidth="1"/>
    <col min="14" max="14" width="1.42578125" style="208" hidden="1" customWidth="1"/>
    <col min="15" max="15" width="13.140625" style="208" hidden="1" customWidth="1"/>
    <col min="16" max="16" width="12.7109375" style="208" hidden="1" customWidth="1"/>
    <col min="17" max="18" width="0" style="208" hidden="1" customWidth="1"/>
    <col min="19" max="16384" width="9.140625" style="208"/>
  </cols>
  <sheetData>
    <row r="1" spans="1:19" ht="38.25" customHeight="1">
      <c r="A1" s="744" t="s">
        <v>567</v>
      </c>
      <c r="B1" s="744"/>
      <c r="C1" s="744"/>
      <c r="D1" s="744"/>
      <c r="E1" s="744"/>
      <c r="F1" s="744"/>
      <c r="G1" s="744"/>
      <c r="J1" s="737" t="s">
        <v>531</v>
      </c>
      <c r="K1" s="737"/>
      <c r="L1" s="737"/>
      <c r="M1" s="737"/>
      <c r="N1" s="737"/>
      <c r="O1" s="737"/>
      <c r="P1" s="737"/>
      <c r="S1" s="666" t="s">
        <v>614</v>
      </c>
    </row>
    <row r="2" spans="1:19" ht="34.5" customHeight="1">
      <c r="A2" s="738" t="s">
        <v>568</v>
      </c>
      <c r="B2" s="739"/>
      <c r="C2" s="739"/>
      <c r="D2" s="739"/>
      <c r="E2" s="739"/>
      <c r="F2" s="739"/>
      <c r="G2" s="739"/>
      <c r="J2" s="738" t="s">
        <v>532</v>
      </c>
      <c r="K2" s="739"/>
      <c r="L2" s="739"/>
      <c r="M2" s="739"/>
      <c r="N2" s="739"/>
      <c r="O2" s="739"/>
      <c r="P2" s="739"/>
    </row>
    <row r="3" spans="1:19" ht="12.75" customHeight="1">
      <c r="B3" s="293"/>
      <c r="C3" s="293"/>
      <c r="D3" s="293"/>
      <c r="E3" s="293"/>
      <c r="F3" s="293"/>
      <c r="G3" s="293"/>
      <c r="J3" s="430" t="s">
        <v>554</v>
      </c>
      <c r="K3" s="293"/>
      <c r="L3" s="293"/>
      <c r="M3" s="293"/>
      <c r="N3" s="293"/>
      <c r="O3" s="293"/>
      <c r="P3" s="293"/>
    </row>
    <row r="4" spans="1:19" ht="20.100000000000001" customHeight="1">
      <c r="A4" s="262"/>
      <c r="B4" s="224"/>
      <c r="C4" s="225"/>
      <c r="D4" s="225"/>
      <c r="E4" s="225"/>
      <c r="G4" s="229" t="s">
        <v>266</v>
      </c>
      <c r="J4" s="262"/>
      <c r="K4" s="224"/>
      <c r="L4" s="225"/>
      <c r="M4" s="225"/>
      <c r="N4" s="225"/>
      <c r="P4" s="229" t="s">
        <v>266</v>
      </c>
    </row>
    <row r="5" spans="1:19" ht="30" customHeight="1">
      <c r="A5" s="214"/>
      <c r="B5" s="641" t="s">
        <v>221</v>
      </c>
      <c r="C5" s="740" t="s">
        <v>121</v>
      </c>
      <c r="D5" s="741"/>
      <c r="E5" s="304"/>
      <c r="F5" s="745" t="s">
        <v>222</v>
      </c>
      <c r="G5" s="746"/>
      <c r="J5" s="214"/>
      <c r="K5" s="641" t="s">
        <v>221</v>
      </c>
      <c r="L5" s="740" t="s">
        <v>121</v>
      </c>
      <c r="M5" s="741"/>
      <c r="N5" s="304"/>
      <c r="O5" s="740" t="s">
        <v>222</v>
      </c>
      <c r="P5" s="741"/>
    </row>
    <row r="6" spans="1:19" ht="14.25" customHeight="1">
      <c r="A6" s="216"/>
      <c r="B6" s="307" t="s">
        <v>223</v>
      </c>
      <c r="C6" s="742" t="s">
        <v>75</v>
      </c>
      <c r="D6" s="743"/>
      <c r="E6" s="305"/>
      <c r="F6" s="742" t="s">
        <v>76</v>
      </c>
      <c r="G6" s="743"/>
      <c r="J6" s="216"/>
      <c r="K6" s="307" t="s">
        <v>223</v>
      </c>
      <c r="L6" s="742" t="s">
        <v>75</v>
      </c>
      <c r="M6" s="743"/>
      <c r="N6" s="305"/>
      <c r="O6" s="742" t="s">
        <v>76</v>
      </c>
      <c r="P6" s="743"/>
    </row>
    <row r="7" spans="1:19" ht="15.75" customHeight="1">
      <c r="A7" s="216"/>
      <c r="B7" s="220" t="s">
        <v>217</v>
      </c>
      <c r="C7" s="296" t="s">
        <v>224</v>
      </c>
      <c r="D7" s="296" t="s">
        <v>225</v>
      </c>
      <c r="E7" s="231"/>
      <c r="F7" s="296" t="s">
        <v>226</v>
      </c>
      <c r="G7" s="296" t="s">
        <v>227</v>
      </c>
      <c r="J7" s="216"/>
      <c r="K7" s="220" t="s">
        <v>217</v>
      </c>
      <c r="L7" s="296" t="s">
        <v>224</v>
      </c>
      <c r="M7" s="296" t="s">
        <v>225</v>
      </c>
      <c r="N7" s="231"/>
      <c r="O7" s="296" t="s">
        <v>226</v>
      </c>
      <c r="P7" s="296" t="s">
        <v>227</v>
      </c>
    </row>
    <row r="8" spans="1:19" ht="15" customHeight="1">
      <c r="A8" s="216"/>
      <c r="B8" s="222"/>
      <c r="C8" s="635" t="s">
        <v>228</v>
      </c>
      <c r="D8" s="635" t="s">
        <v>229</v>
      </c>
      <c r="E8" s="263"/>
      <c r="F8" s="635" t="s">
        <v>230</v>
      </c>
      <c r="G8" s="635" t="s">
        <v>231</v>
      </c>
      <c r="J8" s="216"/>
      <c r="K8" s="222"/>
      <c r="L8" s="635" t="s">
        <v>228</v>
      </c>
      <c r="M8" s="635" t="s">
        <v>229</v>
      </c>
      <c r="N8" s="263"/>
      <c r="O8" s="635" t="s">
        <v>230</v>
      </c>
      <c r="P8" s="635" t="s">
        <v>231</v>
      </c>
    </row>
    <row r="9" spans="1:19" ht="15.75" customHeight="1">
      <c r="A9" s="223">
        <v>2016</v>
      </c>
      <c r="B9" s="413">
        <v>25.3</v>
      </c>
      <c r="C9" s="413">
        <v>35.4</v>
      </c>
      <c r="D9" s="413">
        <v>15.2</v>
      </c>
      <c r="E9" s="414"/>
      <c r="F9" s="413">
        <v>51.7</v>
      </c>
      <c r="G9" s="413">
        <v>19.899999999999999</v>
      </c>
      <c r="J9" s="223">
        <v>2016</v>
      </c>
      <c r="K9" s="224">
        <v>27.4</v>
      </c>
      <c r="L9" s="224">
        <v>34.799999999999997</v>
      </c>
      <c r="M9" s="224">
        <v>20.6</v>
      </c>
      <c r="N9" s="225"/>
      <c r="O9" s="224">
        <v>51.1</v>
      </c>
      <c r="P9" s="224">
        <v>22.2</v>
      </c>
    </row>
    <row r="10" spans="1:19" ht="15.75" customHeight="1">
      <c r="A10" s="223">
        <v>2017</v>
      </c>
      <c r="B10" s="413">
        <v>26.4</v>
      </c>
      <c r="C10" s="413">
        <v>33</v>
      </c>
      <c r="D10" s="413">
        <v>20</v>
      </c>
      <c r="E10" s="414"/>
      <c r="F10" s="413">
        <v>52.1</v>
      </c>
      <c r="G10" s="413">
        <v>21</v>
      </c>
      <c r="J10" s="223">
        <v>2017</v>
      </c>
      <c r="K10" s="224">
        <v>26.9</v>
      </c>
      <c r="L10" s="224">
        <v>32.4</v>
      </c>
      <c r="M10" s="224">
        <v>21</v>
      </c>
      <c r="N10" s="225"/>
      <c r="O10" s="224">
        <v>48.7</v>
      </c>
      <c r="P10" s="224">
        <v>22.4</v>
      </c>
    </row>
    <row r="11" spans="1:19" ht="15.75" customHeight="1">
      <c r="A11" s="223">
        <v>2018</v>
      </c>
      <c r="B11" s="413">
        <v>27.2</v>
      </c>
      <c r="C11" s="413">
        <v>32.700000000000003</v>
      </c>
      <c r="D11" s="413">
        <v>21.8</v>
      </c>
      <c r="E11" s="414"/>
      <c r="F11" s="413">
        <v>52.4</v>
      </c>
      <c r="G11" s="413">
        <v>21.9</v>
      </c>
      <c r="J11" s="223">
        <v>2018</v>
      </c>
      <c r="K11" s="224">
        <v>27.2</v>
      </c>
      <c r="L11" s="224">
        <v>32.5</v>
      </c>
      <c r="M11" s="224">
        <v>21.8</v>
      </c>
      <c r="N11" s="225"/>
      <c r="O11" s="224">
        <v>49.6</v>
      </c>
      <c r="P11" s="224">
        <v>22.3</v>
      </c>
    </row>
    <row r="12" spans="1:19" ht="15.75" customHeight="1">
      <c r="A12" s="223">
        <v>2019</v>
      </c>
      <c r="B12" s="413">
        <v>28.9</v>
      </c>
      <c r="C12" s="413">
        <v>32.42</v>
      </c>
      <c r="D12" s="413">
        <v>25.35</v>
      </c>
      <c r="E12" s="414"/>
      <c r="F12" s="413">
        <v>52.75</v>
      </c>
      <c r="G12" s="413">
        <v>23.67</v>
      </c>
      <c r="J12" s="223">
        <v>2019</v>
      </c>
      <c r="K12" s="224">
        <v>28.9</v>
      </c>
      <c r="L12" s="224">
        <v>32.42</v>
      </c>
      <c r="M12" s="224">
        <v>25.35</v>
      </c>
      <c r="N12" s="225"/>
      <c r="O12" s="224">
        <v>52.75</v>
      </c>
      <c r="P12" s="224">
        <v>23.67</v>
      </c>
    </row>
    <row r="13" spans="1:19" ht="15.75" customHeight="1">
      <c r="A13" s="223">
        <v>2020</v>
      </c>
      <c r="B13" s="413">
        <v>30.16</v>
      </c>
      <c r="C13" s="413">
        <v>36.840000000000003</v>
      </c>
      <c r="D13" s="413">
        <v>23.65</v>
      </c>
      <c r="E13" s="414"/>
      <c r="F13" s="413">
        <v>61.26</v>
      </c>
      <c r="G13" s="413">
        <v>25.31</v>
      </c>
      <c r="J13" s="223">
        <v>2020</v>
      </c>
      <c r="K13" s="224">
        <v>29.3</v>
      </c>
      <c r="L13" s="224">
        <v>32.81</v>
      </c>
      <c r="M13" s="224">
        <v>26.01</v>
      </c>
      <c r="N13" s="225"/>
      <c r="O13" s="224">
        <v>54.02</v>
      </c>
      <c r="P13" s="224">
        <v>25.38</v>
      </c>
    </row>
    <row r="14" spans="1:19" ht="15.75" customHeight="1">
      <c r="A14" s="223">
        <v>2021</v>
      </c>
      <c r="B14" s="413">
        <v>31.74</v>
      </c>
      <c r="C14" s="413">
        <v>37.770000000000003</v>
      </c>
      <c r="D14" s="413">
        <v>25.2</v>
      </c>
      <c r="E14" s="414"/>
      <c r="F14" s="413">
        <v>55.74</v>
      </c>
      <c r="G14" s="413">
        <v>25.53</v>
      </c>
      <c r="J14" s="223"/>
      <c r="K14" s="224"/>
      <c r="L14" s="224"/>
      <c r="M14" s="224"/>
      <c r="N14" s="225"/>
      <c r="O14" s="224"/>
      <c r="P14" s="224"/>
    </row>
    <row r="15" spans="1:19" ht="13.5" customHeight="1">
      <c r="A15" s="291"/>
      <c r="B15" s="291"/>
      <c r="C15" s="291"/>
      <c r="D15" s="291"/>
      <c r="E15" s="291"/>
      <c r="F15" s="291"/>
      <c r="G15" s="291"/>
      <c r="J15" s="291"/>
      <c r="K15" s="291"/>
      <c r="L15" s="291"/>
      <c r="M15" s="291"/>
      <c r="N15" s="291"/>
      <c r="O15" s="291"/>
      <c r="P15" s="291"/>
    </row>
    <row r="16" spans="1:19" ht="14.25" customHeight="1">
      <c r="A16" s="228"/>
      <c r="B16" s="228"/>
      <c r="C16" s="228"/>
      <c r="D16" s="228"/>
      <c r="E16" s="228"/>
      <c r="F16" s="228"/>
      <c r="G16" s="228"/>
      <c r="J16" s="228"/>
      <c r="K16" s="228"/>
      <c r="L16" s="228"/>
      <c r="M16" s="228"/>
      <c r="N16" s="228"/>
      <c r="O16" s="228"/>
      <c r="P16" s="228"/>
    </row>
    <row r="17" spans="1:16" ht="23.25" customHeight="1">
      <c r="A17" s="206" t="s">
        <v>533</v>
      </c>
      <c r="B17" s="207"/>
      <c r="C17" s="207"/>
      <c r="D17" s="207"/>
      <c r="E17" s="207"/>
      <c r="F17" s="207"/>
      <c r="G17" s="207"/>
      <c r="J17" s="206" t="s">
        <v>533</v>
      </c>
      <c r="K17" s="207"/>
      <c r="L17" s="207"/>
      <c r="M17" s="207"/>
      <c r="N17" s="207"/>
      <c r="O17" s="207"/>
      <c r="P17" s="207"/>
    </row>
    <row r="18" spans="1:16">
      <c r="A18" s="640" t="s">
        <v>473</v>
      </c>
      <c r="B18" s="207"/>
      <c r="C18" s="207"/>
      <c r="D18" s="207"/>
      <c r="E18" s="207"/>
      <c r="F18" s="207"/>
      <c r="G18" s="207"/>
      <c r="J18" s="640" t="s">
        <v>473</v>
      </c>
      <c r="K18" s="207"/>
      <c r="L18" s="207"/>
      <c r="M18" s="207"/>
      <c r="N18" s="207"/>
      <c r="O18" s="207"/>
      <c r="P18" s="207"/>
    </row>
    <row r="19" spans="1:16" ht="13.5" customHeight="1">
      <c r="A19" s="209"/>
      <c r="B19" s="207"/>
      <c r="C19" s="207"/>
      <c r="D19" s="207"/>
      <c r="E19" s="207"/>
      <c r="F19" s="207"/>
      <c r="G19" s="207"/>
      <c r="J19" s="209"/>
      <c r="K19" s="207"/>
      <c r="L19" s="207"/>
      <c r="M19" s="207"/>
      <c r="N19" s="207"/>
      <c r="O19" s="207"/>
      <c r="P19" s="207"/>
    </row>
    <row r="20" spans="1:16">
      <c r="A20" s="210"/>
      <c r="B20" s="211"/>
      <c r="C20" s="211"/>
      <c r="D20" s="211"/>
      <c r="E20" s="211"/>
      <c r="F20" s="211"/>
      <c r="G20" s="229" t="s">
        <v>266</v>
      </c>
      <c r="J20" s="210"/>
      <c r="K20" s="211"/>
      <c r="L20" s="211"/>
      <c r="M20" s="211"/>
      <c r="N20" s="211"/>
      <c r="O20" s="211"/>
      <c r="P20" s="229" t="s">
        <v>266</v>
      </c>
    </row>
    <row r="21" spans="1:16" ht="24" customHeight="1">
      <c r="A21" s="214"/>
      <c r="B21" s="634" t="s">
        <v>221</v>
      </c>
      <c r="C21" s="703" t="s">
        <v>121</v>
      </c>
      <c r="D21" s="704"/>
      <c r="E21" s="637"/>
      <c r="F21" s="735" t="s">
        <v>222</v>
      </c>
      <c r="G21" s="736"/>
      <c r="J21" s="214"/>
      <c r="K21" s="634" t="s">
        <v>221</v>
      </c>
      <c r="L21" s="703" t="s">
        <v>121</v>
      </c>
      <c r="M21" s="704"/>
      <c r="N21" s="637"/>
      <c r="O21" s="735" t="s">
        <v>222</v>
      </c>
      <c r="P21" s="736"/>
    </row>
    <row r="22" spans="1:16" ht="15.95" customHeight="1">
      <c r="A22" s="216"/>
      <c r="B22" s="636" t="s">
        <v>223</v>
      </c>
      <c r="C22" s="705" t="s">
        <v>75</v>
      </c>
      <c r="D22" s="706"/>
      <c r="E22" s="219"/>
      <c r="F22" s="705" t="s">
        <v>76</v>
      </c>
      <c r="G22" s="706"/>
      <c r="J22" s="216"/>
      <c r="K22" s="636" t="s">
        <v>223</v>
      </c>
      <c r="L22" s="705" t="s">
        <v>75</v>
      </c>
      <c r="M22" s="706"/>
      <c r="N22" s="219"/>
      <c r="O22" s="705" t="s">
        <v>76</v>
      </c>
      <c r="P22" s="706"/>
    </row>
    <row r="23" spans="1:16" ht="15.95" customHeight="1">
      <c r="A23" s="216"/>
      <c r="B23" s="220" t="s">
        <v>217</v>
      </c>
      <c r="C23" s="296" t="s">
        <v>224</v>
      </c>
      <c r="D23" s="296" t="s">
        <v>225</v>
      </c>
      <c r="E23" s="231"/>
      <c r="F23" s="296" t="s">
        <v>226</v>
      </c>
      <c r="G23" s="296" t="s">
        <v>227</v>
      </c>
      <c r="J23" s="216"/>
      <c r="K23" s="220" t="s">
        <v>217</v>
      </c>
      <c r="L23" s="296" t="s">
        <v>224</v>
      </c>
      <c r="M23" s="296" t="s">
        <v>225</v>
      </c>
      <c r="N23" s="231"/>
      <c r="O23" s="296" t="s">
        <v>226</v>
      </c>
      <c r="P23" s="296" t="s">
        <v>227</v>
      </c>
    </row>
    <row r="24" spans="1:16" ht="15.95" customHeight="1">
      <c r="A24" s="216"/>
      <c r="B24" s="222"/>
      <c r="C24" s="635" t="s">
        <v>228</v>
      </c>
      <c r="D24" s="635" t="s">
        <v>229</v>
      </c>
      <c r="E24" s="263"/>
      <c r="F24" s="635" t="s">
        <v>230</v>
      </c>
      <c r="G24" s="635" t="s">
        <v>231</v>
      </c>
      <c r="J24" s="216"/>
      <c r="K24" s="222"/>
      <c r="L24" s="635" t="s">
        <v>228</v>
      </c>
      <c r="M24" s="635" t="s">
        <v>229</v>
      </c>
      <c r="N24" s="263"/>
      <c r="O24" s="635" t="s">
        <v>230</v>
      </c>
      <c r="P24" s="635" t="s">
        <v>231</v>
      </c>
    </row>
    <row r="25" spans="1:16" ht="12" customHeight="1">
      <c r="A25" s="216"/>
      <c r="B25" s="216"/>
      <c r="C25" s="216"/>
      <c r="D25" s="216"/>
      <c r="E25" s="216"/>
      <c r="F25" s="216"/>
      <c r="G25" s="216"/>
      <c r="J25" s="216"/>
      <c r="K25" s="216"/>
      <c r="L25" s="216"/>
      <c r="M25" s="216"/>
      <c r="N25" s="216"/>
      <c r="O25" s="216"/>
      <c r="P25" s="216"/>
    </row>
    <row r="26" spans="1:16" ht="15" customHeight="1">
      <c r="A26" s="204">
        <v>2016</v>
      </c>
      <c r="B26" s="413">
        <v>2.15</v>
      </c>
      <c r="C26" s="413">
        <v>2.67</v>
      </c>
      <c r="D26" s="413">
        <v>1.57</v>
      </c>
      <c r="E26" s="413"/>
      <c r="F26" s="413">
        <v>2.98</v>
      </c>
      <c r="G26" s="413">
        <v>1.96</v>
      </c>
      <c r="J26" s="204">
        <v>2016</v>
      </c>
      <c r="K26" s="413">
        <v>2.15</v>
      </c>
      <c r="L26" s="413">
        <v>2.69</v>
      </c>
      <c r="M26" s="413">
        <v>1.57</v>
      </c>
      <c r="N26" s="413"/>
      <c r="O26" s="413">
        <v>2.98</v>
      </c>
      <c r="P26" s="413">
        <v>1.95</v>
      </c>
    </row>
    <row r="27" spans="1:16" ht="15" customHeight="1">
      <c r="A27" s="223">
        <v>2017</v>
      </c>
      <c r="B27" s="413">
        <v>1.28</v>
      </c>
      <c r="C27" s="413">
        <v>1.48</v>
      </c>
      <c r="D27" s="413">
        <v>1.06</v>
      </c>
      <c r="E27" s="413"/>
      <c r="F27" s="413">
        <v>1.3</v>
      </c>
      <c r="G27" s="413">
        <v>1.28</v>
      </c>
      <c r="J27" s="223">
        <v>2017</v>
      </c>
      <c r="K27" s="413">
        <v>1.3</v>
      </c>
      <c r="L27" s="413">
        <v>1.49</v>
      </c>
      <c r="M27" s="413">
        <v>1.07</v>
      </c>
      <c r="N27" s="413"/>
      <c r="O27" s="413">
        <v>1.3</v>
      </c>
      <c r="P27" s="413">
        <v>1.3</v>
      </c>
    </row>
    <row r="28" spans="1:16" ht="15" customHeight="1">
      <c r="A28" s="204">
        <v>2018</v>
      </c>
      <c r="B28" s="413">
        <v>1.35</v>
      </c>
      <c r="C28" s="413">
        <v>1.68</v>
      </c>
      <c r="D28" s="413">
        <v>0.99</v>
      </c>
      <c r="E28" s="413"/>
      <c r="F28" s="413">
        <v>1.87</v>
      </c>
      <c r="G28" s="413">
        <v>1.23</v>
      </c>
      <c r="J28" s="204">
        <v>2018</v>
      </c>
      <c r="K28" s="413">
        <v>1.33</v>
      </c>
      <c r="L28" s="413">
        <v>1.67</v>
      </c>
      <c r="M28" s="413">
        <v>0.98</v>
      </c>
      <c r="N28" s="413"/>
      <c r="O28" s="413">
        <v>1.85</v>
      </c>
      <c r="P28" s="413">
        <v>1.2</v>
      </c>
    </row>
    <row r="29" spans="1:16" ht="15" customHeight="1">
      <c r="A29" s="223">
        <v>2019</v>
      </c>
      <c r="B29" s="413">
        <v>0.52</v>
      </c>
      <c r="C29" s="413">
        <v>0.49</v>
      </c>
      <c r="D29" s="413">
        <v>0.56000000000000005</v>
      </c>
      <c r="E29" s="413"/>
      <c r="F29" s="413">
        <v>2.73</v>
      </c>
      <c r="G29" s="413">
        <v>0.02</v>
      </c>
      <c r="J29" s="223">
        <v>2019</v>
      </c>
      <c r="K29" s="413">
        <v>0.52</v>
      </c>
      <c r="L29" s="413">
        <v>0.49</v>
      </c>
      <c r="M29" s="413">
        <v>0.56000000000000005</v>
      </c>
      <c r="N29" s="413"/>
      <c r="O29" s="413">
        <v>2.73</v>
      </c>
      <c r="P29" s="413">
        <v>0.02</v>
      </c>
    </row>
    <row r="30" spans="1:16" ht="15" customHeight="1">
      <c r="A30" s="223">
        <v>2020</v>
      </c>
      <c r="B30" s="413">
        <v>1.37</v>
      </c>
      <c r="C30" s="413">
        <v>1.18</v>
      </c>
      <c r="D30" s="413">
        <v>1.56</v>
      </c>
      <c r="E30" s="413"/>
      <c r="F30" s="413">
        <v>1.3</v>
      </c>
      <c r="G30" s="413">
        <v>1.38</v>
      </c>
      <c r="J30" s="223">
        <v>2020</v>
      </c>
      <c r="K30" s="413">
        <v>1.37</v>
      </c>
      <c r="L30" s="413">
        <v>1.62</v>
      </c>
      <c r="M30" s="413">
        <v>1.0900000000000001</v>
      </c>
      <c r="N30" s="413"/>
      <c r="O30" s="413">
        <v>1.61</v>
      </c>
      <c r="P30" s="413">
        <v>1.41</v>
      </c>
    </row>
    <row r="31" spans="1:16" ht="15" customHeight="1">
      <c r="A31" s="223">
        <v>2021</v>
      </c>
      <c r="B31" s="413">
        <v>1.34</v>
      </c>
      <c r="C31" s="413">
        <v>1.8</v>
      </c>
      <c r="D31" s="544">
        <v>0.8</v>
      </c>
      <c r="E31" s="413"/>
      <c r="F31" s="413">
        <v>0.78</v>
      </c>
      <c r="G31" s="413">
        <v>1.5</v>
      </c>
      <c r="J31" s="223"/>
      <c r="K31" s="413"/>
      <c r="L31" s="413"/>
      <c r="M31" s="413"/>
      <c r="N31" s="413"/>
      <c r="O31" s="413"/>
      <c r="P31" s="413"/>
    </row>
    <row r="32" spans="1:16" ht="15.75" customHeight="1">
      <c r="A32" s="262"/>
      <c r="B32" s="458"/>
      <c r="C32" s="458"/>
      <c r="D32" s="458"/>
      <c r="E32" s="458"/>
      <c r="F32" s="458"/>
      <c r="G32" s="458"/>
      <c r="J32" s="262"/>
      <c r="K32" s="458"/>
      <c r="L32" s="458"/>
      <c r="M32" s="458"/>
      <c r="N32" s="458"/>
      <c r="O32" s="458"/>
      <c r="P32" s="458"/>
    </row>
    <row r="33" spans="1:16" ht="20.100000000000001" customHeight="1">
      <c r="A33" s="459"/>
      <c r="B33" s="460"/>
      <c r="C33" s="461"/>
      <c r="D33" s="461"/>
      <c r="E33" s="461"/>
      <c r="F33" s="462"/>
      <c r="G33" s="462"/>
      <c r="J33" s="459"/>
      <c r="K33" s="460"/>
      <c r="L33" s="461"/>
      <c r="M33" s="461"/>
      <c r="N33" s="461"/>
      <c r="O33" s="462"/>
      <c r="P33" s="462"/>
    </row>
    <row r="34" spans="1:16">
      <c r="A34" s="228"/>
      <c r="B34" s="228"/>
      <c r="C34" s="228"/>
      <c r="D34" s="228"/>
      <c r="E34" s="228"/>
      <c r="F34" s="228"/>
      <c r="G34" s="228"/>
      <c r="J34" s="228"/>
      <c r="K34" s="228"/>
      <c r="L34" s="228"/>
      <c r="M34" s="228"/>
      <c r="N34" s="228"/>
      <c r="O34" s="228"/>
      <c r="P34" s="228"/>
    </row>
    <row r="35" spans="1:16">
      <c r="A35" s="228"/>
      <c r="B35" s="228"/>
      <c r="C35" s="228"/>
      <c r="D35" s="228"/>
      <c r="E35" s="228"/>
      <c r="F35" s="228"/>
      <c r="G35" s="228"/>
      <c r="J35" s="228"/>
      <c r="K35" s="228"/>
      <c r="L35" s="228"/>
      <c r="M35" s="228"/>
      <c r="N35" s="228"/>
      <c r="O35" s="228"/>
      <c r="P35" s="228"/>
    </row>
    <row r="36" spans="1:16">
      <c r="B36" s="228"/>
      <c r="C36" s="228"/>
      <c r="D36" s="228"/>
      <c r="E36" s="228"/>
      <c r="F36" s="228"/>
      <c r="G36" s="228"/>
      <c r="K36" s="228"/>
      <c r="L36" s="228"/>
      <c r="M36" s="228"/>
      <c r="N36" s="228"/>
      <c r="O36" s="228"/>
      <c r="P36" s="228"/>
    </row>
    <row r="37" spans="1:16">
      <c r="A37" s="228"/>
      <c r="B37" s="228"/>
      <c r="C37" s="228"/>
      <c r="D37" s="228"/>
      <c r="E37" s="228"/>
      <c r="F37" s="228"/>
      <c r="G37" s="228"/>
      <c r="J37" s="228"/>
      <c r="K37" s="228"/>
      <c r="L37" s="228"/>
      <c r="M37" s="228"/>
      <c r="N37" s="228"/>
      <c r="O37" s="228"/>
      <c r="P37" s="228"/>
    </row>
    <row r="38" spans="1:16" ht="20.25">
      <c r="A38" s="45" t="s">
        <v>341</v>
      </c>
      <c r="B38" s="228"/>
      <c r="C38" s="228"/>
      <c r="D38" s="228"/>
      <c r="E38" s="228"/>
      <c r="F38" s="228"/>
      <c r="G38" s="228"/>
      <c r="J38" s="45" t="s">
        <v>341</v>
      </c>
      <c r="K38" s="228"/>
      <c r="L38" s="228"/>
      <c r="M38" s="228"/>
      <c r="N38" s="228"/>
      <c r="O38" s="228"/>
      <c r="P38" s="228"/>
    </row>
    <row r="39" spans="1:16">
      <c r="A39" s="228"/>
      <c r="B39" s="228"/>
      <c r="C39" s="228"/>
      <c r="D39" s="228"/>
      <c r="E39" s="228"/>
      <c r="F39" s="228"/>
      <c r="G39" s="228"/>
      <c r="J39" s="228"/>
      <c r="K39" s="228"/>
      <c r="L39" s="228"/>
      <c r="M39" s="228"/>
      <c r="N39" s="228"/>
      <c r="O39" s="228"/>
      <c r="P39" s="228"/>
    </row>
    <row r="40" spans="1:16">
      <c r="A40" s="228"/>
      <c r="B40" s="228"/>
      <c r="C40" s="228"/>
      <c r="D40" s="228"/>
      <c r="E40" s="228"/>
      <c r="F40" s="228"/>
      <c r="G40" s="228"/>
      <c r="J40" s="228"/>
      <c r="K40" s="228"/>
      <c r="L40" s="228"/>
      <c r="M40" s="228"/>
      <c r="N40" s="228"/>
      <c r="O40" s="228"/>
      <c r="P40" s="228"/>
    </row>
    <row r="41" spans="1:16">
      <c r="A41" s="228"/>
      <c r="B41" s="228"/>
      <c r="C41" s="228"/>
      <c r="D41" s="228"/>
      <c r="E41" s="228"/>
      <c r="F41" s="228"/>
      <c r="G41" s="228"/>
      <c r="J41" s="228"/>
      <c r="K41" s="228"/>
      <c r="L41" s="228"/>
      <c r="M41" s="228"/>
      <c r="N41" s="228"/>
      <c r="O41" s="228"/>
      <c r="P41" s="228"/>
    </row>
    <row r="42" spans="1:16">
      <c r="A42" s="228"/>
      <c r="B42" s="228"/>
      <c r="C42" s="228"/>
      <c r="D42" s="228"/>
      <c r="E42" s="228"/>
      <c r="F42" s="228"/>
      <c r="G42" s="228"/>
      <c r="J42" s="228"/>
      <c r="K42" s="228"/>
      <c r="L42" s="228"/>
      <c r="M42" s="228"/>
      <c r="N42" s="228"/>
      <c r="O42" s="228"/>
      <c r="P42" s="228"/>
    </row>
    <row r="43" spans="1:16">
      <c r="A43" s="228"/>
      <c r="B43" s="228"/>
      <c r="C43" s="228"/>
      <c r="D43" s="228"/>
      <c r="E43" s="228"/>
      <c r="F43" s="228"/>
      <c r="G43" s="228"/>
      <c r="J43" s="228"/>
      <c r="K43" s="228"/>
      <c r="L43" s="228"/>
      <c r="M43" s="228"/>
      <c r="N43" s="228"/>
      <c r="O43" s="228"/>
      <c r="P43" s="228"/>
    </row>
  </sheetData>
  <mergeCells count="20">
    <mergeCell ref="A1:G1"/>
    <mergeCell ref="A2:G2"/>
    <mergeCell ref="C5:D5"/>
    <mergeCell ref="F5:G5"/>
    <mergeCell ref="C6:D6"/>
    <mergeCell ref="F6:G6"/>
    <mergeCell ref="J1:P1"/>
    <mergeCell ref="J2:P2"/>
    <mergeCell ref="L5:M5"/>
    <mergeCell ref="O5:P5"/>
    <mergeCell ref="L6:M6"/>
    <mergeCell ref="O6:P6"/>
    <mergeCell ref="L21:M21"/>
    <mergeCell ref="O21:P21"/>
    <mergeCell ref="L22:M22"/>
    <mergeCell ref="O22:P22"/>
    <mergeCell ref="C21:D21"/>
    <mergeCell ref="F21:G21"/>
    <mergeCell ref="C22:D22"/>
    <mergeCell ref="F22:G22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41"/>
  <sheetViews>
    <sheetView workbookViewId="0">
      <pane xSplit="1" ySplit="9" topLeftCell="B16" activePane="bottomRight" state="frozen"/>
      <selection activeCell="D10" sqref="D10"/>
      <selection pane="topRight" activeCell="D10" sqref="D10"/>
      <selection pane="bottomLeft" activeCell="D10" sqref="D10"/>
      <selection pane="bottomRight" activeCell="G15" sqref="G15"/>
    </sheetView>
  </sheetViews>
  <sheetFormatPr defaultColWidth="9.140625" defaultRowHeight="18.75"/>
  <cols>
    <col min="1" max="1" width="23.140625" style="208" customWidth="1"/>
    <col min="2" max="4" width="10" style="208" customWidth="1"/>
    <col min="5" max="5" width="2.140625" style="208" customWidth="1"/>
    <col min="6" max="7" width="14.42578125" style="208" customWidth="1"/>
    <col min="8" max="8" width="9.140625" style="208"/>
    <col min="9" max="9" width="23.140625" style="208" hidden="1" customWidth="1"/>
    <col min="10" max="12" width="10" style="208" hidden="1" customWidth="1"/>
    <col min="13" max="13" width="2.140625" style="208" hidden="1" customWidth="1"/>
    <col min="14" max="15" width="14.42578125" style="208" hidden="1" customWidth="1"/>
    <col min="16" max="16" width="0" style="208" hidden="1" customWidth="1"/>
    <col min="17" max="16384" width="9.140625" style="208"/>
  </cols>
  <sheetData>
    <row r="1" spans="1:15">
      <c r="A1" s="206" t="s">
        <v>497</v>
      </c>
      <c r="B1" s="207"/>
      <c r="C1" s="207"/>
      <c r="D1" s="207"/>
      <c r="E1" s="207"/>
      <c r="F1" s="207"/>
      <c r="G1" s="207"/>
      <c r="I1" s="206" t="s">
        <v>497</v>
      </c>
      <c r="J1" s="207"/>
      <c r="K1" s="207"/>
      <c r="L1" s="207"/>
      <c r="M1" s="207"/>
      <c r="N1" s="207"/>
      <c r="O1" s="207"/>
    </row>
    <row r="2" spans="1:15">
      <c r="A2" s="206" t="s">
        <v>534</v>
      </c>
      <c r="B2" s="207"/>
      <c r="C2" s="207"/>
      <c r="D2" s="207"/>
      <c r="E2" s="207"/>
      <c r="F2" s="207"/>
      <c r="G2" s="207"/>
      <c r="I2" s="206" t="s">
        <v>534</v>
      </c>
      <c r="J2" s="207"/>
      <c r="K2" s="207"/>
      <c r="L2" s="207"/>
      <c r="M2" s="207"/>
      <c r="N2" s="207"/>
      <c r="O2" s="207"/>
    </row>
    <row r="3" spans="1:15">
      <c r="A3" s="289" t="s">
        <v>415</v>
      </c>
      <c r="B3" s="207"/>
      <c r="C3" s="207"/>
      <c r="D3" s="207"/>
      <c r="E3" s="207"/>
      <c r="F3" s="207"/>
      <c r="G3" s="207"/>
      <c r="I3" s="640" t="s">
        <v>415</v>
      </c>
      <c r="J3" s="207"/>
      <c r="K3" s="207"/>
      <c r="L3" s="207"/>
      <c r="M3" s="207"/>
      <c r="N3" s="207"/>
      <c r="O3" s="207"/>
    </row>
    <row r="4" spans="1:15">
      <c r="A4" s="209"/>
      <c r="B4" s="207"/>
      <c r="C4" s="207"/>
      <c r="D4" s="207"/>
      <c r="E4" s="207"/>
      <c r="F4" s="207"/>
      <c r="G4" s="207"/>
      <c r="I4" s="643" t="s">
        <v>552</v>
      </c>
      <c r="J4" s="207"/>
      <c r="K4" s="207"/>
      <c r="L4" s="207"/>
      <c r="M4" s="207"/>
      <c r="N4" s="207"/>
      <c r="O4" s="207"/>
    </row>
    <row r="5" spans="1:15">
      <c r="A5" s="210"/>
      <c r="B5" s="211"/>
      <c r="C5" s="211"/>
      <c r="D5" s="211"/>
      <c r="E5" s="211"/>
      <c r="F5" s="211"/>
      <c r="G5" s="229" t="s">
        <v>266</v>
      </c>
      <c r="I5" s="210"/>
      <c r="J5" s="211"/>
      <c r="K5" s="211"/>
      <c r="L5" s="211"/>
      <c r="M5" s="211"/>
      <c r="N5" s="211"/>
      <c r="O5" s="229" t="s">
        <v>266</v>
      </c>
    </row>
    <row r="6" spans="1:15" ht="15.95" customHeight="1">
      <c r="A6" s="214"/>
      <c r="B6" s="215" t="s">
        <v>221</v>
      </c>
      <c r="C6" s="711" t="s">
        <v>121</v>
      </c>
      <c r="D6" s="712"/>
      <c r="E6" s="215"/>
      <c r="F6" s="711" t="s">
        <v>222</v>
      </c>
      <c r="G6" s="712"/>
      <c r="I6" s="214"/>
      <c r="J6" s="637" t="s">
        <v>221</v>
      </c>
      <c r="K6" s="711" t="s">
        <v>121</v>
      </c>
      <c r="L6" s="712"/>
      <c r="M6" s="637"/>
      <c r="N6" s="711" t="s">
        <v>222</v>
      </c>
      <c r="O6" s="712"/>
    </row>
    <row r="7" spans="1:15" ht="15.95" customHeight="1">
      <c r="A7" s="216"/>
      <c r="B7" s="378" t="s">
        <v>223</v>
      </c>
      <c r="C7" s="705" t="s">
        <v>75</v>
      </c>
      <c r="D7" s="706"/>
      <c r="E7" s="219"/>
      <c r="F7" s="705" t="s">
        <v>76</v>
      </c>
      <c r="G7" s="706"/>
      <c r="I7" s="216"/>
      <c r="J7" s="378" t="s">
        <v>223</v>
      </c>
      <c r="K7" s="705" t="s">
        <v>75</v>
      </c>
      <c r="L7" s="706"/>
      <c r="M7" s="219"/>
      <c r="N7" s="705" t="s">
        <v>76</v>
      </c>
      <c r="O7" s="706"/>
    </row>
    <row r="8" spans="1:15" ht="15.95" customHeight="1">
      <c r="A8" s="216"/>
      <c r="B8" s="220" t="s">
        <v>217</v>
      </c>
      <c r="C8" s="377" t="s">
        <v>224</v>
      </c>
      <c r="D8" s="377" t="s">
        <v>225</v>
      </c>
      <c r="E8" s="231"/>
      <c r="F8" s="377" t="s">
        <v>226</v>
      </c>
      <c r="G8" s="377" t="s">
        <v>227</v>
      </c>
      <c r="I8" s="216"/>
      <c r="J8" s="220" t="s">
        <v>217</v>
      </c>
      <c r="K8" s="377" t="s">
        <v>224</v>
      </c>
      <c r="L8" s="377" t="s">
        <v>225</v>
      </c>
      <c r="M8" s="231"/>
      <c r="N8" s="377" t="s">
        <v>226</v>
      </c>
      <c r="O8" s="377" t="s">
        <v>227</v>
      </c>
    </row>
    <row r="9" spans="1:15" ht="15.95" customHeight="1">
      <c r="A9" s="216"/>
      <c r="B9" s="222"/>
      <c r="C9" s="335" t="s">
        <v>228</v>
      </c>
      <c r="D9" s="335" t="s">
        <v>229</v>
      </c>
      <c r="E9" s="263"/>
      <c r="F9" s="335" t="s">
        <v>230</v>
      </c>
      <c r="G9" s="335" t="s">
        <v>231</v>
      </c>
      <c r="I9" s="216"/>
      <c r="J9" s="222"/>
      <c r="K9" s="635" t="s">
        <v>228</v>
      </c>
      <c r="L9" s="635" t="s">
        <v>229</v>
      </c>
      <c r="M9" s="263"/>
      <c r="N9" s="635" t="s">
        <v>230</v>
      </c>
      <c r="O9" s="635" t="s">
        <v>231</v>
      </c>
    </row>
    <row r="10" spans="1:15">
      <c r="A10" s="216"/>
      <c r="B10" s="216"/>
      <c r="C10" s="216"/>
      <c r="D10" s="216"/>
      <c r="E10" s="216"/>
      <c r="F10" s="216"/>
      <c r="G10" s="216"/>
      <c r="I10" s="216"/>
      <c r="J10" s="216"/>
      <c r="K10" s="216"/>
      <c r="L10" s="216"/>
      <c r="M10" s="216"/>
      <c r="N10" s="216"/>
      <c r="O10" s="216"/>
    </row>
    <row r="11" spans="1:15" ht="27.75" customHeight="1">
      <c r="A11" s="223">
        <v>2016</v>
      </c>
      <c r="B11" s="413">
        <v>1.94</v>
      </c>
      <c r="C11" s="414">
        <v>2.12</v>
      </c>
      <c r="D11" s="414">
        <v>1.75</v>
      </c>
      <c r="E11" s="414"/>
      <c r="F11" s="415">
        <v>0.56000000000000005</v>
      </c>
      <c r="G11" s="415">
        <v>2.25</v>
      </c>
      <c r="I11" s="223">
        <v>2016</v>
      </c>
      <c r="J11" s="413">
        <v>1.53</v>
      </c>
      <c r="K11" s="414">
        <v>1.76</v>
      </c>
      <c r="L11" s="414">
        <v>1.32</v>
      </c>
      <c r="M11" s="414"/>
      <c r="N11" s="415">
        <v>0.47</v>
      </c>
      <c r="O11" s="415">
        <v>1.76</v>
      </c>
    </row>
    <row r="12" spans="1:15" ht="27.75" customHeight="1">
      <c r="A12" s="223">
        <v>2017</v>
      </c>
      <c r="B12" s="413">
        <v>0.92</v>
      </c>
      <c r="C12" s="414">
        <v>1.05</v>
      </c>
      <c r="D12" s="414">
        <v>0.78</v>
      </c>
      <c r="E12" s="414"/>
      <c r="F12" s="415">
        <v>0.14000000000000001</v>
      </c>
      <c r="G12" s="415">
        <v>1.0900000000000001</v>
      </c>
      <c r="I12" s="223">
        <v>2017</v>
      </c>
      <c r="J12" s="544">
        <v>0.93</v>
      </c>
      <c r="K12" s="545">
        <v>1.05</v>
      </c>
      <c r="L12" s="545">
        <v>0.77</v>
      </c>
      <c r="M12" s="545"/>
      <c r="N12" s="546">
        <v>0.14000000000000001</v>
      </c>
      <c r="O12" s="546">
        <v>1.1000000000000001</v>
      </c>
    </row>
    <row r="13" spans="1:15" ht="27.75" customHeight="1">
      <c r="A13" s="223">
        <v>2018</v>
      </c>
      <c r="B13" s="413">
        <v>0.81</v>
      </c>
      <c r="C13" s="414">
        <v>0.87</v>
      </c>
      <c r="D13" s="414">
        <v>0.75</v>
      </c>
      <c r="E13" s="414"/>
      <c r="F13" s="415">
        <v>0.43</v>
      </c>
      <c r="G13" s="415">
        <v>0.91</v>
      </c>
      <c r="I13" s="223">
        <v>2018</v>
      </c>
      <c r="J13" s="544">
        <v>0.81</v>
      </c>
      <c r="K13" s="545">
        <v>0.87</v>
      </c>
      <c r="L13" s="545">
        <v>0.75</v>
      </c>
      <c r="M13" s="545"/>
      <c r="N13" s="546">
        <v>0.43</v>
      </c>
      <c r="O13" s="546">
        <v>0.91</v>
      </c>
    </row>
    <row r="14" spans="1:15" ht="27.75" customHeight="1">
      <c r="A14" s="223">
        <v>2019</v>
      </c>
      <c r="B14" s="413">
        <v>0.86</v>
      </c>
      <c r="C14" s="414">
        <v>0.76</v>
      </c>
      <c r="D14" s="414">
        <v>0.98</v>
      </c>
      <c r="E14" s="414"/>
      <c r="F14" s="415">
        <v>0.23</v>
      </c>
      <c r="G14" s="415">
        <v>1</v>
      </c>
      <c r="I14" s="223">
        <v>2019</v>
      </c>
      <c r="J14" s="544">
        <v>0.86</v>
      </c>
      <c r="K14" s="545">
        <v>0.76</v>
      </c>
      <c r="L14" s="545">
        <v>0.98</v>
      </c>
      <c r="M14" s="545"/>
      <c r="N14" s="546">
        <v>0.23</v>
      </c>
      <c r="O14" s="546">
        <v>1</v>
      </c>
    </row>
    <row r="15" spans="1:15" ht="27.75" customHeight="1">
      <c r="A15" s="223">
        <v>2020</v>
      </c>
      <c r="B15" s="413">
        <v>1.48</v>
      </c>
      <c r="C15" s="414">
        <v>2.74</v>
      </c>
      <c r="D15" s="414">
        <v>1.71</v>
      </c>
      <c r="E15" s="414"/>
      <c r="F15" s="415">
        <v>0.44</v>
      </c>
      <c r="G15" s="415">
        <v>2.7</v>
      </c>
      <c r="I15" s="223">
        <v>2020</v>
      </c>
      <c r="J15" s="544">
        <v>1.48</v>
      </c>
      <c r="K15" s="545">
        <v>1.52</v>
      </c>
      <c r="L15" s="545">
        <v>1.33</v>
      </c>
      <c r="M15" s="545"/>
      <c r="N15" s="546">
        <v>1.01</v>
      </c>
      <c r="O15" s="546">
        <v>1.92</v>
      </c>
    </row>
    <row r="16" spans="1:15" ht="27.75" customHeight="1">
      <c r="A16" s="223">
        <v>2021</v>
      </c>
      <c r="B16" s="413">
        <v>1.1100000000000001</v>
      </c>
      <c r="C16" s="414">
        <v>1.35</v>
      </c>
      <c r="D16" s="414">
        <v>0.81</v>
      </c>
      <c r="E16" s="414"/>
      <c r="F16" s="415">
        <v>0.84</v>
      </c>
      <c r="G16" s="415">
        <v>1.18</v>
      </c>
      <c r="I16" s="223"/>
      <c r="J16" s="544"/>
      <c r="K16" s="545"/>
      <c r="L16" s="545"/>
      <c r="M16" s="545"/>
      <c r="N16" s="546"/>
      <c r="O16" s="546"/>
    </row>
    <row r="17" spans="1:15" ht="20.100000000000001" customHeight="1">
      <c r="A17" s="291"/>
      <c r="B17" s="297"/>
      <c r="C17" s="298"/>
      <c r="D17" s="298"/>
      <c r="E17" s="298"/>
      <c r="F17" s="299"/>
      <c r="G17" s="299"/>
      <c r="I17" s="291"/>
      <c r="J17" s="297"/>
      <c r="K17" s="298"/>
      <c r="L17" s="298"/>
      <c r="M17" s="298"/>
      <c r="N17" s="299"/>
      <c r="O17" s="299"/>
    </row>
    <row r="18" spans="1:15" ht="20.100000000000001" customHeight="1">
      <c r="A18" s="228"/>
      <c r="B18" s="224"/>
      <c r="C18" s="225"/>
      <c r="D18" s="225"/>
      <c r="E18" s="225"/>
      <c r="F18" s="226"/>
      <c r="G18" s="226"/>
      <c r="I18" s="228"/>
      <c r="J18" s="224"/>
      <c r="K18" s="225"/>
      <c r="L18" s="225"/>
      <c r="M18" s="225"/>
      <c r="N18" s="226"/>
      <c r="O18" s="226"/>
    </row>
    <row r="19" spans="1:15" ht="20.100000000000001" customHeight="1">
      <c r="A19" s="228"/>
      <c r="B19" s="225"/>
      <c r="C19" s="232"/>
      <c r="D19" s="232"/>
      <c r="E19" s="225"/>
      <c r="F19" s="232"/>
      <c r="G19" s="232"/>
      <c r="I19" s="228"/>
      <c r="J19" s="225"/>
      <c r="K19" s="232"/>
      <c r="L19" s="232"/>
      <c r="M19" s="225"/>
      <c r="N19" s="232"/>
      <c r="O19" s="232"/>
    </row>
    <row r="20" spans="1:15" ht="15.95" customHeight="1">
      <c r="A20" s="228"/>
      <c r="B20" s="233"/>
      <c r="C20" s="233"/>
      <c r="D20" s="233"/>
      <c r="E20" s="233"/>
      <c r="F20" s="233"/>
      <c r="G20" s="233"/>
      <c r="I20" s="228"/>
      <c r="J20" s="233"/>
      <c r="K20" s="233"/>
      <c r="L20" s="233"/>
      <c r="M20" s="233"/>
      <c r="N20" s="233"/>
      <c r="O20" s="233"/>
    </row>
    <row r="21" spans="1:15">
      <c r="A21" s="228"/>
      <c r="B21" s="228"/>
      <c r="C21" s="228"/>
      <c r="D21" s="228"/>
      <c r="E21" s="228"/>
      <c r="F21" s="228"/>
      <c r="G21" s="228"/>
      <c r="I21" s="228"/>
      <c r="J21" s="228"/>
      <c r="K21" s="228"/>
      <c r="L21" s="228"/>
      <c r="M21" s="228"/>
      <c r="N21" s="228"/>
      <c r="O21" s="228"/>
    </row>
    <row r="22" spans="1:15">
      <c r="A22" s="228"/>
      <c r="B22" s="228"/>
      <c r="C22" s="228"/>
      <c r="D22" s="228"/>
      <c r="E22" s="228"/>
      <c r="F22" s="228"/>
      <c r="G22" s="228"/>
      <c r="I22" s="228"/>
      <c r="J22" s="228"/>
      <c r="K22" s="228"/>
      <c r="L22" s="228"/>
      <c r="M22" s="228"/>
      <c r="N22" s="228"/>
      <c r="O22" s="228"/>
    </row>
    <row r="23" spans="1:15">
      <c r="A23" s="228"/>
      <c r="B23" s="228"/>
      <c r="C23" s="228"/>
      <c r="D23" s="228"/>
      <c r="E23" s="228"/>
      <c r="F23" s="228"/>
      <c r="G23" s="228"/>
      <c r="I23" s="228"/>
      <c r="J23" s="228"/>
      <c r="K23" s="228"/>
      <c r="L23" s="228"/>
      <c r="M23" s="228"/>
      <c r="N23" s="228"/>
      <c r="O23" s="228"/>
    </row>
    <row r="24" spans="1:15">
      <c r="A24" s="228"/>
      <c r="B24" s="228"/>
      <c r="C24" s="228"/>
      <c r="D24" s="228"/>
      <c r="E24" s="228"/>
      <c r="F24" s="228"/>
      <c r="G24" s="228"/>
      <c r="I24" s="228"/>
      <c r="J24" s="228"/>
      <c r="K24" s="228"/>
      <c r="L24" s="228"/>
      <c r="M24" s="228"/>
      <c r="N24" s="228"/>
      <c r="O24" s="228"/>
    </row>
    <row r="25" spans="1:15">
      <c r="A25" s="228"/>
      <c r="B25" s="228"/>
      <c r="C25" s="228"/>
      <c r="D25" s="228"/>
      <c r="E25" s="228"/>
      <c r="F25" s="228"/>
      <c r="G25" s="228"/>
      <c r="I25" s="228"/>
      <c r="J25" s="228"/>
      <c r="K25" s="228"/>
      <c r="L25" s="228"/>
      <c r="M25" s="228"/>
      <c r="N25" s="228"/>
      <c r="O25" s="228"/>
    </row>
    <row r="26" spans="1:15">
      <c r="A26" s="228"/>
      <c r="B26" s="228"/>
      <c r="C26" s="228"/>
      <c r="D26" s="228"/>
      <c r="E26" s="228"/>
      <c r="F26" s="228"/>
      <c r="G26" s="228"/>
      <c r="I26" s="228"/>
      <c r="J26" s="228"/>
      <c r="K26" s="228"/>
      <c r="L26" s="228"/>
      <c r="M26" s="228"/>
      <c r="N26" s="228"/>
      <c r="O26" s="228"/>
    </row>
    <row r="27" spans="1:15">
      <c r="A27" s="228"/>
      <c r="B27" s="228"/>
      <c r="C27" s="228"/>
      <c r="D27" s="228"/>
      <c r="E27" s="228"/>
      <c r="F27" s="228"/>
      <c r="G27" s="228"/>
      <c r="I27" s="228"/>
      <c r="J27" s="228"/>
      <c r="K27" s="228"/>
      <c r="L27" s="228"/>
      <c r="M27" s="228"/>
      <c r="N27" s="228"/>
      <c r="O27" s="228"/>
    </row>
    <row r="28" spans="1:15">
      <c r="A28" s="228"/>
      <c r="B28" s="228"/>
      <c r="C28" s="228"/>
      <c r="D28" s="228"/>
      <c r="E28" s="228"/>
      <c r="F28" s="228"/>
      <c r="G28" s="228"/>
      <c r="I28" s="228"/>
      <c r="J28" s="228"/>
      <c r="K28" s="228"/>
      <c r="L28" s="228"/>
      <c r="M28" s="228"/>
      <c r="N28" s="228"/>
      <c r="O28" s="228"/>
    </row>
    <row r="29" spans="1:15">
      <c r="A29" s="228"/>
      <c r="B29" s="228"/>
      <c r="C29" s="228"/>
      <c r="D29" s="228"/>
      <c r="E29" s="228"/>
      <c r="F29" s="228"/>
      <c r="G29" s="228"/>
      <c r="I29" s="228"/>
      <c r="J29" s="228"/>
      <c r="K29" s="228"/>
      <c r="L29" s="228"/>
      <c r="M29" s="228"/>
      <c r="N29" s="228"/>
      <c r="O29" s="228"/>
    </row>
    <row r="30" spans="1:15">
      <c r="A30" s="228"/>
      <c r="B30" s="228"/>
      <c r="C30" s="228"/>
      <c r="D30" s="228"/>
      <c r="E30" s="228"/>
      <c r="F30" s="228"/>
      <c r="G30" s="228"/>
      <c r="I30" s="228"/>
      <c r="J30" s="228"/>
      <c r="K30" s="228"/>
      <c r="L30" s="228"/>
      <c r="M30" s="228"/>
      <c r="N30" s="228"/>
      <c r="O30" s="228"/>
    </row>
    <row r="31" spans="1:15">
      <c r="A31" s="228"/>
      <c r="B31" s="228"/>
      <c r="C31" s="228"/>
      <c r="D31" s="228"/>
      <c r="E31" s="228"/>
      <c r="F31" s="228"/>
      <c r="G31" s="228"/>
      <c r="I31" s="228"/>
      <c r="J31" s="228"/>
      <c r="K31" s="228"/>
      <c r="L31" s="228"/>
      <c r="M31" s="228"/>
      <c r="N31" s="228"/>
      <c r="O31" s="228"/>
    </row>
    <row r="32" spans="1:15">
      <c r="A32" s="228"/>
      <c r="B32" s="228"/>
      <c r="C32" s="228"/>
      <c r="D32" s="228"/>
      <c r="E32" s="228"/>
      <c r="F32" s="228"/>
      <c r="G32" s="228"/>
      <c r="I32" s="228"/>
      <c r="J32" s="228"/>
      <c r="K32" s="228"/>
      <c r="L32" s="228"/>
      <c r="M32" s="228"/>
      <c r="N32" s="228"/>
      <c r="O32" s="228"/>
    </row>
    <row r="33" spans="1:15">
      <c r="A33" s="228"/>
      <c r="B33" s="228"/>
      <c r="C33" s="228"/>
      <c r="D33" s="228"/>
      <c r="E33" s="228"/>
      <c r="F33" s="228"/>
      <c r="G33" s="228"/>
      <c r="I33" s="228"/>
      <c r="J33" s="228"/>
      <c r="K33" s="228"/>
      <c r="L33" s="228"/>
      <c r="M33" s="228"/>
      <c r="N33" s="228"/>
      <c r="O33" s="228"/>
    </row>
    <row r="34" spans="1:15">
      <c r="A34" s="228"/>
      <c r="B34" s="228"/>
      <c r="C34" s="228"/>
      <c r="D34" s="228"/>
      <c r="E34" s="228"/>
      <c r="F34" s="228"/>
      <c r="G34" s="228"/>
      <c r="I34" s="228"/>
      <c r="J34" s="228"/>
      <c r="K34" s="228"/>
      <c r="L34" s="228"/>
      <c r="M34" s="228"/>
      <c r="N34" s="228"/>
      <c r="O34" s="228"/>
    </row>
    <row r="35" spans="1:15">
      <c r="A35" s="228"/>
      <c r="B35" s="228"/>
      <c r="C35" s="228"/>
      <c r="D35" s="228"/>
      <c r="E35" s="228"/>
      <c r="F35" s="228"/>
      <c r="G35" s="228"/>
      <c r="I35" s="228"/>
      <c r="J35" s="228"/>
      <c r="K35" s="228"/>
      <c r="L35" s="228"/>
      <c r="M35" s="228"/>
      <c r="N35" s="228"/>
      <c r="O35" s="228"/>
    </row>
    <row r="36" spans="1:15">
      <c r="A36" s="228"/>
      <c r="B36" s="228"/>
      <c r="C36" s="228"/>
      <c r="D36" s="228"/>
      <c r="E36" s="228"/>
      <c r="F36" s="228"/>
      <c r="G36" s="228"/>
      <c r="I36" s="228"/>
      <c r="J36" s="228"/>
      <c r="K36" s="228"/>
      <c r="L36" s="228"/>
      <c r="M36" s="228"/>
      <c r="N36" s="228"/>
      <c r="O36" s="228"/>
    </row>
    <row r="37" spans="1:15">
      <c r="A37" s="228"/>
      <c r="B37" s="228"/>
      <c r="C37" s="228"/>
      <c r="D37" s="228"/>
      <c r="E37" s="228"/>
      <c r="F37" s="228"/>
      <c r="G37" s="228"/>
      <c r="I37" s="228"/>
      <c r="J37" s="228"/>
      <c r="K37" s="228"/>
      <c r="L37" s="228"/>
      <c r="M37" s="228"/>
      <c r="N37" s="228"/>
      <c r="O37" s="228"/>
    </row>
    <row r="38" spans="1:15">
      <c r="A38" s="228"/>
      <c r="B38" s="228"/>
      <c r="C38" s="228"/>
      <c r="D38" s="228"/>
      <c r="E38" s="228"/>
      <c r="F38" s="228"/>
      <c r="G38" s="228"/>
      <c r="I38" s="228"/>
      <c r="J38" s="228"/>
      <c r="K38" s="228"/>
      <c r="L38" s="228"/>
      <c r="M38" s="228"/>
      <c r="N38" s="228"/>
      <c r="O38" s="228"/>
    </row>
    <row r="39" spans="1:15">
      <c r="A39" s="228"/>
      <c r="B39" s="228"/>
      <c r="C39" s="228"/>
      <c r="D39" s="228"/>
      <c r="E39" s="228"/>
      <c r="F39" s="228"/>
      <c r="G39" s="228"/>
      <c r="I39" s="228"/>
      <c r="J39" s="228"/>
      <c r="K39" s="228"/>
      <c r="L39" s="228"/>
      <c r="M39" s="228"/>
      <c r="N39" s="228"/>
      <c r="O39" s="228"/>
    </row>
    <row r="40" spans="1:15">
      <c r="A40" s="228"/>
      <c r="B40" s="228"/>
      <c r="C40" s="228"/>
      <c r="D40" s="228"/>
      <c r="E40" s="228"/>
      <c r="F40" s="228"/>
      <c r="G40" s="228"/>
      <c r="I40" s="228"/>
      <c r="J40" s="228"/>
      <c r="K40" s="228"/>
      <c r="L40" s="228"/>
      <c r="M40" s="228"/>
      <c r="N40" s="228"/>
      <c r="O40" s="228"/>
    </row>
    <row r="41" spans="1:15">
      <c r="A41" s="228"/>
      <c r="B41" s="228"/>
      <c r="C41" s="228"/>
      <c r="D41" s="228"/>
      <c r="E41" s="228"/>
      <c r="F41" s="228"/>
      <c r="G41" s="228"/>
      <c r="I41" s="228"/>
      <c r="J41" s="228"/>
      <c r="K41" s="228"/>
      <c r="L41" s="228"/>
      <c r="M41" s="228"/>
      <c r="N41" s="228"/>
      <c r="O41" s="228"/>
    </row>
  </sheetData>
  <mergeCells count="8">
    <mergeCell ref="N6:O6"/>
    <mergeCell ref="K7:L7"/>
    <mergeCell ref="N7:O7"/>
    <mergeCell ref="C6:D6"/>
    <mergeCell ref="F6:G6"/>
    <mergeCell ref="C7:D7"/>
    <mergeCell ref="F7:G7"/>
    <mergeCell ref="K6:L6"/>
  </mergeCells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1"/>
  </sheetPr>
  <dimension ref="A1:Y61"/>
  <sheetViews>
    <sheetView workbookViewId="0">
      <selection activeCell="F20" sqref="F20"/>
    </sheetView>
  </sheetViews>
  <sheetFormatPr defaultColWidth="9.140625" defaultRowHeight="15"/>
  <cols>
    <col min="1" max="1" width="47.5703125" style="23" customWidth="1"/>
    <col min="2" max="2" width="6.7109375" style="23" hidden="1" customWidth="1"/>
    <col min="3" max="6" width="9.5703125" style="23" hidden="1" customWidth="1"/>
    <col min="7" max="7" width="8.140625" style="173" hidden="1" customWidth="1"/>
    <col min="8" max="9" width="9.28515625" style="23" hidden="1" customWidth="1"/>
    <col min="10" max="10" width="8.7109375" style="23" hidden="1" customWidth="1"/>
    <col min="11" max="11" width="8.140625" style="23" hidden="1" customWidth="1"/>
    <col min="12" max="12" width="8.140625" style="23" customWidth="1"/>
    <col min="13" max="15" width="8.140625" style="23" hidden="1" customWidth="1"/>
    <col min="16" max="19" width="8.140625" style="23" customWidth="1"/>
    <col min="20" max="21" width="9.140625" style="23"/>
    <col min="22" max="23" width="8.140625" style="23" customWidth="1"/>
    <col min="24" max="16384" width="9.140625" style="23"/>
  </cols>
  <sheetData>
    <row r="1" spans="1:25" ht="28.5" customHeight="1">
      <c r="A1" s="322" t="s">
        <v>126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X1" s="419" t="s">
        <v>429</v>
      </c>
    </row>
    <row r="2" spans="1:25" ht="17.25" customHeight="1">
      <c r="A2" s="747" t="s">
        <v>82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  <c r="P2" s="747"/>
      <c r="Q2" s="747"/>
    </row>
    <row r="3" spans="1:25" s="26" customFormat="1" ht="30" customHeight="1" thickBot="1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S3" s="180" t="s">
        <v>343</v>
      </c>
      <c r="W3" s="180"/>
    </row>
    <row r="4" spans="1:25" s="25" customFormat="1" ht="20.25" customHeight="1" thickTop="1">
      <c r="B4" s="81">
        <v>2000</v>
      </c>
      <c r="C4" s="81">
        <v>2001</v>
      </c>
      <c r="D4" s="81">
        <v>2002</v>
      </c>
      <c r="E4" s="81">
        <v>2003</v>
      </c>
      <c r="F4" s="81">
        <v>2001</v>
      </c>
      <c r="G4" s="162">
        <v>2005</v>
      </c>
      <c r="H4" s="162">
        <v>2006</v>
      </c>
      <c r="I4" s="162">
        <v>2007</v>
      </c>
      <c r="J4" s="162">
        <v>2008</v>
      </c>
      <c r="K4" s="163">
        <v>2009</v>
      </c>
      <c r="L4" s="163">
        <v>2010</v>
      </c>
      <c r="M4" s="163" t="s">
        <v>109</v>
      </c>
      <c r="N4" s="163" t="s">
        <v>173</v>
      </c>
      <c r="O4" s="163" t="s">
        <v>210</v>
      </c>
      <c r="P4" s="163" t="s">
        <v>354</v>
      </c>
      <c r="Q4" s="163" t="s">
        <v>364</v>
      </c>
      <c r="R4" s="163" t="s">
        <v>369</v>
      </c>
      <c r="S4" s="163" t="s">
        <v>370</v>
      </c>
      <c r="V4" s="332" t="s">
        <v>364</v>
      </c>
      <c r="W4" s="332" t="s">
        <v>369</v>
      </c>
    </row>
    <row r="5" spans="1:25" s="26" customFormat="1" ht="20.25" customHeight="1">
      <c r="A5" s="82" t="s">
        <v>125</v>
      </c>
      <c r="B5" s="83">
        <f>B7+B9+B10+B11+B13+B15+B16+B18+B20+B22+B24+B26+B27+B37+B39+B40+B42</f>
        <v>409.29999999999995</v>
      </c>
      <c r="C5" s="83" t="e">
        <f>C7+C9+C10+C11+C13+C15+C16+C18+C20+C22+C24+C26+C27+C35+C37+C39+C40+C42+C44+C46+C48</f>
        <v>#VALUE!</v>
      </c>
      <c r="D5" s="83" t="e">
        <f>D7+D9+D10+D11+D13+D15+D16+D18+D20+D22+D24+D26+D27+D35+D37+D39+D40+D42+D44+D46+D48</f>
        <v>#VALUE!</v>
      </c>
      <c r="E5" s="83" t="e">
        <f>E7+E9+E10+E11+E13+E15+E16+E18+E20+E22+E24+E26+E27+E35+E37+E39+E40+E42+E44+E46+E48</f>
        <v>#VALUE!</v>
      </c>
      <c r="F5" s="83" t="e">
        <f>F7+F9+F10+F11+F13+F15+F16+F18+F20+F22+F24+F26+F27+F35+F37+F39+F40+F42+F44+F46+F48</f>
        <v>#VALUE!</v>
      </c>
      <c r="G5" s="159">
        <f>G7+G9+G10+G11+G13+G15+G16+G18+G20+G22+G24+G26+G28+G35+G37+G39+G40+G42</f>
        <v>455.20000000000005</v>
      </c>
      <c r="H5" s="159">
        <f>H7+H9+H10+H11+H13+H15+H16+H18+H20+H22+H24+H26+H28+H35+H37+H39+H40+H42</f>
        <v>458.80000000000013</v>
      </c>
      <c r="I5" s="159">
        <f>I7+I9+I10+I11+I13+I15+I16+I18+I20+I22+I24+I26+I28+I35+I37+I39+I40+I42+I44</f>
        <v>463.20000000000005</v>
      </c>
      <c r="J5" s="159">
        <f>J7+J9+J10+J11+J13+J15+J16+J18+J20+J22+J24+J26+J28+J35+J37+J39+J40+J42+J44</f>
        <v>480.2999999999999</v>
      </c>
      <c r="K5" s="159">
        <f>K7+K9+K10+K11+K13+K15+K16+K18+K20+K22+K24+K26+K28+K35+K37+K39+K40+K42+K44</f>
        <v>501.6</v>
      </c>
      <c r="L5" s="159">
        <f t="shared" ref="L5:Q5" si="0">L7+L9+L10+L11+L13+L15+L16+L18+L20+L22+L24+L26+L28+L35+L37+L39+L40+L42+L44+L48</f>
        <v>514.3599999999999</v>
      </c>
      <c r="M5" s="159">
        <f t="shared" si="0"/>
        <v>550.9</v>
      </c>
      <c r="N5" s="159">
        <f t="shared" si="0"/>
        <v>569.39999999999975</v>
      </c>
      <c r="O5" s="159">
        <f t="shared" si="0"/>
        <v>587.49999999999989</v>
      </c>
      <c r="P5" s="159">
        <f t="shared" si="0"/>
        <v>606.49999999999989</v>
      </c>
      <c r="Q5" s="159">
        <f t="shared" si="0"/>
        <v>605.29999999999995</v>
      </c>
      <c r="R5" s="159">
        <f>R7+R9+R10+R11+R13+R15+R16+R18+R20+R22+R24+R26+R28+R35+R37+R39+R40+R42+R44+R48</f>
        <v>605.9</v>
      </c>
      <c r="S5" s="159"/>
      <c r="V5" s="333">
        <f>V7+V9+V10+V11+V13+V15+V16+V18+V20+V22+V24+V26+V28+V35+V37+V39+V40+V42+V44+V48</f>
        <v>615.19999999999993</v>
      </c>
      <c r="W5" s="333">
        <f>W7+W9+W10+W11+W13+W15+W16+W18+W20+W22+W24+W26+W28+W35+W37+W39+W40+W42+W44+W48</f>
        <v>616</v>
      </c>
    </row>
    <row r="6" spans="1:25" s="87" customFormat="1" ht="33" customHeight="1">
      <c r="A6" s="84" t="s">
        <v>182</v>
      </c>
      <c r="B6" s="85"/>
      <c r="C6" s="86"/>
      <c r="D6" s="86"/>
      <c r="E6" s="86"/>
      <c r="F6" s="86"/>
      <c r="G6" s="164"/>
      <c r="H6" s="86"/>
      <c r="I6" s="86"/>
      <c r="Y6" s="334">
        <f>SUM(Y7:Y25)</f>
        <v>605.9</v>
      </c>
    </row>
    <row r="7" spans="1:25" s="92" customFormat="1" ht="18.75" customHeight="1">
      <c r="A7" s="88" t="s">
        <v>128</v>
      </c>
      <c r="B7" s="89">
        <v>314.60000000000002</v>
      </c>
      <c r="C7" s="89"/>
      <c r="D7" s="89"/>
      <c r="E7" s="89"/>
      <c r="F7" s="89">
        <v>314.5</v>
      </c>
      <c r="G7" s="164">
        <v>315.39999999999998</v>
      </c>
      <c r="H7" s="89">
        <v>283.10000000000002</v>
      </c>
      <c r="I7" s="89">
        <v>254.2</v>
      </c>
      <c r="J7" s="90">
        <v>259.60000000000002</v>
      </c>
      <c r="K7" s="91">
        <v>248.1</v>
      </c>
      <c r="L7" s="91">
        <v>249.66</v>
      </c>
      <c r="M7" s="91">
        <v>263</v>
      </c>
      <c r="N7" s="91">
        <v>270.7</v>
      </c>
      <c r="O7" s="91">
        <v>272.8</v>
      </c>
      <c r="P7" s="91">
        <v>271.89999999999998</v>
      </c>
      <c r="Q7" s="91">
        <v>265.89999999999998</v>
      </c>
      <c r="R7" s="91">
        <v>256.89999999999998</v>
      </c>
      <c r="S7" s="91"/>
      <c r="V7" s="91">
        <v>275.8</v>
      </c>
      <c r="W7" s="91">
        <v>274.89999999999998</v>
      </c>
      <c r="Y7" s="92">
        <v>256.89999999999998</v>
      </c>
    </row>
    <row r="8" spans="1:25" s="87" customFormat="1" ht="15.75" customHeight="1">
      <c r="A8" s="93" t="s">
        <v>89</v>
      </c>
      <c r="B8" s="89"/>
      <c r="C8" s="89"/>
      <c r="D8" s="89"/>
      <c r="E8" s="89"/>
      <c r="F8" s="89"/>
      <c r="G8" s="164"/>
      <c r="H8" s="89"/>
      <c r="I8" s="89"/>
      <c r="J8" s="94"/>
      <c r="Y8" s="87">
        <v>1.9</v>
      </c>
    </row>
    <row r="9" spans="1:25" s="92" customFormat="1" ht="22.5" customHeight="1">
      <c r="A9" s="88" t="s">
        <v>183</v>
      </c>
      <c r="B9" s="89" t="s">
        <v>0</v>
      </c>
      <c r="C9" s="89"/>
      <c r="D9" s="89"/>
      <c r="E9" s="89"/>
      <c r="F9" s="89" t="s">
        <v>1</v>
      </c>
      <c r="G9" s="164" t="s">
        <v>1</v>
      </c>
      <c r="H9" s="89" t="s">
        <v>2</v>
      </c>
      <c r="I9" s="89" t="s">
        <v>3</v>
      </c>
      <c r="J9" s="94">
        <v>4.4000000000000004</v>
      </c>
      <c r="K9" s="91">
        <v>4.8</v>
      </c>
      <c r="L9" s="91">
        <v>5</v>
      </c>
      <c r="M9" s="91">
        <v>2.9</v>
      </c>
      <c r="N9" s="91">
        <v>3</v>
      </c>
      <c r="O9" s="91">
        <v>3.2</v>
      </c>
      <c r="P9" s="91">
        <v>3.5</v>
      </c>
      <c r="Q9" s="91">
        <v>3.6</v>
      </c>
      <c r="R9" s="91">
        <v>1.9</v>
      </c>
      <c r="S9" s="91"/>
      <c r="V9" s="91">
        <v>3.6</v>
      </c>
      <c r="W9" s="91">
        <v>1.9</v>
      </c>
      <c r="Y9" s="92">
        <v>115.1</v>
      </c>
    </row>
    <row r="10" spans="1:25" s="92" customFormat="1" ht="20.25" customHeight="1">
      <c r="A10" s="88" t="s">
        <v>184</v>
      </c>
      <c r="B10" s="89" t="s">
        <v>4</v>
      </c>
      <c r="C10" s="89"/>
      <c r="D10" s="89"/>
      <c r="E10" s="89"/>
      <c r="F10" s="89" t="s">
        <v>5</v>
      </c>
      <c r="G10" s="164" t="s">
        <v>6</v>
      </c>
      <c r="H10" s="89" t="s">
        <v>7</v>
      </c>
      <c r="I10" s="89">
        <v>83.8</v>
      </c>
      <c r="J10" s="94">
        <v>86.3</v>
      </c>
      <c r="K10" s="91">
        <v>103.5</v>
      </c>
      <c r="L10" s="91">
        <v>108.16</v>
      </c>
      <c r="M10" s="91">
        <v>102.5</v>
      </c>
      <c r="N10" s="91">
        <v>107</v>
      </c>
      <c r="O10" s="91">
        <v>112.4</v>
      </c>
      <c r="P10" s="91">
        <v>116.6</v>
      </c>
      <c r="Q10" s="91">
        <v>118.3</v>
      </c>
      <c r="R10" s="91">
        <v>115.1</v>
      </c>
      <c r="S10" s="91"/>
      <c r="V10" s="91">
        <v>118.3</v>
      </c>
      <c r="W10" s="91">
        <v>115.1</v>
      </c>
      <c r="Y10" s="92">
        <v>3.5</v>
      </c>
    </row>
    <row r="11" spans="1:25" s="92" customFormat="1" ht="33" customHeight="1">
      <c r="A11" s="88" t="s">
        <v>146</v>
      </c>
      <c r="B11" s="89" t="s">
        <v>8</v>
      </c>
      <c r="C11" s="89"/>
      <c r="D11" s="89"/>
      <c r="E11" s="89"/>
      <c r="F11" s="89" t="s">
        <v>8</v>
      </c>
      <c r="G11" s="164" t="s">
        <v>9</v>
      </c>
      <c r="H11" s="89" t="s">
        <v>9</v>
      </c>
      <c r="I11" s="89">
        <v>2</v>
      </c>
      <c r="J11" s="94">
        <v>2.6</v>
      </c>
      <c r="K11" s="91">
        <v>3.1</v>
      </c>
      <c r="L11" s="91">
        <v>3.2</v>
      </c>
      <c r="M11" s="91">
        <v>3.7</v>
      </c>
      <c r="N11" s="91">
        <v>3.9</v>
      </c>
      <c r="O11" s="91">
        <v>4.0999999999999996</v>
      </c>
      <c r="P11" s="91">
        <v>4.2</v>
      </c>
      <c r="Q11" s="91">
        <v>4.3</v>
      </c>
      <c r="R11" s="91">
        <v>3.5</v>
      </c>
      <c r="S11" s="91"/>
      <c r="V11" s="91">
        <v>4.3</v>
      </c>
      <c r="W11" s="91">
        <v>3.5</v>
      </c>
      <c r="Y11" s="92">
        <v>3.4</v>
      </c>
    </row>
    <row r="12" spans="1:25" s="87" customFormat="1" ht="18.75" customHeight="1">
      <c r="A12" s="93" t="s">
        <v>205</v>
      </c>
      <c r="B12" s="89"/>
      <c r="C12" s="89"/>
      <c r="D12" s="89"/>
      <c r="E12" s="89"/>
      <c r="F12" s="89"/>
      <c r="G12" s="164"/>
      <c r="H12" s="89"/>
      <c r="I12" s="89"/>
      <c r="J12" s="94"/>
      <c r="Y12" s="87">
        <v>77.900000000000006</v>
      </c>
    </row>
    <row r="13" spans="1:25" s="92" customFormat="1" ht="34.5" customHeight="1">
      <c r="A13" s="88" t="s">
        <v>141</v>
      </c>
      <c r="B13" s="89" t="s">
        <v>11</v>
      </c>
      <c r="C13" s="89"/>
      <c r="D13" s="89"/>
      <c r="E13" s="89"/>
      <c r="F13" s="89" t="s">
        <v>11</v>
      </c>
      <c r="G13" s="164" t="s">
        <v>12</v>
      </c>
      <c r="H13" s="89" t="s">
        <v>13</v>
      </c>
      <c r="I13" s="89" t="s">
        <v>14</v>
      </c>
      <c r="J13" s="94">
        <v>1.7</v>
      </c>
      <c r="K13" s="91">
        <v>2.8</v>
      </c>
      <c r="L13" s="91">
        <v>2.87</v>
      </c>
      <c r="M13" s="91">
        <v>1.6</v>
      </c>
      <c r="N13" s="91">
        <v>1.7</v>
      </c>
      <c r="O13" s="91">
        <v>1.8</v>
      </c>
      <c r="P13" s="91">
        <v>1.8</v>
      </c>
      <c r="Q13" s="91">
        <v>1.8</v>
      </c>
      <c r="R13" s="91">
        <v>3.4</v>
      </c>
      <c r="S13" s="91"/>
      <c r="V13" s="91">
        <v>1.8</v>
      </c>
      <c r="W13" s="91">
        <v>3.4</v>
      </c>
      <c r="Y13" s="92">
        <v>54.6</v>
      </c>
    </row>
    <row r="14" spans="1:25" s="87" customFormat="1" ht="33.75" customHeight="1">
      <c r="A14" s="154" t="s">
        <v>206</v>
      </c>
      <c r="B14" s="89"/>
      <c r="C14" s="89"/>
      <c r="D14" s="89"/>
      <c r="E14" s="89"/>
      <c r="F14" s="89"/>
      <c r="G14" s="164"/>
      <c r="H14" s="89"/>
      <c r="I14" s="89"/>
      <c r="J14" s="94"/>
      <c r="K14" s="91"/>
      <c r="L14" s="91"/>
      <c r="M14" s="91"/>
      <c r="N14" s="91"/>
      <c r="O14" s="91"/>
      <c r="P14" s="91"/>
      <c r="Q14" s="91"/>
      <c r="R14" s="91"/>
      <c r="S14" s="91"/>
      <c r="V14" s="91"/>
      <c r="W14" s="91"/>
      <c r="Y14" s="87">
        <v>16.7</v>
      </c>
    </row>
    <row r="15" spans="1:25" s="92" customFormat="1" ht="21.75" customHeight="1">
      <c r="A15" s="88" t="s">
        <v>130</v>
      </c>
      <c r="B15" s="89" t="s">
        <v>15</v>
      </c>
      <c r="C15" s="89"/>
      <c r="D15" s="89"/>
      <c r="E15" s="89"/>
      <c r="F15" s="89" t="s">
        <v>16</v>
      </c>
      <c r="G15" s="164" t="s">
        <v>17</v>
      </c>
      <c r="H15" s="89" t="s">
        <v>18</v>
      </c>
      <c r="I15" s="89">
        <v>37.6</v>
      </c>
      <c r="J15" s="94">
        <v>38.9</v>
      </c>
      <c r="K15" s="91">
        <v>38</v>
      </c>
      <c r="L15" s="91">
        <v>42.17</v>
      </c>
      <c r="M15" s="91">
        <v>62.7</v>
      </c>
      <c r="N15" s="91">
        <v>64.7</v>
      </c>
      <c r="O15" s="91">
        <v>68.099999999999994</v>
      </c>
      <c r="P15" s="91">
        <v>73.3</v>
      </c>
      <c r="Q15" s="91">
        <v>74.400000000000006</v>
      </c>
      <c r="R15" s="91">
        <v>77.900000000000006</v>
      </c>
      <c r="S15" s="91"/>
      <c r="V15" s="91">
        <v>74.400000000000006</v>
      </c>
      <c r="W15" s="91">
        <v>77.900000000000006</v>
      </c>
      <c r="Y15" s="92">
        <v>11.5</v>
      </c>
    </row>
    <row r="16" spans="1:25" s="92" customFormat="1" ht="36.75" customHeight="1">
      <c r="A16" s="88" t="s">
        <v>142</v>
      </c>
      <c r="B16" s="89" t="s">
        <v>19</v>
      </c>
      <c r="C16" s="89"/>
      <c r="D16" s="89"/>
      <c r="E16" s="89"/>
      <c r="F16" s="89" t="s">
        <v>20</v>
      </c>
      <c r="G16" s="164" t="s">
        <v>21</v>
      </c>
      <c r="H16" s="89" t="s">
        <v>22</v>
      </c>
      <c r="I16" s="89">
        <v>33.1</v>
      </c>
      <c r="J16" s="94">
        <v>34.4</v>
      </c>
      <c r="K16" s="91">
        <v>41.1</v>
      </c>
      <c r="L16" s="91">
        <v>42.96</v>
      </c>
      <c r="M16" s="91">
        <v>46.4</v>
      </c>
      <c r="N16" s="91">
        <v>48</v>
      </c>
      <c r="O16" s="91">
        <v>50.4</v>
      </c>
      <c r="P16" s="91">
        <v>53.6</v>
      </c>
      <c r="Q16" s="91">
        <v>54.4</v>
      </c>
      <c r="R16" s="91">
        <v>54.6</v>
      </c>
      <c r="S16" s="91"/>
      <c r="V16" s="91">
        <v>54.4</v>
      </c>
      <c r="W16" s="91">
        <v>54.6</v>
      </c>
      <c r="Y16" s="92">
        <v>1</v>
      </c>
    </row>
    <row r="17" spans="1:25" s="87" customFormat="1" ht="36.75" customHeight="1">
      <c r="A17" s="93" t="s">
        <v>143</v>
      </c>
      <c r="B17" s="89"/>
      <c r="C17" s="89"/>
      <c r="D17" s="89"/>
      <c r="E17" s="89"/>
      <c r="F17" s="89"/>
      <c r="G17" s="164"/>
      <c r="H17" s="89"/>
      <c r="I17" s="89"/>
      <c r="J17" s="94"/>
      <c r="K17" s="91"/>
      <c r="L17" s="91"/>
      <c r="M17" s="91"/>
      <c r="N17" s="91"/>
      <c r="O17" s="91"/>
      <c r="P17" s="91"/>
      <c r="Q17" s="91"/>
      <c r="R17" s="91"/>
      <c r="S17" s="91"/>
      <c r="V17" s="91"/>
      <c r="W17" s="91"/>
      <c r="Y17" s="87">
        <v>0.8</v>
      </c>
    </row>
    <row r="18" spans="1:25" s="92" customFormat="1" ht="19.5" customHeight="1">
      <c r="A18" s="88" t="s">
        <v>131</v>
      </c>
      <c r="B18" s="89" t="s">
        <v>1</v>
      </c>
      <c r="C18" s="89"/>
      <c r="D18" s="89"/>
      <c r="E18" s="89"/>
      <c r="F18" s="89" t="s">
        <v>23</v>
      </c>
      <c r="G18" s="164" t="s">
        <v>24</v>
      </c>
      <c r="H18" s="89" t="s">
        <v>25</v>
      </c>
      <c r="I18" s="89" t="s">
        <v>26</v>
      </c>
      <c r="J18" s="90">
        <v>12</v>
      </c>
      <c r="K18" s="91">
        <v>10.1</v>
      </c>
      <c r="L18" s="91">
        <v>10.59</v>
      </c>
      <c r="M18" s="91">
        <v>16.7</v>
      </c>
      <c r="N18" s="91">
        <v>17.100000000000001</v>
      </c>
      <c r="O18" s="91">
        <v>18.3</v>
      </c>
      <c r="P18" s="91">
        <v>20.2</v>
      </c>
      <c r="Q18" s="91">
        <v>20.5</v>
      </c>
      <c r="R18" s="91">
        <v>16.7</v>
      </c>
      <c r="S18" s="91"/>
      <c r="V18" s="91">
        <v>20.5</v>
      </c>
      <c r="W18" s="91">
        <v>16.7</v>
      </c>
      <c r="Y18" s="92">
        <v>2.2000000000000002</v>
      </c>
    </row>
    <row r="19" spans="1:25" s="87" customFormat="1" ht="17.25" customHeight="1">
      <c r="A19" s="93" t="s">
        <v>90</v>
      </c>
      <c r="B19" s="89"/>
      <c r="C19" s="89"/>
      <c r="D19" s="89"/>
      <c r="E19" s="89"/>
      <c r="F19" s="89"/>
      <c r="G19" s="164"/>
      <c r="H19" s="89"/>
      <c r="I19" s="89"/>
      <c r="J19" s="94"/>
      <c r="Y19" s="87">
        <v>3.6</v>
      </c>
    </row>
    <row r="20" spans="1:25" s="92" customFormat="1" ht="20.25" customHeight="1">
      <c r="A20" s="88" t="s">
        <v>132</v>
      </c>
      <c r="B20" s="89" t="s">
        <v>23</v>
      </c>
      <c r="C20" s="89"/>
      <c r="D20" s="89"/>
      <c r="E20" s="89"/>
      <c r="F20" s="89" t="s">
        <v>27</v>
      </c>
      <c r="G20" s="164" t="s">
        <v>24</v>
      </c>
      <c r="H20" s="89" t="s">
        <v>25</v>
      </c>
      <c r="I20" s="89" t="s">
        <v>28</v>
      </c>
      <c r="J20" s="94">
        <v>6.6</v>
      </c>
      <c r="K20" s="92">
        <v>10.4</v>
      </c>
      <c r="L20" s="92">
        <v>10.9</v>
      </c>
      <c r="M20" s="91">
        <v>10</v>
      </c>
      <c r="N20" s="92">
        <v>10.4</v>
      </c>
      <c r="O20" s="92">
        <v>11.2</v>
      </c>
      <c r="P20" s="92">
        <v>12.8</v>
      </c>
      <c r="Q20" s="91">
        <v>13</v>
      </c>
      <c r="R20" s="91">
        <v>11.5</v>
      </c>
      <c r="S20" s="91"/>
      <c r="V20" s="92">
        <v>13</v>
      </c>
      <c r="W20" s="92">
        <v>11.5</v>
      </c>
      <c r="Y20" s="92">
        <v>4.0999999999999996</v>
      </c>
    </row>
    <row r="21" spans="1:25" s="87" customFormat="1" ht="20.25" customHeight="1">
      <c r="A21" s="93" t="s">
        <v>91</v>
      </c>
      <c r="B21" s="89"/>
      <c r="C21" s="89"/>
      <c r="D21" s="89"/>
      <c r="E21" s="89"/>
      <c r="F21" s="89"/>
      <c r="G21" s="164"/>
      <c r="H21" s="89"/>
      <c r="I21" s="89"/>
      <c r="J21" s="94"/>
      <c r="Y21" s="87">
        <v>15.3</v>
      </c>
    </row>
    <row r="22" spans="1:25" s="92" customFormat="1" ht="23.25" customHeight="1">
      <c r="A22" s="88" t="s">
        <v>133</v>
      </c>
      <c r="B22" s="89" t="s">
        <v>29</v>
      </c>
      <c r="C22" s="89"/>
      <c r="D22" s="89"/>
      <c r="E22" s="89"/>
      <c r="F22" s="89" t="s">
        <v>29</v>
      </c>
      <c r="G22" s="164" t="s">
        <v>11</v>
      </c>
      <c r="H22" s="89" t="s">
        <v>11</v>
      </c>
      <c r="I22" s="89" t="s">
        <v>30</v>
      </c>
      <c r="J22" s="94">
        <v>0.7</v>
      </c>
      <c r="K22" s="92">
        <v>0.9</v>
      </c>
      <c r="L22" s="92">
        <v>0.9</v>
      </c>
      <c r="M22" s="92">
        <v>1.2</v>
      </c>
      <c r="N22" s="92">
        <v>1.3</v>
      </c>
      <c r="O22" s="92">
        <v>1.3</v>
      </c>
      <c r="P22" s="92">
        <v>1.3</v>
      </c>
      <c r="Q22" s="92">
        <v>1.3</v>
      </c>
      <c r="R22" s="91">
        <v>1</v>
      </c>
      <c r="S22" s="91"/>
      <c r="V22" s="92">
        <v>1.3</v>
      </c>
      <c r="W22" s="91">
        <v>1</v>
      </c>
      <c r="Y22" s="92">
        <v>17.899999999999999</v>
      </c>
    </row>
    <row r="23" spans="1:25" s="87" customFormat="1" ht="21.75" customHeight="1">
      <c r="A23" s="93" t="s">
        <v>92</v>
      </c>
      <c r="B23" s="89"/>
      <c r="C23" s="89"/>
      <c r="D23" s="89"/>
      <c r="E23" s="89"/>
      <c r="F23" s="89"/>
      <c r="G23" s="164"/>
      <c r="H23" s="89"/>
      <c r="I23" s="89"/>
      <c r="J23" s="94"/>
      <c r="Y23" s="87">
        <v>5.0999999999999996</v>
      </c>
    </row>
    <row r="24" spans="1:25" s="92" customFormat="1" ht="18.75" customHeight="1">
      <c r="A24" s="88" t="s">
        <v>134</v>
      </c>
      <c r="B24" s="89" t="s">
        <v>9</v>
      </c>
      <c r="C24" s="89"/>
      <c r="D24" s="89"/>
      <c r="E24" s="89"/>
      <c r="F24" s="89" t="s">
        <v>31</v>
      </c>
      <c r="G24" s="164" t="s">
        <v>8</v>
      </c>
      <c r="H24" s="89" t="s">
        <v>13</v>
      </c>
      <c r="I24" s="89" t="s">
        <v>13</v>
      </c>
      <c r="J24" s="94">
        <v>1.4</v>
      </c>
      <c r="K24" s="92">
        <v>1.7</v>
      </c>
      <c r="L24" s="92">
        <v>1.8</v>
      </c>
      <c r="M24" s="92">
        <v>1.3</v>
      </c>
      <c r="N24" s="92">
        <v>1.3</v>
      </c>
      <c r="O24" s="92">
        <v>1.4</v>
      </c>
      <c r="P24" s="92">
        <v>1.5</v>
      </c>
      <c r="Q24" s="92">
        <v>1.5</v>
      </c>
      <c r="R24" s="92">
        <v>0.8</v>
      </c>
      <c r="V24" s="92">
        <v>1.5</v>
      </c>
      <c r="W24" s="92">
        <v>0.8</v>
      </c>
      <c r="Y24" s="92">
        <v>2</v>
      </c>
    </row>
    <row r="25" spans="1:25" s="87" customFormat="1" ht="21.75" customHeight="1">
      <c r="A25" s="93" t="s">
        <v>144</v>
      </c>
      <c r="B25" s="89"/>
      <c r="C25" s="89"/>
      <c r="D25" s="89"/>
      <c r="E25" s="89"/>
      <c r="F25" s="89"/>
      <c r="G25" s="164"/>
      <c r="H25" s="89"/>
      <c r="I25" s="89"/>
      <c r="J25" s="94"/>
      <c r="Y25" s="87">
        <v>12.4</v>
      </c>
    </row>
    <row r="26" spans="1:25" s="92" customFormat="1" ht="34.5" customHeight="1">
      <c r="A26" s="88" t="s">
        <v>145</v>
      </c>
      <c r="B26" s="89" t="s">
        <v>32</v>
      </c>
      <c r="C26" s="89"/>
      <c r="D26" s="89"/>
      <c r="E26" s="89"/>
      <c r="F26" s="89" t="s">
        <v>32</v>
      </c>
      <c r="G26" s="164" t="s">
        <v>33</v>
      </c>
      <c r="H26" s="89" t="s">
        <v>34</v>
      </c>
      <c r="I26" s="89">
        <v>2.4</v>
      </c>
      <c r="J26" s="94">
        <v>2.5</v>
      </c>
      <c r="K26" s="91">
        <v>3</v>
      </c>
      <c r="L26" s="91">
        <v>3.1</v>
      </c>
      <c r="M26" s="91">
        <v>2.2000000000000002</v>
      </c>
      <c r="N26" s="91">
        <v>2.4</v>
      </c>
      <c r="O26" s="91">
        <v>2.5</v>
      </c>
      <c r="P26" s="91">
        <v>2.8</v>
      </c>
      <c r="Q26" s="91">
        <v>2.8</v>
      </c>
      <c r="R26" s="91">
        <v>2.2000000000000002</v>
      </c>
      <c r="S26" s="91"/>
      <c r="V26" s="91">
        <v>2.8</v>
      </c>
      <c r="W26" s="91">
        <v>2.2000000000000002</v>
      </c>
    </row>
    <row r="27" spans="1:25" s="92" customFormat="1" ht="21" customHeight="1">
      <c r="A27" s="88" t="s">
        <v>135</v>
      </c>
      <c r="B27" s="89" t="s">
        <v>32</v>
      </c>
      <c r="C27" s="89"/>
      <c r="D27" s="89"/>
      <c r="E27" s="89"/>
      <c r="F27" s="89" t="s">
        <v>32</v>
      </c>
      <c r="G27" s="165"/>
    </row>
    <row r="28" spans="1:25" s="87" customFormat="1" ht="19.5" customHeight="1">
      <c r="A28" s="95" t="s">
        <v>94</v>
      </c>
      <c r="B28" s="96"/>
      <c r="C28" s="96"/>
      <c r="D28" s="96"/>
      <c r="E28" s="96"/>
      <c r="F28" s="96"/>
      <c r="G28" s="164" t="s">
        <v>32</v>
      </c>
      <c r="H28" s="89" t="s">
        <v>32</v>
      </c>
      <c r="I28" s="89" t="s">
        <v>35</v>
      </c>
      <c r="J28" s="94">
        <v>0.7</v>
      </c>
      <c r="K28" s="92">
        <v>0.8</v>
      </c>
      <c r="L28" s="92">
        <v>0.7</v>
      </c>
      <c r="M28" s="92">
        <v>2.6</v>
      </c>
      <c r="N28" s="92">
        <v>2.6</v>
      </c>
      <c r="O28" s="92">
        <v>2.6</v>
      </c>
      <c r="P28" s="92">
        <v>2.6</v>
      </c>
      <c r="Q28" s="92">
        <v>2.6</v>
      </c>
      <c r="R28" s="92">
        <v>3.6</v>
      </c>
      <c r="S28" s="92"/>
      <c r="V28" s="92">
        <v>2.6</v>
      </c>
      <c r="W28" s="92">
        <v>3.6</v>
      </c>
    </row>
    <row r="29" spans="1:25" s="78" customFormat="1" ht="31.5" customHeight="1">
      <c r="A29" s="79"/>
      <c r="B29" s="80"/>
      <c r="C29" s="80"/>
      <c r="D29" s="80"/>
      <c r="E29" s="80"/>
      <c r="F29" s="80"/>
      <c r="G29" s="166"/>
      <c r="H29" s="80"/>
      <c r="I29" s="80"/>
      <c r="J29" s="61"/>
      <c r="K29" s="61"/>
      <c r="L29" s="61"/>
      <c r="M29" s="61"/>
      <c r="N29" s="61"/>
      <c r="O29" s="61"/>
      <c r="P29" s="61"/>
      <c r="Q29" s="61"/>
      <c r="R29" s="61"/>
      <c r="S29" s="61"/>
      <c r="V29" s="61"/>
      <c r="W29" s="61"/>
    </row>
    <row r="30" spans="1:25" ht="30" customHeight="1"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S30" s="319" t="s">
        <v>342</v>
      </c>
      <c r="W30" s="319"/>
    </row>
    <row r="31" spans="1:25" ht="28.5" customHeight="1">
      <c r="A31" s="322" t="s">
        <v>185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</row>
    <row r="32" spans="1:25" ht="17.25" customHeight="1">
      <c r="A32" s="747" t="s">
        <v>88</v>
      </c>
      <c r="B32" s="747"/>
      <c r="C32" s="747"/>
      <c r="D32" s="747"/>
      <c r="E32" s="747"/>
      <c r="F32" s="747"/>
      <c r="G32" s="747"/>
      <c r="H32" s="747"/>
      <c r="I32" s="747"/>
      <c r="J32" s="747"/>
      <c r="K32" s="747"/>
      <c r="L32" s="747"/>
      <c r="M32" s="747"/>
      <c r="N32" s="747"/>
      <c r="O32" s="747"/>
      <c r="P32" s="747"/>
      <c r="Q32" s="747"/>
    </row>
    <row r="33" spans="1:23" s="26" customFormat="1" ht="22.5" customHeight="1" thickBot="1">
      <c r="A33" s="64"/>
      <c r="B33" s="64"/>
      <c r="C33" s="64"/>
      <c r="D33" s="64"/>
      <c r="E33" s="64"/>
      <c r="F33" s="97"/>
      <c r="G33" s="97"/>
      <c r="H33" s="97"/>
      <c r="I33" s="97"/>
      <c r="J33" s="97"/>
      <c r="K33" s="97"/>
      <c r="L33" s="97"/>
      <c r="M33" s="97"/>
      <c r="N33" s="97"/>
      <c r="R33" s="180" t="s">
        <v>127</v>
      </c>
      <c r="S33" s="180"/>
      <c r="W33" s="180"/>
    </row>
    <row r="34" spans="1:23" s="25" customFormat="1" ht="20.25" customHeight="1" thickTop="1">
      <c r="B34" s="81">
        <v>2000</v>
      </c>
      <c r="C34" s="81">
        <v>2001</v>
      </c>
      <c r="D34" s="81">
        <v>2002</v>
      </c>
      <c r="E34" s="81">
        <v>2003</v>
      </c>
      <c r="F34" s="81">
        <v>2001</v>
      </c>
      <c r="G34" s="162">
        <v>2005</v>
      </c>
      <c r="H34" s="162">
        <v>2006</v>
      </c>
      <c r="I34" s="162">
        <v>2007</v>
      </c>
      <c r="J34" s="162">
        <v>2008</v>
      </c>
      <c r="K34" s="163">
        <v>2009</v>
      </c>
      <c r="L34" s="163" t="s">
        <v>108</v>
      </c>
      <c r="M34" s="163" t="s">
        <v>109</v>
      </c>
      <c r="N34" s="163" t="s">
        <v>173</v>
      </c>
      <c r="O34" s="163" t="s">
        <v>210</v>
      </c>
      <c r="P34" s="163" t="s">
        <v>354</v>
      </c>
      <c r="Q34" s="163" t="s">
        <v>364</v>
      </c>
      <c r="R34" s="163" t="s">
        <v>369</v>
      </c>
      <c r="S34" s="163" t="s">
        <v>370</v>
      </c>
      <c r="V34" s="163" t="s">
        <v>364</v>
      </c>
      <c r="W34" s="163" t="s">
        <v>369</v>
      </c>
    </row>
    <row r="35" spans="1:23" s="92" customFormat="1" ht="19.5" customHeight="1">
      <c r="A35" s="88" t="s">
        <v>136</v>
      </c>
      <c r="B35" s="98" t="s">
        <v>106</v>
      </c>
      <c r="C35" s="99"/>
      <c r="D35" s="99"/>
      <c r="E35" s="99"/>
      <c r="F35" s="99">
        <v>0</v>
      </c>
      <c r="G35" s="167">
        <v>0.5</v>
      </c>
      <c r="H35" s="100">
        <v>0.5</v>
      </c>
      <c r="I35" s="100">
        <v>0.8</v>
      </c>
      <c r="J35" s="92">
        <v>0.9</v>
      </c>
      <c r="K35" s="91">
        <v>1.1000000000000001</v>
      </c>
      <c r="L35" s="91">
        <v>1.1499999999999999</v>
      </c>
      <c r="M35" s="91">
        <v>1.8</v>
      </c>
      <c r="N35" s="91">
        <v>1.9</v>
      </c>
      <c r="O35" s="91">
        <v>2</v>
      </c>
      <c r="P35" s="91">
        <v>2.2000000000000002</v>
      </c>
      <c r="Q35" s="91">
        <v>2.2000000000000002</v>
      </c>
      <c r="R35" s="91">
        <v>4.0999999999999996</v>
      </c>
      <c r="S35" s="91"/>
      <c r="V35" s="91">
        <v>2.2000000000000002</v>
      </c>
      <c r="W35" s="91">
        <v>4.0999999999999996</v>
      </c>
    </row>
    <row r="36" spans="1:23" s="87" customFormat="1" ht="21" customHeight="1">
      <c r="A36" s="93" t="s">
        <v>95</v>
      </c>
      <c r="B36" s="101"/>
      <c r="C36" s="101"/>
      <c r="D36" s="101"/>
      <c r="E36" s="101"/>
      <c r="F36" s="101"/>
      <c r="G36" s="168"/>
      <c r="H36" s="101"/>
      <c r="I36" s="101"/>
    </row>
    <row r="37" spans="1:23" s="92" customFormat="1" ht="50.25" customHeight="1">
      <c r="A37" s="102" t="s">
        <v>147</v>
      </c>
      <c r="B37" s="103" t="s">
        <v>36</v>
      </c>
      <c r="C37" s="103"/>
      <c r="D37" s="103"/>
      <c r="E37" s="103"/>
      <c r="F37" s="103" t="s">
        <v>37</v>
      </c>
      <c r="G37" s="169" t="s">
        <v>38</v>
      </c>
      <c r="H37" s="103" t="s">
        <v>39</v>
      </c>
      <c r="I37" s="103" t="s">
        <v>40</v>
      </c>
      <c r="J37" s="104">
        <v>8.6</v>
      </c>
      <c r="K37" s="104">
        <v>9.9</v>
      </c>
      <c r="L37" s="104">
        <v>7.9</v>
      </c>
      <c r="M37" s="104">
        <v>9.6</v>
      </c>
      <c r="N37" s="104">
        <v>9.9</v>
      </c>
      <c r="O37" s="104">
        <v>10.4</v>
      </c>
      <c r="P37" s="104">
        <v>11.6</v>
      </c>
      <c r="Q37" s="104">
        <v>11.8</v>
      </c>
      <c r="R37" s="104">
        <v>15.3</v>
      </c>
      <c r="S37" s="104"/>
      <c r="V37" s="104">
        <v>11.8</v>
      </c>
      <c r="W37" s="104">
        <v>15.3</v>
      </c>
    </row>
    <row r="38" spans="1:23" s="87" customFormat="1" ht="47.25" customHeight="1">
      <c r="A38" s="93" t="s">
        <v>148</v>
      </c>
      <c r="B38" s="101"/>
      <c r="C38" s="101"/>
      <c r="D38" s="101"/>
      <c r="E38" s="101"/>
      <c r="F38" s="101"/>
      <c r="G38" s="168"/>
      <c r="H38" s="101"/>
      <c r="I38" s="101"/>
    </row>
    <row r="39" spans="1:23" s="92" customFormat="1" ht="23.25" customHeight="1">
      <c r="A39" s="88" t="s">
        <v>186</v>
      </c>
      <c r="B39" s="105" t="s">
        <v>41</v>
      </c>
      <c r="C39" s="105"/>
      <c r="D39" s="105"/>
      <c r="E39" s="105"/>
      <c r="F39" s="105" t="s">
        <v>42</v>
      </c>
      <c r="G39" s="164" t="s">
        <v>43</v>
      </c>
      <c r="H39" s="105" t="s">
        <v>44</v>
      </c>
      <c r="I39" s="105">
        <v>13</v>
      </c>
      <c r="J39" s="92">
        <v>12.7</v>
      </c>
      <c r="K39" s="92">
        <v>15.7</v>
      </c>
      <c r="L39" s="92">
        <v>16.399999999999999</v>
      </c>
      <c r="M39" s="92">
        <v>14.8</v>
      </c>
      <c r="N39" s="92">
        <v>15.4</v>
      </c>
      <c r="O39" s="92">
        <v>16.3</v>
      </c>
      <c r="P39" s="92">
        <v>16.899999999999999</v>
      </c>
      <c r="Q39" s="92">
        <v>17.100000000000001</v>
      </c>
      <c r="R39" s="92">
        <v>17.899999999999999</v>
      </c>
      <c r="V39" s="92">
        <v>17.100000000000001</v>
      </c>
      <c r="W39" s="92">
        <v>17.899999999999999</v>
      </c>
    </row>
    <row r="40" spans="1:23" s="92" customFormat="1" ht="21.75" customHeight="1">
      <c r="A40" s="88" t="s">
        <v>138</v>
      </c>
      <c r="B40" s="105" t="s">
        <v>45</v>
      </c>
      <c r="C40" s="105"/>
      <c r="D40" s="105"/>
      <c r="E40" s="105"/>
      <c r="F40" s="105" t="s">
        <v>46</v>
      </c>
      <c r="G40" s="164" t="s">
        <v>47</v>
      </c>
      <c r="H40" s="105" t="s">
        <v>34</v>
      </c>
      <c r="I40" s="105" t="s">
        <v>0</v>
      </c>
      <c r="J40" s="92">
        <v>2.2000000000000002</v>
      </c>
      <c r="K40" s="92">
        <v>2.7</v>
      </c>
      <c r="L40" s="92">
        <v>2.8</v>
      </c>
      <c r="M40" s="91">
        <v>3.2</v>
      </c>
      <c r="N40" s="91">
        <v>3.3</v>
      </c>
      <c r="O40" s="91">
        <v>3.7</v>
      </c>
      <c r="P40" s="91">
        <v>4</v>
      </c>
      <c r="Q40" s="91">
        <v>4.0999999999999996</v>
      </c>
      <c r="R40" s="91">
        <v>5.0999999999999996</v>
      </c>
      <c r="S40" s="91"/>
      <c r="V40" s="91">
        <v>4.0999999999999996</v>
      </c>
      <c r="W40" s="91">
        <v>5.0999999999999996</v>
      </c>
    </row>
    <row r="41" spans="1:23" s="87" customFormat="1" ht="19.5" customHeight="1">
      <c r="A41" s="93" t="s">
        <v>96</v>
      </c>
      <c r="B41" s="105"/>
      <c r="C41" s="105"/>
      <c r="D41" s="105"/>
      <c r="E41" s="105"/>
      <c r="F41" s="105"/>
      <c r="G41" s="164"/>
      <c r="H41" s="105"/>
      <c r="I41" s="105"/>
    </row>
    <row r="42" spans="1:23" s="92" customFormat="1" ht="24.75" customHeight="1">
      <c r="A42" s="88" t="s">
        <v>139</v>
      </c>
      <c r="B42" s="105" t="s">
        <v>30</v>
      </c>
      <c r="C42" s="105"/>
      <c r="D42" s="105"/>
      <c r="E42" s="105"/>
      <c r="F42" s="105" t="s">
        <v>30</v>
      </c>
      <c r="G42" s="164" t="s">
        <v>35</v>
      </c>
      <c r="H42" s="105" t="s">
        <v>35</v>
      </c>
      <c r="I42" s="105" t="s">
        <v>35</v>
      </c>
      <c r="J42" s="92">
        <v>0.4</v>
      </c>
      <c r="K42" s="92">
        <v>0.6</v>
      </c>
      <c r="L42" s="92">
        <v>0.6</v>
      </c>
      <c r="M42" s="92">
        <v>0.7</v>
      </c>
      <c r="N42" s="92">
        <v>0.7</v>
      </c>
      <c r="O42" s="92">
        <v>0.7</v>
      </c>
      <c r="P42" s="92">
        <v>0.8</v>
      </c>
      <c r="Q42" s="92">
        <v>0.8</v>
      </c>
      <c r="R42" s="91">
        <v>2</v>
      </c>
      <c r="S42" s="91"/>
      <c r="V42" s="92">
        <v>0.8</v>
      </c>
      <c r="W42" s="92">
        <v>2</v>
      </c>
    </row>
    <row r="43" spans="1:23" s="87" customFormat="1" ht="18" customHeight="1">
      <c r="A43" s="93" t="s">
        <v>97</v>
      </c>
      <c r="B43" s="105"/>
      <c r="C43" s="105"/>
      <c r="D43" s="105"/>
      <c r="E43" s="105"/>
      <c r="F43" s="105"/>
      <c r="G43" s="164"/>
      <c r="H43" s="105"/>
      <c r="I43" s="105"/>
      <c r="M43" s="92"/>
    </row>
    <row r="44" spans="1:23" s="92" customFormat="1" ht="21" customHeight="1">
      <c r="A44" s="88" t="s">
        <v>140</v>
      </c>
      <c r="B44" s="98" t="s">
        <v>106</v>
      </c>
      <c r="C44" s="98" t="s">
        <v>106</v>
      </c>
      <c r="D44" s="98" t="s">
        <v>106</v>
      </c>
      <c r="E44" s="98" t="s">
        <v>106</v>
      </c>
      <c r="F44" s="98" t="s">
        <v>106</v>
      </c>
      <c r="G44" s="170" t="s">
        <v>106</v>
      </c>
      <c r="H44" s="98" t="s">
        <v>106</v>
      </c>
      <c r="I44" s="105" t="s">
        <v>13</v>
      </c>
      <c r="J44" s="92">
        <v>3.7</v>
      </c>
      <c r="K44" s="92">
        <v>3.3</v>
      </c>
      <c r="L44" s="92">
        <v>3.5</v>
      </c>
      <c r="M44" s="91">
        <v>4</v>
      </c>
      <c r="N44" s="92">
        <v>4.0999999999999996</v>
      </c>
      <c r="O44" s="92">
        <v>4.3</v>
      </c>
      <c r="P44" s="92">
        <v>4.9000000000000004</v>
      </c>
      <c r="Q44" s="92">
        <v>4.9000000000000004</v>
      </c>
      <c r="R44" s="92">
        <v>12.4</v>
      </c>
      <c r="V44" s="92">
        <v>4.9000000000000004</v>
      </c>
      <c r="W44" s="92">
        <v>4.5</v>
      </c>
    </row>
    <row r="45" spans="1:23" s="87" customFormat="1" ht="15.75" customHeight="1">
      <c r="A45" s="93" t="s">
        <v>98</v>
      </c>
      <c r="B45" s="101"/>
      <c r="C45" s="101"/>
      <c r="D45" s="101"/>
      <c r="E45" s="101"/>
      <c r="F45" s="101"/>
      <c r="G45" s="168"/>
      <c r="H45" s="101"/>
      <c r="I45" s="101"/>
    </row>
    <row r="46" spans="1:23" s="92" customFormat="1" ht="52.5" customHeight="1">
      <c r="A46" s="88" t="s">
        <v>149</v>
      </c>
      <c r="B46" s="98" t="s">
        <v>106</v>
      </c>
      <c r="C46" s="98" t="s">
        <v>106</v>
      </c>
      <c r="D46" s="98" t="s">
        <v>106</v>
      </c>
      <c r="E46" s="98" t="s">
        <v>106</v>
      </c>
      <c r="F46" s="98" t="s">
        <v>106</v>
      </c>
      <c r="G46" s="170" t="s">
        <v>106</v>
      </c>
      <c r="H46" s="98" t="s">
        <v>106</v>
      </c>
      <c r="I46" s="98" t="s">
        <v>106</v>
      </c>
      <c r="J46" s="98" t="s">
        <v>106</v>
      </c>
      <c r="K46" s="98" t="s">
        <v>107</v>
      </c>
      <c r="L46" s="98" t="s">
        <v>107</v>
      </c>
      <c r="M46" s="98" t="s">
        <v>107</v>
      </c>
      <c r="N46" s="98" t="s">
        <v>107</v>
      </c>
      <c r="O46" s="98" t="s">
        <v>107</v>
      </c>
      <c r="P46" s="98" t="s">
        <v>74</v>
      </c>
      <c r="Q46" s="98" t="s">
        <v>74</v>
      </c>
      <c r="R46" s="98" t="s">
        <v>74</v>
      </c>
      <c r="S46" s="98"/>
      <c r="V46" s="98" t="s">
        <v>74</v>
      </c>
      <c r="W46" s="98" t="s">
        <v>74</v>
      </c>
    </row>
    <row r="47" spans="1:23" s="87" customFormat="1" ht="53.25" customHeight="1">
      <c r="A47" s="93" t="s">
        <v>99</v>
      </c>
      <c r="B47" s="101"/>
      <c r="C47" s="101"/>
      <c r="D47" s="101"/>
      <c r="E47" s="101"/>
      <c r="F47" s="101"/>
      <c r="G47" s="168"/>
      <c r="H47" s="101"/>
      <c r="I47" s="101"/>
    </row>
    <row r="48" spans="1:23" s="92" customFormat="1" ht="54" customHeight="1">
      <c r="A48" s="88" t="s">
        <v>187</v>
      </c>
      <c r="B48" s="98" t="s">
        <v>106</v>
      </c>
      <c r="C48" s="98" t="s">
        <v>106</v>
      </c>
      <c r="D48" s="98" t="s">
        <v>106</v>
      </c>
      <c r="E48" s="98" t="s">
        <v>106</v>
      </c>
      <c r="F48" s="98" t="s">
        <v>106</v>
      </c>
      <c r="G48" s="170" t="s">
        <v>78</v>
      </c>
      <c r="H48" s="98" t="s">
        <v>78</v>
      </c>
      <c r="I48" s="98" t="s">
        <v>78</v>
      </c>
      <c r="J48" s="98" t="s">
        <v>78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/>
      <c r="V48" s="98">
        <v>0</v>
      </c>
      <c r="W48" s="98">
        <v>0</v>
      </c>
    </row>
    <row r="49" spans="1:23" s="87" customFormat="1" ht="21.75" customHeight="1">
      <c r="A49" s="77"/>
      <c r="B49" s="77"/>
      <c r="C49" s="77"/>
      <c r="D49" s="77"/>
      <c r="E49" s="77"/>
      <c r="F49" s="77"/>
      <c r="G49" s="171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V49" s="77"/>
      <c r="W49" s="77"/>
    </row>
    <row r="50" spans="1:23" ht="14.25" customHeight="1">
      <c r="A50" s="49"/>
      <c r="B50" s="49"/>
      <c r="C50" s="49"/>
      <c r="D50" s="49"/>
      <c r="E50" s="49"/>
      <c r="F50" s="49"/>
      <c r="G50" s="172"/>
      <c r="H50" s="49"/>
      <c r="I50" s="49"/>
      <c r="J50" s="49"/>
      <c r="L50" s="78"/>
      <c r="M50" s="78"/>
      <c r="N50" s="78"/>
      <c r="O50" s="78"/>
      <c r="P50" s="78"/>
      <c r="Q50" s="78"/>
      <c r="R50" s="78"/>
      <c r="S50" s="78"/>
      <c r="V50" s="78"/>
      <c r="W50" s="78"/>
    </row>
    <row r="51" spans="1:23" ht="14.25" customHeight="1">
      <c r="A51" s="49"/>
      <c r="B51" s="49"/>
      <c r="C51" s="49"/>
      <c r="D51" s="49"/>
      <c r="E51" s="49"/>
      <c r="F51" s="49"/>
      <c r="G51" s="172"/>
      <c r="H51" s="49"/>
      <c r="I51" s="49"/>
      <c r="J51" s="49"/>
    </row>
    <row r="52" spans="1:23" ht="14.25" customHeight="1">
      <c r="A52" s="49"/>
      <c r="B52" s="49"/>
      <c r="C52" s="49"/>
      <c r="D52" s="49"/>
      <c r="E52" s="49"/>
      <c r="F52" s="49"/>
      <c r="G52" s="172"/>
      <c r="H52" s="49"/>
      <c r="I52" s="49"/>
      <c r="J52" s="49"/>
    </row>
    <row r="53" spans="1:23" ht="14.25" customHeight="1">
      <c r="A53" s="49"/>
      <c r="B53" s="49"/>
      <c r="C53" s="49"/>
      <c r="D53" s="49"/>
      <c r="E53" s="49"/>
      <c r="F53" s="49"/>
      <c r="G53" s="172"/>
      <c r="H53" s="49"/>
      <c r="I53" s="49"/>
      <c r="J53" s="49"/>
    </row>
    <row r="54" spans="1:23" ht="14.25" customHeight="1">
      <c r="A54" s="49"/>
      <c r="B54" s="49"/>
      <c r="C54" s="49"/>
      <c r="D54" s="49"/>
      <c r="E54" s="49"/>
      <c r="F54" s="49"/>
      <c r="G54" s="172"/>
      <c r="H54" s="49"/>
      <c r="I54" s="49"/>
      <c r="J54" s="49"/>
    </row>
    <row r="55" spans="1:23" ht="14.25" customHeight="1">
      <c r="A55" s="49"/>
      <c r="B55" s="49"/>
      <c r="C55" s="49"/>
      <c r="D55" s="49"/>
      <c r="E55" s="49"/>
      <c r="F55" s="49"/>
      <c r="G55" s="172"/>
      <c r="H55" s="49"/>
      <c r="I55" s="49"/>
      <c r="J55" s="49"/>
    </row>
    <row r="56" spans="1:23" ht="14.25" customHeight="1">
      <c r="A56" s="49"/>
      <c r="B56" s="49"/>
      <c r="C56" s="49"/>
      <c r="D56" s="49"/>
      <c r="E56" s="49"/>
      <c r="F56" s="49"/>
      <c r="G56" s="172"/>
      <c r="H56" s="49"/>
      <c r="I56" s="49"/>
      <c r="J56" s="49"/>
    </row>
    <row r="57" spans="1:23" ht="14.25" customHeight="1">
      <c r="A57" s="49"/>
      <c r="B57" s="49"/>
      <c r="C57" s="49"/>
      <c r="D57" s="49"/>
      <c r="E57" s="49"/>
      <c r="F57" s="49"/>
      <c r="G57" s="172"/>
      <c r="H57" s="49"/>
      <c r="I57" s="49"/>
      <c r="J57" s="49"/>
    </row>
    <row r="58" spans="1:23" ht="14.25" customHeight="1">
      <c r="A58" s="49"/>
      <c r="B58" s="49"/>
      <c r="C58" s="49"/>
      <c r="D58" s="49"/>
      <c r="E58" s="49"/>
      <c r="F58" s="49"/>
      <c r="G58" s="172"/>
      <c r="H58" s="49"/>
      <c r="I58" s="49"/>
      <c r="J58" s="49"/>
    </row>
    <row r="59" spans="1:23" ht="14.25" customHeight="1">
      <c r="A59" s="49"/>
      <c r="B59" s="49"/>
      <c r="C59" s="49"/>
      <c r="D59" s="49"/>
      <c r="E59" s="49"/>
      <c r="F59" s="49"/>
      <c r="G59" s="172"/>
      <c r="H59" s="49"/>
      <c r="I59" s="49"/>
      <c r="J59" s="49"/>
    </row>
    <row r="60" spans="1:23" ht="15.75">
      <c r="B60" s="49"/>
      <c r="C60" s="49"/>
      <c r="D60" s="49"/>
      <c r="E60" s="49"/>
      <c r="F60" s="49"/>
      <c r="G60" s="172"/>
      <c r="H60" s="49"/>
      <c r="I60" s="49"/>
      <c r="J60" s="49"/>
      <c r="O60" s="183"/>
      <c r="P60" s="183"/>
      <c r="Q60" s="183"/>
      <c r="R60" s="183"/>
      <c r="S60" s="183"/>
      <c r="V60" s="183"/>
      <c r="W60" s="183"/>
    </row>
    <row r="61" spans="1:23" ht="20.25">
      <c r="A61" s="36" t="s">
        <v>200</v>
      </c>
    </row>
  </sheetData>
  <mergeCells count="2">
    <mergeCell ref="A2:Q2"/>
    <mergeCell ref="A32:Q32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ignoredErrors>
    <ignoredError sqref="J16:J26 G28:I28 J12 J14 B37:H43 B45:H45 I37:J45 B47:J47 C9:F28 G9:I26" numberStoredAsText="1"/>
  </ignoredErrors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60"/>
  <sheetViews>
    <sheetView workbookViewId="0">
      <selection activeCell="F20" sqref="F20"/>
    </sheetView>
  </sheetViews>
  <sheetFormatPr defaultColWidth="9.140625" defaultRowHeight="15"/>
  <cols>
    <col min="1" max="1" width="44" style="2" customWidth="1"/>
    <col min="2" max="3" width="6.7109375" style="2" hidden="1" customWidth="1"/>
    <col min="4" max="5" width="5.5703125" style="2" hidden="1" customWidth="1"/>
    <col min="6" max="6" width="1.140625" style="2" hidden="1" customWidth="1"/>
    <col min="7" max="7" width="6.85546875" style="2" hidden="1" customWidth="1"/>
    <col min="8" max="10" width="9.28515625" style="2" hidden="1" customWidth="1"/>
    <col min="11" max="11" width="9.85546875" style="2" hidden="1" customWidth="1"/>
    <col min="12" max="12" width="9.140625" style="2"/>
    <col min="13" max="14" width="0" style="2" hidden="1" customWidth="1"/>
    <col min="15" max="15" width="8.7109375" style="2" hidden="1" customWidth="1"/>
    <col min="16" max="16" width="9.140625" style="2"/>
    <col min="17" max="19" width="8.7109375" style="2" customWidth="1"/>
    <col min="20" max="16384" width="9.140625" style="2"/>
  </cols>
  <sheetData>
    <row r="1" spans="1:21" ht="30" customHeight="1">
      <c r="A1" s="50" t="s">
        <v>150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U1" s="420" t="s">
        <v>430</v>
      </c>
    </row>
    <row r="2" spans="1:21" ht="17.25" customHeight="1">
      <c r="A2" s="129" t="s">
        <v>81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1" s="20" customFormat="1" ht="30.75" customHeight="1" thickBot="1">
      <c r="A3" s="108"/>
      <c r="B3" s="108"/>
      <c r="C3" s="108"/>
      <c r="D3" s="108"/>
      <c r="E3" s="108"/>
      <c r="F3" s="108"/>
      <c r="G3" s="179"/>
      <c r="H3" s="179"/>
      <c r="I3" s="179"/>
      <c r="J3" s="179"/>
      <c r="K3" s="179"/>
      <c r="L3" s="179"/>
      <c r="M3" s="179"/>
      <c r="N3" s="179"/>
      <c r="S3" s="181" t="s">
        <v>343</v>
      </c>
    </row>
    <row r="4" spans="1:21" s="39" customFormat="1" ht="20.25" customHeight="1" thickTop="1">
      <c r="B4" s="52">
        <v>2000</v>
      </c>
      <c r="C4" s="52">
        <v>2001</v>
      </c>
      <c r="D4" s="52">
        <v>2002</v>
      </c>
      <c r="E4" s="52">
        <v>2003</v>
      </c>
      <c r="F4" s="52">
        <v>2004</v>
      </c>
      <c r="G4" s="143">
        <v>2005</v>
      </c>
      <c r="H4" s="143">
        <v>2006</v>
      </c>
      <c r="I4" s="143">
        <v>2007</v>
      </c>
      <c r="J4" s="143">
        <v>2008</v>
      </c>
      <c r="K4" s="143">
        <v>2009</v>
      </c>
      <c r="L4" s="143">
        <v>2010</v>
      </c>
      <c r="M4" s="143">
        <v>2011</v>
      </c>
      <c r="N4" s="143">
        <v>2012</v>
      </c>
      <c r="O4" s="143">
        <v>2013</v>
      </c>
      <c r="P4" s="143">
        <v>2014</v>
      </c>
      <c r="Q4" s="143">
        <v>2015</v>
      </c>
      <c r="R4" s="143">
        <v>2016</v>
      </c>
      <c r="S4" s="143">
        <v>2017</v>
      </c>
    </row>
    <row r="5" spans="1:21" s="20" customFormat="1" ht="20.25" customHeight="1">
      <c r="A5" s="8" t="s">
        <v>125</v>
      </c>
      <c r="B5" s="109">
        <f>B7+B9+B10+B12+B14+B15+B16+B18+B20+B22+B24+B26+B27+B39+B41+B42+B44</f>
        <v>210.90000000000003</v>
      </c>
      <c r="C5" s="109">
        <f>C7+C9+C10+C12+C14+C15+C16+C18+C20+C22+C24+C26+C27+C39+C41+C42+C44</f>
        <v>215.1</v>
      </c>
      <c r="D5" s="109">
        <f>D7+D9+D10+D11+D13+D15+D16+D18+D20+D22+D24+D26+D27+D39+D41+D42+D44</f>
        <v>0</v>
      </c>
      <c r="E5" s="109">
        <f>E7+E9+E10+E11+E13+E15+E16+E18+E20+E22+E24+E26+E27+E39+E41+E42+E44</f>
        <v>0</v>
      </c>
      <c r="F5" s="109">
        <f>F7+F9+F10+F11+F13+F15+F16+F18+F20+F22+F24+F26+F27+F39+F41+F42+F44</f>
        <v>0</v>
      </c>
      <c r="G5" s="158">
        <f>+G7+G9+G10+G11+G13+G15+G16+G18+G20+G22+G24+G26+G27+G37+G39+G40+G42</f>
        <v>236.9</v>
      </c>
      <c r="H5" s="158">
        <f>+H7+H9+H10+H11+H13+H15+H16+H18+H20+H22+H24+H26+H27+H37+H39+H40+H42</f>
        <v>263.80000000000007</v>
      </c>
      <c r="I5" s="158">
        <f>+I7+I9+I10+I11+I13+I15+I16+I18+I20+I22+I24+I26+I27+I37+I39+I40+I42+I44</f>
        <v>278.80000000000007</v>
      </c>
      <c r="J5" s="158">
        <f>+J7+J9+J10+J11+J13+J15+J16+J18+J20+J22+J24+J26+J27+J35+J37+J39+J40+J42+J44</f>
        <v>282</v>
      </c>
      <c r="K5" s="158">
        <f>+K7+K9+K10+K11+K13+K15+K16+K18+K20+K22+K24+K26+K27+K35+K37+K39+K40+K42+K44</f>
        <v>286.60000000000002</v>
      </c>
      <c r="L5" s="158">
        <f t="shared" ref="L5:R5" si="0">SUM(L7:L28)+SUM(L35:L45)</f>
        <v>299.39999999999998</v>
      </c>
      <c r="M5" s="158">
        <f t="shared" si="0"/>
        <v>299.39999999999998</v>
      </c>
      <c r="N5" s="158">
        <f t="shared" si="0"/>
        <v>308.40000000000009</v>
      </c>
      <c r="O5" s="158">
        <f t="shared" si="0"/>
        <v>317.49999999999994</v>
      </c>
      <c r="P5" s="158">
        <f t="shared" si="0"/>
        <v>315.89999999999998</v>
      </c>
      <c r="Q5" s="158">
        <f t="shared" si="0"/>
        <v>304.90000000000003</v>
      </c>
      <c r="R5" s="158">
        <f t="shared" si="0"/>
        <v>301.29999999999995</v>
      </c>
      <c r="S5" s="158"/>
    </row>
    <row r="6" spans="1:21" s="87" customFormat="1" ht="33" customHeight="1">
      <c r="A6" s="84" t="s">
        <v>182</v>
      </c>
      <c r="B6" s="85"/>
      <c r="C6" s="86"/>
      <c r="D6" s="86"/>
      <c r="E6" s="86"/>
      <c r="F6" s="86"/>
      <c r="G6" s="86"/>
      <c r="H6" s="86"/>
      <c r="I6" s="86"/>
    </row>
    <row r="7" spans="1:21" s="92" customFormat="1" ht="18.75" customHeight="1">
      <c r="A7" s="88" t="s">
        <v>128</v>
      </c>
      <c r="B7" s="89" t="s">
        <v>48</v>
      </c>
      <c r="C7" s="89" t="s">
        <v>49</v>
      </c>
      <c r="D7" s="89"/>
      <c r="E7" s="89"/>
      <c r="F7" s="89"/>
      <c r="G7" s="164" t="s">
        <v>50</v>
      </c>
      <c r="H7" s="89">
        <v>179.3</v>
      </c>
      <c r="I7" s="89">
        <v>190.8</v>
      </c>
      <c r="J7" s="90">
        <v>190.9</v>
      </c>
      <c r="K7" s="91">
        <v>182.2</v>
      </c>
      <c r="L7" s="91">
        <v>190.4</v>
      </c>
      <c r="M7" s="91">
        <v>190.4</v>
      </c>
      <c r="N7" s="91">
        <v>185.8</v>
      </c>
      <c r="O7" s="91">
        <v>147.4</v>
      </c>
      <c r="P7" s="91">
        <v>141.6</v>
      </c>
      <c r="Q7" s="91">
        <v>133.9</v>
      </c>
      <c r="R7" s="91">
        <v>126.7</v>
      </c>
      <c r="S7" s="91"/>
    </row>
    <row r="8" spans="1:21" s="87" customFormat="1" ht="15.75" customHeight="1">
      <c r="A8" s="93" t="s">
        <v>89</v>
      </c>
      <c r="B8" s="89"/>
      <c r="C8" s="89"/>
      <c r="D8" s="89"/>
      <c r="E8" s="89"/>
      <c r="F8" s="89"/>
      <c r="G8" s="164"/>
      <c r="H8" s="89"/>
      <c r="I8" s="89"/>
      <c r="J8" s="94"/>
    </row>
    <row r="9" spans="1:21" s="92" customFormat="1" ht="22.5" customHeight="1">
      <c r="A9" s="88" t="s">
        <v>183</v>
      </c>
      <c r="B9" s="89" t="s">
        <v>35</v>
      </c>
      <c r="C9" s="89" t="s">
        <v>29</v>
      </c>
      <c r="D9" s="89"/>
      <c r="E9" s="89"/>
      <c r="F9" s="89"/>
      <c r="G9" s="164" t="s">
        <v>29</v>
      </c>
      <c r="H9" s="89" t="s">
        <v>51</v>
      </c>
      <c r="I9" s="89" t="s">
        <v>51</v>
      </c>
      <c r="J9" s="94">
        <v>1.1000000000000001</v>
      </c>
      <c r="K9" s="91">
        <v>1.1000000000000001</v>
      </c>
      <c r="L9" s="91">
        <v>1.1000000000000001</v>
      </c>
      <c r="M9" s="91">
        <v>1.1000000000000001</v>
      </c>
      <c r="N9" s="91">
        <v>1.9</v>
      </c>
      <c r="O9" s="91">
        <v>1.7</v>
      </c>
      <c r="P9" s="91">
        <v>1.8</v>
      </c>
      <c r="Q9" s="91">
        <v>1.8</v>
      </c>
      <c r="R9" s="91">
        <v>1</v>
      </c>
      <c r="S9" s="91"/>
    </row>
    <row r="10" spans="1:21" s="92" customFormat="1" ht="18" customHeight="1">
      <c r="A10" s="88" t="s">
        <v>184</v>
      </c>
      <c r="B10" s="89" t="s">
        <v>52</v>
      </c>
      <c r="C10" s="89" t="s">
        <v>53</v>
      </c>
      <c r="D10" s="89"/>
      <c r="E10" s="89"/>
      <c r="F10" s="89"/>
      <c r="G10" s="164">
        <v>33</v>
      </c>
      <c r="H10" s="89" t="s">
        <v>54</v>
      </c>
      <c r="I10" s="89">
        <v>40.4</v>
      </c>
      <c r="J10" s="94">
        <v>41.5</v>
      </c>
      <c r="K10" s="91">
        <v>43.5</v>
      </c>
      <c r="L10" s="91">
        <v>45.5</v>
      </c>
      <c r="M10" s="91">
        <v>45.5</v>
      </c>
      <c r="N10" s="91">
        <v>51.2</v>
      </c>
      <c r="O10" s="91">
        <v>60.7</v>
      </c>
      <c r="P10" s="91">
        <v>60.7</v>
      </c>
      <c r="Q10" s="91">
        <v>59.6</v>
      </c>
      <c r="R10" s="91">
        <v>57.2</v>
      </c>
      <c r="S10" s="91"/>
    </row>
    <row r="11" spans="1:21" s="92" customFormat="1" ht="33" customHeight="1">
      <c r="A11" s="88" t="s">
        <v>146</v>
      </c>
      <c r="B11" s="89"/>
      <c r="C11" s="89"/>
      <c r="D11" s="89"/>
      <c r="E11" s="89"/>
      <c r="F11" s="89"/>
      <c r="G11" s="164" t="s">
        <v>30</v>
      </c>
      <c r="H11" s="89" t="s">
        <v>11</v>
      </c>
      <c r="I11" s="89" t="s">
        <v>30</v>
      </c>
      <c r="J11" s="94">
        <v>0.5</v>
      </c>
      <c r="K11" s="91">
        <v>0.6</v>
      </c>
      <c r="L11" s="91">
        <v>0.6</v>
      </c>
      <c r="M11" s="91">
        <v>0.6</v>
      </c>
      <c r="N11" s="91">
        <v>0.8</v>
      </c>
      <c r="O11" s="91">
        <v>2.2000000000000002</v>
      </c>
      <c r="P11" s="91">
        <v>2.2000000000000002</v>
      </c>
      <c r="Q11" s="91">
        <v>2.1</v>
      </c>
      <c r="R11" s="91">
        <v>1.8</v>
      </c>
      <c r="S11" s="91"/>
    </row>
    <row r="12" spans="1:21" s="87" customFormat="1" ht="26.25" customHeight="1">
      <c r="A12" s="93" t="s">
        <v>207</v>
      </c>
      <c r="B12" s="89" t="s">
        <v>30</v>
      </c>
      <c r="C12" s="89" t="s">
        <v>30</v>
      </c>
      <c r="D12" s="89"/>
      <c r="E12" s="89"/>
      <c r="F12" s="89"/>
      <c r="G12" s="165"/>
    </row>
    <row r="13" spans="1:21" s="92" customFormat="1" ht="34.5" customHeight="1">
      <c r="A13" s="88" t="s">
        <v>141</v>
      </c>
      <c r="B13" s="89"/>
      <c r="C13" s="89"/>
      <c r="D13" s="89"/>
      <c r="E13" s="89"/>
      <c r="F13" s="89"/>
      <c r="G13" s="164" t="s">
        <v>32</v>
      </c>
      <c r="H13" s="89" t="s">
        <v>32</v>
      </c>
      <c r="I13" s="89" t="s">
        <v>32</v>
      </c>
      <c r="J13" s="94">
        <v>0.3</v>
      </c>
      <c r="K13" s="91">
        <v>0.3</v>
      </c>
      <c r="L13" s="91">
        <v>0.3</v>
      </c>
      <c r="M13" s="91">
        <v>0.3</v>
      </c>
      <c r="N13" s="91">
        <v>0.6</v>
      </c>
      <c r="O13" s="91">
        <v>1</v>
      </c>
      <c r="P13" s="91">
        <v>0.9</v>
      </c>
      <c r="Q13" s="91">
        <v>0.9</v>
      </c>
      <c r="R13" s="91">
        <v>1.7</v>
      </c>
      <c r="S13" s="91"/>
    </row>
    <row r="14" spans="1:21" s="87" customFormat="1" ht="33.75" customHeight="1">
      <c r="A14" s="154" t="s">
        <v>204</v>
      </c>
      <c r="B14" s="89" t="s">
        <v>32</v>
      </c>
      <c r="C14" s="89" t="s">
        <v>32</v>
      </c>
      <c r="D14" s="89"/>
      <c r="E14" s="89"/>
      <c r="F14" s="89"/>
      <c r="G14" s="165"/>
      <c r="N14" s="91"/>
      <c r="O14" s="91"/>
      <c r="P14" s="91"/>
      <c r="Q14" s="91"/>
      <c r="R14" s="91"/>
      <c r="S14" s="91"/>
    </row>
    <row r="15" spans="1:21" s="92" customFormat="1" ht="21.75" customHeight="1">
      <c r="A15" s="88" t="s">
        <v>130</v>
      </c>
      <c r="B15" s="89" t="s">
        <v>55</v>
      </c>
      <c r="C15" s="89" t="s">
        <v>56</v>
      </c>
      <c r="D15" s="89"/>
      <c r="E15" s="89"/>
      <c r="F15" s="89"/>
      <c r="G15" s="164" t="s">
        <v>33</v>
      </c>
      <c r="H15" s="89" t="s">
        <v>57</v>
      </c>
      <c r="I15" s="89">
        <v>4.7</v>
      </c>
      <c r="J15" s="94">
        <v>4.7</v>
      </c>
      <c r="K15" s="91">
        <v>6.9</v>
      </c>
      <c r="L15" s="91">
        <v>7.2</v>
      </c>
      <c r="M15" s="91">
        <v>7.2</v>
      </c>
      <c r="N15" s="91">
        <v>8.1999999999999993</v>
      </c>
      <c r="O15" s="91">
        <v>36.799999999999997</v>
      </c>
      <c r="P15" s="91">
        <v>38.200000000000003</v>
      </c>
      <c r="Q15" s="91">
        <v>37.4</v>
      </c>
      <c r="R15" s="91">
        <v>39.9</v>
      </c>
      <c r="S15" s="91"/>
    </row>
    <row r="16" spans="1:21" s="92" customFormat="1" ht="47.25" customHeight="1">
      <c r="A16" s="88" t="s">
        <v>208</v>
      </c>
      <c r="B16" s="89" t="s">
        <v>58</v>
      </c>
      <c r="C16" s="89" t="s">
        <v>59</v>
      </c>
      <c r="D16" s="89"/>
      <c r="E16" s="89"/>
      <c r="F16" s="89"/>
      <c r="G16" s="164" t="s">
        <v>60</v>
      </c>
      <c r="H16" s="89" t="s">
        <v>61</v>
      </c>
      <c r="I16" s="89">
        <v>19.5</v>
      </c>
      <c r="J16" s="94">
        <v>19.5</v>
      </c>
      <c r="K16" s="165">
        <v>23.8</v>
      </c>
      <c r="L16" s="165">
        <v>24.9</v>
      </c>
      <c r="M16" s="165">
        <v>24.9</v>
      </c>
      <c r="N16" s="91">
        <v>24.2</v>
      </c>
      <c r="O16" s="91">
        <v>27.2</v>
      </c>
      <c r="P16" s="91">
        <v>27.9</v>
      </c>
      <c r="Q16" s="91">
        <v>27.4</v>
      </c>
      <c r="R16" s="91">
        <v>28.5</v>
      </c>
      <c r="S16" s="91"/>
    </row>
    <row r="17" spans="1:19" s="87" customFormat="1" ht="36.75" customHeight="1">
      <c r="A17" s="93" t="s">
        <v>143</v>
      </c>
      <c r="B17" s="89"/>
      <c r="C17" s="89"/>
      <c r="D17" s="89"/>
      <c r="E17" s="89"/>
      <c r="F17" s="89"/>
      <c r="G17" s="165"/>
      <c r="K17" s="165"/>
      <c r="L17" s="165"/>
      <c r="M17" s="165"/>
      <c r="N17" s="91"/>
      <c r="O17" s="91"/>
      <c r="P17" s="91"/>
      <c r="Q17" s="91"/>
      <c r="R17" s="91"/>
      <c r="S17" s="91"/>
    </row>
    <row r="18" spans="1:19" s="92" customFormat="1" ht="19.5" customHeight="1">
      <c r="A18" s="88" t="s">
        <v>131</v>
      </c>
      <c r="B18" s="89" t="s">
        <v>56</v>
      </c>
      <c r="C18" s="89" t="s">
        <v>35</v>
      </c>
      <c r="D18" s="89"/>
      <c r="E18" s="89"/>
      <c r="F18" s="89"/>
      <c r="G18" s="164" t="s">
        <v>10</v>
      </c>
      <c r="H18" s="89" t="s">
        <v>9</v>
      </c>
      <c r="I18" s="89" t="s">
        <v>31</v>
      </c>
      <c r="J18" s="94">
        <v>1.9</v>
      </c>
      <c r="K18" s="165">
        <v>2.8</v>
      </c>
      <c r="L18" s="165">
        <v>2.9</v>
      </c>
      <c r="M18" s="165">
        <v>2.9</v>
      </c>
      <c r="N18" s="91">
        <v>3.2</v>
      </c>
      <c r="O18" s="91">
        <v>9.9</v>
      </c>
      <c r="P18" s="91">
        <v>10.5</v>
      </c>
      <c r="Q18" s="91">
        <v>10.3</v>
      </c>
      <c r="R18" s="91">
        <v>8.6999999999999993</v>
      </c>
      <c r="S18" s="91"/>
    </row>
    <row r="19" spans="1:19" s="87" customFormat="1" ht="17.25" customHeight="1">
      <c r="A19" s="93" t="s">
        <v>90</v>
      </c>
      <c r="B19" s="89"/>
      <c r="C19" s="89"/>
      <c r="D19" s="89"/>
      <c r="E19" s="89"/>
      <c r="F19" s="89"/>
      <c r="G19" s="165"/>
    </row>
    <row r="20" spans="1:19" s="92" customFormat="1" ht="20.25" customHeight="1">
      <c r="A20" s="88" t="s">
        <v>132</v>
      </c>
      <c r="B20" s="89" t="s">
        <v>9</v>
      </c>
      <c r="C20" s="89" t="s">
        <v>8</v>
      </c>
      <c r="D20" s="89"/>
      <c r="E20" s="89"/>
      <c r="F20" s="89"/>
      <c r="G20" s="164" t="s">
        <v>45</v>
      </c>
      <c r="H20" s="89" t="s">
        <v>46</v>
      </c>
      <c r="I20" s="89" t="s">
        <v>62</v>
      </c>
      <c r="J20" s="94">
        <v>3.4</v>
      </c>
      <c r="K20" s="165">
        <v>5.7</v>
      </c>
      <c r="L20" s="165">
        <v>5.9</v>
      </c>
      <c r="M20" s="165">
        <v>5.9</v>
      </c>
      <c r="N20" s="92">
        <v>6.8</v>
      </c>
      <c r="O20" s="92">
        <v>6.1</v>
      </c>
      <c r="P20" s="92">
        <v>6.7</v>
      </c>
      <c r="Q20" s="91">
        <v>6.5</v>
      </c>
      <c r="R20" s="91">
        <v>6</v>
      </c>
      <c r="S20" s="91"/>
    </row>
    <row r="21" spans="1:19" s="87" customFormat="1" ht="20.25" customHeight="1">
      <c r="A21" s="93" t="s">
        <v>91</v>
      </c>
      <c r="B21" s="89"/>
      <c r="C21" s="89"/>
      <c r="D21" s="89"/>
      <c r="E21" s="89"/>
      <c r="F21" s="89"/>
      <c r="G21" s="165"/>
      <c r="K21" s="165"/>
      <c r="L21" s="165"/>
      <c r="M21" s="165"/>
    </row>
    <row r="22" spans="1:19" s="92" customFormat="1" ht="23.25" customHeight="1">
      <c r="A22" s="88" t="s">
        <v>133</v>
      </c>
      <c r="B22" s="89" t="s">
        <v>30</v>
      </c>
      <c r="C22" s="89" t="s">
        <v>30</v>
      </c>
      <c r="D22" s="89"/>
      <c r="E22" s="89"/>
      <c r="F22" s="89"/>
      <c r="G22" s="164" t="s">
        <v>11</v>
      </c>
      <c r="H22" s="89" t="s">
        <v>11</v>
      </c>
      <c r="I22" s="89" t="s">
        <v>30</v>
      </c>
      <c r="J22" s="94">
        <v>0.4</v>
      </c>
      <c r="K22" s="165">
        <v>0.5</v>
      </c>
      <c r="L22" s="165">
        <v>0.5</v>
      </c>
      <c r="M22" s="165">
        <v>0.5</v>
      </c>
      <c r="N22" s="92">
        <v>0.8</v>
      </c>
      <c r="O22" s="92">
        <v>0.7</v>
      </c>
      <c r="P22" s="92">
        <v>0.7</v>
      </c>
      <c r="Q22" s="92">
        <v>0.7</v>
      </c>
      <c r="R22" s="92">
        <v>0.5</v>
      </c>
    </row>
    <row r="23" spans="1:19" s="87" customFormat="1" ht="21.75" customHeight="1">
      <c r="A23" s="93" t="s">
        <v>92</v>
      </c>
      <c r="B23" s="89"/>
      <c r="C23" s="89"/>
      <c r="D23" s="89"/>
      <c r="E23" s="89"/>
      <c r="F23" s="89"/>
    </row>
    <row r="24" spans="1:19" s="92" customFormat="1" ht="18.75" customHeight="1">
      <c r="A24" s="88" t="s">
        <v>134</v>
      </c>
      <c r="B24" s="89" t="s">
        <v>56</v>
      </c>
      <c r="C24" s="89" t="s">
        <v>63</v>
      </c>
      <c r="D24" s="89"/>
      <c r="E24" s="89"/>
      <c r="F24" s="89"/>
      <c r="G24" s="164" t="s">
        <v>56</v>
      </c>
      <c r="H24" s="89" t="s">
        <v>29</v>
      </c>
      <c r="I24" s="89" t="s">
        <v>29</v>
      </c>
      <c r="J24" s="94">
        <v>0.7</v>
      </c>
      <c r="K24" s="92">
        <v>0.9</v>
      </c>
      <c r="L24" s="92">
        <v>1</v>
      </c>
      <c r="M24" s="92">
        <v>1</v>
      </c>
      <c r="N24" s="92">
        <v>1.1000000000000001</v>
      </c>
      <c r="O24" s="92">
        <v>0.8</v>
      </c>
      <c r="P24" s="92">
        <v>0.8</v>
      </c>
      <c r="Q24" s="92">
        <v>0.8</v>
      </c>
      <c r="R24" s="92">
        <v>0.4</v>
      </c>
    </row>
    <row r="25" spans="1:19" s="87" customFormat="1" ht="21.75" customHeight="1">
      <c r="A25" s="93" t="s">
        <v>144</v>
      </c>
      <c r="B25" s="89"/>
      <c r="C25" s="89"/>
      <c r="D25" s="89"/>
      <c r="E25" s="89"/>
      <c r="F25" s="89"/>
      <c r="G25" s="165"/>
    </row>
    <row r="26" spans="1:19" s="92" customFormat="1" ht="34.5" customHeight="1">
      <c r="A26" s="88" t="s">
        <v>145</v>
      </c>
      <c r="B26" s="89" t="s">
        <v>64</v>
      </c>
      <c r="C26" s="89" t="s">
        <v>64</v>
      </c>
      <c r="D26" s="89"/>
      <c r="E26" s="89"/>
      <c r="F26" s="89"/>
      <c r="G26" s="164" t="s">
        <v>65</v>
      </c>
      <c r="H26" s="89" t="s">
        <v>35</v>
      </c>
      <c r="I26" s="89" t="s">
        <v>35</v>
      </c>
      <c r="J26" s="94">
        <v>0.6</v>
      </c>
      <c r="K26" s="91">
        <v>0.6</v>
      </c>
      <c r="L26" s="91">
        <v>0.7</v>
      </c>
      <c r="M26" s="91">
        <v>0.7</v>
      </c>
      <c r="N26" s="91">
        <v>1</v>
      </c>
      <c r="O26" s="91">
        <v>1.4</v>
      </c>
      <c r="P26" s="91">
        <v>1.5</v>
      </c>
      <c r="Q26" s="91">
        <v>1.4</v>
      </c>
      <c r="R26" s="91">
        <v>1.2</v>
      </c>
      <c r="S26" s="91"/>
    </row>
    <row r="27" spans="1:19" s="92" customFormat="1" ht="21" customHeight="1">
      <c r="A27" s="88" t="s">
        <v>135</v>
      </c>
      <c r="B27" s="89"/>
      <c r="C27" s="89"/>
      <c r="D27" s="89"/>
      <c r="E27" s="89"/>
      <c r="F27" s="89"/>
      <c r="G27" s="164" t="s">
        <v>64</v>
      </c>
      <c r="H27" s="100" t="s">
        <v>64</v>
      </c>
      <c r="I27" s="100" t="s">
        <v>64</v>
      </c>
      <c r="J27" s="92">
        <v>0.2</v>
      </c>
      <c r="K27" s="91">
        <v>0.3</v>
      </c>
      <c r="L27" s="91">
        <v>0.3</v>
      </c>
      <c r="M27" s="91">
        <v>0.3</v>
      </c>
      <c r="N27" s="92">
        <v>3.2</v>
      </c>
      <c r="O27" s="92">
        <v>1.4</v>
      </c>
      <c r="P27" s="92">
        <v>1.4</v>
      </c>
      <c r="Q27" s="92">
        <v>1.3</v>
      </c>
      <c r="R27" s="92">
        <v>1.9</v>
      </c>
    </row>
    <row r="28" spans="1:19" s="87" customFormat="1" ht="21" customHeight="1">
      <c r="A28" s="157" t="s">
        <v>94</v>
      </c>
      <c r="B28" s="96"/>
      <c r="C28" s="96"/>
      <c r="D28" s="96"/>
      <c r="E28" s="96"/>
      <c r="F28" s="96"/>
      <c r="N28" s="97"/>
      <c r="O28" s="97"/>
      <c r="P28" s="97"/>
      <c r="Q28" s="97"/>
      <c r="R28" s="97"/>
      <c r="S28" s="97"/>
    </row>
    <row r="29" spans="1:19" s="87" customFormat="1" ht="16.5" customHeight="1">
      <c r="A29" s="155"/>
      <c r="B29" s="156"/>
      <c r="C29" s="156"/>
      <c r="D29" s="156"/>
      <c r="E29" s="156"/>
      <c r="F29" s="156"/>
      <c r="G29" s="156"/>
      <c r="H29" s="156"/>
      <c r="I29" s="156"/>
      <c r="J29" s="77"/>
      <c r="K29" s="77"/>
      <c r="L29" s="77"/>
      <c r="M29" s="77"/>
      <c r="N29" s="77"/>
      <c r="O29" s="77"/>
      <c r="P29" s="77"/>
      <c r="Q29" s="77"/>
      <c r="R29" s="77"/>
      <c r="S29" s="77"/>
    </row>
    <row r="30" spans="1:19" ht="25.5" customHeight="1"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S30" s="320" t="s">
        <v>344</v>
      </c>
    </row>
    <row r="31" spans="1:19" ht="32.25" customHeight="1">
      <c r="A31" s="50" t="s">
        <v>363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9" ht="17.25" customHeight="1">
      <c r="A32" s="129" t="s">
        <v>71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9" s="20" customFormat="1" ht="29.25" customHeight="1" thickBot="1">
      <c r="A33" s="108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S33" s="181" t="s">
        <v>127</v>
      </c>
    </row>
    <row r="34" spans="1:19" s="39" customFormat="1" ht="20.25" customHeight="1" thickTop="1">
      <c r="B34" s="52">
        <v>2000</v>
      </c>
      <c r="C34" s="52">
        <v>2001</v>
      </c>
      <c r="D34" s="52">
        <v>2002</v>
      </c>
      <c r="E34" s="52">
        <v>2003</v>
      </c>
      <c r="F34" s="52">
        <v>2004</v>
      </c>
      <c r="G34" s="143">
        <v>2005</v>
      </c>
      <c r="H34" s="143">
        <v>2006</v>
      </c>
      <c r="I34" s="143">
        <v>2007</v>
      </c>
      <c r="J34" s="143">
        <v>2008</v>
      </c>
      <c r="K34" s="143">
        <v>2009</v>
      </c>
      <c r="L34" s="143">
        <v>2010</v>
      </c>
      <c r="M34" s="143">
        <v>2011</v>
      </c>
      <c r="N34" s="143">
        <v>2012</v>
      </c>
      <c r="O34" s="143">
        <v>2013</v>
      </c>
      <c r="P34" s="143">
        <v>2014</v>
      </c>
      <c r="Q34" s="143">
        <v>2015</v>
      </c>
      <c r="R34" s="143">
        <v>2016</v>
      </c>
      <c r="S34" s="143">
        <v>2017</v>
      </c>
    </row>
    <row r="35" spans="1:19" s="92" customFormat="1" ht="19.5" customHeight="1">
      <c r="A35" s="88" t="s">
        <v>136</v>
      </c>
      <c r="B35" s="98" t="s">
        <v>64</v>
      </c>
      <c r="C35" s="99" t="s">
        <v>64</v>
      </c>
      <c r="D35" s="99"/>
      <c r="E35" s="99"/>
      <c r="F35" s="99"/>
      <c r="G35" s="105" t="s">
        <v>106</v>
      </c>
      <c r="H35" s="105" t="s">
        <v>106</v>
      </c>
      <c r="I35" s="105" t="s">
        <v>106</v>
      </c>
      <c r="J35" s="92">
        <v>0.2</v>
      </c>
      <c r="K35" s="92">
        <v>0.4</v>
      </c>
      <c r="L35" s="92">
        <v>0.4</v>
      </c>
      <c r="M35" s="92">
        <v>0.4</v>
      </c>
      <c r="N35" s="91">
        <v>0.5</v>
      </c>
      <c r="O35" s="91">
        <v>1.1000000000000001</v>
      </c>
      <c r="P35" s="91">
        <v>1.1000000000000001</v>
      </c>
      <c r="Q35" s="91">
        <v>1.1000000000000001</v>
      </c>
      <c r="R35" s="91">
        <v>2.2000000000000002</v>
      </c>
      <c r="S35" s="91"/>
    </row>
    <row r="36" spans="1:19" s="87" customFormat="1" ht="21" customHeight="1">
      <c r="A36" s="93" t="s">
        <v>95</v>
      </c>
      <c r="B36" s="101"/>
      <c r="C36" s="101"/>
      <c r="D36" s="101"/>
      <c r="E36" s="101"/>
      <c r="F36" s="101"/>
    </row>
    <row r="37" spans="1:19" s="92" customFormat="1" ht="50.25" customHeight="1">
      <c r="A37" s="102" t="s">
        <v>147</v>
      </c>
      <c r="B37" s="103" t="s">
        <v>106</v>
      </c>
      <c r="C37" s="103" t="s">
        <v>106</v>
      </c>
      <c r="D37" s="103" t="s">
        <v>106</v>
      </c>
      <c r="E37" s="103" t="s">
        <v>106</v>
      </c>
      <c r="F37" s="103" t="s">
        <v>106</v>
      </c>
      <c r="G37" s="105" t="s">
        <v>31</v>
      </c>
      <c r="H37" s="105" t="s">
        <v>33</v>
      </c>
      <c r="I37" s="105" t="s">
        <v>10</v>
      </c>
      <c r="J37" s="92">
        <v>1.6</v>
      </c>
      <c r="K37" s="92">
        <v>2.2999999999999998</v>
      </c>
      <c r="L37" s="92">
        <v>2.4</v>
      </c>
      <c r="M37" s="92">
        <v>2.4</v>
      </c>
      <c r="N37" s="92">
        <v>2.8</v>
      </c>
      <c r="O37" s="92">
        <v>5.6</v>
      </c>
      <c r="P37" s="92">
        <v>6</v>
      </c>
      <c r="Q37" s="92">
        <v>5.9</v>
      </c>
      <c r="R37" s="92">
        <v>7.9</v>
      </c>
    </row>
    <row r="38" spans="1:19" s="87" customFormat="1" ht="47.25" customHeight="1">
      <c r="A38" s="93" t="s">
        <v>148</v>
      </c>
      <c r="B38" s="101"/>
      <c r="C38" s="101"/>
      <c r="D38" s="101"/>
      <c r="E38" s="101"/>
      <c r="F38" s="101"/>
    </row>
    <row r="39" spans="1:19" s="92" customFormat="1" ht="23.25" customHeight="1">
      <c r="A39" s="88" t="s">
        <v>186</v>
      </c>
      <c r="B39" s="105" t="s">
        <v>10</v>
      </c>
      <c r="C39" s="105" t="s">
        <v>10</v>
      </c>
      <c r="D39" s="105"/>
      <c r="E39" s="105"/>
      <c r="F39" s="105"/>
      <c r="G39" s="105" t="s">
        <v>68</v>
      </c>
      <c r="H39" s="105" t="s">
        <v>69</v>
      </c>
      <c r="I39" s="105" t="s">
        <v>70</v>
      </c>
      <c r="J39" s="87">
        <v>11.3</v>
      </c>
      <c r="K39" s="165">
        <v>12.1</v>
      </c>
      <c r="L39" s="165">
        <v>12.6</v>
      </c>
      <c r="M39" s="165">
        <v>12.6</v>
      </c>
      <c r="N39" s="92">
        <v>12.8</v>
      </c>
      <c r="O39" s="92">
        <v>8.8000000000000007</v>
      </c>
      <c r="P39" s="92">
        <v>8.8000000000000007</v>
      </c>
      <c r="Q39" s="92">
        <v>8.6</v>
      </c>
      <c r="R39" s="92">
        <v>9.3000000000000007</v>
      </c>
    </row>
    <row r="40" spans="1:19" s="92" customFormat="1" ht="21.75" customHeight="1">
      <c r="A40" s="88" t="s">
        <v>138</v>
      </c>
      <c r="B40" s="105"/>
      <c r="C40" s="105"/>
      <c r="D40" s="105"/>
      <c r="E40" s="105"/>
      <c r="F40" s="105"/>
      <c r="G40" s="105" t="s">
        <v>0</v>
      </c>
      <c r="H40" s="105" t="s">
        <v>51</v>
      </c>
      <c r="I40" s="105">
        <v>1</v>
      </c>
      <c r="J40" s="92">
        <v>1.1000000000000001</v>
      </c>
      <c r="K40" s="92">
        <v>1.5</v>
      </c>
      <c r="L40" s="92">
        <v>1.5</v>
      </c>
      <c r="M40" s="92">
        <v>1.5</v>
      </c>
      <c r="N40" s="91">
        <v>2.2000000000000002</v>
      </c>
      <c r="O40" s="91">
        <v>2</v>
      </c>
      <c r="P40" s="91">
        <v>2.1</v>
      </c>
      <c r="Q40" s="91">
        <v>2</v>
      </c>
      <c r="R40" s="91">
        <v>2.7</v>
      </c>
      <c r="S40" s="91"/>
    </row>
    <row r="41" spans="1:19" s="87" customFormat="1" ht="19.5" customHeight="1">
      <c r="A41" s="93" t="s">
        <v>96</v>
      </c>
      <c r="B41" s="105" t="s">
        <v>66</v>
      </c>
      <c r="C41" s="105" t="s">
        <v>67</v>
      </c>
      <c r="D41" s="105"/>
      <c r="E41" s="105"/>
      <c r="F41" s="105"/>
    </row>
    <row r="42" spans="1:19" s="92" customFormat="1" ht="24.75" customHeight="1">
      <c r="A42" s="88" t="s">
        <v>139</v>
      </c>
      <c r="B42" s="105" t="s">
        <v>31</v>
      </c>
      <c r="C42" s="105" t="s">
        <v>31</v>
      </c>
      <c r="D42" s="105"/>
      <c r="E42" s="105"/>
      <c r="F42" s="105"/>
      <c r="G42" s="105" t="s">
        <v>65</v>
      </c>
      <c r="H42" s="98" t="s">
        <v>64</v>
      </c>
      <c r="I42" s="105" t="s">
        <v>64</v>
      </c>
      <c r="J42" s="92">
        <v>0.1</v>
      </c>
      <c r="K42" s="92">
        <v>0.3</v>
      </c>
      <c r="L42" s="92">
        <v>0.3</v>
      </c>
      <c r="M42" s="92">
        <v>0.3</v>
      </c>
      <c r="N42" s="92">
        <v>0.4</v>
      </c>
      <c r="O42" s="92">
        <v>0.4</v>
      </c>
      <c r="P42" s="92">
        <v>0.4</v>
      </c>
      <c r="Q42" s="92">
        <v>0.4</v>
      </c>
      <c r="R42" s="91">
        <v>1</v>
      </c>
      <c r="S42" s="91"/>
    </row>
    <row r="43" spans="1:19" s="87" customFormat="1" ht="18" customHeight="1">
      <c r="A43" s="93" t="s">
        <v>97</v>
      </c>
      <c r="B43" s="105"/>
      <c r="C43" s="105"/>
      <c r="D43" s="105"/>
      <c r="E43" s="105"/>
      <c r="F43" s="105"/>
    </row>
    <row r="44" spans="1:19" s="92" customFormat="1" ht="21" customHeight="1">
      <c r="A44" s="88" t="s">
        <v>140</v>
      </c>
      <c r="B44" s="98" t="s">
        <v>64</v>
      </c>
      <c r="C44" s="98" t="s">
        <v>64</v>
      </c>
      <c r="D44" s="98"/>
      <c r="E44" s="98"/>
      <c r="F44" s="98"/>
      <c r="G44" s="98" t="s">
        <v>106</v>
      </c>
      <c r="H44" s="98" t="s">
        <v>106</v>
      </c>
      <c r="I44" s="98" t="s">
        <v>29</v>
      </c>
      <c r="J44" s="98">
        <v>2</v>
      </c>
      <c r="K44" s="92">
        <v>0.8</v>
      </c>
      <c r="L44" s="92">
        <v>0.9</v>
      </c>
      <c r="M44" s="92">
        <v>0.9</v>
      </c>
      <c r="N44" s="92">
        <v>0.9</v>
      </c>
      <c r="O44" s="92">
        <v>2.2999999999999998</v>
      </c>
      <c r="P44" s="92">
        <v>2.6</v>
      </c>
      <c r="Q44" s="92">
        <v>2.8</v>
      </c>
      <c r="R44" s="92">
        <v>2.7</v>
      </c>
    </row>
    <row r="45" spans="1:19" s="87" customFormat="1" ht="15.75" customHeight="1">
      <c r="A45" s="93" t="s">
        <v>98</v>
      </c>
      <c r="B45" s="101"/>
      <c r="C45" s="101"/>
      <c r="D45" s="101"/>
      <c r="E45" s="101"/>
      <c r="F45" s="101"/>
    </row>
    <row r="46" spans="1:19" s="92" customFormat="1" ht="52.5" customHeight="1">
      <c r="A46" s="88" t="s">
        <v>149</v>
      </c>
      <c r="B46" s="98" t="s">
        <v>106</v>
      </c>
      <c r="C46" s="98" t="s">
        <v>106</v>
      </c>
      <c r="D46" s="98" t="s">
        <v>106</v>
      </c>
      <c r="E46" s="98" t="s">
        <v>106</v>
      </c>
      <c r="F46" s="98" t="s">
        <v>106</v>
      </c>
      <c r="G46" s="98" t="s">
        <v>106</v>
      </c>
      <c r="H46" s="98" t="s">
        <v>106</v>
      </c>
      <c r="I46" s="98" t="s">
        <v>106</v>
      </c>
      <c r="J46" s="98" t="s">
        <v>106</v>
      </c>
      <c r="K46" s="98">
        <v>0</v>
      </c>
      <c r="L46" s="98" t="s">
        <v>74</v>
      </c>
      <c r="M46" s="98" t="s">
        <v>74</v>
      </c>
      <c r="N46" s="98" t="s">
        <v>74</v>
      </c>
      <c r="O46" s="98" t="s">
        <v>74</v>
      </c>
      <c r="P46" s="98" t="s">
        <v>74</v>
      </c>
      <c r="Q46" s="98" t="s">
        <v>74</v>
      </c>
      <c r="R46" s="98" t="s">
        <v>74</v>
      </c>
      <c r="S46" s="98"/>
    </row>
    <row r="47" spans="1:19" s="87" customFormat="1" ht="53.25" customHeight="1">
      <c r="A47" s="93" t="s">
        <v>99</v>
      </c>
      <c r="B47" s="101"/>
      <c r="C47" s="101"/>
      <c r="D47" s="101"/>
      <c r="E47" s="101"/>
      <c r="F47" s="101"/>
    </row>
    <row r="48" spans="1:19" s="92" customFormat="1" ht="54" customHeight="1">
      <c r="A48" s="88" t="s">
        <v>187</v>
      </c>
      <c r="B48" s="98" t="s">
        <v>106</v>
      </c>
      <c r="C48" s="98" t="s">
        <v>106</v>
      </c>
      <c r="D48" s="98" t="s">
        <v>106</v>
      </c>
      <c r="E48" s="98" t="s">
        <v>106</v>
      </c>
      <c r="F48" s="98" t="s">
        <v>106</v>
      </c>
      <c r="G48" s="98" t="s">
        <v>106</v>
      </c>
      <c r="H48" s="98" t="s">
        <v>106</v>
      </c>
      <c r="I48" s="98" t="s">
        <v>106</v>
      </c>
      <c r="J48" s="98" t="s">
        <v>106</v>
      </c>
      <c r="K48" s="98">
        <v>0</v>
      </c>
      <c r="L48" s="98">
        <v>0</v>
      </c>
      <c r="M48" s="98">
        <v>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/>
    </row>
    <row r="49" spans="1:19" s="87" customFormat="1" ht="21.75" customHeight="1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s="92" customFormat="1" ht="19.5" customHeight="1">
      <c r="A50" s="88"/>
      <c r="B50" s="98"/>
      <c r="C50" s="99"/>
      <c r="D50" s="99"/>
      <c r="E50" s="99"/>
      <c r="F50" s="99"/>
      <c r="G50" s="100"/>
      <c r="H50" s="100"/>
      <c r="I50" s="100"/>
      <c r="K50" s="91"/>
      <c r="L50" s="91"/>
      <c r="M50" s="91"/>
      <c r="N50" s="91"/>
      <c r="O50" s="91"/>
      <c r="P50" s="91"/>
      <c r="Q50" s="91"/>
      <c r="R50" s="91"/>
      <c r="S50" s="91"/>
    </row>
    <row r="60" spans="1:19" ht="24" customHeight="1">
      <c r="A60" s="699" t="s">
        <v>203</v>
      </c>
      <c r="B60" s="699"/>
      <c r="C60" s="699"/>
      <c r="D60" s="699"/>
      <c r="E60" s="699"/>
      <c r="F60" s="699"/>
      <c r="G60" s="699"/>
      <c r="H60" s="699"/>
      <c r="I60" s="699"/>
      <c r="J60" s="699"/>
      <c r="K60" s="699"/>
      <c r="L60" s="699"/>
      <c r="M60" s="699"/>
    </row>
  </sheetData>
  <mergeCells count="1">
    <mergeCell ref="A60:M60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ignoredErrors>
    <ignoredError sqref="B35:F35 J8:J10 B7:I10 B40:F40 B47:F47 B49:I49 B60:I80 A61:A80 D11:F14 B26:J26 B15:F25 A50:I52 A57:I59 B39:F39 B43:F43 B41:F41 I39 B42:F42 B45:F45 B44:F44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R73"/>
  <sheetViews>
    <sheetView workbookViewId="0">
      <pane ySplit="5" topLeftCell="A6" activePane="bottomLeft" state="frozen"/>
      <selection activeCell="F20" sqref="F20"/>
      <selection pane="bottomLeft" activeCell="F20" sqref="F20"/>
    </sheetView>
  </sheetViews>
  <sheetFormatPr defaultColWidth="9.140625" defaultRowHeight="15"/>
  <cols>
    <col min="1" max="1" width="12.42578125" style="23" customWidth="1"/>
    <col min="2" max="2" width="11.42578125" style="23" customWidth="1"/>
    <col min="3" max="4" width="12.7109375" style="23" customWidth="1"/>
    <col min="5" max="5" width="2.140625" style="23" customWidth="1"/>
    <col min="6" max="6" width="11.7109375" style="23" customWidth="1"/>
    <col min="7" max="7" width="11.5703125" style="23" customWidth="1"/>
    <col min="8" max="8" width="13.7109375" style="23" customWidth="1"/>
    <col min="9" max="11" width="9.140625" style="23"/>
    <col min="12" max="12" width="11.28515625" style="23" bestFit="1" customWidth="1"/>
    <col min="13" max="13" width="11" style="23" bestFit="1" customWidth="1"/>
    <col min="14" max="16384" width="9.140625" style="23"/>
  </cols>
  <sheetData>
    <row r="1" spans="1:8" ht="69.75" customHeight="1">
      <c r="A1" s="750" t="s">
        <v>209</v>
      </c>
      <c r="B1" s="750"/>
      <c r="C1" s="750"/>
      <c r="D1" s="750"/>
      <c r="E1" s="750"/>
      <c r="F1" s="750"/>
      <c r="G1" s="750"/>
      <c r="H1" s="750"/>
    </row>
    <row r="2" spans="1:8" ht="15.75" customHeight="1" thickBot="1">
      <c r="A2" s="116"/>
      <c r="B2" s="116"/>
      <c r="C2" s="116"/>
      <c r="D2" s="116"/>
      <c r="E2" s="116"/>
      <c r="F2" s="116"/>
      <c r="G2" s="116"/>
      <c r="H2" s="60"/>
    </row>
    <row r="3" spans="1:8" s="25" customFormat="1" ht="16.5" customHeight="1" thickTop="1">
      <c r="A3" s="75"/>
      <c r="B3" s="751" t="s">
        <v>188</v>
      </c>
      <c r="C3" s="751" t="s">
        <v>151</v>
      </c>
      <c r="D3" s="751"/>
      <c r="E3" s="313"/>
      <c r="F3" s="751" t="s">
        <v>152</v>
      </c>
      <c r="G3" s="751"/>
      <c r="H3" s="751"/>
    </row>
    <row r="4" spans="1:8" s="26" customFormat="1" ht="15" customHeight="1">
      <c r="B4" s="692"/>
      <c r="C4" s="694" t="s">
        <v>79</v>
      </c>
      <c r="D4" s="694"/>
      <c r="E4" s="315"/>
      <c r="F4" s="694" t="s">
        <v>80</v>
      </c>
      <c r="G4" s="694"/>
      <c r="H4" s="694"/>
    </row>
    <row r="5" spans="1:8" s="26" customFormat="1" ht="68.25" customHeight="1">
      <c r="B5" s="693"/>
      <c r="C5" s="27" t="s">
        <v>189</v>
      </c>
      <c r="D5" s="27" t="s">
        <v>190</v>
      </c>
      <c r="E5" s="27"/>
      <c r="F5" s="27" t="s">
        <v>191</v>
      </c>
      <c r="G5" s="28" t="s">
        <v>192</v>
      </c>
      <c r="H5" s="28" t="s">
        <v>193</v>
      </c>
    </row>
    <row r="6" spans="1:8" s="26" customFormat="1" ht="20.25" customHeight="1">
      <c r="B6" s="59"/>
      <c r="C6" s="687" t="s">
        <v>194</v>
      </c>
      <c r="D6" s="687"/>
      <c r="E6" s="687"/>
      <c r="F6" s="687"/>
      <c r="G6" s="687"/>
      <c r="H6" s="687"/>
    </row>
    <row r="7" spans="1:8" s="26" customFormat="1" ht="12.75" hidden="1">
      <c r="A7" s="29">
        <v>1994</v>
      </c>
      <c r="B7" s="121">
        <v>369.58</v>
      </c>
      <c r="C7" s="121">
        <v>13.259</v>
      </c>
      <c r="D7" s="121">
        <f>B7-C7</f>
        <v>356.32099999999997</v>
      </c>
      <c r="E7" s="121"/>
      <c r="F7" s="121">
        <v>32.68</v>
      </c>
      <c r="G7" s="121">
        <f>B7-F7</f>
        <v>336.9</v>
      </c>
      <c r="H7" s="122">
        <v>0</v>
      </c>
    </row>
    <row r="8" spans="1:8" s="26" customFormat="1" ht="12.75" hidden="1">
      <c r="A8" s="29">
        <v>1995</v>
      </c>
      <c r="B8" s="176">
        <v>380.51</v>
      </c>
      <c r="C8" s="121">
        <v>14.3</v>
      </c>
      <c r="D8" s="121">
        <f>ROUND((B8-C8),1)</f>
        <v>366.2</v>
      </c>
      <c r="E8" s="121"/>
      <c r="F8" s="121">
        <v>35.49</v>
      </c>
      <c r="G8" s="175">
        <f t="shared" ref="G8:G18" si="0">B8-F8</f>
        <v>345.02</v>
      </c>
      <c r="H8" s="122">
        <v>0</v>
      </c>
    </row>
    <row r="9" spans="1:8" s="26" customFormat="1" ht="12.75" hidden="1">
      <c r="A9" s="29">
        <v>1999</v>
      </c>
      <c r="B9" s="121">
        <v>407.1</v>
      </c>
      <c r="C9" s="121">
        <v>15.727</v>
      </c>
      <c r="D9" s="121">
        <f t="shared" ref="D9:D16" si="1">ROUND((B9-C9),1)</f>
        <v>391.4</v>
      </c>
      <c r="E9" s="121"/>
      <c r="F9" s="121">
        <v>35.9</v>
      </c>
      <c r="G9" s="175">
        <f t="shared" si="0"/>
        <v>371.20000000000005</v>
      </c>
      <c r="H9" s="122">
        <v>0</v>
      </c>
    </row>
    <row r="10" spans="1:8" s="26" customFormat="1" ht="12.75" hidden="1">
      <c r="A10" s="29">
        <v>2000</v>
      </c>
      <c r="B10" s="121">
        <v>409.29999999999995</v>
      </c>
      <c r="C10" s="121">
        <v>15.5</v>
      </c>
      <c r="D10" s="121">
        <f t="shared" si="1"/>
        <v>393.8</v>
      </c>
      <c r="E10" s="121"/>
      <c r="F10" s="121">
        <v>36.9</v>
      </c>
      <c r="G10" s="175">
        <f t="shared" si="0"/>
        <v>372.4</v>
      </c>
      <c r="H10" s="122">
        <v>0</v>
      </c>
    </row>
    <row r="11" spans="1:8" s="26" customFormat="1" ht="12.75" hidden="1">
      <c r="A11" s="29">
        <v>2001</v>
      </c>
      <c r="B11" s="121">
        <v>419.99999999999989</v>
      </c>
      <c r="C11" s="121">
        <v>15.8</v>
      </c>
      <c r="D11" s="121">
        <f t="shared" si="1"/>
        <v>404.2</v>
      </c>
      <c r="E11" s="121"/>
      <c r="F11" s="121">
        <v>37.4</v>
      </c>
      <c r="G11" s="175">
        <f t="shared" si="0"/>
        <v>382.59999999999991</v>
      </c>
      <c r="H11" s="122">
        <v>0</v>
      </c>
    </row>
    <row r="12" spans="1:8" s="26" customFormat="1" ht="12.75" hidden="1">
      <c r="A12" s="29">
        <v>2002</v>
      </c>
      <c r="B12" s="121">
        <v>432.7</v>
      </c>
      <c r="C12" s="121">
        <v>16.3</v>
      </c>
      <c r="D12" s="121">
        <f t="shared" si="1"/>
        <v>416.4</v>
      </c>
      <c r="E12" s="121"/>
      <c r="F12" s="121">
        <v>40.1</v>
      </c>
      <c r="G12" s="175">
        <f t="shared" si="0"/>
        <v>392.59999999999997</v>
      </c>
      <c r="H12" s="122">
        <v>0</v>
      </c>
    </row>
    <row r="13" spans="1:8" s="26" customFormat="1" ht="12.75" hidden="1">
      <c r="A13" s="29">
        <v>2003</v>
      </c>
      <c r="B13" s="121">
        <v>443.2</v>
      </c>
      <c r="C13" s="121">
        <v>17</v>
      </c>
      <c r="D13" s="121">
        <f t="shared" si="1"/>
        <v>426.2</v>
      </c>
      <c r="E13" s="121"/>
      <c r="F13" s="121">
        <v>41.5</v>
      </c>
      <c r="G13" s="175">
        <f t="shared" si="0"/>
        <v>401.7</v>
      </c>
      <c r="H13" s="122">
        <v>0</v>
      </c>
    </row>
    <row r="14" spans="1:8" s="26" customFormat="1" ht="15.75" hidden="1" customHeight="1">
      <c r="A14" s="29">
        <v>2004</v>
      </c>
      <c r="B14" s="121">
        <v>449.8</v>
      </c>
      <c r="C14" s="121">
        <v>17.899999999999999</v>
      </c>
      <c r="D14" s="121">
        <f t="shared" si="1"/>
        <v>431.9</v>
      </c>
      <c r="E14" s="121"/>
      <c r="F14" s="121">
        <v>42.6</v>
      </c>
      <c r="G14" s="175">
        <f t="shared" si="0"/>
        <v>407.2</v>
      </c>
      <c r="H14" s="122">
        <v>0</v>
      </c>
    </row>
    <row r="15" spans="1:8" s="26" customFormat="1" ht="15.75" customHeight="1">
      <c r="A15" s="29">
        <v>2005</v>
      </c>
      <c r="B15" s="121">
        <f>'15.NG Cu'!G5</f>
        <v>455.20000000000005</v>
      </c>
      <c r="C15" s="121">
        <v>17.899999999999999</v>
      </c>
      <c r="D15" s="121">
        <f t="shared" si="1"/>
        <v>437.3</v>
      </c>
      <c r="E15" s="121"/>
      <c r="F15" s="121">
        <v>42.9</v>
      </c>
      <c r="G15" s="175">
        <f t="shared" si="0"/>
        <v>412.30000000000007</v>
      </c>
      <c r="H15" s="122">
        <v>0</v>
      </c>
    </row>
    <row r="16" spans="1:8" s="26" customFormat="1" ht="15.75" hidden="1" customHeight="1">
      <c r="A16" s="29">
        <v>2006</v>
      </c>
      <c r="B16" s="121">
        <f>'15.NG Cu'!H5</f>
        <v>458.80000000000013</v>
      </c>
      <c r="C16" s="121">
        <v>13.2</v>
      </c>
      <c r="D16" s="121">
        <f t="shared" si="1"/>
        <v>445.6</v>
      </c>
      <c r="E16" s="121"/>
      <c r="F16" s="121">
        <v>37.700000000000003</v>
      </c>
      <c r="G16" s="175">
        <f t="shared" si="0"/>
        <v>421.10000000000014</v>
      </c>
      <c r="H16" s="122">
        <v>0</v>
      </c>
    </row>
    <row r="17" spans="1:18" s="26" customFormat="1" ht="15.75" hidden="1" customHeight="1">
      <c r="A17" s="29">
        <v>2007</v>
      </c>
      <c r="B17" s="121">
        <f>'15.NG Cu'!I5</f>
        <v>463.20000000000005</v>
      </c>
      <c r="C17" s="121">
        <v>10.6</v>
      </c>
      <c r="D17" s="121">
        <f>B17-C17</f>
        <v>452.6</v>
      </c>
      <c r="E17" s="121"/>
      <c r="F17" s="121">
        <v>34</v>
      </c>
      <c r="G17" s="175">
        <f t="shared" si="0"/>
        <v>429.20000000000005</v>
      </c>
      <c r="H17" s="122">
        <v>0</v>
      </c>
    </row>
    <row r="18" spans="1:18" s="26" customFormat="1" ht="15.75" hidden="1" customHeight="1">
      <c r="A18" s="29">
        <v>2008</v>
      </c>
      <c r="B18" s="121">
        <f>+C18+D18</f>
        <v>480.25</v>
      </c>
      <c r="C18" s="121">
        <v>7.45</v>
      </c>
      <c r="D18" s="121">
        <v>472.8</v>
      </c>
      <c r="E18" s="121"/>
      <c r="F18" s="121">
        <v>33.299999999999997</v>
      </c>
      <c r="G18" s="175">
        <f t="shared" si="0"/>
        <v>446.95</v>
      </c>
      <c r="H18" s="122">
        <v>0</v>
      </c>
      <c r="I18" s="123"/>
      <c r="J18" s="123"/>
    </row>
    <row r="19" spans="1:18" s="26" customFormat="1" ht="15.75" hidden="1" customHeight="1">
      <c r="A19" s="29">
        <v>2009</v>
      </c>
      <c r="B19" s="121">
        <f>+C19+D19</f>
        <v>501.59999999999997</v>
      </c>
      <c r="C19" s="121">
        <v>7.9</v>
      </c>
      <c r="D19" s="121">
        <v>493.7</v>
      </c>
      <c r="E19" s="121"/>
      <c r="F19" s="121">
        <v>34.700000000000003</v>
      </c>
      <c r="G19" s="175">
        <f>B19-F19</f>
        <v>466.9</v>
      </c>
      <c r="H19" s="121">
        <v>0</v>
      </c>
      <c r="I19" s="123"/>
      <c r="J19" s="123"/>
    </row>
    <row r="20" spans="1:18" s="26" customFormat="1" ht="15.75" customHeight="1">
      <c r="A20" s="29">
        <v>2010</v>
      </c>
      <c r="B20" s="121">
        <f>+C20+D20</f>
        <v>514.3599999999999</v>
      </c>
      <c r="C20" s="121">
        <v>8.6999999999999993</v>
      </c>
      <c r="D20" s="121">
        <f>'15.NG Cu'!L5-'17.NG cu'!C20</f>
        <v>505.65999999999991</v>
      </c>
      <c r="E20" s="121"/>
      <c r="F20" s="121">
        <v>35</v>
      </c>
      <c r="G20" s="175">
        <f>B20-F20-H20</f>
        <v>475.15999999999991</v>
      </c>
      <c r="H20" s="121">
        <v>4.2</v>
      </c>
      <c r="I20" s="123"/>
      <c r="J20" s="123"/>
      <c r="Q20" s="331"/>
      <c r="R20" s="331"/>
    </row>
    <row r="21" spans="1:18" s="26" customFormat="1" ht="15.75" hidden="1" customHeight="1">
      <c r="A21" s="29">
        <v>2011</v>
      </c>
      <c r="B21" s="121">
        <f>+F21+G21+H21</f>
        <v>550.90000000000009</v>
      </c>
      <c r="C21" s="121">
        <v>9.1</v>
      </c>
      <c r="D21" s="121">
        <f>+B21-C21</f>
        <v>541.80000000000007</v>
      </c>
      <c r="E21" s="121"/>
      <c r="F21" s="121">
        <v>35.700000000000003</v>
      </c>
      <c r="G21" s="175">
        <f>6.1+402.5+90.1</f>
        <v>498.70000000000005</v>
      </c>
      <c r="H21" s="121">
        <v>16.5</v>
      </c>
      <c r="I21" s="123"/>
      <c r="J21" s="123"/>
    </row>
    <row r="22" spans="1:18" s="26" customFormat="1" ht="15.75" customHeight="1">
      <c r="A22" s="29">
        <v>2012</v>
      </c>
      <c r="B22" s="121">
        <f>+C22+D22</f>
        <v>569.4</v>
      </c>
      <c r="C22" s="121">
        <v>9.5</v>
      </c>
      <c r="D22" s="121">
        <v>559.9</v>
      </c>
      <c r="E22" s="121"/>
      <c r="F22" s="121">
        <v>37.5</v>
      </c>
      <c r="G22" s="175">
        <v>515.20000000000005</v>
      </c>
      <c r="H22" s="121">
        <v>16.7</v>
      </c>
      <c r="I22" s="123"/>
      <c r="J22" s="123"/>
    </row>
    <row r="23" spans="1:18" s="26" customFormat="1" ht="15.75" customHeight="1">
      <c r="A23" s="29">
        <v>2013</v>
      </c>
      <c r="B23" s="121">
        <f>+C23+D23</f>
        <v>587.5</v>
      </c>
      <c r="C23" s="121">
        <v>10.8</v>
      </c>
      <c r="D23" s="121">
        <v>576.70000000000005</v>
      </c>
      <c r="E23" s="121"/>
      <c r="F23" s="121">
        <v>47</v>
      </c>
      <c r="G23" s="175">
        <v>521.29999999999995</v>
      </c>
      <c r="H23" s="121">
        <v>19.2</v>
      </c>
      <c r="I23" s="123"/>
      <c r="J23" s="123"/>
      <c r="L23" s="330"/>
    </row>
    <row r="24" spans="1:18" s="26" customFormat="1" ht="15.75" customHeight="1">
      <c r="A24" s="29">
        <v>2014</v>
      </c>
      <c r="B24" s="121">
        <f>+F24+G24+H24</f>
        <v>606.49999999999989</v>
      </c>
      <c r="C24" s="121">
        <v>10.9</v>
      </c>
      <c r="D24" s="327">
        <f>B24-C24</f>
        <v>595.59999999999991</v>
      </c>
      <c r="E24" s="121"/>
      <c r="F24" s="121">
        <v>47.8</v>
      </c>
      <c r="G24" s="175">
        <v>538.79999999999995</v>
      </c>
      <c r="H24" s="121">
        <v>19.899999999999999</v>
      </c>
      <c r="I24" s="123"/>
      <c r="J24" s="123"/>
      <c r="L24" s="330"/>
    </row>
    <row r="25" spans="1:18" s="26" customFormat="1" ht="15.75" customHeight="1">
      <c r="A25" s="29">
        <v>2015</v>
      </c>
      <c r="B25" s="121">
        <f>+F25+G25+H25</f>
        <v>605.30000000000007</v>
      </c>
      <c r="C25" s="121">
        <v>10.9</v>
      </c>
      <c r="D25" s="327">
        <f>B25-C25</f>
        <v>594.40000000000009</v>
      </c>
      <c r="E25" s="121"/>
      <c r="F25" s="121">
        <v>48.5</v>
      </c>
      <c r="G25" s="175">
        <v>530.70000000000005</v>
      </c>
      <c r="H25" s="121">
        <v>26.1</v>
      </c>
      <c r="I25" s="123"/>
      <c r="J25" s="123"/>
      <c r="L25" s="330"/>
    </row>
    <row r="26" spans="1:18" s="26" customFormat="1" ht="15.75" customHeight="1">
      <c r="A26" s="29">
        <v>2016</v>
      </c>
      <c r="B26" s="121">
        <f>+F26+G26+H26</f>
        <v>605.90000000000009</v>
      </c>
      <c r="C26" s="121">
        <v>10.3</v>
      </c>
      <c r="D26" s="327">
        <f>B26-C26</f>
        <v>595.60000000000014</v>
      </c>
      <c r="E26" s="121"/>
      <c r="F26" s="121">
        <v>45.7</v>
      </c>
      <c r="G26" s="175">
        <v>532.70000000000005</v>
      </c>
      <c r="H26" s="121">
        <v>27.5</v>
      </c>
      <c r="I26" s="123"/>
      <c r="J26" s="123"/>
      <c r="L26" s="330"/>
    </row>
    <row r="27" spans="1:18" s="26" customFormat="1" ht="15.75" customHeight="1">
      <c r="A27" s="29">
        <v>2017</v>
      </c>
      <c r="B27" s="121"/>
      <c r="C27" s="121"/>
      <c r="D27" s="327"/>
      <c r="E27" s="121"/>
      <c r="F27" s="121"/>
      <c r="G27" s="175"/>
      <c r="H27" s="121"/>
      <c r="I27" s="123"/>
      <c r="J27" s="123"/>
      <c r="L27" s="330"/>
    </row>
    <row r="28" spans="1:18" s="26" customFormat="1" ht="35.25" customHeight="1">
      <c r="A28" s="124"/>
      <c r="B28" s="749" t="s">
        <v>195</v>
      </c>
      <c r="C28" s="749"/>
      <c r="D28" s="749"/>
      <c r="E28" s="749"/>
      <c r="F28" s="749"/>
      <c r="G28" s="749"/>
      <c r="H28" s="749"/>
      <c r="L28" s="330"/>
      <c r="M28" s="330"/>
    </row>
    <row r="29" spans="1:18" s="26" customFormat="1" ht="15.75" hidden="1" customHeight="1">
      <c r="A29" s="29">
        <v>1995</v>
      </c>
      <c r="B29" s="121">
        <f>B8/B7*100</f>
        <v>102.95741111532008</v>
      </c>
      <c r="C29" s="121">
        <f>C8/C7*100</f>
        <v>107.8512708349046</v>
      </c>
      <c r="D29" s="121">
        <f>D8/D7*100</f>
        <v>102.7725000771776</v>
      </c>
      <c r="E29" s="121"/>
      <c r="F29" s="121">
        <f>F8/F7*100</f>
        <v>108.59853121175031</v>
      </c>
      <c r="G29" s="121">
        <f>G8/G7*100</f>
        <v>102.41021074502821</v>
      </c>
      <c r="H29" s="122">
        <v>0</v>
      </c>
      <c r="I29" s="123"/>
      <c r="J29" s="123"/>
      <c r="L29" s="330"/>
    </row>
    <row r="30" spans="1:18" s="26" customFormat="1" ht="15.75" hidden="1" customHeight="1">
      <c r="A30" s="29">
        <v>2000</v>
      </c>
      <c r="B30" s="121">
        <f t="shared" ref="B30:H46" si="2">B10/B9*100</f>
        <v>100.54040776222057</v>
      </c>
      <c r="C30" s="121">
        <f t="shared" si="2"/>
        <v>98.556622369174036</v>
      </c>
      <c r="D30" s="121">
        <f t="shared" si="2"/>
        <v>100.61318344404701</v>
      </c>
      <c r="E30" s="121"/>
      <c r="F30" s="121">
        <f t="shared" si="2"/>
        <v>102.78551532033427</v>
      </c>
      <c r="G30" s="121">
        <f t="shared" si="2"/>
        <v>100.32327586206895</v>
      </c>
      <c r="H30" s="122">
        <v>0</v>
      </c>
      <c r="I30" s="123"/>
      <c r="J30" s="123"/>
      <c r="L30" s="330"/>
    </row>
    <row r="31" spans="1:18" s="26" customFormat="1" ht="12.75" hidden="1">
      <c r="A31" s="29">
        <v>2001</v>
      </c>
      <c r="B31" s="121">
        <f t="shared" si="2"/>
        <v>102.61421939897384</v>
      </c>
      <c r="C31" s="121">
        <f t="shared" si="2"/>
        <v>101.93548387096773</v>
      </c>
      <c r="D31" s="121">
        <f t="shared" si="2"/>
        <v>102.6409344845099</v>
      </c>
      <c r="E31" s="121"/>
      <c r="F31" s="121">
        <f t="shared" si="2"/>
        <v>101.3550135501355</v>
      </c>
      <c r="G31" s="121">
        <f t="shared" si="2"/>
        <v>102.73899033297526</v>
      </c>
      <c r="H31" s="122">
        <v>0</v>
      </c>
      <c r="L31" s="330"/>
    </row>
    <row r="32" spans="1:18" s="26" customFormat="1" ht="12.75" hidden="1">
      <c r="A32" s="29">
        <v>2002</v>
      </c>
      <c r="B32" s="121">
        <f t="shared" si="2"/>
        <v>103.02380952380955</v>
      </c>
      <c r="C32" s="121">
        <f t="shared" si="2"/>
        <v>103.16455696202532</v>
      </c>
      <c r="D32" s="121">
        <f t="shared" si="2"/>
        <v>103.01830776843146</v>
      </c>
      <c r="E32" s="121"/>
      <c r="F32" s="121">
        <f t="shared" si="2"/>
        <v>107.2192513368984</v>
      </c>
      <c r="G32" s="121">
        <f t="shared" si="2"/>
        <v>102.61369576581288</v>
      </c>
      <c r="H32" s="122">
        <v>0</v>
      </c>
      <c r="L32" s="330"/>
    </row>
    <row r="33" spans="1:12" s="26" customFormat="1" ht="12.75" hidden="1">
      <c r="A33" s="29">
        <v>2003</v>
      </c>
      <c r="B33" s="121">
        <f t="shared" si="2"/>
        <v>102.42662352669285</v>
      </c>
      <c r="C33" s="121">
        <f t="shared" si="2"/>
        <v>104.29447852760735</v>
      </c>
      <c r="D33" s="121">
        <f t="shared" si="2"/>
        <v>102.35350624399615</v>
      </c>
      <c r="E33" s="121"/>
      <c r="F33" s="121">
        <f t="shared" si="2"/>
        <v>103.49127182044889</v>
      </c>
      <c r="G33" s="121">
        <f t="shared" si="2"/>
        <v>102.31788079470199</v>
      </c>
      <c r="H33" s="122">
        <v>0</v>
      </c>
      <c r="L33" s="330"/>
    </row>
    <row r="34" spans="1:12" s="26" customFormat="1" ht="12.75" hidden="1">
      <c r="A34" s="29">
        <v>2004</v>
      </c>
      <c r="B34" s="121">
        <f t="shared" si="2"/>
        <v>101.48916967509025</v>
      </c>
      <c r="C34" s="121">
        <f t="shared" si="2"/>
        <v>105.29411764705881</v>
      </c>
      <c r="D34" s="121">
        <f t="shared" si="2"/>
        <v>101.33740028155796</v>
      </c>
      <c r="E34" s="121"/>
      <c r="F34" s="121">
        <f t="shared" si="2"/>
        <v>102.65060240963855</v>
      </c>
      <c r="G34" s="121">
        <f t="shared" si="2"/>
        <v>101.36918098083147</v>
      </c>
      <c r="H34" s="122">
        <v>0</v>
      </c>
      <c r="L34" s="330"/>
    </row>
    <row r="35" spans="1:12" s="26" customFormat="1" ht="12.75">
      <c r="A35" s="29">
        <v>2005</v>
      </c>
      <c r="B35" s="121">
        <f t="shared" si="2"/>
        <v>101.20053357047578</v>
      </c>
      <c r="C35" s="121">
        <f t="shared" si="2"/>
        <v>100</v>
      </c>
      <c r="D35" s="121">
        <f t="shared" si="2"/>
        <v>101.25028941884698</v>
      </c>
      <c r="E35" s="121"/>
      <c r="F35" s="121">
        <f t="shared" si="2"/>
        <v>100.70422535211267</v>
      </c>
      <c r="G35" s="121">
        <f t="shared" si="2"/>
        <v>101.2524557956778</v>
      </c>
      <c r="H35" s="122">
        <v>0</v>
      </c>
      <c r="L35" s="330"/>
    </row>
    <row r="36" spans="1:12" s="26" customFormat="1" ht="15.75" hidden="1" customHeight="1">
      <c r="A36" s="29">
        <v>2006</v>
      </c>
      <c r="B36" s="121">
        <f t="shared" si="2"/>
        <v>100.79086115992972</v>
      </c>
      <c r="C36" s="121">
        <f t="shared" si="2"/>
        <v>73.743016759776538</v>
      </c>
      <c r="D36" s="121">
        <f t="shared" si="2"/>
        <v>101.89801051909444</v>
      </c>
      <c r="E36" s="121"/>
      <c r="F36" s="121">
        <f t="shared" si="2"/>
        <v>87.87878787878789</v>
      </c>
      <c r="G36" s="121">
        <f t="shared" si="2"/>
        <v>102.1343681785108</v>
      </c>
      <c r="H36" s="122">
        <v>0</v>
      </c>
      <c r="I36" s="123"/>
      <c r="J36" s="123"/>
    </row>
    <row r="37" spans="1:12" s="26" customFormat="1" ht="15.75" hidden="1" customHeight="1">
      <c r="A37" s="29">
        <v>2007</v>
      </c>
      <c r="B37" s="121">
        <f t="shared" si="2"/>
        <v>100.95902353966868</v>
      </c>
      <c r="C37" s="121">
        <f t="shared" si="2"/>
        <v>80.303030303030312</v>
      </c>
      <c r="D37" s="121">
        <f t="shared" si="2"/>
        <v>101.57091561938958</v>
      </c>
      <c r="E37" s="121"/>
      <c r="F37" s="121">
        <f t="shared" si="2"/>
        <v>90.18567639257293</v>
      </c>
      <c r="G37" s="121">
        <f t="shared" si="2"/>
        <v>101.9235336024697</v>
      </c>
      <c r="H37" s="122">
        <v>0</v>
      </c>
      <c r="I37" s="123"/>
      <c r="J37" s="123"/>
    </row>
    <row r="38" spans="1:12" s="26" customFormat="1" ht="15.75" hidden="1" customHeight="1">
      <c r="A38" s="29">
        <v>2008</v>
      </c>
      <c r="B38" s="121">
        <f t="shared" si="2"/>
        <v>103.68091537132986</v>
      </c>
      <c r="C38" s="121">
        <f t="shared" si="2"/>
        <v>70.283018867924525</v>
      </c>
      <c r="D38" s="121">
        <f t="shared" si="2"/>
        <v>104.46310207688909</v>
      </c>
      <c r="E38" s="121"/>
      <c r="F38" s="121">
        <f t="shared" si="2"/>
        <v>97.941176470588232</v>
      </c>
      <c r="G38" s="121">
        <f t="shared" si="2"/>
        <v>104.13560111835973</v>
      </c>
      <c r="H38" s="122">
        <v>0</v>
      </c>
      <c r="I38" s="123"/>
      <c r="J38" s="123"/>
    </row>
    <row r="39" spans="1:12" s="26" customFormat="1" ht="15.75" hidden="1" customHeight="1">
      <c r="A39" s="29">
        <v>2009</v>
      </c>
      <c r="B39" s="121">
        <f t="shared" si="2"/>
        <v>104.44560124934929</v>
      </c>
      <c r="C39" s="121">
        <f t="shared" si="2"/>
        <v>106.04026845637584</v>
      </c>
      <c r="D39" s="121">
        <f t="shared" si="2"/>
        <v>104.42047377326564</v>
      </c>
      <c r="E39" s="121"/>
      <c r="F39" s="121">
        <f t="shared" si="2"/>
        <v>104.20420420420422</v>
      </c>
      <c r="G39" s="121">
        <f t="shared" si="2"/>
        <v>104.46358653093186</v>
      </c>
      <c r="H39" s="122">
        <v>0</v>
      </c>
      <c r="I39" s="123"/>
      <c r="J39" s="123"/>
    </row>
    <row r="40" spans="1:12" s="26" customFormat="1" ht="15.75" customHeight="1">
      <c r="A40" s="29">
        <v>2010</v>
      </c>
      <c r="B40" s="121">
        <f t="shared" si="2"/>
        <v>102.54385964912281</v>
      </c>
      <c r="C40" s="121">
        <f t="shared" si="2"/>
        <v>110.126582278481</v>
      </c>
      <c r="D40" s="121">
        <f t="shared" si="2"/>
        <v>102.42252379987846</v>
      </c>
      <c r="E40" s="121"/>
      <c r="F40" s="121">
        <f t="shared" si="2"/>
        <v>100.86455331412103</v>
      </c>
      <c r="G40" s="121">
        <f t="shared" si="2"/>
        <v>101.76911544227885</v>
      </c>
      <c r="H40" s="122">
        <v>0</v>
      </c>
      <c r="I40" s="123"/>
      <c r="J40" s="123"/>
    </row>
    <row r="41" spans="1:12" s="26" customFormat="1" ht="15.75" hidden="1" customHeight="1">
      <c r="A41" s="29">
        <v>2011</v>
      </c>
      <c r="B41" s="121">
        <f t="shared" si="2"/>
        <v>107.10397387044097</v>
      </c>
      <c r="C41" s="121">
        <f t="shared" si="2"/>
        <v>104.59770114942528</v>
      </c>
      <c r="D41" s="121">
        <f t="shared" si="2"/>
        <v>107.14709488589173</v>
      </c>
      <c r="E41" s="121"/>
      <c r="F41" s="121">
        <f t="shared" si="2"/>
        <v>102</v>
      </c>
      <c r="G41" s="121">
        <f t="shared" si="2"/>
        <v>104.95412071723212</v>
      </c>
      <c r="H41" s="121">
        <f t="shared" si="2"/>
        <v>392.85714285714283</v>
      </c>
      <c r="I41" s="123"/>
      <c r="J41" s="123"/>
    </row>
    <row r="42" spans="1:12" s="26" customFormat="1" ht="15.75" customHeight="1">
      <c r="A42" s="29">
        <v>2012</v>
      </c>
      <c r="B42" s="121">
        <f t="shared" si="2"/>
        <v>103.35814122345251</v>
      </c>
      <c r="C42" s="121">
        <f t="shared" si="2"/>
        <v>104.39560439560441</v>
      </c>
      <c r="D42" s="121">
        <f t="shared" si="2"/>
        <v>103.34071613141379</v>
      </c>
      <c r="E42" s="121"/>
      <c r="F42" s="121">
        <f t="shared" si="2"/>
        <v>105.04201680672267</v>
      </c>
      <c r="G42" s="121">
        <f t="shared" si="2"/>
        <v>103.308602366152</v>
      </c>
      <c r="H42" s="121">
        <f t="shared" si="2"/>
        <v>101.2121212121212</v>
      </c>
      <c r="I42" s="123"/>
      <c r="J42" s="123"/>
    </row>
    <row r="43" spans="1:12" s="26" customFormat="1" ht="15.75" customHeight="1">
      <c r="A43" s="29">
        <v>2013</v>
      </c>
      <c r="B43" s="121">
        <f t="shared" si="2"/>
        <v>103.178784685634</v>
      </c>
      <c r="C43" s="121">
        <f t="shared" si="2"/>
        <v>113.68421052631578</v>
      </c>
      <c r="D43" s="121">
        <f t="shared" si="2"/>
        <v>103.00053580996608</v>
      </c>
      <c r="E43" s="121"/>
      <c r="F43" s="121">
        <f t="shared" si="2"/>
        <v>125.33333333333334</v>
      </c>
      <c r="G43" s="121">
        <f t="shared" si="2"/>
        <v>101.1840062111801</v>
      </c>
      <c r="H43" s="121">
        <f t="shared" si="2"/>
        <v>114.97005988023952</v>
      </c>
      <c r="I43" s="123"/>
      <c r="J43" s="123"/>
    </row>
    <row r="44" spans="1:12" s="26" customFormat="1" ht="15.75" customHeight="1">
      <c r="A44" s="29">
        <v>2014</v>
      </c>
      <c r="B44" s="121">
        <f t="shared" si="2"/>
        <v>103.23404255319146</v>
      </c>
      <c r="C44" s="121">
        <f t="shared" si="2"/>
        <v>100.92592592592592</v>
      </c>
      <c r="D44" s="121">
        <f t="shared" si="2"/>
        <v>103.27726720998784</v>
      </c>
      <c r="E44" s="121"/>
      <c r="F44" s="121">
        <f t="shared" si="2"/>
        <v>101.70212765957447</v>
      </c>
      <c r="G44" s="121">
        <f t="shared" si="2"/>
        <v>103.35699213504699</v>
      </c>
      <c r="H44" s="121">
        <f t="shared" si="2"/>
        <v>103.64583333333333</v>
      </c>
      <c r="I44" s="123"/>
      <c r="J44" s="123"/>
    </row>
    <row r="45" spans="1:12" s="26" customFormat="1" ht="15.75" customHeight="1">
      <c r="A45" s="29">
        <v>2015</v>
      </c>
      <c r="B45" s="121">
        <f t="shared" si="2"/>
        <v>99.802143446001679</v>
      </c>
      <c r="C45" s="121">
        <f t="shared" si="2"/>
        <v>100</v>
      </c>
      <c r="D45" s="121">
        <f t="shared" si="2"/>
        <v>99.798522498321049</v>
      </c>
      <c r="E45" s="121"/>
      <c r="F45" s="121">
        <f t="shared" si="2"/>
        <v>101.46443514644352</v>
      </c>
      <c r="G45" s="121">
        <f t="shared" si="2"/>
        <v>98.496659242761709</v>
      </c>
      <c r="H45" s="121">
        <f t="shared" si="2"/>
        <v>131.15577889447238</v>
      </c>
      <c r="I45" s="123"/>
      <c r="J45" s="123"/>
    </row>
    <row r="46" spans="1:12" s="26" customFormat="1" ht="15.75" customHeight="1">
      <c r="A46" s="29">
        <v>2016</v>
      </c>
      <c r="B46" s="121">
        <f t="shared" si="2"/>
        <v>100.0991244011234</v>
      </c>
      <c r="C46" s="121">
        <f t="shared" si="2"/>
        <v>94.495412844036693</v>
      </c>
      <c r="D46" s="121">
        <f t="shared" si="2"/>
        <v>100.20188425302827</v>
      </c>
      <c r="E46" s="121"/>
      <c r="F46" s="121">
        <f t="shared" si="2"/>
        <v>94.226804123711347</v>
      </c>
      <c r="G46" s="121">
        <f t="shared" si="2"/>
        <v>100.3768607499529</v>
      </c>
      <c r="H46" s="121">
        <f t="shared" si="2"/>
        <v>105.3639846743295</v>
      </c>
      <c r="I46" s="123"/>
      <c r="J46" s="123"/>
    </row>
    <row r="47" spans="1:12" s="26" customFormat="1" ht="15.75" customHeight="1">
      <c r="A47" s="29">
        <v>2017</v>
      </c>
      <c r="B47" s="121"/>
      <c r="C47" s="121"/>
      <c r="D47" s="121"/>
      <c r="E47" s="121"/>
      <c r="F47" s="121"/>
      <c r="G47" s="121"/>
      <c r="H47" s="121"/>
      <c r="I47" s="123"/>
      <c r="J47" s="123"/>
    </row>
    <row r="48" spans="1:12" s="26" customFormat="1" ht="24.75" customHeight="1">
      <c r="A48" s="124"/>
      <c r="B48" s="749" t="s">
        <v>196</v>
      </c>
      <c r="C48" s="749"/>
      <c r="D48" s="749"/>
      <c r="E48" s="749"/>
      <c r="F48" s="749"/>
      <c r="G48" s="749"/>
      <c r="H48" s="749"/>
    </row>
    <row r="49" spans="1:10" s="26" customFormat="1" ht="15.75" hidden="1" customHeight="1">
      <c r="A49" s="29">
        <v>1995</v>
      </c>
      <c r="B49" s="121">
        <v>100</v>
      </c>
      <c r="C49" s="121">
        <f>C8/$B8*100</f>
        <v>3.7581141100102493</v>
      </c>
      <c r="D49" s="121">
        <f>D8/$B8*100</f>
        <v>96.239257838164576</v>
      </c>
      <c r="E49" s="121"/>
      <c r="F49" s="121">
        <f>F8/$B8*100</f>
        <v>9.3269559275708929</v>
      </c>
      <c r="G49" s="121">
        <f>G8/$B8*100</f>
        <v>90.673044072429107</v>
      </c>
      <c r="H49" s="122">
        <v>0</v>
      </c>
      <c r="I49" s="123"/>
      <c r="J49" s="123"/>
    </row>
    <row r="50" spans="1:10" s="26" customFormat="1" ht="15.75" hidden="1" customHeight="1">
      <c r="A50" s="29">
        <v>2000</v>
      </c>
      <c r="B50" s="121">
        <v>100</v>
      </c>
      <c r="C50" s="121">
        <f t="shared" ref="C50:G54" si="3">C10/$B10*100</f>
        <v>3.7869533349621309</v>
      </c>
      <c r="D50" s="121">
        <f t="shared" si="3"/>
        <v>96.213046665037879</v>
      </c>
      <c r="E50" s="121"/>
      <c r="F50" s="121">
        <f t="shared" si="3"/>
        <v>9.015392132909847</v>
      </c>
      <c r="G50" s="121">
        <f t="shared" si="3"/>
        <v>90.984607867090162</v>
      </c>
      <c r="H50" s="122">
        <v>0</v>
      </c>
      <c r="I50" s="123"/>
      <c r="J50" s="123"/>
    </row>
    <row r="51" spans="1:10" s="26" customFormat="1" ht="12.75" hidden="1">
      <c r="A51" s="29">
        <v>2001</v>
      </c>
      <c r="B51" s="26">
        <v>100</v>
      </c>
      <c r="C51" s="121">
        <f t="shared" si="3"/>
        <v>3.7619047619047628</v>
      </c>
      <c r="D51" s="121">
        <f t="shared" si="3"/>
        <v>96.238095238095255</v>
      </c>
      <c r="E51" s="121"/>
      <c r="F51" s="121">
        <f t="shared" si="3"/>
        <v>8.9047619047619069</v>
      </c>
      <c r="G51" s="121">
        <f t="shared" si="3"/>
        <v>91.095238095238102</v>
      </c>
      <c r="H51" s="122">
        <v>0</v>
      </c>
    </row>
    <row r="52" spans="1:10" s="26" customFormat="1" ht="12.75" hidden="1">
      <c r="A52" s="29">
        <v>2002</v>
      </c>
      <c r="B52" s="26">
        <v>100</v>
      </c>
      <c r="C52" s="121">
        <f t="shared" si="3"/>
        <v>3.767044141437486</v>
      </c>
      <c r="D52" s="121">
        <f t="shared" si="3"/>
        <v>96.232955858562505</v>
      </c>
      <c r="E52" s="121"/>
      <c r="F52" s="121">
        <f t="shared" si="3"/>
        <v>9.2673908019412998</v>
      </c>
      <c r="G52" s="121">
        <f t="shared" si="3"/>
        <v>90.732609198058697</v>
      </c>
      <c r="H52" s="122">
        <v>0</v>
      </c>
    </row>
    <row r="53" spans="1:10" s="26" customFormat="1" ht="12.75" hidden="1">
      <c r="A53" s="29">
        <v>2003</v>
      </c>
      <c r="B53" s="26">
        <v>100</v>
      </c>
      <c r="C53" s="121">
        <f t="shared" si="3"/>
        <v>3.8357400722021664</v>
      </c>
      <c r="D53" s="121">
        <f t="shared" si="3"/>
        <v>96.164259927797829</v>
      </c>
      <c r="E53" s="121"/>
      <c r="F53" s="121">
        <f t="shared" si="3"/>
        <v>9.3637184115523464</v>
      </c>
      <c r="G53" s="121">
        <f t="shared" si="3"/>
        <v>90.636281588447659</v>
      </c>
      <c r="H53" s="122">
        <v>0</v>
      </c>
    </row>
    <row r="54" spans="1:10" s="26" customFormat="1" ht="12.75" hidden="1">
      <c r="A54" s="29">
        <v>2004</v>
      </c>
      <c r="B54" s="26">
        <v>100</v>
      </c>
      <c r="C54" s="121">
        <f t="shared" si="3"/>
        <v>3.9795464650955981</v>
      </c>
      <c r="D54" s="121">
        <f t="shared" si="3"/>
        <v>96.020453534904391</v>
      </c>
      <c r="E54" s="121"/>
      <c r="F54" s="121">
        <f t="shared" si="3"/>
        <v>9.4708759448643853</v>
      </c>
      <c r="G54" s="121">
        <f t="shared" si="3"/>
        <v>90.529124055135611</v>
      </c>
      <c r="H54" s="122">
        <v>0</v>
      </c>
    </row>
    <row r="55" spans="1:10" s="26" customFormat="1" ht="12.75">
      <c r="A55" s="29">
        <v>2005</v>
      </c>
      <c r="B55" s="121">
        <f>SUM(F55:H55)</f>
        <v>100</v>
      </c>
      <c r="C55" s="121">
        <f>ROUND(C15/$B15*100,1)</f>
        <v>3.9</v>
      </c>
      <c r="D55" s="121">
        <f>ROUND(D15/$B15*100,1)</f>
        <v>96.1</v>
      </c>
      <c r="E55" s="121"/>
      <c r="F55" s="121">
        <f>ROUND(F15/$B15*100,1)</f>
        <v>9.4</v>
      </c>
      <c r="G55" s="121">
        <f>ROUND(G15/$B15*100,1)</f>
        <v>90.6</v>
      </c>
      <c r="H55" s="121">
        <f>ROUND(H15/$B15*100,1)</f>
        <v>0</v>
      </c>
      <c r="I55" s="123">
        <f>C55+D55</f>
        <v>100</v>
      </c>
    </row>
    <row r="56" spans="1:10" s="26" customFormat="1" ht="15.75" hidden="1" customHeight="1">
      <c r="A56" s="29">
        <v>2006</v>
      </c>
      <c r="B56" s="121">
        <f t="shared" ref="B56:B66" si="4">SUM(F56:H56)</f>
        <v>100</v>
      </c>
      <c r="C56" s="121">
        <f t="shared" ref="C56:D66" si="5">ROUND(C16/$B16*100,1)</f>
        <v>2.9</v>
      </c>
      <c r="D56" s="121">
        <f t="shared" si="5"/>
        <v>97.1</v>
      </c>
      <c r="E56" s="121"/>
      <c r="F56" s="121">
        <f t="shared" ref="F56:H66" si="6">ROUND(F16/$B16*100,1)</f>
        <v>8.1999999999999993</v>
      </c>
      <c r="G56" s="121">
        <f t="shared" si="6"/>
        <v>91.8</v>
      </c>
      <c r="H56" s="121">
        <f t="shared" si="6"/>
        <v>0</v>
      </c>
      <c r="I56" s="123">
        <f t="shared" ref="I56:I66" si="7">C56+D56</f>
        <v>100</v>
      </c>
      <c r="J56" s="123"/>
    </row>
    <row r="57" spans="1:10" s="26" customFormat="1" ht="15.75" hidden="1" customHeight="1">
      <c r="A57" s="29">
        <v>2007</v>
      </c>
      <c r="B57" s="121">
        <f t="shared" si="4"/>
        <v>100</v>
      </c>
      <c r="C57" s="121">
        <f t="shared" si="5"/>
        <v>2.2999999999999998</v>
      </c>
      <c r="D57" s="121">
        <f t="shared" si="5"/>
        <v>97.7</v>
      </c>
      <c r="E57" s="121"/>
      <c r="F57" s="121">
        <f t="shared" si="6"/>
        <v>7.3</v>
      </c>
      <c r="G57" s="121">
        <f t="shared" si="6"/>
        <v>92.7</v>
      </c>
      <c r="H57" s="121">
        <f t="shared" si="6"/>
        <v>0</v>
      </c>
      <c r="I57" s="123">
        <f t="shared" si="7"/>
        <v>100</v>
      </c>
      <c r="J57" s="123"/>
    </row>
    <row r="58" spans="1:10" s="26" customFormat="1" ht="15.75" hidden="1" customHeight="1">
      <c r="A58" s="29">
        <v>2008</v>
      </c>
      <c r="B58" s="121">
        <f t="shared" si="4"/>
        <v>100</v>
      </c>
      <c r="C58" s="121">
        <f t="shared" si="5"/>
        <v>1.6</v>
      </c>
      <c r="D58" s="121">
        <f t="shared" si="5"/>
        <v>98.4</v>
      </c>
      <c r="E58" s="121"/>
      <c r="F58" s="121">
        <f t="shared" si="6"/>
        <v>6.9</v>
      </c>
      <c r="G58" s="121">
        <f t="shared" si="6"/>
        <v>93.1</v>
      </c>
      <c r="H58" s="121">
        <f t="shared" si="6"/>
        <v>0</v>
      </c>
      <c r="I58" s="123">
        <f t="shared" si="7"/>
        <v>100</v>
      </c>
      <c r="J58" s="123"/>
    </row>
    <row r="59" spans="1:10" s="26" customFormat="1" ht="15.75" hidden="1" customHeight="1">
      <c r="A59" s="29">
        <v>2009</v>
      </c>
      <c r="B59" s="121">
        <f t="shared" si="4"/>
        <v>100</v>
      </c>
      <c r="C59" s="121">
        <f t="shared" si="5"/>
        <v>1.6</v>
      </c>
      <c r="D59" s="121">
        <f t="shared" si="5"/>
        <v>98.4</v>
      </c>
      <c r="E59" s="121"/>
      <c r="F59" s="121">
        <f t="shared" si="6"/>
        <v>6.9</v>
      </c>
      <c r="G59" s="121">
        <f t="shared" si="6"/>
        <v>93.1</v>
      </c>
      <c r="H59" s="121">
        <f t="shared" si="6"/>
        <v>0</v>
      </c>
      <c r="I59" s="123">
        <f t="shared" si="7"/>
        <v>100</v>
      </c>
      <c r="J59" s="123"/>
    </row>
    <row r="60" spans="1:10" s="26" customFormat="1" ht="15.75" customHeight="1">
      <c r="A60" s="29">
        <v>2010</v>
      </c>
      <c r="B60" s="121">
        <f t="shared" si="4"/>
        <v>100</v>
      </c>
      <c r="C60" s="121">
        <f t="shared" si="5"/>
        <v>1.7</v>
      </c>
      <c r="D60" s="121">
        <f t="shared" si="5"/>
        <v>98.3</v>
      </c>
      <c r="E60" s="121"/>
      <c r="F60" s="121">
        <f t="shared" si="6"/>
        <v>6.8</v>
      </c>
      <c r="G60" s="121">
        <f t="shared" si="6"/>
        <v>92.4</v>
      </c>
      <c r="H60" s="121">
        <f t="shared" si="6"/>
        <v>0.8</v>
      </c>
      <c r="I60" s="123">
        <f t="shared" si="7"/>
        <v>100</v>
      </c>
      <c r="J60" s="123"/>
    </row>
    <row r="61" spans="1:10" s="26" customFormat="1" ht="15.75" hidden="1" customHeight="1">
      <c r="A61" s="29">
        <v>2011</v>
      </c>
      <c r="B61" s="121">
        <f t="shared" si="4"/>
        <v>100</v>
      </c>
      <c r="C61" s="121">
        <f t="shared" si="5"/>
        <v>1.7</v>
      </c>
      <c r="D61" s="121">
        <f t="shared" si="5"/>
        <v>98.3</v>
      </c>
      <c r="E61" s="121"/>
      <c r="F61" s="121">
        <f t="shared" si="6"/>
        <v>6.5</v>
      </c>
      <c r="G61" s="121">
        <f t="shared" si="6"/>
        <v>90.5</v>
      </c>
      <c r="H61" s="121">
        <f t="shared" si="6"/>
        <v>3</v>
      </c>
      <c r="I61" s="123">
        <f t="shared" si="7"/>
        <v>100</v>
      </c>
      <c r="J61" s="123"/>
    </row>
    <row r="62" spans="1:10" s="26" customFormat="1" ht="15.75" customHeight="1">
      <c r="A62" s="29">
        <v>2012</v>
      </c>
      <c r="B62" s="121">
        <f t="shared" si="4"/>
        <v>100</v>
      </c>
      <c r="C62" s="121">
        <f t="shared" si="5"/>
        <v>1.7</v>
      </c>
      <c r="D62" s="121">
        <f t="shared" si="5"/>
        <v>98.3</v>
      </c>
      <c r="E62" s="121"/>
      <c r="F62" s="121">
        <f t="shared" si="6"/>
        <v>6.6</v>
      </c>
      <c r="G62" s="121">
        <f t="shared" si="6"/>
        <v>90.5</v>
      </c>
      <c r="H62" s="121">
        <f t="shared" si="6"/>
        <v>2.9</v>
      </c>
      <c r="I62" s="123">
        <f t="shared" si="7"/>
        <v>100</v>
      </c>
      <c r="J62" s="123"/>
    </row>
    <row r="63" spans="1:10" s="26" customFormat="1" ht="15.75" customHeight="1">
      <c r="A63" s="29">
        <v>2013</v>
      </c>
      <c r="B63" s="121">
        <f t="shared" si="4"/>
        <v>100</v>
      </c>
      <c r="C63" s="121">
        <f t="shared" si="5"/>
        <v>1.8</v>
      </c>
      <c r="D63" s="121">
        <f t="shared" si="5"/>
        <v>98.2</v>
      </c>
      <c r="E63" s="121"/>
      <c r="F63" s="121">
        <f t="shared" si="6"/>
        <v>8</v>
      </c>
      <c r="G63" s="121">
        <f t="shared" si="6"/>
        <v>88.7</v>
      </c>
      <c r="H63" s="121">
        <f t="shared" si="6"/>
        <v>3.3</v>
      </c>
      <c r="I63" s="123">
        <f t="shared" si="7"/>
        <v>100</v>
      </c>
      <c r="J63" s="123"/>
    </row>
    <row r="64" spans="1:10" s="26" customFormat="1" ht="15.75" customHeight="1">
      <c r="A64" s="29">
        <v>2014</v>
      </c>
      <c r="B64" s="121">
        <f t="shared" si="4"/>
        <v>100</v>
      </c>
      <c r="C64" s="121">
        <f t="shared" si="5"/>
        <v>1.8</v>
      </c>
      <c r="D64" s="121">
        <f t="shared" si="5"/>
        <v>98.2</v>
      </c>
      <c r="E64" s="121"/>
      <c r="F64" s="121">
        <f t="shared" si="6"/>
        <v>7.9</v>
      </c>
      <c r="G64" s="121">
        <f t="shared" si="6"/>
        <v>88.8</v>
      </c>
      <c r="H64" s="121">
        <f t="shared" si="6"/>
        <v>3.3</v>
      </c>
      <c r="I64" s="123">
        <f t="shared" si="7"/>
        <v>100</v>
      </c>
      <c r="J64" s="123"/>
    </row>
    <row r="65" spans="1:10" s="26" customFormat="1" ht="15.75" customHeight="1">
      <c r="A65" s="29">
        <v>2015</v>
      </c>
      <c r="B65" s="121">
        <f t="shared" si="4"/>
        <v>100</v>
      </c>
      <c r="C65" s="121">
        <f t="shared" si="5"/>
        <v>1.8</v>
      </c>
      <c r="D65" s="121">
        <f t="shared" si="5"/>
        <v>98.2</v>
      </c>
      <c r="E65" s="121"/>
      <c r="F65" s="121">
        <f t="shared" si="6"/>
        <v>8</v>
      </c>
      <c r="G65" s="121">
        <f t="shared" si="6"/>
        <v>87.7</v>
      </c>
      <c r="H65" s="121">
        <f t="shared" si="6"/>
        <v>4.3</v>
      </c>
      <c r="I65" s="123">
        <f t="shared" si="7"/>
        <v>100</v>
      </c>
      <c r="J65" s="123"/>
    </row>
    <row r="66" spans="1:10" s="26" customFormat="1" ht="15.75" customHeight="1">
      <c r="A66" s="29">
        <v>2016</v>
      </c>
      <c r="B66" s="121">
        <f t="shared" si="4"/>
        <v>99.9</v>
      </c>
      <c r="C66" s="121">
        <f t="shared" si="5"/>
        <v>1.7</v>
      </c>
      <c r="D66" s="121">
        <f t="shared" si="5"/>
        <v>98.3</v>
      </c>
      <c r="E66" s="121"/>
      <c r="F66" s="121">
        <f t="shared" si="6"/>
        <v>7.5</v>
      </c>
      <c r="G66" s="121">
        <f t="shared" si="6"/>
        <v>87.9</v>
      </c>
      <c r="H66" s="121">
        <f t="shared" si="6"/>
        <v>4.5</v>
      </c>
      <c r="I66" s="123">
        <f t="shared" si="7"/>
        <v>100</v>
      </c>
      <c r="J66" s="123"/>
    </row>
    <row r="67" spans="1:10" s="26" customFormat="1" ht="15.75" customHeight="1">
      <c r="A67" s="29">
        <v>2017</v>
      </c>
      <c r="B67" s="121"/>
      <c r="C67" s="121"/>
      <c r="D67" s="121"/>
      <c r="E67" s="121"/>
      <c r="F67" s="121"/>
      <c r="G67" s="121"/>
      <c r="H67" s="121"/>
      <c r="I67" s="123"/>
      <c r="J67" s="123"/>
    </row>
    <row r="68" spans="1:10" ht="12" customHeight="1">
      <c r="A68" s="117"/>
      <c r="B68" s="118"/>
      <c r="C68" s="119"/>
      <c r="D68" s="119"/>
      <c r="E68" s="119"/>
      <c r="F68" s="119"/>
      <c r="G68" s="119"/>
      <c r="H68" s="120"/>
    </row>
    <row r="69" spans="1:10" s="49" customFormat="1" ht="16.5" customHeight="1">
      <c r="A69" s="150"/>
      <c r="B69" s="151"/>
      <c r="C69" s="152"/>
      <c r="D69" s="152"/>
      <c r="E69" s="152"/>
      <c r="F69" s="152"/>
      <c r="G69" s="152"/>
      <c r="H69" s="153"/>
    </row>
    <row r="70" spans="1:10" s="49" customFormat="1" ht="16.5" customHeight="1">
      <c r="A70" s="150"/>
      <c r="B70" s="151"/>
      <c r="C70" s="152"/>
      <c r="D70" s="152"/>
      <c r="E70" s="152"/>
      <c r="F70" s="152"/>
      <c r="G70" s="152"/>
      <c r="H70" s="153"/>
    </row>
    <row r="71" spans="1:10" s="49" customFormat="1" ht="16.5" customHeight="1">
      <c r="A71" s="150"/>
      <c r="B71" s="151"/>
      <c r="C71" s="152"/>
      <c r="D71" s="152"/>
      <c r="E71" s="152"/>
      <c r="F71" s="152"/>
      <c r="G71" s="152"/>
      <c r="H71" s="153"/>
    </row>
    <row r="72" spans="1:10" ht="33" customHeight="1">
      <c r="A72" s="748" t="s">
        <v>345</v>
      </c>
      <c r="B72" s="748"/>
      <c r="C72" s="748"/>
      <c r="D72" s="748"/>
      <c r="E72" s="748"/>
      <c r="F72" s="748"/>
      <c r="G72" s="748"/>
      <c r="H72" s="748"/>
    </row>
    <row r="73" spans="1:10" ht="16.5" customHeight="1"/>
  </sheetData>
  <mergeCells count="10">
    <mergeCell ref="C6:H6"/>
    <mergeCell ref="A72:H72"/>
    <mergeCell ref="B28:H28"/>
    <mergeCell ref="B48:H48"/>
    <mergeCell ref="A1:H1"/>
    <mergeCell ref="B3:B5"/>
    <mergeCell ref="C3:D3"/>
    <mergeCell ref="C4:D4"/>
    <mergeCell ref="F3:H3"/>
    <mergeCell ref="F4:H4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55"/>
  <sheetViews>
    <sheetView zoomScaleSheetLayoutView="100" workbookViewId="0">
      <selection activeCell="F20" sqref="F20"/>
    </sheetView>
  </sheetViews>
  <sheetFormatPr defaultColWidth="11.42578125" defaultRowHeight="18.75"/>
  <cols>
    <col min="1" max="1" width="29.5703125" style="245" customWidth="1"/>
    <col min="2" max="4" width="19.7109375" style="245" customWidth="1"/>
    <col min="5" max="5" width="14.140625" style="245" hidden="1" customWidth="1"/>
    <col min="6" max="6" width="12.7109375" style="245" hidden="1" customWidth="1"/>
    <col min="7" max="16384" width="11.42578125" style="245"/>
  </cols>
  <sheetData>
    <row r="1" spans="1:10" ht="43.5" customHeight="1">
      <c r="A1" s="752" t="s">
        <v>326</v>
      </c>
      <c r="B1" s="752"/>
      <c r="C1" s="752"/>
      <c r="D1" s="752"/>
      <c r="E1" s="752"/>
      <c r="F1" s="752"/>
    </row>
    <row r="2" spans="1:10" ht="20.100000000000001" customHeight="1">
      <c r="A2" s="300" t="s">
        <v>327</v>
      </c>
      <c r="B2" s="302"/>
      <c r="C2" s="302"/>
      <c r="D2" s="302"/>
      <c r="E2" s="302"/>
      <c r="F2" s="302"/>
    </row>
    <row r="3" spans="1:10" ht="25.5" customHeight="1">
      <c r="B3" s="190"/>
      <c r="C3" s="190"/>
      <c r="D3" s="190"/>
      <c r="E3" s="190"/>
      <c r="F3" s="190"/>
    </row>
    <row r="4" spans="1:10" ht="21" customHeight="1">
      <c r="A4" s="247"/>
      <c r="B4" s="196"/>
      <c r="C4" s="196"/>
      <c r="D4" s="191"/>
      <c r="E4" s="196"/>
      <c r="F4" s="191"/>
    </row>
    <row r="5" spans="1:10" ht="32.25" customHeight="1">
      <c r="A5" s="194"/>
      <c r="B5" s="700" t="s">
        <v>324</v>
      </c>
      <c r="C5" s="731" t="s">
        <v>407</v>
      </c>
      <c r="D5" s="701"/>
      <c r="E5" s="731" t="s">
        <v>408</v>
      </c>
      <c r="F5" s="701"/>
    </row>
    <row r="6" spans="1:10" ht="28.5" customHeight="1">
      <c r="A6" s="196"/>
      <c r="B6" s="717"/>
      <c r="C6" s="198" t="s">
        <v>328</v>
      </c>
      <c r="D6" s="257" t="s">
        <v>329</v>
      </c>
      <c r="E6" s="198" t="s">
        <v>409</v>
      </c>
      <c r="F6" s="198" t="s">
        <v>410</v>
      </c>
    </row>
    <row r="7" spans="1:10" ht="17.25" customHeight="1">
      <c r="A7" s="249"/>
      <c r="B7" s="190"/>
      <c r="C7" s="200"/>
      <c r="D7" s="200"/>
      <c r="E7" s="200"/>
      <c r="F7" s="200"/>
    </row>
    <row r="8" spans="1:10" ht="17.25" customHeight="1">
      <c r="A8" s="250"/>
      <c r="B8" s="716" t="s">
        <v>234</v>
      </c>
      <c r="C8" s="716"/>
      <c r="D8" s="716"/>
    </row>
    <row r="9" spans="1:10" ht="17.25" customHeight="1">
      <c r="A9" s="250"/>
      <c r="B9" s="251"/>
      <c r="C9" s="251"/>
      <c r="D9" s="251"/>
      <c r="E9" s="251"/>
      <c r="F9" s="251"/>
      <c r="G9" s="235"/>
      <c r="H9" s="235"/>
      <c r="I9" s="235"/>
      <c r="J9" s="235"/>
    </row>
    <row r="10" spans="1:10" ht="20.25" customHeight="1">
      <c r="A10" s="223">
        <v>2005</v>
      </c>
      <c r="B10" s="252" t="e">
        <f>'30_NG19'!#REF!</f>
        <v>#REF!</v>
      </c>
      <c r="C10" s="329" t="e">
        <f>+B10-D10</f>
        <v>#REF!</v>
      </c>
      <c r="D10" s="252">
        <v>236.9</v>
      </c>
      <c r="E10" s="329"/>
      <c r="F10" s="252"/>
    </row>
    <row r="11" spans="1:10" ht="17.25" hidden="1" customHeight="1">
      <c r="A11" s="223">
        <v>2006</v>
      </c>
      <c r="B11" s="252" t="e">
        <f>'30_NG19'!#REF!</f>
        <v>#REF!</v>
      </c>
      <c r="C11" s="329" t="e">
        <f t="shared" ref="C11:C18" si="0">+B11-D11</f>
        <v>#REF!</v>
      </c>
      <c r="D11" s="252">
        <v>263.8</v>
      </c>
      <c r="E11" s="329"/>
      <c r="F11" s="252"/>
    </row>
    <row r="12" spans="1:10" ht="17.25" hidden="1" customHeight="1">
      <c r="A12" s="223">
        <v>2007</v>
      </c>
      <c r="B12" s="252" t="e">
        <f>'30_NG19'!#REF!</f>
        <v>#REF!</v>
      </c>
      <c r="C12" s="329" t="e">
        <f t="shared" si="0"/>
        <v>#REF!</v>
      </c>
      <c r="D12" s="252">
        <v>278.8</v>
      </c>
      <c r="E12" s="329"/>
      <c r="F12" s="252"/>
    </row>
    <row r="13" spans="1:10" ht="17.25" hidden="1" customHeight="1">
      <c r="A13" s="223">
        <v>2008</v>
      </c>
      <c r="B13" s="252" t="e">
        <f>'30_NG19'!#REF!</f>
        <v>#REF!</v>
      </c>
      <c r="C13" s="329" t="e">
        <f t="shared" si="0"/>
        <v>#REF!</v>
      </c>
      <c r="D13" s="252">
        <v>282</v>
      </c>
      <c r="E13" s="329"/>
      <c r="F13" s="252"/>
    </row>
    <row r="14" spans="1:10" ht="17.25" hidden="1" customHeight="1">
      <c r="A14" s="223">
        <v>2009</v>
      </c>
      <c r="B14" s="252" t="e">
        <f>'30_NG19'!#REF!</f>
        <v>#REF!</v>
      </c>
      <c r="C14" s="329" t="e">
        <f t="shared" si="0"/>
        <v>#REF!</v>
      </c>
      <c r="D14" s="252">
        <v>286.60000000000002</v>
      </c>
      <c r="E14" s="329"/>
      <c r="F14" s="252"/>
    </row>
    <row r="15" spans="1:10" ht="20.25" customHeight="1">
      <c r="A15" s="223">
        <v>2010</v>
      </c>
      <c r="B15" s="252">
        <f>'30_NG19'!B11</f>
        <v>528553</v>
      </c>
      <c r="C15" s="329">
        <f t="shared" si="0"/>
        <v>528253.6</v>
      </c>
      <c r="D15" s="252">
        <v>299.39999999999998</v>
      </c>
      <c r="E15" s="329"/>
      <c r="F15" s="252"/>
    </row>
    <row r="16" spans="1:10" ht="20.25" customHeight="1">
      <c r="A16" s="223">
        <v>2011</v>
      </c>
      <c r="B16" s="252">
        <f>'30_NG19'!B12</f>
        <v>546183</v>
      </c>
      <c r="C16" s="329">
        <f t="shared" si="0"/>
        <v>545883.6</v>
      </c>
      <c r="D16" s="252">
        <v>299.39999999999998</v>
      </c>
      <c r="E16" s="329"/>
      <c r="F16" s="252"/>
    </row>
    <row r="17" spans="1:6" ht="20.25" customHeight="1">
      <c r="A17" s="204">
        <v>2012</v>
      </c>
      <c r="B17" s="252">
        <f>'30_NG19'!B13</f>
        <v>544121</v>
      </c>
      <c r="C17" s="329">
        <f t="shared" si="0"/>
        <v>543812.6</v>
      </c>
      <c r="D17" s="252">
        <v>308.39999999999998</v>
      </c>
      <c r="E17" s="329"/>
      <c r="F17" s="252"/>
    </row>
    <row r="18" spans="1:6" ht="20.25" customHeight="1">
      <c r="A18" s="223">
        <v>2013</v>
      </c>
      <c r="B18" s="252">
        <f>'30_NG19'!B14</f>
        <v>578917</v>
      </c>
      <c r="C18" s="329">
        <f t="shared" si="0"/>
        <v>578599.5</v>
      </c>
      <c r="D18" s="252">
        <f>'16.NG cu'!O5</f>
        <v>317.49999999999994</v>
      </c>
      <c r="E18" s="329"/>
      <c r="F18" s="252"/>
    </row>
    <row r="19" spans="1:6" ht="20.25" customHeight="1">
      <c r="A19" s="204">
        <v>2014</v>
      </c>
      <c r="B19" s="252">
        <f>'17.NG cu'!B24</f>
        <v>606.49999999999989</v>
      </c>
      <c r="C19" s="329">
        <f>B19-D19</f>
        <v>290.59999999999991</v>
      </c>
      <c r="D19" s="252">
        <f>'16.NG cu'!P5</f>
        <v>315.89999999999998</v>
      </c>
      <c r="E19" s="329"/>
      <c r="F19" s="252"/>
    </row>
    <row r="20" spans="1:6" ht="20.25" customHeight="1">
      <c r="A20" s="204">
        <v>2015</v>
      </c>
      <c r="B20" s="252">
        <f>'17.NG cu'!B25</f>
        <v>605.30000000000007</v>
      </c>
      <c r="C20" s="329">
        <f>B20-D20</f>
        <v>300.40000000000003</v>
      </c>
      <c r="D20" s="252">
        <f>'16.NG cu'!Q5</f>
        <v>304.90000000000003</v>
      </c>
      <c r="E20" s="329"/>
      <c r="F20" s="252"/>
    </row>
    <row r="21" spans="1:6" ht="20.25" customHeight="1">
      <c r="A21" s="204">
        <v>2016</v>
      </c>
      <c r="B21" s="252">
        <f>'17.NG cu'!B26</f>
        <v>605.90000000000009</v>
      </c>
      <c r="C21" s="329">
        <f>B21-D21</f>
        <v>304.60000000000014</v>
      </c>
      <c r="D21" s="252">
        <f>'16.NG cu'!R5</f>
        <v>301.29999999999995</v>
      </c>
      <c r="E21" s="329"/>
      <c r="F21" s="252"/>
    </row>
    <row r="22" spans="1:6" ht="20.25" customHeight="1">
      <c r="A22" s="204">
        <v>2017</v>
      </c>
      <c r="B22" s="252"/>
      <c r="C22" s="329"/>
      <c r="D22" s="252"/>
      <c r="E22" s="329"/>
      <c r="F22" s="252"/>
    </row>
    <row r="23" spans="1:6" ht="20.100000000000001" customHeight="1">
      <c r="A23" s="204"/>
      <c r="B23" s="720" t="s">
        <v>241</v>
      </c>
      <c r="C23" s="716"/>
      <c r="D23" s="716"/>
    </row>
    <row r="24" spans="1:6" ht="20.100000000000001" customHeight="1">
      <c r="A24" s="250"/>
      <c r="B24" s="721" t="s">
        <v>242</v>
      </c>
      <c r="C24" s="721"/>
      <c r="D24" s="721"/>
    </row>
    <row r="25" spans="1:6" ht="18.75" customHeight="1">
      <c r="A25" s="223">
        <v>2005</v>
      </c>
      <c r="B25" s="251" t="e">
        <f>$B10/#REF!*100*1000</f>
        <v>#REF!</v>
      </c>
      <c r="C25" s="251" t="e">
        <f>+$C10/#REF!*100000</f>
        <v>#REF!</v>
      </c>
      <c r="D25" s="251" t="e">
        <f>+$D10/#REF!*100000</f>
        <v>#REF!</v>
      </c>
      <c r="E25" s="251"/>
      <c r="F25" s="251"/>
    </row>
    <row r="26" spans="1:6" ht="17.25" hidden="1" customHeight="1">
      <c r="A26" s="223">
        <v>2006</v>
      </c>
      <c r="B26" s="251" t="e">
        <f>$B11/#REF!*100*1000</f>
        <v>#REF!</v>
      </c>
      <c r="C26" s="251" t="e">
        <f>+$C11/#REF!*100000</f>
        <v>#REF!</v>
      </c>
      <c r="D26" s="251" t="e">
        <f>+$D11/#REF!*100000</f>
        <v>#REF!</v>
      </c>
      <c r="E26" s="251"/>
      <c r="F26" s="251"/>
    </row>
    <row r="27" spans="1:6" ht="17.25" hidden="1" customHeight="1">
      <c r="A27" s="223">
        <v>2007</v>
      </c>
      <c r="B27" s="251" t="e">
        <f>$B12/#REF!*100*1000</f>
        <v>#REF!</v>
      </c>
      <c r="C27" s="251" t="e">
        <f>+$C12/#REF!*100000</f>
        <v>#REF!</v>
      </c>
      <c r="D27" s="251" t="e">
        <f>+$D12/#REF!*100000</f>
        <v>#REF!</v>
      </c>
      <c r="E27" s="251"/>
      <c r="F27" s="251"/>
    </row>
    <row r="28" spans="1:6" ht="17.25" hidden="1" customHeight="1">
      <c r="A28" s="223">
        <v>2008</v>
      </c>
      <c r="B28" s="251" t="e">
        <f>$B13/#REF!*100*1000</f>
        <v>#REF!</v>
      </c>
      <c r="C28" s="251" t="e">
        <f>+$C13/#REF!*100000</f>
        <v>#REF!</v>
      </c>
      <c r="D28" s="251" t="e">
        <f>+$D13/#REF!*100000</f>
        <v>#REF!</v>
      </c>
      <c r="E28" s="251"/>
      <c r="F28" s="251"/>
    </row>
    <row r="29" spans="1:6" ht="17.25" hidden="1" customHeight="1">
      <c r="A29" s="223">
        <v>2009</v>
      </c>
      <c r="B29" s="251" t="e">
        <f>$B14/#REF!*100*1000</f>
        <v>#REF!</v>
      </c>
      <c r="C29" s="251" t="e">
        <f>+$C14/#REF!*100000</f>
        <v>#REF!</v>
      </c>
      <c r="D29" s="251" t="e">
        <f>+$D14/#REF!*100000</f>
        <v>#REF!</v>
      </c>
      <c r="E29" s="251"/>
      <c r="F29" s="251"/>
    </row>
    <row r="30" spans="1:6" ht="19.5" customHeight="1">
      <c r="A30" s="223">
        <v>2010</v>
      </c>
      <c r="B30" s="251" t="e">
        <f>$B15/#REF!*100*1000</f>
        <v>#REF!</v>
      </c>
      <c r="C30" s="251" t="e">
        <f>+$C15/#REF!*100000</f>
        <v>#REF!</v>
      </c>
      <c r="D30" s="251" t="e">
        <f>+$D15/#REF!*100000</f>
        <v>#REF!</v>
      </c>
      <c r="E30" s="251"/>
      <c r="F30" s="251"/>
    </row>
    <row r="31" spans="1:6" ht="19.5" customHeight="1">
      <c r="A31" s="223">
        <v>2011</v>
      </c>
      <c r="B31" s="251" t="e">
        <f>$B16/#REF!*100*1000</f>
        <v>#REF!</v>
      </c>
      <c r="C31" s="251" t="e">
        <f>+$C16/#REF!*100000</f>
        <v>#REF!</v>
      </c>
      <c r="D31" s="251" t="e">
        <f>+$D16/#REF!*100000</f>
        <v>#REF!</v>
      </c>
      <c r="E31" s="251"/>
      <c r="F31" s="251"/>
    </row>
    <row r="32" spans="1:6" ht="19.5" customHeight="1">
      <c r="A32" s="204">
        <v>2012</v>
      </c>
      <c r="B32" s="251" t="e">
        <f>$B17/#REF!*100*1000</f>
        <v>#REF!</v>
      </c>
      <c r="C32" s="251" t="e">
        <f>+$C17/#REF!*100000</f>
        <v>#REF!</v>
      </c>
      <c r="D32" s="251" t="e">
        <f>+$D17/#REF!*100000</f>
        <v>#REF!</v>
      </c>
      <c r="E32" s="251"/>
      <c r="F32" s="251"/>
    </row>
    <row r="33" spans="1:6" ht="19.5" customHeight="1">
      <c r="A33" s="223">
        <v>2013</v>
      </c>
      <c r="B33" s="251" t="e">
        <f>$B18/#REF!*100*1000</f>
        <v>#REF!</v>
      </c>
      <c r="C33" s="251" t="e">
        <f>+$C18/#REF!*100000</f>
        <v>#REF!</v>
      </c>
      <c r="D33" s="251" t="e">
        <f>+$D18/#REF!*100000</f>
        <v>#REF!</v>
      </c>
      <c r="E33" s="251"/>
      <c r="F33" s="251"/>
    </row>
    <row r="34" spans="1:6" ht="19.5" customHeight="1">
      <c r="A34" s="204">
        <v>2014</v>
      </c>
      <c r="B34" s="251" t="e">
        <f>$B19/'12'!#REF!*100*1000</f>
        <v>#REF!</v>
      </c>
      <c r="C34" s="251" t="e">
        <f>+$C19/'12'!#REF!*100000</f>
        <v>#REF!</v>
      </c>
      <c r="D34" s="251" t="e">
        <f>+$D19/'12'!#REF!*100000</f>
        <v>#REF!</v>
      </c>
      <c r="E34" s="251"/>
      <c r="F34" s="251"/>
    </row>
    <row r="35" spans="1:6" ht="19.5" customHeight="1">
      <c r="A35" s="204">
        <v>2015</v>
      </c>
      <c r="B35" s="251" t="e">
        <f>$B20/'12'!#REF!*100*1000</f>
        <v>#REF!</v>
      </c>
      <c r="C35" s="251" t="e">
        <f>+$C20/'12'!#REF!*100000</f>
        <v>#REF!</v>
      </c>
      <c r="D35" s="251" t="e">
        <f>+$D20/'12'!#REF!*100000</f>
        <v>#REF!</v>
      </c>
      <c r="E35" s="251"/>
      <c r="F35" s="251"/>
    </row>
    <row r="36" spans="1:6" ht="19.5" customHeight="1">
      <c r="A36" s="204">
        <v>2016</v>
      </c>
      <c r="B36" s="251">
        <f>$B21/'12'!B9*100*1000</f>
        <v>63.325073238232498</v>
      </c>
      <c r="C36" s="251">
        <f>+$C21/'12'!C9*100000</f>
        <v>63.969825395558686</v>
      </c>
      <c r="D36" s="251">
        <f>+$D21/'12'!D9*100000</f>
        <v>62.686337374414066</v>
      </c>
      <c r="E36" s="251"/>
      <c r="F36" s="251"/>
    </row>
    <row r="37" spans="1:6" ht="19.5" customHeight="1">
      <c r="A37" s="204">
        <v>2017</v>
      </c>
      <c r="B37" s="251"/>
      <c r="C37" s="251"/>
      <c r="D37" s="251"/>
      <c r="E37" s="251"/>
      <c r="F37" s="251"/>
    </row>
    <row r="38" spans="1:6" ht="17.25" customHeight="1">
      <c r="A38" s="262"/>
      <c r="B38" s="303"/>
      <c r="C38" s="303"/>
      <c r="D38" s="303"/>
      <c r="E38" s="303"/>
      <c r="F38" s="303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>
      <c r="A43" s="728" t="s">
        <v>350</v>
      </c>
      <c r="B43" s="729"/>
      <c r="C43" s="729"/>
      <c r="D43" s="729"/>
    </row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mergeCells count="8">
    <mergeCell ref="E5:F5"/>
    <mergeCell ref="A1:F1"/>
    <mergeCell ref="B24:D24"/>
    <mergeCell ref="A43:D43"/>
    <mergeCell ref="B5:B6"/>
    <mergeCell ref="C5:D5"/>
    <mergeCell ref="B8:D8"/>
    <mergeCell ref="B23:D23"/>
  </mergeCells>
  <phoneticPr fontId="100" type="noConversion"/>
  <printOptions horizontalCentered="1"/>
  <pageMargins left="1" right="1" top="1" bottom="1" header="0.5" footer="0.5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S62"/>
  <sheetViews>
    <sheetView workbookViewId="0">
      <pane ySplit="4" topLeftCell="A50" activePane="bottomLeft" state="frozen"/>
      <selection activeCell="F20" sqref="F20"/>
      <selection pane="bottomLeft" activeCell="F20" sqref="F20"/>
    </sheetView>
  </sheetViews>
  <sheetFormatPr defaultColWidth="9.140625" defaultRowHeight="15"/>
  <cols>
    <col min="1" max="1" width="44.28515625" style="5" customWidth="1"/>
    <col min="2" max="6" width="5.5703125" style="5" hidden="1" customWidth="1"/>
    <col min="7" max="7" width="9.5703125" style="5" hidden="1" customWidth="1"/>
    <col min="8" max="11" width="8.85546875" style="5" hidden="1" customWidth="1"/>
    <col min="12" max="12" width="8.85546875" style="5" customWidth="1"/>
    <col min="13" max="15" width="8.85546875" style="5" hidden="1" customWidth="1"/>
    <col min="16" max="19" width="8.85546875" style="5" customWidth="1"/>
    <col min="20" max="16384" width="9.140625" style="5"/>
  </cols>
  <sheetData>
    <row r="1" spans="1:19" ht="31.5" customHeight="1">
      <c r="A1" s="50" t="s">
        <v>162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9" ht="18" customHeight="1">
      <c r="A2" s="129" t="s">
        <v>73</v>
      </c>
    </row>
    <row r="3" spans="1:19" ht="19.5" customHeight="1" thickBot="1">
      <c r="A3" s="125"/>
      <c r="B3" s="125"/>
      <c r="C3" s="125"/>
      <c r="D3" s="125"/>
      <c r="E3" s="125"/>
      <c r="F3" s="125"/>
      <c r="G3" s="754"/>
      <c r="H3" s="754"/>
      <c r="I3" s="754"/>
      <c r="J3" s="106"/>
    </row>
    <row r="4" spans="1:19" s="130" customFormat="1" ht="18.75" customHeight="1" thickTop="1">
      <c r="B4" s="52">
        <v>2000</v>
      </c>
      <c r="C4" s="52">
        <v>2001</v>
      </c>
      <c r="D4" s="52">
        <v>2002</v>
      </c>
      <c r="E4" s="52">
        <v>2003</v>
      </c>
      <c r="F4" s="52">
        <v>2004</v>
      </c>
      <c r="G4" s="143">
        <v>2005</v>
      </c>
      <c r="H4" s="143">
        <v>2006</v>
      </c>
      <c r="I4" s="143">
        <v>2007</v>
      </c>
      <c r="J4" s="143">
        <v>2008</v>
      </c>
      <c r="K4" s="143">
        <v>2009</v>
      </c>
      <c r="L4" s="143">
        <v>2010</v>
      </c>
      <c r="M4" s="143">
        <v>2011</v>
      </c>
      <c r="N4" s="143">
        <v>2012</v>
      </c>
      <c r="O4" s="143">
        <v>2013</v>
      </c>
      <c r="P4" s="143">
        <v>2014</v>
      </c>
      <c r="Q4" s="143">
        <v>2015</v>
      </c>
      <c r="R4" s="143">
        <v>2016</v>
      </c>
      <c r="S4" s="143">
        <v>2017</v>
      </c>
    </row>
    <row r="5" spans="1:19" s="55" customFormat="1" ht="21.75" customHeight="1">
      <c r="A5" s="131" t="s">
        <v>153</v>
      </c>
      <c r="B5" s="109" t="s">
        <v>74</v>
      </c>
      <c r="C5" s="109" t="s">
        <v>74</v>
      </c>
      <c r="D5" s="109" t="s">
        <v>74</v>
      </c>
      <c r="E5" s="109" t="s">
        <v>74</v>
      </c>
      <c r="F5" s="109" t="s">
        <v>74</v>
      </c>
      <c r="G5" s="109" t="s">
        <v>74</v>
      </c>
      <c r="H5" s="109" t="s">
        <v>74</v>
      </c>
      <c r="I5" s="109">
        <v>43</v>
      </c>
      <c r="J5" s="109">
        <f>SUM(J8:J15)</f>
        <v>24</v>
      </c>
      <c r="K5" s="109">
        <f>SUM(K8:K29)</f>
        <v>26</v>
      </c>
      <c r="L5" s="109">
        <f>L11+L16+L45</f>
        <v>15</v>
      </c>
      <c r="M5" s="109">
        <f>M11+M16</f>
        <v>17</v>
      </c>
      <c r="N5" s="109">
        <f>+N10+N11+N16</f>
        <v>78</v>
      </c>
      <c r="O5" s="314">
        <f>+O10+O11+O14+O16+O19+O38</f>
        <v>147</v>
      </c>
      <c r="P5" s="314">
        <f>+P8+P10+P11+P12+P14+P16+P19+P38</f>
        <v>92</v>
      </c>
      <c r="Q5" s="314">
        <f>SUM(Q7:Q29)+SUM(Q36:Q49)</f>
        <v>39</v>
      </c>
      <c r="R5" s="314">
        <f>SUM(R7:R29)+SUM(R36:R49)</f>
        <v>24</v>
      </c>
      <c r="S5" s="314">
        <f>SUM(S7:S29)+SUM(S36:S49)</f>
        <v>95</v>
      </c>
    </row>
    <row r="6" spans="1:19" s="55" customFormat="1" ht="17.25" customHeight="1">
      <c r="A6" s="132" t="s">
        <v>100</v>
      </c>
      <c r="G6" s="111"/>
      <c r="H6" s="111"/>
      <c r="I6" s="111"/>
    </row>
    <row r="7" spans="1:19" s="55" customFormat="1" ht="34.5" customHeight="1">
      <c r="A7" s="110" t="s">
        <v>163</v>
      </c>
      <c r="B7" s="12"/>
      <c r="C7" s="12"/>
      <c r="D7" s="12"/>
      <c r="E7" s="12"/>
      <c r="F7" s="12"/>
      <c r="G7" s="111"/>
      <c r="H7" s="111"/>
      <c r="I7" s="111"/>
    </row>
    <row r="8" spans="1:19" s="113" customFormat="1" ht="21" customHeight="1">
      <c r="A8" s="133" t="s">
        <v>128</v>
      </c>
      <c r="B8" s="111" t="s">
        <v>74</v>
      </c>
      <c r="C8" s="111" t="s">
        <v>74</v>
      </c>
      <c r="D8" s="111" t="s">
        <v>74</v>
      </c>
      <c r="E8" s="111" t="s">
        <v>74</v>
      </c>
      <c r="F8" s="111" t="s">
        <v>74</v>
      </c>
      <c r="G8" s="111" t="s">
        <v>74</v>
      </c>
      <c r="H8" s="111" t="s">
        <v>74</v>
      </c>
      <c r="I8" s="112" t="s">
        <v>78</v>
      </c>
      <c r="J8" s="112" t="s">
        <v>78</v>
      </c>
      <c r="K8" s="134">
        <v>3</v>
      </c>
      <c r="L8" s="134" t="s">
        <v>78</v>
      </c>
      <c r="M8" s="134" t="s">
        <v>78</v>
      </c>
      <c r="N8" s="134" t="s">
        <v>78</v>
      </c>
      <c r="O8" s="134" t="s">
        <v>78</v>
      </c>
      <c r="P8" s="134">
        <v>1</v>
      </c>
      <c r="Q8" s="134">
        <v>0</v>
      </c>
      <c r="R8" s="134">
        <v>0</v>
      </c>
      <c r="S8" s="134">
        <v>0</v>
      </c>
    </row>
    <row r="9" spans="1:19" s="55" customFormat="1" ht="17.25" customHeight="1">
      <c r="A9" s="132" t="s">
        <v>89</v>
      </c>
      <c r="B9" s="12"/>
      <c r="C9" s="12"/>
      <c r="D9" s="12"/>
      <c r="E9" s="12"/>
      <c r="F9" s="12"/>
      <c r="G9" s="111"/>
      <c r="H9" s="111"/>
      <c r="I9" s="111"/>
      <c r="K9" s="135"/>
      <c r="L9" s="135"/>
      <c r="M9" s="135"/>
      <c r="N9" s="135"/>
      <c r="O9" s="135"/>
      <c r="P9" s="135"/>
      <c r="Q9" s="135"/>
      <c r="R9" s="135"/>
      <c r="S9" s="135">
        <v>0</v>
      </c>
    </row>
    <row r="10" spans="1:19" s="113" customFormat="1" ht="19.5" customHeight="1">
      <c r="A10" s="133" t="s">
        <v>129</v>
      </c>
      <c r="B10" s="111" t="s">
        <v>74</v>
      </c>
      <c r="C10" s="111" t="s">
        <v>74</v>
      </c>
      <c r="D10" s="111" t="s">
        <v>74</v>
      </c>
      <c r="E10" s="111" t="s">
        <v>74</v>
      </c>
      <c r="F10" s="111" t="s">
        <v>74</v>
      </c>
      <c r="G10" s="111" t="s">
        <v>74</v>
      </c>
      <c r="H10" s="111" t="s">
        <v>74</v>
      </c>
      <c r="I10" s="112">
        <v>22</v>
      </c>
      <c r="J10" s="112">
        <v>19</v>
      </c>
      <c r="K10" s="136">
        <v>0</v>
      </c>
      <c r="L10" s="136">
        <v>0</v>
      </c>
      <c r="M10" s="134" t="s">
        <v>78</v>
      </c>
      <c r="N10" s="134">
        <v>4</v>
      </c>
      <c r="O10" s="134">
        <v>46</v>
      </c>
      <c r="P10" s="134">
        <v>2</v>
      </c>
      <c r="Q10" s="134">
        <v>1</v>
      </c>
      <c r="R10" s="134">
        <v>2</v>
      </c>
      <c r="S10" s="134">
        <v>0</v>
      </c>
    </row>
    <row r="11" spans="1:19" s="113" customFormat="1" ht="26.25" customHeight="1">
      <c r="A11" s="133" t="s">
        <v>358</v>
      </c>
      <c r="B11" s="111" t="s">
        <v>74</v>
      </c>
      <c r="C11" s="111" t="s">
        <v>74</v>
      </c>
      <c r="D11" s="111" t="s">
        <v>74</v>
      </c>
      <c r="E11" s="111" t="s">
        <v>74</v>
      </c>
      <c r="F11" s="111" t="s">
        <v>74</v>
      </c>
      <c r="G11" s="111" t="s">
        <v>74</v>
      </c>
      <c r="H11" s="111" t="s">
        <v>74</v>
      </c>
      <c r="I11" s="112">
        <v>2</v>
      </c>
      <c r="J11" s="112">
        <v>4</v>
      </c>
      <c r="K11" s="134">
        <v>18</v>
      </c>
      <c r="L11" s="134">
        <v>2</v>
      </c>
      <c r="M11" s="134">
        <v>15</v>
      </c>
      <c r="N11" s="134">
        <v>71</v>
      </c>
      <c r="O11" s="134">
        <v>95</v>
      </c>
      <c r="P11" s="134">
        <v>87</v>
      </c>
      <c r="Q11" s="134">
        <v>32</v>
      </c>
      <c r="R11" s="134">
        <v>20</v>
      </c>
      <c r="S11" s="134">
        <v>79</v>
      </c>
    </row>
    <row r="12" spans="1:19" s="113" customFormat="1" ht="34.5" customHeight="1">
      <c r="A12" s="133" t="s">
        <v>164</v>
      </c>
      <c r="B12" s="111" t="s">
        <v>74</v>
      </c>
      <c r="C12" s="111" t="s">
        <v>74</v>
      </c>
      <c r="D12" s="111" t="s">
        <v>74</v>
      </c>
      <c r="E12" s="111" t="s">
        <v>74</v>
      </c>
      <c r="F12" s="111" t="s">
        <v>74</v>
      </c>
      <c r="G12" s="111" t="s">
        <v>74</v>
      </c>
      <c r="H12" s="111" t="s">
        <v>74</v>
      </c>
      <c r="I12" s="112">
        <v>5</v>
      </c>
      <c r="J12" s="112">
        <v>1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136">
        <v>1</v>
      </c>
      <c r="R12" s="136">
        <v>0</v>
      </c>
      <c r="S12" s="136">
        <v>2</v>
      </c>
    </row>
    <row r="13" spans="1:19" s="55" customFormat="1" ht="33.75" customHeight="1">
      <c r="A13" s="132" t="s">
        <v>165</v>
      </c>
      <c r="B13" s="12"/>
      <c r="C13" s="12"/>
      <c r="D13" s="12"/>
      <c r="E13" s="12"/>
      <c r="F13" s="12"/>
      <c r="G13" s="111"/>
      <c r="H13" s="111"/>
      <c r="I13" s="111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 s="113" customFormat="1" ht="33.75" customHeight="1">
      <c r="A14" s="133" t="s">
        <v>154</v>
      </c>
      <c r="B14" s="111" t="s">
        <v>74</v>
      </c>
      <c r="C14" s="111" t="s">
        <v>74</v>
      </c>
      <c r="D14" s="111" t="s">
        <v>74</v>
      </c>
      <c r="E14" s="111" t="s">
        <v>74</v>
      </c>
      <c r="F14" s="111" t="s">
        <v>74</v>
      </c>
      <c r="G14" s="111" t="s">
        <v>74</v>
      </c>
      <c r="H14" s="111" t="s">
        <v>74</v>
      </c>
      <c r="I14" s="112" t="s">
        <v>84</v>
      </c>
      <c r="J14" s="112" t="s">
        <v>84</v>
      </c>
      <c r="K14" s="136">
        <v>0</v>
      </c>
      <c r="L14" s="136">
        <v>0</v>
      </c>
      <c r="M14" s="136">
        <v>0</v>
      </c>
      <c r="N14" s="136">
        <v>0</v>
      </c>
      <c r="O14" s="136">
        <v>1</v>
      </c>
      <c r="P14" s="136">
        <v>0</v>
      </c>
      <c r="Q14" s="136">
        <v>2</v>
      </c>
      <c r="R14" s="136">
        <v>0</v>
      </c>
      <c r="S14" s="136" t="s">
        <v>78</v>
      </c>
    </row>
    <row r="15" spans="1:19" s="55" customFormat="1" ht="33.75" customHeight="1">
      <c r="A15" s="132" t="s">
        <v>166</v>
      </c>
      <c r="B15" s="12"/>
      <c r="C15" s="12"/>
      <c r="D15" s="12"/>
      <c r="E15" s="12"/>
      <c r="F15" s="12"/>
      <c r="G15" s="111"/>
      <c r="H15" s="111"/>
      <c r="I15" s="111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s="113" customFormat="1" ht="21.75" customHeight="1">
      <c r="A16" s="133" t="s">
        <v>130</v>
      </c>
      <c r="B16" s="111" t="s">
        <v>74</v>
      </c>
      <c r="C16" s="111" t="s">
        <v>74</v>
      </c>
      <c r="D16" s="111" t="s">
        <v>74</v>
      </c>
      <c r="E16" s="111" t="s">
        <v>74</v>
      </c>
      <c r="F16" s="111" t="s">
        <v>74</v>
      </c>
      <c r="G16" s="111" t="s">
        <v>74</v>
      </c>
      <c r="H16" s="111" t="s">
        <v>74</v>
      </c>
      <c r="I16" s="112">
        <v>10</v>
      </c>
      <c r="J16" s="112" t="s">
        <v>84</v>
      </c>
      <c r="K16" s="134">
        <v>5</v>
      </c>
      <c r="L16" s="134">
        <v>10</v>
      </c>
      <c r="M16" s="134">
        <v>2</v>
      </c>
      <c r="N16" s="134">
        <v>3</v>
      </c>
      <c r="O16" s="134">
        <v>3</v>
      </c>
      <c r="P16" s="134">
        <v>2</v>
      </c>
      <c r="Q16" s="134">
        <v>1</v>
      </c>
      <c r="R16" s="134">
        <v>2</v>
      </c>
      <c r="S16" s="134" t="s">
        <v>78</v>
      </c>
    </row>
    <row r="17" spans="1:19" s="113" customFormat="1" ht="35.25" customHeight="1">
      <c r="A17" s="133" t="s">
        <v>155</v>
      </c>
      <c r="B17" s="111" t="s">
        <v>74</v>
      </c>
      <c r="C17" s="111" t="s">
        <v>74</v>
      </c>
      <c r="D17" s="111" t="s">
        <v>74</v>
      </c>
      <c r="E17" s="111" t="s">
        <v>74</v>
      </c>
      <c r="F17" s="111" t="s">
        <v>74</v>
      </c>
      <c r="G17" s="111" t="s">
        <v>74</v>
      </c>
      <c r="H17" s="111" t="s">
        <v>74</v>
      </c>
      <c r="I17" s="112">
        <v>2</v>
      </c>
      <c r="J17" s="112" t="s">
        <v>84</v>
      </c>
      <c r="K17" s="136" t="s">
        <v>84</v>
      </c>
      <c r="L17" s="136" t="s">
        <v>84</v>
      </c>
      <c r="M17" s="136" t="s">
        <v>84</v>
      </c>
      <c r="N17" s="136" t="s">
        <v>84</v>
      </c>
      <c r="O17" s="136" t="s">
        <v>84</v>
      </c>
      <c r="P17" s="136">
        <v>0</v>
      </c>
      <c r="Q17" s="136">
        <v>2</v>
      </c>
      <c r="R17" s="136">
        <v>0</v>
      </c>
      <c r="S17" s="136">
        <v>14</v>
      </c>
    </row>
    <row r="18" spans="1:19" s="55" customFormat="1" ht="31.5" customHeight="1">
      <c r="A18" s="132" t="s">
        <v>101</v>
      </c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 s="113" customFormat="1" ht="21.75" customHeight="1">
      <c r="A19" s="133" t="s">
        <v>131</v>
      </c>
      <c r="B19" s="111" t="s">
        <v>74</v>
      </c>
      <c r="C19" s="111" t="s">
        <v>74</v>
      </c>
      <c r="D19" s="111" t="s">
        <v>74</v>
      </c>
      <c r="E19" s="111" t="s">
        <v>74</v>
      </c>
      <c r="F19" s="111" t="s">
        <v>74</v>
      </c>
      <c r="G19" s="111" t="s">
        <v>74</v>
      </c>
      <c r="H19" s="111" t="s">
        <v>74</v>
      </c>
      <c r="I19" s="112" t="s">
        <v>84</v>
      </c>
      <c r="J19" s="112" t="s">
        <v>84</v>
      </c>
      <c r="K19" s="136" t="s">
        <v>84</v>
      </c>
      <c r="L19" s="136" t="s">
        <v>84</v>
      </c>
      <c r="M19" s="136" t="s">
        <v>84</v>
      </c>
      <c r="N19" s="136" t="s">
        <v>84</v>
      </c>
      <c r="O19" s="136">
        <v>1</v>
      </c>
      <c r="P19" s="136">
        <v>0</v>
      </c>
      <c r="Q19" s="136">
        <v>0</v>
      </c>
      <c r="R19" s="136">
        <v>0</v>
      </c>
      <c r="S19" s="136">
        <v>0</v>
      </c>
    </row>
    <row r="20" spans="1:19" s="55" customFormat="1" ht="14.25" customHeight="1">
      <c r="A20" s="132" t="s">
        <v>102</v>
      </c>
      <c r="I20" s="111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 s="113" customFormat="1" ht="20.25" customHeight="1">
      <c r="A21" s="133" t="s">
        <v>132</v>
      </c>
      <c r="B21" s="111" t="s">
        <v>74</v>
      </c>
      <c r="C21" s="111" t="s">
        <v>74</v>
      </c>
      <c r="D21" s="111" t="s">
        <v>74</v>
      </c>
      <c r="E21" s="111" t="s">
        <v>74</v>
      </c>
      <c r="F21" s="111" t="s">
        <v>74</v>
      </c>
      <c r="G21" s="111" t="s">
        <v>74</v>
      </c>
      <c r="H21" s="111" t="s">
        <v>74</v>
      </c>
      <c r="I21" s="112" t="s">
        <v>84</v>
      </c>
      <c r="J21" s="112" t="s">
        <v>84</v>
      </c>
      <c r="K21" s="136" t="s">
        <v>84</v>
      </c>
      <c r="L21" s="136" t="s">
        <v>84</v>
      </c>
      <c r="M21" s="136" t="s">
        <v>84</v>
      </c>
      <c r="N21" s="136" t="s">
        <v>84</v>
      </c>
      <c r="O21" s="136" t="s">
        <v>84</v>
      </c>
      <c r="P21" s="136">
        <v>0</v>
      </c>
      <c r="Q21" s="136">
        <v>0</v>
      </c>
      <c r="R21" s="136">
        <v>0</v>
      </c>
      <c r="S21" s="136">
        <v>0</v>
      </c>
    </row>
    <row r="22" spans="1:19" s="55" customFormat="1" ht="17.25" customHeight="1">
      <c r="A22" s="132" t="s">
        <v>91</v>
      </c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 s="113" customFormat="1" ht="19.5" customHeight="1">
      <c r="A23" s="133" t="s">
        <v>133</v>
      </c>
      <c r="B23" s="111" t="s">
        <v>74</v>
      </c>
      <c r="C23" s="111" t="s">
        <v>74</v>
      </c>
      <c r="D23" s="111" t="s">
        <v>74</v>
      </c>
      <c r="E23" s="111" t="s">
        <v>74</v>
      </c>
      <c r="F23" s="111" t="s">
        <v>74</v>
      </c>
      <c r="G23" s="111" t="s">
        <v>74</v>
      </c>
      <c r="H23" s="111" t="s">
        <v>74</v>
      </c>
      <c r="I23" s="112" t="s">
        <v>84</v>
      </c>
      <c r="J23" s="112" t="s">
        <v>84</v>
      </c>
      <c r="K23" s="136" t="s">
        <v>84</v>
      </c>
      <c r="L23" s="136" t="s">
        <v>84</v>
      </c>
      <c r="M23" s="136" t="s">
        <v>84</v>
      </c>
      <c r="N23" s="136" t="s">
        <v>84</v>
      </c>
      <c r="O23" s="136" t="s">
        <v>84</v>
      </c>
      <c r="P23" s="136">
        <v>0</v>
      </c>
      <c r="Q23" s="136">
        <v>0</v>
      </c>
      <c r="R23" s="136">
        <v>0</v>
      </c>
      <c r="S23" s="136">
        <v>0</v>
      </c>
    </row>
    <row r="24" spans="1:19" s="55" customFormat="1" ht="15.75" customHeight="1">
      <c r="A24" s="132" t="s">
        <v>92</v>
      </c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 s="113" customFormat="1" ht="22.5" customHeight="1">
      <c r="A25" s="133" t="s">
        <v>134</v>
      </c>
      <c r="B25" s="111" t="s">
        <v>74</v>
      </c>
      <c r="C25" s="111" t="s">
        <v>74</v>
      </c>
      <c r="D25" s="111" t="s">
        <v>74</v>
      </c>
      <c r="E25" s="111" t="s">
        <v>74</v>
      </c>
      <c r="F25" s="111" t="s">
        <v>74</v>
      </c>
      <c r="G25" s="111" t="s">
        <v>74</v>
      </c>
      <c r="H25" s="111" t="s">
        <v>74</v>
      </c>
      <c r="I25" s="112">
        <v>1</v>
      </c>
      <c r="J25" s="112" t="s">
        <v>84</v>
      </c>
      <c r="K25" s="136" t="s">
        <v>84</v>
      </c>
      <c r="L25" s="136" t="s">
        <v>84</v>
      </c>
      <c r="M25" s="136" t="s">
        <v>84</v>
      </c>
      <c r="N25" s="136" t="s">
        <v>84</v>
      </c>
      <c r="O25" s="136" t="s">
        <v>84</v>
      </c>
      <c r="P25" s="136">
        <v>0</v>
      </c>
      <c r="Q25" s="136">
        <v>0</v>
      </c>
      <c r="R25" s="136">
        <v>0</v>
      </c>
      <c r="S25" s="136">
        <v>0</v>
      </c>
    </row>
    <row r="26" spans="1:19" s="55" customFormat="1" ht="17.25" customHeight="1">
      <c r="A26" s="132" t="s">
        <v>93</v>
      </c>
      <c r="B26" s="111"/>
      <c r="C26" s="111"/>
      <c r="D26" s="111"/>
      <c r="E26" s="111"/>
      <c r="F26" s="111"/>
      <c r="G26" s="111"/>
      <c r="H26" s="111"/>
      <c r="I26" s="111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 s="113" customFormat="1" ht="33" customHeight="1">
      <c r="A27" s="133" t="s">
        <v>167</v>
      </c>
      <c r="B27" s="111" t="s">
        <v>74</v>
      </c>
      <c r="C27" s="111" t="s">
        <v>74</v>
      </c>
      <c r="D27" s="111" t="s">
        <v>74</v>
      </c>
      <c r="E27" s="111" t="s">
        <v>74</v>
      </c>
      <c r="F27" s="111" t="s">
        <v>74</v>
      </c>
      <c r="G27" s="111" t="s">
        <v>74</v>
      </c>
      <c r="H27" s="111" t="s">
        <v>74</v>
      </c>
      <c r="I27" s="112" t="s">
        <v>84</v>
      </c>
      <c r="J27" s="112" t="s">
        <v>84</v>
      </c>
      <c r="K27" s="136" t="s">
        <v>84</v>
      </c>
      <c r="L27" s="136" t="s">
        <v>84</v>
      </c>
      <c r="M27" s="136" t="s">
        <v>84</v>
      </c>
      <c r="N27" s="136" t="s">
        <v>84</v>
      </c>
      <c r="O27" s="136" t="s">
        <v>84</v>
      </c>
      <c r="P27" s="136">
        <v>0</v>
      </c>
      <c r="Q27" s="136">
        <v>0</v>
      </c>
      <c r="R27" s="136">
        <v>0</v>
      </c>
      <c r="S27" s="136">
        <v>0</v>
      </c>
    </row>
    <row r="28" spans="1:19" s="113" customFormat="1" ht="22.5" customHeight="1">
      <c r="A28" s="133" t="s">
        <v>135</v>
      </c>
      <c r="B28" s="111" t="s">
        <v>74</v>
      </c>
      <c r="C28" s="111" t="s">
        <v>74</v>
      </c>
      <c r="D28" s="111" t="s">
        <v>74</v>
      </c>
      <c r="E28" s="111" t="s">
        <v>74</v>
      </c>
      <c r="F28" s="111" t="s">
        <v>74</v>
      </c>
      <c r="G28" s="111" t="s">
        <v>74</v>
      </c>
      <c r="H28" s="111" t="s">
        <v>74</v>
      </c>
      <c r="I28" s="112">
        <v>1</v>
      </c>
      <c r="J28" s="112" t="s">
        <v>84</v>
      </c>
      <c r="K28" s="136" t="s">
        <v>84</v>
      </c>
      <c r="L28" s="136" t="s">
        <v>84</v>
      </c>
      <c r="M28" s="136" t="s">
        <v>84</v>
      </c>
      <c r="N28" s="136" t="s">
        <v>84</v>
      </c>
      <c r="O28" s="136" t="s">
        <v>84</v>
      </c>
      <c r="P28" s="136">
        <v>0</v>
      </c>
      <c r="Q28" s="136">
        <v>0</v>
      </c>
      <c r="R28" s="136">
        <v>0</v>
      </c>
      <c r="S28" s="136">
        <v>0</v>
      </c>
    </row>
    <row r="29" spans="1:19" s="55" customFormat="1" ht="18" customHeight="1">
      <c r="A29" s="137" t="s">
        <v>103</v>
      </c>
      <c r="B29" s="115"/>
      <c r="C29" s="115"/>
      <c r="D29" s="115"/>
      <c r="E29" s="115"/>
      <c r="F29" s="115"/>
      <c r="G29" s="115"/>
      <c r="H29" s="115"/>
      <c r="I29" s="114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19" ht="9" customHeight="1">
      <c r="A30" s="126"/>
      <c r="B30" s="127"/>
      <c r="C30" s="127"/>
      <c r="D30" s="127"/>
      <c r="E30" s="127"/>
      <c r="F30" s="127"/>
      <c r="G30" s="128"/>
      <c r="H30" s="128"/>
      <c r="I30" s="128"/>
      <c r="J30" s="24"/>
      <c r="K30" s="24"/>
      <c r="L30" s="24"/>
      <c r="M30" s="24"/>
      <c r="N30" s="24"/>
      <c r="O30" s="24"/>
      <c r="P30" s="24"/>
      <c r="Q30" s="24"/>
      <c r="R30" s="24"/>
      <c r="S30" s="24"/>
    </row>
    <row r="31" spans="1:19" ht="30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S31" s="185" t="s">
        <v>346</v>
      </c>
    </row>
    <row r="32" spans="1:19" ht="29.25" customHeight="1">
      <c r="A32" s="50" t="s">
        <v>197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20.25" customHeight="1">
      <c r="A33" s="753" t="s">
        <v>72</v>
      </c>
      <c r="B33" s="753"/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</row>
    <row r="34" spans="1:19" ht="23.25" customHeight="1" thickBot="1">
      <c r="A34" s="125"/>
      <c r="B34" s="125"/>
      <c r="C34" s="125"/>
      <c r="D34" s="125"/>
      <c r="E34" s="125"/>
      <c r="F34" s="125"/>
      <c r="G34" s="754"/>
      <c r="H34" s="754"/>
      <c r="I34" s="754"/>
      <c r="J34" s="106"/>
    </row>
    <row r="35" spans="1:19" s="130" customFormat="1" ht="18.75" customHeight="1" thickTop="1">
      <c r="B35" s="138">
        <v>2000</v>
      </c>
      <c r="C35" s="138">
        <v>2001</v>
      </c>
      <c r="D35" s="138">
        <v>2002</v>
      </c>
      <c r="E35" s="138">
        <v>2003</v>
      </c>
      <c r="F35" s="138">
        <v>2004</v>
      </c>
      <c r="G35" s="174">
        <v>2005</v>
      </c>
      <c r="H35" s="174">
        <v>2006</v>
      </c>
      <c r="I35" s="174">
        <v>2007</v>
      </c>
      <c r="J35" s="174">
        <v>2008</v>
      </c>
      <c r="K35" s="174">
        <v>2009</v>
      </c>
      <c r="L35" s="174">
        <v>2010</v>
      </c>
      <c r="M35" s="174">
        <v>2011</v>
      </c>
      <c r="N35" s="174">
        <v>2012</v>
      </c>
      <c r="O35" s="174">
        <v>2013</v>
      </c>
      <c r="P35" s="174">
        <v>2014</v>
      </c>
      <c r="Q35" s="174">
        <v>2015</v>
      </c>
      <c r="R35" s="174">
        <v>2016</v>
      </c>
      <c r="S35" s="174">
        <v>2017</v>
      </c>
    </row>
    <row r="36" spans="1:19" s="113" customFormat="1" ht="21.75" customHeight="1">
      <c r="A36" s="133" t="s">
        <v>136</v>
      </c>
      <c r="B36" s="111" t="s">
        <v>74</v>
      </c>
      <c r="C36" s="111" t="s">
        <v>74</v>
      </c>
      <c r="D36" s="111" t="s">
        <v>74</v>
      </c>
      <c r="E36" s="111" t="s">
        <v>74</v>
      </c>
      <c r="F36" s="111" t="s">
        <v>74</v>
      </c>
      <c r="G36" s="111" t="s">
        <v>74</v>
      </c>
      <c r="H36" s="111" t="s">
        <v>74</v>
      </c>
      <c r="I36" s="112" t="s">
        <v>84</v>
      </c>
      <c r="J36" s="112" t="s">
        <v>84</v>
      </c>
      <c r="K36" s="112" t="s">
        <v>84</v>
      </c>
      <c r="L36" s="112" t="s">
        <v>84</v>
      </c>
      <c r="M36" s="112" t="s">
        <v>84</v>
      </c>
      <c r="N36" s="112" t="s">
        <v>84</v>
      </c>
      <c r="O36" s="112" t="s">
        <v>84</v>
      </c>
      <c r="P36" s="136">
        <v>0</v>
      </c>
      <c r="Q36" s="136">
        <v>0</v>
      </c>
      <c r="R36" s="136">
        <v>0</v>
      </c>
      <c r="S36" s="136">
        <v>0</v>
      </c>
    </row>
    <row r="37" spans="1:19" s="55" customFormat="1" ht="21" customHeight="1">
      <c r="A37" s="132" t="s">
        <v>95</v>
      </c>
      <c r="B37" s="12"/>
      <c r="C37" s="12"/>
      <c r="D37" s="12"/>
      <c r="E37" s="12"/>
      <c r="F37" s="12"/>
      <c r="G37" s="111"/>
      <c r="H37" s="111"/>
      <c r="I37" s="111"/>
      <c r="P37" s="136"/>
      <c r="Q37" s="136"/>
      <c r="R37" s="136"/>
      <c r="S37" s="136"/>
    </row>
    <row r="38" spans="1:19" s="113" customFormat="1" ht="48" customHeight="1">
      <c r="A38" s="133" t="s">
        <v>168</v>
      </c>
      <c r="B38" s="111" t="s">
        <v>74</v>
      </c>
      <c r="C38" s="111" t="s">
        <v>74</v>
      </c>
      <c r="D38" s="111" t="s">
        <v>74</v>
      </c>
      <c r="E38" s="111" t="s">
        <v>74</v>
      </c>
      <c r="F38" s="111" t="s">
        <v>74</v>
      </c>
      <c r="G38" s="111" t="s">
        <v>74</v>
      </c>
      <c r="H38" s="111" t="s">
        <v>74</v>
      </c>
      <c r="I38" s="112" t="s">
        <v>84</v>
      </c>
      <c r="J38" s="112" t="s">
        <v>84</v>
      </c>
      <c r="K38" s="112" t="s">
        <v>84</v>
      </c>
      <c r="L38" s="112" t="s">
        <v>84</v>
      </c>
      <c r="M38" s="112" t="s">
        <v>84</v>
      </c>
      <c r="N38" s="112" t="s">
        <v>84</v>
      </c>
      <c r="O38" s="112">
        <v>1</v>
      </c>
      <c r="P38" s="136">
        <v>0</v>
      </c>
      <c r="Q38" s="136">
        <v>0</v>
      </c>
      <c r="R38" s="136">
        <v>0</v>
      </c>
      <c r="S38" s="136">
        <v>0</v>
      </c>
    </row>
    <row r="39" spans="1:19" s="55" customFormat="1" ht="45" customHeight="1">
      <c r="A39" s="132" t="s">
        <v>169</v>
      </c>
      <c r="B39" s="12"/>
      <c r="C39" s="12"/>
      <c r="D39" s="12"/>
      <c r="E39" s="12"/>
      <c r="F39" s="12"/>
      <c r="G39" s="111"/>
      <c r="H39" s="111"/>
      <c r="I39" s="111"/>
      <c r="P39" s="136"/>
      <c r="Q39" s="136"/>
      <c r="R39" s="136"/>
      <c r="S39" s="136"/>
    </row>
    <row r="40" spans="1:19" s="113" customFormat="1" ht="21" customHeight="1">
      <c r="A40" s="133" t="s">
        <v>137</v>
      </c>
      <c r="B40" s="111" t="s">
        <v>74</v>
      </c>
      <c r="C40" s="111" t="s">
        <v>74</v>
      </c>
      <c r="D40" s="111" t="s">
        <v>74</v>
      </c>
      <c r="E40" s="111" t="s">
        <v>74</v>
      </c>
      <c r="F40" s="111" t="s">
        <v>74</v>
      </c>
      <c r="G40" s="111" t="s">
        <v>74</v>
      </c>
      <c r="H40" s="111" t="s">
        <v>74</v>
      </c>
      <c r="I40" s="112" t="s">
        <v>84</v>
      </c>
      <c r="J40" s="112" t="s">
        <v>84</v>
      </c>
      <c r="K40" s="112" t="s">
        <v>84</v>
      </c>
      <c r="L40" s="112" t="s">
        <v>84</v>
      </c>
      <c r="M40" s="112" t="s">
        <v>84</v>
      </c>
      <c r="N40" s="112" t="s">
        <v>84</v>
      </c>
      <c r="O40" s="112" t="s">
        <v>84</v>
      </c>
      <c r="P40" s="136">
        <v>0</v>
      </c>
      <c r="Q40" s="136">
        <v>0</v>
      </c>
      <c r="R40" s="136">
        <v>0</v>
      </c>
      <c r="S40" s="136">
        <v>0</v>
      </c>
    </row>
    <row r="41" spans="1:19" s="113" customFormat="1" ht="21" customHeight="1">
      <c r="A41" s="133" t="s">
        <v>138</v>
      </c>
      <c r="B41" s="111" t="s">
        <v>74</v>
      </c>
      <c r="C41" s="111" t="s">
        <v>74</v>
      </c>
      <c r="D41" s="111" t="s">
        <v>74</v>
      </c>
      <c r="E41" s="111" t="s">
        <v>74</v>
      </c>
      <c r="F41" s="111" t="s">
        <v>74</v>
      </c>
      <c r="G41" s="111" t="s">
        <v>74</v>
      </c>
      <c r="H41" s="111" t="s">
        <v>74</v>
      </c>
      <c r="I41" s="112" t="s">
        <v>84</v>
      </c>
      <c r="J41" s="112" t="s">
        <v>84</v>
      </c>
      <c r="K41" s="112" t="s">
        <v>84</v>
      </c>
      <c r="L41" s="112" t="s">
        <v>84</v>
      </c>
      <c r="M41" s="112" t="s">
        <v>84</v>
      </c>
      <c r="N41" s="112" t="s">
        <v>84</v>
      </c>
      <c r="O41" s="112" t="s">
        <v>84</v>
      </c>
      <c r="P41" s="136">
        <v>0</v>
      </c>
      <c r="Q41" s="136">
        <v>0</v>
      </c>
      <c r="R41" s="136">
        <v>0</v>
      </c>
      <c r="S41" s="136">
        <v>0</v>
      </c>
    </row>
    <row r="42" spans="1:19" s="55" customFormat="1" ht="20.25" customHeight="1">
      <c r="A42" s="132" t="s">
        <v>96</v>
      </c>
      <c r="B42" s="111"/>
      <c r="C42" s="111"/>
      <c r="D42" s="111"/>
      <c r="E42" s="111"/>
      <c r="F42" s="111"/>
      <c r="G42" s="111"/>
      <c r="H42" s="111"/>
      <c r="I42" s="111"/>
      <c r="P42" s="136"/>
      <c r="Q42" s="136"/>
      <c r="R42" s="136"/>
      <c r="S42" s="136"/>
    </row>
    <row r="43" spans="1:19" s="113" customFormat="1" ht="19.5" customHeight="1">
      <c r="A43" s="133" t="s">
        <v>139</v>
      </c>
      <c r="B43" s="111" t="s">
        <v>74</v>
      </c>
      <c r="C43" s="111" t="s">
        <v>74</v>
      </c>
      <c r="D43" s="111" t="s">
        <v>74</v>
      </c>
      <c r="E43" s="111" t="s">
        <v>74</v>
      </c>
      <c r="F43" s="111" t="s">
        <v>74</v>
      </c>
      <c r="G43" s="111" t="s">
        <v>74</v>
      </c>
      <c r="H43" s="111" t="s">
        <v>74</v>
      </c>
      <c r="I43" s="112" t="s">
        <v>84</v>
      </c>
      <c r="J43" s="112" t="s">
        <v>84</v>
      </c>
      <c r="K43" s="112" t="s">
        <v>84</v>
      </c>
      <c r="L43" s="112" t="s">
        <v>84</v>
      </c>
      <c r="M43" s="112" t="s">
        <v>84</v>
      </c>
      <c r="N43" s="112" t="s">
        <v>84</v>
      </c>
      <c r="O43" s="112" t="s">
        <v>84</v>
      </c>
      <c r="P43" s="136">
        <v>0</v>
      </c>
      <c r="Q43" s="136">
        <v>0</v>
      </c>
      <c r="R43" s="136">
        <v>0</v>
      </c>
      <c r="S43" s="136">
        <v>0</v>
      </c>
    </row>
    <row r="44" spans="1:19" s="55" customFormat="1" ht="21" customHeight="1">
      <c r="A44" s="132" t="s">
        <v>97</v>
      </c>
      <c r="B44" s="12"/>
      <c r="C44" s="12"/>
      <c r="D44" s="12"/>
      <c r="E44" s="12"/>
      <c r="F44" s="12"/>
      <c r="G44" s="111"/>
      <c r="H44" s="111"/>
      <c r="I44" s="111"/>
      <c r="J44" s="112"/>
      <c r="K44" s="112"/>
      <c r="L44" s="112"/>
      <c r="M44" s="112"/>
      <c r="N44" s="112"/>
      <c r="O44" s="112"/>
      <c r="P44" s="136"/>
      <c r="Q44" s="136"/>
      <c r="R44" s="136"/>
      <c r="S44" s="136"/>
    </row>
    <row r="45" spans="1:19" s="113" customFormat="1" ht="19.5" customHeight="1">
      <c r="A45" s="133" t="s">
        <v>140</v>
      </c>
      <c r="B45" s="111" t="s">
        <v>74</v>
      </c>
      <c r="C45" s="111" t="s">
        <v>74</v>
      </c>
      <c r="D45" s="111" t="s">
        <v>74</v>
      </c>
      <c r="E45" s="111" t="s">
        <v>74</v>
      </c>
      <c r="F45" s="111" t="s">
        <v>74</v>
      </c>
      <c r="G45" s="111" t="s">
        <v>74</v>
      </c>
      <c r="H45" s="111" t="s">
        <v>74</v>
      </c>
      <c r="I45" s="112">
        <v>1</v>
      </c>
      <c r="J45" s="112" t="s">
        <v>84</v>
      </c>
      <c r="K45" s="112" t="s">
        <v>84</v>
      </c>
      <c r="L45" s="112">
        <v>3</v>
      </c>
      <c r="M45" s="112" t="s">
        <v>84</v>
      </c>
      <c r="N45" s="112" t="s">
        <v>84</v>
      </c>
      <c r="O45" s="112" t="s">
        <v>84</v>
      </c>
      <c r="P45" s="136">
        <v>0</v>
      </c>
      <c r="Q45" s="136">
        <v>0</v>
      </c>
      <c r="R45" s="136">
        <v>0</v>
      </c>
      <c r="S45" s="136">
        <v>0</v>
      </c>
    </row>
    <row r="46" spans="1:19" s="55" customFormat="1" ht="21" customHeight="1">
      <c r="A46" s="132" t="s">
        <v>98</v>
      </c>
      <c r="B46" s="12"/>
      <c r="C46" s="12"/>
      <c r="D46" s="12"/>
      <c r="E46" s="12"/>
      <c r="F46" s="12"/>
      <c r="G46" s="111"/>
      <c r="H46" s="111"/>
      <c r="I46" s="111"/>
      <c r="P46" s="136"/>
      <c r="Q46" s="136"/>
      <c r="R46" s="136"/>
      <c r="S46" s="136"/>
    </row>
    <row r="47" spans="1:19" s="113" customFormat="1" ht="41.25" customHeight="1">
      <c r="A47" s="133" t="s">
        <v>170</v>
      </c>
      <c r="B47" s="111" t="s">
        <v>74</v>
      </c>
      <c r="C47" s="111" t="s">
        <v>74</v>
      </c>
      <c r="D47" s="111" t="s">
        <v>74</v>
      </c>
      <c r="E47" s="111" t="s">
        <v>74</v>
      </c>
      <c r="F47" s="111" t="s">
        <v>74</v>
      </c>
      <c r="G47" s="111" t="s">
        <v>74</v>
      </c>
      <c r="H47" s="111" t="s">
        <v>74</v>
      </c>
      <c r="I47" s="112" t="s">
        <v>84</v>
      </c>
      <c r="J47" s="112" t="s">
        <v>84</v>
      </c>
      <c r="K47" s="112" t="s">
        <v>84</v>
      </c>
      <c r="L47" s="112" t="s">
        <v>84</v>
      </c>
      <c r="M47" s="112" t="s">
        <v>84</v>
      </c>
      <c r="N47" s="112" t="s">
        <v>84</v>
      </c>
      <c r="O47" s="112" t="s">
        <v>84</v>
      </c>
      <c r="P47" s="136">
        <v>0</v>
      </c>
      <c r="Q47" s="136">
        <v>0</v>
      </c>
      <c r="R47" s="136">
        <v>0</v>
      </c>
      <c r="S47" s="136">
        <v>0</v>
      </c>
    </row>
    <row r="48" spans="1:19" s="55" customFormat="1" ht="39.75" customHeight="1">
      <c r="A48" s="132" t="s">
        <v>171</v>
      </c>
      <c r="B48" s="12"/>
      <c r="C48" s="12"/>
      <c r="D48" s="12"/>
      <c r="E48" s="12"/>
      <c r="F48" s="12"/>
      <c r="G48" s="111"/>
      <c r="H48" s="111"/>
      <c r="I48" s="111"/>
      <c r="P48" s="136"/>
      <c r="Q48" s="136"/>
      <c r="R48" s="136"/>
      <c r="S48" s="136"/>
    </row>
    <row r="49" spans="1:19" s="113" customFormat="1" ht="44.25" customHeight="1">
      <c r="A49" s="133" t="s">
        <v>172</v>
      </c>
      <c r="B49" s="111" t="s">
        <v>74</v>
      </c>
      <c r="C49" s="111" t="s">
        <v>74</v>
      </c>
      <c r="D49" s="111" t="s">
        <v>74</v>
      </c>
      <c r="E49" s="111" t="s">
        <v>74</v>
      </c>
      <c r="F49" s="111" t="s">
        <v>74</v>
      </c>
      <c r="G49" s="111" t="s">
        <v>74</v>
      </c>
      <c r="H49" s="111" t="s">
        <v>74</v>
      </c>
      <c r="I49" s="111" t="s">
        <v>84</v>
      </c>
      <c r="J49" s="112" t="s">
        <v>84</v>
      </c>
      <c r="K49" s="112" t="s">
        <v>84</v>
      </c>
      <c r="L49" s="112" t="s">
        <v>84</v>
      </c>
      <c r="M49" s="112" t="s">
        <v>84</v>
      </c>
      <c r="N49" s="112" t="s">
        <v>84</v>
      </c>
      <c r="O49" s="112" t="s">
        <v>84</v>
      </c>
      <c r="P49" s="136">
        <v>0</v>
      </c>
      <c r="Q49" s="136">
        <v>0</v>
      </c>
      <c r="R49" s="136">
        <v>0</v>
      </c>
      <c r="S49" s="136">
        <v>0</v>
      </c>
    </row>
    <row r="50" spans="1:19" s="55" customFormat="1" ht="18.75" customHeight="1">
      <c r="A50" s="131" t="s">
        <v>156</v>
      </c>
      <c r="B50" s="111" t="s">
        <v>74</v>
      </c>
      <c r="C50" s="111" t="s">
        <v>74</v>
      </c>
      <c r="D50" s="111" t="s">
        <v>74</v>
      </c>
      <c r="E50" s="111" t="s">
        <v>74</v>
      </c>
      <c r="F50" s="111" t="s">
        <v>74</v>
      </c>
      <c r="G50" s="111" t="s">
        <v>74</v>
      </c>
      <c r="H50" s="111" t="s">
        <v>74</v>
      </c>
      <c r="I50" s="109">
        <v>35</v>
      </c>
      <c r="J50" s="109">
        <f>SUM(J53:J54)</f>
        <v>17</v>
      </c>
      <c r="K50" s="109">
        <f>SUM(K53:K54)</f>
        <v>20</v>
      </c>
      <c r="L50" s="109">
        <v>13</v>
      </c>
      <c r="M50" s="109">
        <v>18</v>
      </c>
      <c r="N50" s="109">
        <v>71</v>
      </c>
      <c r="O50" s="109">
        <v>151</v>
      </c>
      <c r="P50" s="109">
        <f>SUM(P52:P54)</f>
        <v>88</v>
      </c>
      <c r="Q50" s="109">
        <f>SUM(Q52:Q54)</f>
        <v>36</v>
      </c>
      <c r="R50" s="109">
        <f>SUM(R52:R54)</f>
        <v>25</v>
      </c>
      <c r="S50" s="109">
        <f>SUM(S52:S54)</f>
        <v>104</v>
      </c>
    </row>
    <row r="51" spans="1:19" s="55" customFormat="1" ht="21" customHeight="1">
      <c r="A51" s="132" t="s">
        <v>104</v>
      </c>
      <c r="B51" s="132"/>
      <c r="C51" s="132"/>
      <c r="D51" s="139"/>
      <c r="E51" s="139"/>
      <c r="F51" s="139"/>
      <c r="G51" s="111"/>
      <c r="H51" s="111"/>
      <c r="I51" s="111"/>
    </row>
    <row r="52" spans="1:19" s="55" customFormat="1" ht="19.5" customHeight="1">
      <c r="A52" s="140" t="s">
        <v>157</v>
      </c>
      <c r="G52" s="111"/>
      <c r="H52" s="111"/>
      <c r="I52" s="111"/>
    </row>
    <row r="53" spans="1:19" s="55" customFormat="1" ht="18" customHeight="1">
      <c r="A53" s="140" t="s">
        <v>158</v>
      </c>
      <c r="B53" s="111" t="s">
        <v>74</v>
      </c>
      <c r="C53" s="111" t="s">
        <v>74</v>
      </c>
      <c r="D53" s="111" t="s">
        <v>74</v>
      </c>
      <c r="E53" s="111" t="s">
        <v>74</v>
      </c>
      <c r="F53" s="111" t="s">
        <v>74</v>
      </c>
      <c r="G53" s="111" t="s">
        <v>74</v>
      </c>
      <c r="H53" s="111" t="s">
        <v>74</v>
      </c>
      <c r="I53" s="111">
        <v>26</v>
      </c>
      <c r="J53" s="111">
        <v>13</v>
      </c>
      <c r="K53" s="111">
        <v>4</v>
      </c>
      <c r="L53" s="111" t="s">
        <v>74</v>
      </c>
      <c r="M53" s="111" t="s">
        <v>74</v>
      </c>
      <c r="N53" s="111" t="s">
        <v>74</v>
      </c>
      <c r="O53" s="111" t="s">
        <v>74</v>
      </c>
      <c r="P53" s="111">
        <v>30</v>
      </c>
      <c r="Q53" s="111">
        <v>16</v>
      </c>
      <c r="R53" s="111">
        <v>25</v>
      </c>
      <c r="S53" s="111">
        <v>47</v>
      </c>
    </row>
    <row r="54" spans="1:19" s="55" customFormat="1" ht="18" customHeight="1">
      <c r="A54" s="140" t="s">
        <v>159</v>
      </c>
      <c r="B54" s="111" t="s">
        <v>74</v>
      </c>
      <c r="C54" s="111" t="s">
        <v>74</v>
      </c>
      <c r="D54" s="111" t="s">
        <v>74</v>
      </c>
      <c r="E54" s="111" t="s">
        <v>74</v>
      </c>
      <c r="F54" s="111" t="s">
        <v>74</v>
      </c>
      <c r="G54" s="111" t="s">
        <v>74</v>
      </c>
      <c r="H54" s="111" t="s">
        <v>74</v>
      </c>
      <c r="I54" s="111">
        <v>9</v>
      </c>
      <c r="J54" s="111">
        <v>4</v>
      </c>
      <c r="K54" s="111">
        <v>16</v>
      </c>
      <c r="L54" s="111" t="s">
        <v>74</v>
      </c>
      <c r="M54" s="111" t="s">
        <v>74</v>
      </c>
      <c r="N54" s="111" t="s">
        <v>74</v>
      </c>
      <c r="O54" s="111" t="s">
        <v>74</v>
      </c>
      <c r="P54" s="111">
        <v>58</v>
      </c>
      <c r="Q54" s="111">
        <v>20</v>
      </c>
      <c r="R54" s="141">
        <v>0</v>
      </c>
      <c r="S54" s="111">
        <v>57</v>
      </c>
    </row>
    <row r="55" spans="1:19" s="55" customFormat="1" ht="18" customHeight="1">
      <c r="A55" s="131" t="s">
        <v>160</v>
      </c>
      <c r="B55" s="111" t="s">
        <v>74</v>
      </c>
      <c r="C55" s="111" t="s">
        <v>74</v>
      </c>
      <c r="D55" s="111" t="s">
        <v>74</v>
      </c>
      <c r="E55" s="111" t="s">
        <v>74</v>
      </c>
      <c r="F55" s="111" t="s">
        <v>74</v>
      </c>
      <c r="G55" s="111" t="s">
        <v>74</v>
      </c>
      <c r="H55" s="111" t="s">
        <v>74</v>
      </c>
      <c r="I55" s="109">
        <v>14</v>
      </c>
      <c r="J55" s="109">
        <f>SUM(J58:J59)</f>
        <v>9</v>
      </c>
      <c r="K55" s="109">
        <f>SUM(K58:K59)</f>
        <v>9</v>
      </c>
      <c r="L55" s="109">
        <v>3</v>
      </c>
      <c r="M55" s="109">
        <v>6</v>
      </c>
      <c r="N55" s="109">
        <v>11</v>
      </c>
      <c r="O55" s="109">
        <v>4</v>
      </c>
      <c r="P55" s="109">
        <v>6</v>
      </c>
      <c r="Q55" s="109">
        <v>6</v>
      </c>
      <c r="R55" s="109">
        <v>2</v>
      </c>
      <c r="S55" s="400">
        <f>+S58+S59</f>
        <v>8</v>
      </c>
    </row>
    <row r="56" spans="1:19" s="55" customFormat="1" ht="17.25" customHeight="1">
      <c r="A56" s="132" t="s">
        <v>105</v>
      </c>
      <c r="B56" s="132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1:19" s="55" customFormat="1" ht="20.25" customHeight="1">
      <c r="A57" s="140" t="s">
        <v>161</v>
      </c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</row>
    <row r="58" spans="1:19" s="55" customFormat="1" ht="21.75" customHeight="1">
      <c r="A58" s="140" t="s">
        <v>158</v>
      </c>
      <c r="B58" s="111" t="s">
        <v>74</v>
      </c>
      <c r="C58" s="111" t="s">
        <v>74</v>
      </c>
      <c r="D58" s="111" t="s">
        <v>74</v>
      </c>
      <c r="E58" s="111" t="s">
        <v>74</v>
      </c>
      <c r="F58" s="111" t="s">
        <v>74</v>
      </c>
      <c r="G58" s="111" t="s">
        <v>74</v>
      </c>
      <c r="H58" s="111" t="s">
        <v>74</v>
      </c>
      <c r="I58" s="111">
        <v>14</v>
      </c>
      <c r="J58" s="111">
        <v>8</v>
      </c>
      <c r="K58" s="111">
        <v>9</v>
      </c>
      <c r="L58" s="111" t="s">
        <v>74</v>
      </c>
      <c r="M58" s="111" t="s">
        <v>74</v>
      </c>
      <c r="N58" s="111" t="s">
        <v>74</v>
      </c>
      <c r="O58" s="111" t="s">
        <v>74</v>
      </c>
      <c r="P58" s="111">
        <v>6</v>
      </c>
      <c r="Q58" s="111">
        <v>6</v>
      </c>
      <c r="R58" s="141">
        <v>0</v>
      </c>
      <c r="S58" s="141">
        <v>6</v>
      </c>
    </row>
    <row r="59" spans="1:19" s="55" customFormat="1" ht="22.5" customHeight="1">
      <c r="A59" s="140" t="s">
        <v>159</v>
      </c>
      <c r="B59" s="111" t="s">
        <v>74</v>
      </c>
      <c r="C59" s="111" t="s">
        <v>74</v>
      </c>
      <c r="D59" s="111" t="s">
        <v>74</v>
      </c>
      <c r="E59" s="111" t="s">
        <v>74</v>
      </c>
      <c r="F59" s="111" t="s">
        <v>74</v>
      </c>
      <c r="G59" s="111" t="s">
        <v>74</v>
      </c>
      <c r="H59" s="111" t="s">
        <v>74</v>
      </c>
      <c r="I59" s="141" t="s">
        <v>78</v>
      </c>
      <c r="J59" s="111">
        <v>1</v>
      </c>
      <c r="K59" s="141">
        <v>0</v>
      </c>
      <c r="L59" s="141" t="s">
        <v>74</v>
      </c>
      <c r="M59" s="141" t="s">
        <v>74</v>
      </c>
      <c r="N59" s="141" t="s">
        <v>74</v>
      </c>
      <c r="O59" s="141" t="s">
        <v>74</v>
      </c>
      <c r="P59" s="141">
        <v>0</v>
      </c>
      <c r="Q59" s="141">
        <v>0</v>
      </c>
      <c r="R59" s="141">
        <v>2</v>
      </c>
      <c r="S59" s="141">
        <v>2</v>
      </c>
    </row>
    <row r="60" spans="1:19" ht="9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</row>
    <row r="61" spans="1:19" ht="8.25" customHeight="1"/>
    <row r="62" spans="1:19" s="106" customFormat="1" ht="20.25" customHeight="1">
      <c r="A62" s="312" t="s">
        <v>347</v>
      </c>
      <c r="B62" s="312"/>
      <c r="C62" s="312"/>
      <c r="D62" s="312"/>
      <c r="E62" s="312"/>
      <c r="F62" s="312"/>
      <c r="G62" s="312"/>
      <c r="H62" s="312"/>
      <c r="I62" s="312"/>
      <c r="J62" s="312"/>
      <c r="K62" s="312"/>
    </row>
  </sheetData>
  <mergeCells count="3">
    <mergeCell ref="A33:M33"/>
    <mergeCell ref="G3:I3"/>
    <mergeCell ref="G34:I34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/>
  </sheetPr>
  <dimension ref="A1:S33"/>
  <sheetViews>
    <sheetView workbookViewId="0">
      <selection activeCell="F20" sqref="F20"/>
    </sheetView>
  </sheetViews>
  <sheetFormatPr defaultColWidth="9.140625" defaultRowHeight="15"/>
  <cols>
    <col min="1" max="1" width="25.28515625" style="2" customWidth="1"/>
    <col min="2" max="6" width="12.7109375" style="2" hidden="1" customWidth="1"/>
    <col min="7" max="7" width="13" style="2" hidden="1" customWidth="1"/>
    <col min="8" max="8" width="19.42578125" style="2" hidden="1" customWidth="1"/>
    <col min="9" max="9" width="5" style="2" hidden="1" customWidth="1"/>
    <col min="10" max="10" width="15.42578125" style="2" hidden="1" customWidth="1"/>
    <col min="11" max="11" width="12.5703125" style="2" hidden="1" customWidth="1"/>
    <col min="12" max="12" width="12.5703125" style="2" customWidth="1"/>
    <col min="13" max="15" width="12.5703125" style="2" hidden="1" customWidth="1"/>
    <col min="16" max="19" width="12.5703125" style="2" customWidth="1"/>
    <col min="20" max="16384" width="9.140625" style="2"/>
  </cols>
  <sheetData>
    <row r="1" spans="1:19" ht="31.5" customHeight="1">
      <c r="A1" s="755" t="s">
        <v>366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</row>
    <row r="2" spans="1:19" ht="17.25" customHeight="1">
      <c r="A2" s="129" t="s">
        <v>201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9" s="20" customFormat="1" ht="25.5" customHeight="1" thickBot="1">
      <c r="A3" s="108"/>
      <c r="B3" s="108"/>
      <c r="C3" s="108"/>
      <c r="D3" s="108"/>
      <c r="E3" s="108"/>
      <c r="F3" s="108"/>
      <c r="G3" s="108"/>
      <c r="H3" s="108" t="s">
        <v>198</v>
      </c>
      <c r="I3" s="108"/>
      <c r="J3" s="108"/>
      <c r="K3" s="108"/>
      <c r="L3" s="182"/>
      <c r="M3" s="182"/>
      <c r="N3" s="182"/>
      <c r="S3" s="181" t="s">
        <v>352</v>
      </c>
    </row>
    <row r="4" spans="1:19" s="39" customFormat="1" ht="20.25" customHeight="1" thickTop="1">
      <c r="A4" s="142"/>
      <c r="B4" s="143"/>
      <c r="C4" s="143">
        <v>2001</v>
      </c>
      <c r="D4" s="143">
        <v>2002</v>
      </c>
      <c r="E4" s="143">
        <v>2003</v>
      </c>
      <c r="F4" s="143">
        <v>2004</v>
      </c>
      <c r="G4" s="143">
        <v>2005</v>
      </c>
      <c r="H4" s="143">
        <v>2006</v>
      </c>
      <c r="I4" s="143">
        <v>2007</v>
      </c>
      <c r="J4" s="143">
        <v>2008</v>
      </c>
      <c r="K4" s="143">
        <v>2009</v>
      </c>
      <c r="L4" s="143">
        <v>2010</v>
      </c>
      <c r="M4" s="143">
        <v>2011</v>
      </c>
      <c r="N4" s="143">
        <v>2012</v>
      </c>
      <c r="O4" s="143">
        <v>2013</v>
      </c>
      <c r="P4" s="143">
        <v>2014</v>
      </c>
      <c r="Q4" s="143">
        <v>2015</v>
      </c>
      <c r="R4" s="143">
        <v>2016</v>
      </c>
      <c r="S4" s="143">
        <v>2017</v>
      </c>
    </row>
    <row r="5" spans="1:19" s="39" customFormat="1" ht="24" customHeight="1">
      <c r="A5" s="53" t="s">
        <v>125</v>
      </c>
      <c r="B5" s="144"/>
      <c r="C5" s="144" t="s">
        <v>74</v>
      </c>
      <c r="D5" s="144" t="s">
        <v>74</v>
      </c>
      <c r="E5" s="144" t="s">
        <v>74</v>
      </c>
      <c r="F5" s="144" t="s">
        <v>74</v>
      </c>
      <c r="G5" s="144" t="s">
        <v>74</v>
      </c>
      <c r="H5" s="144" t="s">
        <v>74</v>
      </c>
      <c r="I5" s="144">
        <f>SUM(I6:I10)</f>
        <v>43</v>
      </c>
      <c r="J5" s="144">
        <f t="shared" ref="J5:S5" si="0">SUM(J6:J13)</f>
        <v>24</v>
      </c>
      <c r="K5" s="144">
        <f t="shared" si="0"/>
        <v>26</v>
      </c>
      <c r="L5" s="144">
        <f t="shared" si="0"/>
        <v>15</v>
      </c>
      <c r="M5" s="144">
        <f t="shared" si="0"/>
        <v>17</v>
      </c>
      <c r="N5" s="144">
        <f t="shared" si="0"/>
        <v>78</v>
      </c>
      <c r="O5" s="144">
        <f t="shared" si="0"/>
        <v>147</v>
      </c>
      <c r="P5" s="144">
        <f t="shared" si="0"/>
        <v>92</v>
      </c>
      <c r="Q5" s="144">
        <f t="shared" si="0"/>
        <v>39</v>
      </c>
      <c r="R5" s="144">
        <f t="shared" si="0"/>
        <v>24</v>
      </c>
      <c r="S5" s="144">
        <f t="shared" si="0"/>
        <v>95</v>
      </c>
    </row>
    <row r="6" spans="1:19" s="20" customFormat="1" ht="20.25" customHeight="1">
      <c r="A6" s="55" t="s">
        <v>114</v>
      </c>
      <c r="B6" s="114"/>
      <c r="C6" s="114" t="s">
        <v>74</v>
      </c>
      <c r="D6" s="114" t="s">
        <v>74</v>
      </c>
      <c r="E6" s="114" t="s">
        <v>74</v>
      </c>
      <c r="F6" s="114" t="s">
        <v>74</v>
      </c>
      <c r="G6" s="114" t="s">
        <v>74</v>
      </c>
      <c r="H6" s="114" t="s">
        <v>74</v>
      </c>
      <c r="I6" s="145">
        <v>19</v>
      </c>
      <c r="J6" s="145">
        <v>10</v>
      </c>
      <c r="K6" s="114">
        <v>7</v>
      </c>
      <c r="L6" s="114">
        <v>2</v>
      </c>
      <c r="M6" s="114">
        <v>3</v>
      </c>
      <c r="N6" s="114">
        <v>1</v>
      </c>
      <c r="O6" s="114">
        <v>3</v>
      </c>
      <c r="P6" s="114">
        <v>4</v>
      </c>
      <c r="Q6" s="114">
        <v>7</v>
      </c>
      <c r="R6" s="114">
        <v>3</v>
      </c>
      <c r="S6" s="114">
        <v>8</v>
      </c>
    </row>
    <row r="7" spans="1:19" s="20" customFormat="1" ht="20.25" customHeight="1">
      <c r="A7" s="55" t="s">
        <v>365</v>
      </c>
      <c r="B7" s="114"/>
      <c r="C7" s="114" t="s">
        <v>74</v>
      </c>
      <c r="D7" s="114" t="s">
        <v>74</v>
      </c>
      <c r="E7" s="114" t="s">
        <v>74</v>
      </c>
      <c r="F7" s="114" t="s">
        <v>74</v>
      </c>
      <c r="G7" s="114" t="s">
        <v>74</v>
      </c>
      <c r="H7" s="114" t="s">
        <v>74</v>
      </c>
      <c r="I7" s="145">
        <v>18</v>
      </c>
      <c r="J7" s="145">
        <v>6</v>
      </c>
      <c r="K7" s="114">
        <v>1</v>
      </c>
      <c r="L7" s="114">
        <v>6</v>
      </c>
      <c r="M7" s="114">
        <v>2</v>
      </c>
      <c r="N7" s="114">
        <v>59</v>
      </c>
      <c r="O7" s="114">
        <v>84</v>
      </c>
      <c r="P7" s="114">
        <v>71</v>
      </c>
      <c r="Q7" s="114">
        <v>20</v>
      </c>
      <c r="R7" s="114">
        <v>5</v>
      </c>
      <c r="S7" s="114">
        <v>45</v>
      </c>
    </row>
    <row r="8" spans="1:19" s="20" customFormat="1" ht="20.25" customHeight="1">
      <c r="A8" s="55" t="s">
        <v>115</v>
      </c>
      <c r="B8" s="114"/>
      <c r="C8" s="114" t="s">
        <v>74</v>
      </c>
      <c r="D8" s="114" t="s">
        <v>74</v>
      </c>
      <c r="E8" s="114" t="s">
        <v>74</v>
      </c>
      <c r="F8" s="114" t="s">
        <v>74</v>
      </c>
      <c r="G8" s="114" t="s">
        <v>74</v>
      </c>
      <c r="H8" s="114" t="s">
        <v>74</v>
      </c>
      <c r="I8" s="145">
        <v>2</v>
      </c>
      <c r="J8" s="145">
        <v>0</v>
      </c>
      <c r="K8" s="114">
        <v>3</v>
      </c>
      <c r="L8" s="114" t="s">
        <v>78</v>
      </c>
      <c r="M8" s="114" t="s">
        <v>78</v>
      </c>
      <c r="N8" s="114">
        <v>3</v>
      </c>
      <c r="O8" s="114">
        <v>6</v>
      </c>
      <c r="P8" s="114">
        <v>1</v>
      </c>
      <c r="Q8" s="114">
        <v>3</v>
      </c>
      <c r="R8" s="114">
        <v>3</v>
      </c>
      <c r="S8" s="114">
        <v>4</v>
      </c>
    </row>
    <row r="9" spans="1:19" s="20" customFormat="1" ht="20.25" customHeight="1">
      <c r="A9" s="55" t="s">
        <v>116</v>
      </c>
      <c r="B9" s="114"/>
      <c r="C9" s="114" t="s">
        <v>74</v>
      </c>
      <c r="D9" s="114" t="s">
        <v>74</v>
      </c>
      <c r="E9" s="114" t="s">
        <v>74</v>
      </c>
      <c r="F9" s="114" t="s">
        <v>74</v>
      </c>
      <c r="G9" s="114" t="s">
        <v>74</v>
      </c>
      <c r="H9" s="114" t="s">
        <v>74</v>
      </c>
      <c r="I9" s="145">
        <v>1</v>
      </c>
      <c r="J9" s="145">
        <v>4</v>
      </c>
      <c r="K9" s="114">
        <v>4</v>
      </c>
      <c r="L9" s="114">
        <v>4</v>
      </c>
      <c r="M9" s="114">
        <v>2</v>
      </c>
      <c r="N9" s="114">
        <v>5</v>
      </c>
      <c r="O9" s="114">
        <v>6</v>
      </c>
      <c r="P9" s="114">
        <v>4</v>
      </c>
      <c r="Q9" s="114">
        <v>1</v>
      </c>
      <c r="R9" s="114">
        <v>5</v>
      </c>
      <c r="S9" s="114">
        <v>16</v>
      </c>
    </row>
    <row r="10" spans="1:19" s="20" customFormat="1" ht="20.25" customHeight="1">
      <c r="A10" s="55" t="s">
        <v>117</v>
      </c>
      <c r="B10" s="114"/>
      <c r="C10" s="114" t="s">
        <v>74</v>
      </c>
      <c r="D10" s="114" t="s">
        <v>74</v>
      </c>
      <c r="E10" s="114" t="s">
        <v>74</v>
      </c>
      <c r="F10" s="114" t="s">
        <v>74</v>
      </c>
      <c r="G10" s="114" t="s">
        <v>74</v>
      </c>
      <c r="H10" s="114" t="s">
        <v>74</v>
      </c>
      <c r="I10" s="145">
        <v>3</v>
      </c>
      <c r="J10" s="145">
        <v>1</v>
      </c>
      <c r="K10" s="114">
        <v>7</v>
      </c>
      <c r="L10" s="114">
        <v>2</v>
      </c>
      <c r="M10" s="114">
        <v>2</v>
      </c>
      <c r="N10" s="114">
        <v>2</v>
      </c>
      <c r="O10" s="114">
        <v>33</v>
      </c>
      <c r="P10" s="114">
        <v>10</v>
      </c>
      <c r="Q10" s="114">
        <v>2</v>
      </c>
      <c r="R10" s="114">
        <v>2</v>
      </c>
      <c r="S10" s="114">
        <v>3</v>
      </c>
    </row>
    <row r="11" spans="1:19" s="20" customFormat="1" ht="20.25" customHeight="1">
      <c r="A11" s="55" t="s">
        <v>118</v>
      </c>
      <c r="B11" s="114"/>
      <c r="C11" s="114" t="s">
        <v>74</v>
      </c>
      <c r="D11" s="114" t="s">
        <v>74</v>
      </c>
      <c r="E11" s="114" t="s">
        <v>74</v>
      </c>
      <c r="F11" s="114" t="s">
        <v>74</v>
      </c>
      <c r="G11" s="114" t="s">
        <v>74</v>
      </c>
      <c r="H11" s="114" t="s">
        <v>74</v>
      </c>
      <c r="I11" s="145">
        <v>0</v>
      </c>
      <c r="J11" s="145">
        <v>1</v>
      </c>
      <c r="K11" s="114">
        <v>4</v>
      </c>
      <c r="L11" s="114">
        <v>1</v>
      </c>
      <c r="M11" s="114">
        <v>8</v>
      </c>
      <c r="N11" s="114">
        <v>8</v>
      </c>
      <c r="O11" s="114">
        <v>5</v>
      </c>
      <c r="P11" s="114">
        <v>2</v>
      </c>
      <c r="Q11" s="114">
        <v>6</v>
      </c>
      <c r="R11" s="114">
        <v>3</v>
      </c>
      <c r="S11" s="114">
        <v>4</v>
      </c>
    </row>
    <row r="12" spans="1:19" s="20" customFormat="1" ht="20.25" customHeight="1">
      <c r="A12" s="55" t="s">
        <v>119</v>
      </c>
      <c r="B12" s="114"/>
      <c r="C12" s="114" t="s">
        <v>74</v>
      </c>
      <c r="D12" s="114" t="s">
        <v>74</v>
      </c>
      <c r="E12" s="114" t="s">
        <v>74</v>
      </c>
      <c r="F12" s="114" t="s">
        <v>74</v>
      </c>
      <c r="G12" s="114" t="s">
        <v>74</v>
      </c>
      <c r="H12" s="114" t="s">
        <v>74</v>
      </c>
      <c r="I12" s="145">
        <v>0</v>
      </c>
      <c r="J12" s="145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6</v>
      </c>
      <c r="P12" s="160">
        <v>0</v>
      </c>
      <c r="Q12" s="160">
        <v>0</v>
      </c>
      <c r="R12" s="160">
        <v>1</v>
      </c>
      <c r="S12" s="160">
        <v>8</v>
      </c>
    </row>
    <row r="13" spans="1:19" s="20" customFormat="1" ht="20.25" customHeight="1">
      <c r="A13" s="55" t="s">
        <v>120</v>
      </c>
      <c r="B13" s="114"/>
      <c r="C13" s="114" t="s">
        <v>74</v>
      </c>
      <c r="D13" s="114" t="s">
        <v>74</v>
      </c>
      <c r="E13" s="114" t="s">
        <v>74</v>
      </c>
      <c r="F13" s="114" t="s">
        <v>74</v>
      </c>
      <c r="G13" s="114" t="s">
        <v>74</v>
      </c>
      <c r="H13" s="114" t="s">
        <v>74</v>
      </c>
      <c r="I13" s="145">
        <v>0</v>
      </c>
      <c r="J13" s="145">
        <v>2</v>
      </c>
      <c r="K13" s="160">
        <v>0</v>
      </c>
      <c r="L13" s="160">
        <v>0</v>
      </c>
      <c r="M13" s="160">
        <v>0</v>
      </c>
      <c r="N13" s="160">
        <v>0</v>
      </c>
      <c r="O13" s="160">
        <v>4</v>
      </c>
      <c r="P13" s="160">
        <v>0</v>
      </c>
      <c r="Q13" s="160">
        <v>0</v>
      </c>
      <c r="R13" s="160">
        <v>2</v>
      </c>
      <c r="S13" s="160">
        <v>7</v>
      </c>
    </row>
    <row r="14" spans="1:19" ht="19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33.7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9" ht="49.5" customHeight="1">
      <c r="A16" s="755" t="s">
        <v>367</v>
      </c>
      <c r="B16" s="755"/>
      <c r="C16" s="755"/>
      <c r="D16" s="755"/>
      <c r="E16" s="755"/>
      <c r="F16" s="755"/>
      <c r="G16" s="755"/>
      <c r="H16" s="755"/>
      <c r="I16" s="755"/>
      <c r="J16" s="755"/>
      <c r="K16" s="755"/>
      <c r="L16" s="755"/>
      <c r="M16" s="755"/>
      <c r="N16" s="755"/>
      <c r="O16" s="755"/>
      <c r="P16" s="755"/>
      <c r="Q16" s="755"/>
      <c r="R16" s="755"/>
      <c r="S16" s="755"/>
    </row>
    <row r="17" spans="1:19" ht="17.25" customHeight="1">
      <c r="A17" s="129" t="s">
        <v>202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spans="1:19" s="20" customFormat="1" ht="25.5" customHeight="1" thickBot="1">
      <c r="A18" s="108"/>
      <c r="B18" s="108"/>
      <c r="C18" s="108"/>
      <c r="D18" s="108"/>
      <c r="E18" s="108"/>
      <c r="F18" s="108"/>
      <c r="H18" s="108"/>
      <c r="I18" s="108"/>
      <c r="J18" s="108"/>
      <c r="K18" s="108"/>
      <c r="L18" s="182"/>
      <c r="M18" s="182"/>
      <c r="N18" s="182"/>
      <c r="O18" s="182"/>
      <c r="S18" s="181" t="s">
        <v>355</v>
      </c>
    </row>
    <row r="19" spans="1:19" s="39" customFormat="1" ht="20.25" customHeight="1" thickTop="1">
      <c r="A19" s="142"/>
      <c r="B19" s="143"/>
      <c r="C19" s="143">
        <v>2001</v>
      </c>
      <c r="D19" s="143">
        <v>2002</v>
      </c>
      <c r="E19" s="143">
        <v>2003</v>
      </c>
      <c r="F19" s="143">
        <v>2004</v>
      </c>
      <c r="G19" s="143">
        <v>2005</v>
      </c>
      <c r="H19" s="143">
        <v>2006</v>
      </c>
      <c r="I19" s="143">
        <v>2007</v>
      </c>
      <c r="J19" s="143">
        <v>2008</v>
      </c>
      <c r="K19" s="143">
        <v>2009</v>
      </c>
      <c r="L19" s="143">
        <v>2010</v>
      </c>
      <c r="M19" s="143">
        <v>2011</v>
      </c>
      <c r="N19" s="143">
        <v>2012</v>
      </c>
      <c r="O19" s="143">
        <v>2013</v>
      </c>
      <c r="P19" s="143">
        <v>2014</v>
      </c>
      <c r="Q19" s="143">
        <v>2015</v>
      </c>
      <c r="R19" s="143">
        <v>2016</v>
      </c>
      <c r="S19" s="143">
        <v>2017</v>
      </c>
    </row>
    <row r="20" spans="1:19" s="20" customFormat="1" ht="25.5" customHeight="1">
      <c r="A20" s="53" t="s">
        <v>125</v>
      </c>
      <c r="B20" s="114"/>
      <c r="C20" s="114" t="s">
        <v>74</v>
      </c>
      <c r="D20" s="147"/>
      <c r="E20" s="147"/>
      <c r="F20" s="147"/>
      <c r="G20" s="114" t="s">
        <v>74</v>
      </c>
      <c r="H20" s="114" t="s">
        <v>74</v>
      </c>
      <c r="I20" s="144">
        <f>SUM(I21:I26)</f>
        <v>35</v>
      </c>
      <c r="J20" s="144">
        <f t="shared" ref="J20:S20" si="1">SUM(J21:J28)</f>
        <v>17</v>
      </c>
      <c r="K20" s="144">
        <f t="shared" si="1"/>
        <v>20</v>
      </c>
      <c r="L20" s="144">
        <f t="shared" si="1"/>
        <v>13</v>
      </c>
      <c r="M20" s="144">
        <f t="shared" si="1"/>
        <v>18</v>
      </c>
      <c r="N20" s="144">
        <f t="shared" si="1"/>
        <v>71</v>
      </c>
      <c r="O20" s="144">
        <f t="shared" si="1"/>
        <v>151</v>
      </c>
      <c r="P20" s="144">
        <f t="shared" si="1"/>
        <v>88</v>
      </c>
      <c r="Q20" s="144">
        <f t="shared" si="1"/>
        <v>36</v>
      </c>
      <c r="R20" s="144">
        <f t="shared" si="1"/>
        <v>25</v>
      </c>
      <c r="S20" s="416">
        <f t="shared" si="1"/>
        <v>104</v>
      </c>
    </row>
    <row r="21" spans="1:19" s="20" customFormat="1" ht="20.25" customHeight="1">
      <c r="A21" s="55" t="s">
        <v>114</v>
      </c>
      <c r="B21" s="114"/>
      <c r="C21" s="114" t="s">
        <v>74</v>
      </c>
      <c r="D21" s="55"/>
      <c r="E21" s="55"/>
      <c r="F21" s="55"/>
      <c r="G21" s="114" t="s">
        <v>74</v>
      </c>
      <c r="H21" s="114" t="s">
        <v>74</v>
      </c>
      <c r="I21" s="55">
        <v>18</v>
      </c>
      <c r="J21" s="55">
        <v>10</v>
      </c>
      <c r="K21" s="161">
        <v>5</v>
      </c>
      <c r="L21" s="161">
        <v>1</v>
      </c>
      <c r="M21" s="161">
        <v>1</v>
      </c>
      <c r="N21" s="161">
        <v>1</v>
      </c>
      <c r="O21" s="161">
        <v>7</v>
      </c>
      <c r="P21" s="324">
        <v>2</v>
      </c>
      <c r="Q21" s="324">
        <v>4</v>
      </c>
      <c r="R21" s="324">
        <v>3</v>
      </c>
      <c r="S21" s="324">
        <v>10</v>
      </c>
    </row>
    <row r="22" spans="1:19" s="20" customFormat="1" ht="20.25" customHeight="1">
      <c r="A22" s="55" t="s">
        <v>365</v>
      </c>
      <c r="B22" s="114"/>
      <c r="C22" s="114" t="s">
        <v>74</v>
      </c>
      <c r="D22" s="114" t="s">
        <v>74</v>
      </c>
      <c r="E22" s="114" t="s">
        <v>74</v>
      </c>
      <c r="F22" s="114" t="s">
        <v>74</v>
      </c>
      <c r="G22" s="114" t="s">
        <v>74</v>
      </c>
      <c r="H22" s="114" t="s">
        <v>74</v>
      </c>
      <c r="I22" s="55">
        <v>10</v>
      </c>
      <c r="J22" s="55">
        <v>6</v>
      </c>
      <c r="K22" s="161">
        <v>2</v>
      </c>
      <c r="L22" s="161">
        <v>6</v>
      </c>
      <c r="M22" s="161">
        <v>2</v>
      </c>
      <c r="N22" s="161">
        <v>56</v>
      </c>
      <c r="O22" s="161">
        <v>84</v>
      </c>
      <c r="P22" s="161">
        <v>73</v>
      </c>
      <c r="Q22" s="161">
        <v>20</v>
      </c>
      <c r="R22" s="161">
        <v>6</v>
      </c>
      <c r="S22" s="161">
        <v>48</v>
      </c>
    </row>
    <row r="23" spans="1:19" s="20" customFormat="1" ht="20.25" customHeight="1">
      <c r="A23" s="55" t="s">
        <v>115</v>
      </c>
      <c r="B23" s="114"/>
      <c r="C23" s="114" t="s">
        <v>74</v>
      </c>
      <c r="D23" s="114" t="s">
        <v>74</v>
      </c>
      <c r="E23" s="114" t="s">
        <v>74</v>
      </c>
      <c r="F23" s="114" t="s">
        <v>74</v>
      </c>
      <c r="G23" s="114" t="s">
        <v>74</v>
      </c>
      <c r="H23" s="114" t="s">
        <v>74</v>
      </c>
      <c r="I23" s="55">
        <v>2</v>
      </c>
      <c r="J23" s="145">
        <v>0</v>
      </c>
      <c r="K23" s="161">
        <v>2</v>
      </c>
      <c r="L23" s="161" t="s">
        <v>78</v>
      </c>
      <c r="M23" s="161" t="s">
        <v>78</v>
      </c>
      <c r="N23" s="161">
        <v>1</v>
      </c>
      <c r="O23" s="161">
        <v>6</v>
      </c>
      <c r="P23" s="161">
        <v>0</v>
      </c>
      <c r="Q23" s="161">
        <v>1</v>
      </c>
      <c r="R23" s="161">
        <v>3</v>
      </c>
      <c r="S23" s="161">
        <v>4</v>
      </c>
    </row>
    <row r="24" spans="1:19" s="20" customFormat="1" ht="20.25" customHeight="1">
      <c r="A24" s="55" t="s">
        <v>116</v>
      </c>
      <c r="B24" s="114"/>
      <c r="C24" s="114" t="s">
        <v>74</v>
      </c>
      <c r="D24" s="114" t="s">
        <v>74</v>
      </c>
      <c r="E24" s="114" t="s">
        <v>74</v>
      </c>
      <c r="F24" s="114" t="s">
        <v>74</v>
      </c>
      <c r="G24" s="114" t="s">
        <v>74</v>
      </c>
      <c r="H24" s="114" t="s">
        <v>74</v>
      </c>
      <c r="I24" s="55">
        <v>2</v>
      </c>
      <c r="J24" s="55">
        <v>1</v>
      </c>
      <c r="K24" s="161">
        <v>4</v>
      </c>
      <c r="L24" s="161">
        <v>5</v>
      </c>
      <c r="M24" s="161">
        <v>2</v>
      </c>
      <c r="N24" s="161">
        <v>5</v>
      </c>
      <c r="O24" s="161">
        <v>6</v>
      </c>
      <c r="P24" s="161">
        <v>3</v>
      </c>
      <c r="Q24" s="161">
        <v>0</v>
      </c>
      <c r="R24" s="161">
        <v>5</v>
      </c>
      <c r="S24" s="161">
        <v>18</v>
      </c>
    </row>
    <row r="25" spans="1:19" s="20" customFormat="1" ht="20.25" customHeight="1">
      <c r="A25" s="55" t="s">
        <v>117</v>
      </c>
      <c r="B25" s="114"/>
      <c r="C25" s="114" t="s">
        <v>74</v>
      </c>
      <c r="D25" s="114" t="s">
        <v>74</v>
      </c>
      <c r="E25" s="114" t="s">
        <v>74</v>
      </c>
      <c r="F25" s="114" t="s">
        <v>74</v>
      </c>
      <c r="G25" s="114" t="s">
        <v>74</v>
      </c>
      <c r="H25" s="114" t="s">
        <v>74</v>
      </c>
      <c r="I25" s="55">
        <v>3</v>
      </c>
      <c r="J25" s="145">
        <v>0</v>
      </c>
      <c r="K25" s="161">
        <v>4</v>
      </c>
      <c r="L25" s="161">
        <v>1</v>
      </c>
      <c r="M25" s="161">
        <v>6</v>
      </c>
      <c r="N25" s="161">
        <v>0</v>
      </c>
      <c r="O25" s="161">
        <v>33</v>
      </c>
      <c r="P25" s="161">
        <v>8</v>
      </c>
      <c r="Q25" s="161">
        <v>2</v>
      </c>
      <c r="R25" s="161">
        <v>2</v>
      </c>
      <c r="S25" s="161">
        <v>3</v>
      </c>
    </row>
    <row r="26" spans="1:19" s="20" customFormat="1" ht="20.25" customHeight="1">
      <c r="A26" s="55" t="s">
        <v>118</v>
      </c>
      <c r="B26" s="114"/>
      <c r="C26" s="114" t="s">
        <v>74</v>
      </c>
      <c r="D26" s="114" t="s">
        <v>74</v>
      </c>
      <c r="E26" s="114" t="s">
        <v>74</v>
      </c>
      <c r="F26" s="114" t="s">
        <v>74</v>
      </c>
      <c r="G26" s="114" t="s">
        <v>74</v>
      </c>
      <c r="H26" s="114" t="s">
        <v>74</v>
      </c>
      <c r="I26" s="145">
        <v>0</v>
      </c>
      <c r="J26" s="145">
        <v>0</v>
      </c>
      <c r="K26" s="161">
        <v>3</v>
      </c>
      <c r="L26" s="161">
        <v>0</v>
      </c>
      <c r="M26" s="161">
        <v>7</v>
      </c>
      <c r="N26" s="161">
        <v>8</v>
      </c>
      <c r="O26" s="161">
        <v>5</v>
      </c>
      <c r="P26" s="161">
        <v>2</v>
      </c>
      <c r="Q26" s="161">
        <v>9</v>
      </c>
      <c r="R26" s="161">
        <v>3</v>
      </c>
      <c r="S26" s="161">
        <v>5</v>
      </c>
    </row>
    <row r="27" spans="1:19" s="20" customFormat="1" ht="20.25" customHeight="1">
      <c r="A27" s="55" t="s">
        <v>119</v>
      </c>
      <c r="B27" s="114"/>
      <c r="C27" s="114" t="s">
        <v>74</v>
      </c>
      <c r="D27" s="114" t="s">
        <v>74</v>
      </c>
      <c r="E27" s="114" t="s">
        <v>74</v>
      </c>
      <c r="F27" s="114" t="s">
        <v>74</v>
      </c>
      <c r="G27" s="114" t="s">
        <v>74</v>
      </c>
      <c r="H27" s="114" t="s">
        <v>74</v>
      </c>
      <c r="I27" s="145">
        <v>0</v>
      </c>
      <c r="J27" s="145">
        <v>0</v>
      </c>
      <c r="K27" s="161">
        <v>0</v>
      </c>
      <c r="L27" s="161">
        <v>0</v>
      </c>
      <c r="M27" s="161">
        <v>0</v>
      </c>
      <c r="N27" s="161">
        <v>0</v>
      </c>
      <c r="O27" s="161">
        <v>6</v>
      </c>
      <c r="P27" s="161">
        <v>0</v>
      </c>
      <c r="Q27" s="161">
        <v>0</v>
      </c>
      <c r="R27" s="161">
        <v>1</v>
      </c>
      <c r="S27" s="161">
        <v>9</v>
      </c>
    </row>
    <row r="28" spans="1:19" s="20" customFormat="1" ht="20.25" customHeight="1">
      <c r="A28" s="55" t="s">
        <v>120</v>
      </c>
      <c r="B28" s="114"/>
      <c r="C28" s="114" t="s">
        <v>74</v>
      </c>
      <c r="D28" s="114" t="s">
        <v>74</v>
      </c>
      <c r="E28" s="114" t="s">
        <v>74</v>
      </c>
      <c r="F28" s="114" t="s">
        <v>74</v>
      </c>
      <c r="G28" s="114" t="s">
        <v>74</v>
      </c>
      <c r="H28" s="114" t="s">
        <v>74</v>
      </c>
      <c r="I28" s="145">
        <v>0</v>
      </c>
      <c r="J28" s="145">
        <v>0</v>
      </c>
      <c r="K28" s="161">
        <v>0</v>
      </c>
      <c r="L28" s="161">
        <v>0</v>
      </c>
      <c r="M28" s="161">
        <v>0</v>
      </c>
      <c r="N28" s="161">
        <v>0</v>
      </c>
      <c r="O28" s="161">
        <v>4</v>
      </c>
      <c r="P28" s="161">
        <v>0</v>
      </c>
      <c r="Q28" s="161">
        <v>0</v>
      </c>
      <c r="R28" s="161">
        <v>2</v>
      </c>
      <c r="S28" s="161">
        <v>7</v>
      </c>
    </row>
    <row r="29" spans="1:19" ht="19.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18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9" ht="23.2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9" ht="23.2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9" ht="24" customHeight="1">
      <c r="A33" s="45"/>
      <c r="B33" s="45"/>
      <c r="C33" s="45"/>
      <c r="D33" s="45"/>
      <c r="E33" s="45"/>
      <c r="F33" s="45"/>
      <c r="H33" s="45"/>
      <c r="I33" s="45"/>
      <c r="J33" s="45"/>
      <c r="K33" s="45"/>
      <c r="L33" s="45"/>
      <c r="M33" s="45"/>
      <c r="N33" s="45"/>
      <c r="S33" s="185" t="s">
        <v>348</v>
      </c>
    </row>
  </sheetData>
  <mergeCells count="2">
    <mergeCell ref="A16:S16"/>
    <mergeCell ref="A1:S1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ignoredErrors>
    <ignoredError sqref="I5 I20" formulaRange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/>
  </sheetPr>
  <dimension ref="A1:U33"/>
  <sheetViews>
    <sheetView workbookViewId="0">
      <selection activeCell="F20" sqref="F20"/>
    </sheetView>
  </sheetViews>
  <sheetFormatPr defaultColWidth="9.140625" defaultRowHeight="15"/>
  <cols>
    <col min="1" max="1" width="25.28515625" style="2" customWidth="1"/>
    <col min="2" max="11" width="12.7109375" style="2" hidden="1" customWidth="1"/>
    <col min="12" max="12" width="12.7109375" style="2" customWidth="1"/>
    <col min="13" max="15" width="12.7109375" style="2" hidden="1" customWidth="1"/>
    <col min="16" max="19" width="12.7109375" style="2" customWidth="1"/>
    <col min="20" max="16384" width="9.140625" style="2"/>
  </cols>
  <sheetData>
    <row r="1" spans="1:19" ht="37.5" customHeight="1">
      <c r="A1" s="756" t="s">
        <v>368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  <c r="R1" s="756"/>
      <c r="S1" s="756"/>
    </row>
    <row r="2" spans="1:19" ht="17.25" customHeight="1">
      <c r="A2" s="129" t="s">
        <v>353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9" ht="17.25" customHeight="1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9" ht="17.2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9" ht="17.25" customHeight="1">
      <c r="A5" s="148"/>
      <c r="B5" s="47"/>
    </row>
    <row r="6" spans="1:19" s="20" customFormat="1" ht="18" customHeight="1" thickBot="1">
      <c r="A6" s="108"/>
      <c r="B6" s="108"/>
      <c r="C6" s="108"/>
      <c r="D6" s="108"/>
      <c r="E6" s="108"/>
      <c r="F6" s="108"/>
      <c r="H6" s="108"/>
      <c r="I6" s="108"/>
      <c r="J6" s="108"/>
      <c r="K6" s="108"/>
      <c r="L6" s="108"/>
      <c r="M6" s="108"/>
      <c r="N6" s="108"/>
      <c r="O6" s="108"/>
      <c r="S6" s="181" t="s">
        <v>355</v>
      </c>
    </row>
    <row r="7" spans="1:19" s="39" customFormat="1" ht="28.5" customHeight="1" thickTop="1">
      <c r="A7" s="142"/>
      <c r="B7" s="143"/>
      <c r="C7" s="143">
        <v>2001</v>
      </c>
      <c r="D7" s="143">
        <v>2002</v>
      </c>
      <c r="E7" s="143">
        <v>2003</v>
      </c>
      <c r="F7" s="143">
        <v>2004</v>
      </c>
      <c r="G7" s="143">
        <v>2005</v>
      </c>
      <c r="H7" s="143">
        <v>2006</v>
      </c>
      <c r="I7" s="143">
        <v>2007</v>
      </c>
      <c r="J7" s="143">
        <v>2008</v>
      </c>
      <c r="K7" s="143">
        <v>2009</v>
      </c>
      <c r="L7" s="143">
        <v>2010</v>
      </c>
      <c r="M7" s="143">
        <v>2011</v>
      </c>
      <c r="N7" s="143">
        <v>2012</v>
      </c>
      <c r="O7" s="143">
        <v>2013</v>
      </c>
      <c r="P7" s="143">
        <v>2014</v>
      </c>
      <c r="Q7" s="143">
        <v>2015</v>
      </c>
      <c r="R7" s="143">
        <v>2016</v>
      </c>
      <c r="S7" s="143">
        <v>2017</v>
      </c>
    </row>
    <row r="8" spans="1:19" s="39" customFormat="1" ht="28.5" customHeight="1">
      <c r="A8" s="53" t="s">
        <v>125</v>
      </c>
      <c r="B8" s="144"/>
      <c r="C8" s="144" t="s">
        <v>74</v>
      </c>
      <c r="D8" s="144" t="s">
        <v>74</v>
      </c>
      <c r="E8" s="144" t="s">
        <v>74</v>
      </c>
      <c r="F8" s="144" t="s">
        <v>74</v>
      </c>
      <c r="G8" s="144" t="s">
        <v>74</v>
      </c>
      <c r="H8" s="144" t="s">
        <v>74</v>
      </c>
      <c r="I8" s="144">
        <f>SUM(I9:I13)</f>
        <v>14</v>
      </c>
      <c r="J8" s="149">
        <f t="shared" ref="J8:S8" si="0">SUM(J9:J16)</f>
        <v>9</v>
      </c>
      <c r="K8" s="149">
        <f t="shared" si="0"/>
        <v>9</v>
      </c>
      <c r="L8" s="149">
        <f t="shared" si="0"/>
        <v>3</v>
      </c>
      <c r="M8" s="149">
        <f t="shared" si="0"/>
        <v>6</v>
      </c>
      <c r="N8" s="149">
        <f t="shared" si="0"/>
        <v>11</v>
      </c>
      <c r="O8" s="149">
        <f t="shared" si="0"/>
        <v>4</v>
      </c>
      <c r="P8" s="149">
        <f t="shared" si="0"/>
        <v>6</v>
      </c>
      <c r="Q8" s="149">
        <f t="shared" si="0"/>
        <v>6</v>
      </c>
      <c r="R8" s="149">
        <f t="shared" si="0"/>
        <v>2</v>
      </c>
      <c r="S8" s="149">
        <f t="shared" si="0"/>
        <v>8</v>
      </c>
    </row>
    <row r="9" spans="1:19" s="20" customFormat="1" ht="28.5" customHeight="1">
      <c r="A9" s="55" t="s">
        <v>114</v>
      </c>
      <c r="B9" s="114"/>
      <c r="C9" s="114" t="s">
        <v>74</v>
      </c>
      <c r="D9" s="114" t="s">
        <v>74</v>
      </c>
      <c r="E9" s="114" t="s">
        <v>74</v>
      </c>
      <c r="F9" s="114" t="s">
        <v>74</v>
      </c>
      <c r="G9" s="114" t="s">
        <v>74</v>
      </c>
      <c r="H9" s="114" t="s">
        <v>74</v>
      </c>
      <c r="I9" s="55">
        <v>5</v>
      </c>
      <c r="J9" s="145">
        <v>0</v>
      </c>
      <c r="K9" s="145">
        <v>2</v>
      </c>
      <c r="L9" s="145">
        <v>1</v>
      </c>
      <c r="M9" s="145">
        <v>2</v>
      </c>
      <c r="N9" s="145">
        <v>1</v>
      </c>
      <c r="O9" s="145">
        <v>2</v>
      </c>
      <c r="P9" s="145">
        <v>2</v>
      </c>
      <c r="Q9" s="145">
        <v>2</v>
      </c>
      <c r="R9" s="145">
        <v>1</v>
      </c>
      <c r="S9" s="145">
        <v>0</v>
      </c>
    </row>
    <row r="10" spans="1:19" s="20" customFormat="1" ht="28.5" customHeight="1">
      <c r="A10" s="55" t="s">
        <v>365</v>
      </c>
      <c r="B10" s="114"/>
      <c r="C10" s="114" t="s">
        <v>74</v>
      </c>
      <c r="D10" s="114" t="s">
        <v>74</v>
      </c>
      <c r="E10" s="114" t="s">
        <v>74</v>
      </c>
      <c r="F10" s="114" t="s">
        <v>74</v>
      </c>
      <c r="G10" s="114" t="s">
        <v>74</v>
      </c>
      <c r="H10" s="114" t="s">
        <v>74</v>
      </c>
      <c r="I10" s="55">
        <v>4</v>
      </c>
      <c r="J10" s="55">
        <v>1</v>
      </c>
      <c r="K10" s="145">
        <v>1</v>
      </c>
      <c r="L10" s="146" t="s">
        <v>78</v>
      </c>
      <c r="M10" s="146" t="s">
        <v>78</v>
      </c>
      <c r="N10" s="146">
        <v>1</v>
      </c>
      <c r="O10" s="146">
        <v>1</v>
      </c>
      <c r="P10" s="146">
        <v>0</v>
      </c>
      <c r="Q10" s="146">
        <v>0</v>
      </c>
      <c r="R10" s="146">
        <v>0</v>
      </c>
      <c r="S10" s="146">
        <v>4</v>
      </c>
    </row>
    <row r="11" spans="1:19" s="20" customFormat="1" ht="28.5" customHeight="1">
      <c r="A11" s="55" t="s">
        <v>115</v>
      </c>
      <c r="B11" s="114"/>
      <c r="C11" s="114" t="s">
        <v>74</v>
      </c>
      <c r="D11" s="114" t="s">
        <v>74</v>
      </c>
      <c r="E11" s="114" t="s">
        <v>74</v>
      </c>
      <c r="F11" s="114" t="s">
        <v>74</v>
      </c>
      <c r="G11" s="114" t="s">
        <v>74</v>
      </c>
      <c r="H11" s="114" t="s">
        <v>74</v>
      </c>
      <c r="I11" s="55">
        <v>2</v>
      </c>
      <c r="J11" s="145">
        <v>0</v>
      </c>
      <c r="K11" s="145">
        <v>2</v>
      </c>
      <c r="L11" s="146" t="s">
        <v>78</v>
      </c>
      <c r="M11" s="146" t="s">
        <v>78</v>
      </c>
      <c r="N11" s="146">
        <v>7</v>
      </c>
      <c r="O11" s="146">
        <v>0</v>
      </c>
      <c r="P11" s="146">
        <v>1</v>
      </c>
      <c r="Q11" s="146">
        <v>2</v>
      </c>
      <c r="R11" s="146">
        <v>0</v>
      </c>
      <c r="S11" s="146">
        <v>0</v>
      </c>
    </row>
    <row r="12" spans="1:19" s="20" customFormat="1" ht="28.5" customHeight="1">
      <c r="A12" s="55" t="s">
        <v>116</v>
      </c>
      <c r="B12" s="114"/>
      <c r="C12" s="114" t="s">
        <v>74</v>
      </c>
      <c r="D12" s="114" t="s">
        <v>74</v>
      </c>
      <c r="E12" s="114" t="s">
        <v>74</v>
      </c>
      <c r="F12" s="114" t="s">
        <v>74</v>
      </c>
      <c r="G12" s="114" t="s">
        <v>74</v>
      </c>
      <c r="H12" s="114" t="s">
        <v>74</v>
      </c>
      <c r="I12" s="55">
        <v>1</v>
      </c>
      <c r="J12" s="55">
        <v>4</v>
      </c>
      <c r="K12" s="145">
        <v>0</v>
      </c>
      <c r="L12" s="146" t="s">
        <v>78</v>
      </c>
      <c r="M12" s="146" t="s">
        <v>78</v>
      </c>
      <c r="N12" s="146">
        <v>0</v>
      </c>
      <c r="O12" s="146">
        <v>0</v>
      </c>
      <c r="P12" s="146">
        <v>1</v>
      </c>
      <c r="Q12" s="146">
        <v>1</v>
      </c>
      <c r="R12" s="146">
        <v>1</v>
      </c>
      <c r="S12" s="146">
        <v>1</v>
      </c>
    </row>
    <row r="13" spans="1:19" s="20" customFormat="1" ht="28.5" customHeight="1">
      <c r="A13" s="55" t="s">
        <v>117</v>
      </c>
      <c r="B13" s="114"/>
      <c r="C13" s="114" t="s">
        <v>74</v>
      </c>
      <c r="D13" s="114" t="s">
        <v>74</v>
      </c>
      <c r="E13" s="114" t="s">
        <v>74</v>
      </c>
      <c r="F13" s="114" t="s">
        <v>74</v>
      </c>
      <c r="G13" s="114" t="s">
        <v>74</v>
      </c>
      <c r="H13" s="114" t="s">
        <v>74</v>
      </c>
      <c r="I13" s="55">
        <v>2</v>
      </c>
      <c r="J13" s="55">
        <v>1</v>
      </c>
      <c r="K13" s="145">
        <v>3</v>
      </c>
      <c r="L13" s="145">
        <v>1</v>
      </c>
      <c r="M13" s="145">
        <v>3</v>
      </c>
      <c r="N13" s="145">
        <v>2</v>
      </c>
      <c r="O13" s="145">
        <v>1</v>
      </c>
      <c r="P13" s="145">
        <v>2</v>
      </c>
      <c r="Q13" s="145">
        <v>0</v>
      </c>
      <c r="R13" s="145">
        <v>0</v>
      </c>
      <c r="S13" s="145">
        <v>1</v>
      </c>
    </row>
    <row r="14" spans="1:19" s="20" customFormat="1" ht="28.5" customHeight="1">
      <c r="A14" s="55" t="s">
        <v>118</v>
      </c>
      <c r="B14" s="114"/>
      <c r="C14" s="114" t="s">
        <v>74</v>
      </c>
      <c r="D14" s="114" t="s">
        <v>74</v>
      </c>
      <c r="E14" s="114" t="s">
        <v>74</v>
      </c>
      <c r="F14" s="114" t="s">
        <v>74</v>
      </c>
      <c r="G14" s="114" t="s">
        <v>74</v>
      </c>
      <c r="H14" s="114" t="s">
        <v>74</v>
      </c>
      <c r="I14" s="145">
        <v>0</v>
      </c>
      <c r="J14" s="55">
        <v>1</v>
      </c>
      <c r="K14" s="145">
        <v>1</v>
      </c>
      <c r="L14" s="145">
        <v>1</v>
      </c>
      <c r="M14" s="145">
        <v>1</v>
      </c>
      <c r="N14" s="145">
        <v>0</v>
      </c>
      <c r="O14" s="145">
        <v>0</v>
      </c>
      <c r="P14" s="145">
        <v>0</v>
      </c>
      <c r="Q14" s="145">
        <v>1</v>
      </c>
      <c r="R14" s="145">
        <v>0</v>
      </c>
      <c r="S14" s="145">
        <v>0</v>
      </c>
    </row>
    <row r="15" spans="1:19" s="20" customFormat="1" ht="28.5" customHeight="1">
      <c r="A15" s="55" t="s">
        <v>119</v>
      </c>
      <c r="B15" s="114"/>
      <c r="C15" s="114" t="s">
        <v>74</v>
      </c>
      <c r="D15" s="114" t="s">
        <v>74</v>
      </c>
      <c r="E15" s="114" t="s">
        <v>74</v>
      </c>
      <c r="F15" s="114" t="s">
        <v>74</v>
      </c>
      <c r="G15" s="114" t="s">
        <v>74</v>
      </c>
      <c r="H15" s="114" t="s">
        <v>74</v>
      </c>
      <c r="I15" s="145">
        <v>0</v>
      </c>
      <c r="J15" s="145">
        <v>0</v>
      </c>
      <c r="K15" s="145">
        <v>0</v>
      </c>
      <c r="L15" s="145">
        <v>0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1</v>
      </c>
    </row>
    <row r="16" spans="1:19" s="20" customFormat="1" ht="28.5" customHeight="1">
      <c r="A16" s="55" t="s">
        <v>120</v>
      </c>
      <c r="B16" s="114"/>
      <c r="C16" s="114" t="s">
        <v>74</v>
      </c>
      <c r="D16" s="114" t="s">
        <v>74</v>
      </c>
      <c r="E16" s="114" t="s">
        <v>74</v>
      </c>
      <c r="F16" s="114" t="s">
        <v>74</v>
      </c>
      <c r="G16" s="114" t="s">
        <v>74</v>
      </c>
      <c r="H16" s="114" t="s">
        <v>74</v>
      </c>
      <c r="I16" s="145">
        <v>0</v>
      </c>
      <c r="J16" s="115">
        <v>2</v>
      </c>
      <c r="K16" s="145">
        <v>0</v>
      </c>
      <c r="L16" s="145">
        <v>0</v>
      </c>
      <c r="M16" s="145">
        <v>0</v>
      </c>
      <c r="N16" s="145">
        <v>0</v>
      </c>
      <c r="O16" s="145">
        <v>0</v>
      </c>
      <c r="P16" s="145">
        <v>0</v>
      </c>
      <c r="Q16" s="145">
        <v>0</v>
      </c>
      <c r="R16" s="145">
        <v>0</v>
      </c>
      <c r="S16" s="145">
        <v>1</v>
      </c>
    </row>
    <row r="17" spans="1:19" s="20" customFormat="1" ht="19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</row>
    <row r="18" spans="1:19" s="20" customFormat="1" ht="22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</row>
    <row r="19" spans="1:19" ht="22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9" ht="22.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9" ht="22.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9" ht="22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9" ht="22.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9" ht="22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9" ht="22.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9" ht="22.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9" ht="22.5" customHeight="1">
      <c r="B27" s="38"/>
      <c r="C27" s="38"/>
      <c r="D27" s="38"/>
      <c r="E27" s="38"/>
      <c r="F27" s="38"/>
      <c r="G27" s="38"/>
      <c r="H27" s="38"/>
      <c r="I27" s="38"/>
      <c r="J27" s="38"/>
    </row>
    <row r="28" spans="1:19" ht="22.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9" ht="22.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9" ht="20.25" customHeight="1">
      <c r="A30" s="312" t="s">
        <v>349</v>
      </c>
      <c r="B30" s="311"/>
      <c r="C30" s="311"/>
      <c r="D30" s="311"/>
      <c r="E30" s="311"/>
      <c r="F30" s="311"/>
      <c r="G30" s="312"/>
      <c r="H30" s="311"/>
      <c r="I30" s="311"/>
      <c r="J30" s="311"/>
      <c r="K30" s="311"/>
      <c r="L30" s="45"/>
      <c r="M30" s="45"/>
      <c r="N30" s="45"/>
      <c r="O30" s="185"/>
      <c r="P30" s="185"/>
      <c r="Q30" s="185"/>
      <c r="R30" s="185"/>
      <c r="S30" s="185"/>
    </row>
    <row r="33" spans="21:21">
      <c r="U33" s="2">
        <f>57-41</f>
        <v>16</v>
      </c>
    </row>
  </sheetData>
  <mergeCells count="1">
    <mergeCell ref="A1:S1"/>
  </mergeCells>
  <phoneticPr fontId="3" type="noConversion"/>
  <printOptions horizontalCentered="1"/>
  <pageMargins left="1" right="1" top="1" bottom="1" header="0.5" footer="0.5"/>
  <pageSetup paperSize="9" orientation="portrait" r:id="rId1"/>
  <headerFooter alignWithMargins="0"/>
  <ignoredErrors>
    <ignoredError sqref="I8" formulaRange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"/>
  <sheetViews>
    <sheetView topLeftCell="A4" zoomScaleSheetLayoutView="100" workbookViewId="0">
      <selection activeCell="F20" sqref="F20"/>
    </sheetView>
  </sheetViews>
  <sheetFormatPr defaultColWidth="11.42578125" defaultRowHeight="18.75"/>
  <cols>
    <col min="1" max="1" width="32.28515625" style="245" customWidth="1"/>
    <col min="2" max="2" width="14.7109375" style="245" customWidth="1"/>
    <col min="3" max="3" width="19.28515625" style="245" customWidth="1"/>
    <col min="4" max="4" width="18.7109375" style="245" customWidth="1"/>
    <col min="5" max="5" width="11.42578125" style="245" hidden="1" customWidth="1"/>
    <col min="6" max="16384" width="11.42578125" style="245"/>
  </cols>
  <sheetData>
    <row r="1" spans="1:5" ht="39" customHeight="1">
      <c r="A1" s="752" t="s">
        <v>322</v>
      </c>
      <c r="B1" s="757"/>
      <c r="C1" s="757"/>
      <c r="D1" s="757"/>
    </row>
    <row r="2" spans="1:5" ht="20.100000000000001" customHeight="1">
      <c r="A2" s="264" t="s">
        <v>323</v>
      </c>
      <c r="B2" s="190"/>
      <c r="C2" s="190"/>
      <c r="D2" s="190"/>
    </row>
    <row r="3" spans="1:5" ht="20.100000000000001" customHeight="1">
      <c r="B3" s="190"/>
      <c r="C3" s="190"/>
      <c r="D3" s="190"/>
    </row>
    <row r="4" spans="1:5" ht="20.100000000000001" customHeight="1">
      <c r="A4" s="189"/>
      <c r="B4" s="190"/>
      <c r="C4" s="191"/>
      <c r="D4" s="191"/>
    </row>
    <row r="5" spans="1:5" ht="20.100000000000001" customHeight="1">
      <c r="A5" s="247"/>
      <c r="B5" s="196"/>
      <c r="C5" s="196"/>
      <c r="D5" s="191"/>
    </row>
    <row r="6" spans="1:5" ht="20.100000000000001" customHeight="1">
      <c r="A6" s="194"/>
      <c r="B6" s="700" t="s">
        <v>324</v>
      </c>
      <c r="C6" s="700" t="s">
        <v>325</v>
      </c>
      <c r="D6" s="701"/>
    </row>
    <row r="7" spans="1:5" ht="20.100000000000001" customHeight="1">
      <c r="A7" s="196"/>
      <c r="B7" s="717"/>
      <c r="C7" s="198" t="s">
        <v>320</v>
      </c>
      <c r="D7" s="198" t="s">
        <v>321</v>
      </c>
      <c r="E7" s="248"/>
    </row>
    <row r="8" spans="1:5" ht="20.100000000000001" customHeight="1">
      <c r="A8" s="249"/>
      <c r="B8" s="190"/>
      <c r="C8" s="200"/>
      <c r="D8" s="200"/>
    </row>
    <row r="9" spans="1:5" ht="20.100000000000001" customHeight="1">
      <c r="A9" s="250"/>
      <c r="B9" s="716" t="s">
        <v>330</v>
      </c>
      <c r="C9" s="716"/>
      <c r="D9" s="716"/>
    </row>
    <row r="10" spans="1:5" ht="20.100000000000001" customHeight="1">
      <c r="A10" s="250"/>
      <c r="B10" s="251"/>
      <c r="C10" s="251"/>
      <c r="D10" s="251"/>
    </row>
    <row r="11" spans="1:5" ht="20.100000000000001" customHeight="1">
      <c r="A11" s="223">
        <v>2005</v>
      </c>
      <c r="B11" s="266">
        <v>455.20000000000005</v>
      </c>
      <c r="C11" s="266" t="s">
        <v>74</v>
      </c>
      <c r="D11" s="266" t="s">
        <v>74</v>
      </c>
    </row>
    <row r="12" spans="1:5" ht="20.100000000000001" customHeight="1">
      <c r="A12" s="223">
        <v>2006</v>
      </c>
      <c r="B12" s="266">
        <v>458.80000000000013</v>
      </c>
      <c r="C12" s="266" t="s">
        <v>74</v>
      </c>
      <c r="D12" s="266" t="s">
        <v>74</v>
      </c>
    </row>
    <row r="13" spans="1:5" ht="20.100000000000001" customHeight="1">
      <c r="A13" s="223">
        <v>2007</v>
      </c>
      <c r="B13" s="266">
        <v>463.20000000000005</v>
      </c>
      <c r="C13" s="266" t="s">
        <v>74</v>
      </c>
      <c r="D13" s="266" t="s">
        <v>74</v>
      </c>
    </row>
    <row r="14" spans="1:5" ht="20.100000000000001" customHeight="1">
      <c r="A14" s="223">
        <v>2008</v>
      </c>
      <c r="B14" s="266">
        <v>480.25</v>
      </c>
      <c r="C14" s="266" t="s">
        <v>74</v>
      </c>
      <c r="D14" s="266" t="s">
        <v>74</v>
      </c>
    </row>
    <row r="15" spans="1:5" ht="20.100000000000001" customHeight="1">
      <c r="A15" s="223">
        <v>2009</v>
      </c>
      <c r="B15" s="266">
        <v>501.59999999999997</v>
      </c>
      <c r="C15" s="266" t="s">
        <v>74</v>
      </c>
      <c r="D15" s="266" t="s">
        <v>74</v>
      </c>
    </row>
    <row r="16" spans="1:5" ht="20.100000000000001" customHeight="1">
      <c r="A16" s="223">
        <v>2010</v>
      </c>
      <c r="B16" s="266">
        <v>514.3599999999999</v>
      </c>
      <c r="C16" s="266" t="s">
        <v>74</v>
      </c>
      <c r="D16" s="266" t="s">
        <v>74</v>
      </c>
    </row>
    <row r="17" spans="1:5" ht="20.100000000000001" customHeight="1">
      <c r="A17" s="223">
        <v>2011</v>
      </c>
      <c r="B17" s="266">
        <f>+C17+D17</f>
        <v>550.9</v>
      </c>
      <c r="C17" s="266">
        <v>84.5</v>
      </c>
      <c r="D17" s="266">
        <v>466.4</v>
      </c>
    </row>
    <row r="18" spans="1:5" ht="20.100000000000001" customHeight="1">
      <c r="A18" s="204">
        <v>2012</v>
      </c>
      <c r="B18" s="266">
        <f>+C18+D18</f>
        <v>569.4</v>
      </c>
      <c r="C18" s="266">
        <v>87.7</v>
      </c>
      <c r="D18" s="266">
        <v>481.7</v>
      </c>
    </row>
    <row r="19" spans="1:5" ht="20.100000000000001" customHeight="1">
      <c r="A19" s="223">
        <v>2013</v>
      </c>
      <c r="B19" s="266">
        <v>587.5</v>
      </c>
      <c r="C19" s="316" t="s">
        <v>74</v>
      </c>
      <c r="D19" s="316" t="s">
        <v>74</v>
      </c>
    </row>
    <row r="20" spans="1:5" ht="20.100000000000001" customHeight="1">
      <c r="A20" s="250"/>
      <c r="B20" s="720" t="s">
        <v>241</v>
      </c>
      <c r="C20" s="716"/>
      <c r="D20" s="716"/>
    </row>
    <row r="21" spans="1:5" ht="20.100000000000001" customHeight="1">
      <c r="A21" s="250"/>
      <c r="B21" s="721" t="s">
        <v>242</v>
      </c>
      <c r="C21" s="721"/>
      <c r="D21" s="721"/>
    </row>
    <row r="22" spans="1:5" ht="20.100000000000001" customHeight="1">
      <c r="A22" s="250"/>
      <c r="B22" s="251"/>
      <c r="C22" s="251"/>
      <c r="D22" s="251"/>
      <c r="E22" s="253" t="s">
        <v>243</v>
      </c>
    </row>
    <row r="23" spans="1:5" ht="20.100000000000001" customHeight="1">
      <c r="A23" s="223">
        <v>2005</v>
      </c>
      <c r="B23" s="254">
        <f t="shared" ref="B23:B31" si="0">+$B11/$E23*100*1000</f>
        <v>50.947828841261476</v>
      </c>
      <c r="C23" s="254" t="s">
        <v>74</v>
      </c>
      <c r="D23" s="254" t="s">
        <v>74</v>
      </c>
      <c r="E23" s="255">
        <v>893463</v>
      </c>
    </row>
    <row r="24" spans="1:5" ht="20.100000000000001" customHeight="1">
      <c r="A24" s="223">
        <v>2006</v>
      </c>
      <c r="B24" s="254">
        <f t="shared" si="0"/>
        <v>51.285892020170081</v>
      </c>
      <c r="C24" s="254" t="s">
        <v>74</v>
      </c>
      <c r="D24" s="254" t="s">
        <v>74</v>
      </c>
      <c r="E24" s="255">
        <v>894593</v>
      </c>
    </row>
    <row r="25" spans="1:5" ht="20.100000000000001" customHeight="1">
      <c r="A25" s="223">
        <v>2007</v>
      </c>
      <c r="B25" s="254">
        <f t="shared" si="0"/>
        <v>51.692505479494862</v>
      </c>
      <c r="C25" s="254" t="s">
        <v>74</v>
      </c>
      <c r="D25" s="254" t="s">
        <v>74</v>
      </c>
      <c r="E25" s="255">
        <v>896068</v>
      </c>
    </row>
    <row r="26" spans="1:5" ht="20.100000000000001" customHeight="1">
      <c r="A26" s="223">
        <v>2008</v>
      </c>
      <c r="B26" s="254">
        <f t="shared" si="0"/>
        <v>53.47233356492616</v>
      </c>
      <c r="C26" s="254" t="s">
        <v>74</v>
      </c>
      <c r="D26" s="254" t="s">
        <v>74</v>
      </c>
      <c r="E26" s="255">
        <v>898128</v>
      </c>
    </row>
    <row r="27" spans="1:5" ht="20.100000000000001" customHeight="1">
      <c r="A27" s="223">
        <v>2009</v>
      </c>
      <c r="B27" s="254">
        <f t="shared" si="0"/>
        <v>55.758796517076121</v>
      </c>
      <c r="C27" s="254" t="s">
        <v>74</v>
      </c>
      <c r="D27" s="254" t="s">
        <v>74</v>
      </c>
      <c r="E27" s="255">
        <v>899589</v>
      </c>
    </row>
    <row r="28" spans="1:5" ht="20.100000000000001" customHeight="1">
      <c r="A28" s="223">
        <v>2010</v>
      </c>
      <c r="B28" s="254">
        <f t="shared" si="0"/>
        <v>57.040389377508312</v>
      </c>
      <c r="C28" s="254" t="s">
        <v>74</v>
      </c>
      <c r="D28" s="254" t="s">
        <v>74</v>
      </c>
      <c r="E28" s="255">
        <v>901747</v>
      </c>
    </row>
    <row r="29" spans="1:5" ht="20.100000000000001" customHeight="1">
      <c r="A29" s="223">
        <v>2011</v>
      </c>
      <c r="B29" s="254">
        <f t="shared" si="0"/>
        <v>60.69212599813153</v>
      </c>
      <c r="C29" s="254">
        <v>49</v>
      </c>
      <c r="D29" s="254">
        <v>63.4</v>
      </c>
      <c r="E29" s="255">
        <v>907696</v>
      </c>
    </row>
    <row r="30" spans="1:5" ht="20.100000000000001" customHeight="1">
      <c r="A30" s="204">
        <v>2012</v>
      </c>
      <c r="B30" s="254">
        <f t="shared" si="0"/>
        <v>62.16530468532499</v>
      </c>
      <c r="C30" s="254">
        <v>50.2</v>
      </c>
      <c r="D30" s="254">
        <v>65</v>
      </c>
      <c r="E30" s="255">
        <v>915945</v>
      </c>
    </row>
    <row r="31" spans="1:5" ht="20.100000000000001" customHeight="1">
      <c r="A31" s="223">
        <v>2013</v>
      </c>
      <c r="B31" s="254">
        <f t="shared" si="0"/>
        <v>63.376825117719079</v>
      </c>
      <c r="C31" s="317" t="s">
        <v>74</v>
      </c>
      <c r="D31" s="317" t="s">
        <v>74</v>
      </c>
      <c r="E31" s="255">
        <v>926995</v>
      </c>
    </row>
    <row r="32" spans="1:5" ht="20.100000000000001" customHeight="1">
      <c r="A32" s="301"/>
      <c r="B32" s="301"/>
      <c r="C32" s="301"/>
      <c r="D32" s="301"/>
    </row>
    <row r="33" spans="1:13" ht="20.100000000000001" customHeight="1">
      <c r="B33" s="256"/>
      <c r="C33" s="256"/>
      <c r="D33" s="256"/>
    </row>
    <row r="34" spans="1:13" ht="20.100000000000001" customHeight="1"/>
    <row r="35" spans="1:13" ht="20.100000000000001" customHeight="1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20.100000000000001" customHeight="1"/>
    <row r="37" spans="1:13" ht="20.100000000000001" customHeight="1"/>
    <row r="38" spans="1:13" ht="20.100000000000001" customHeight="1">
      <c r="A38" s="45" t="s">
        <v>340</v>
      </c>
    </row>
    <row r="39" spans="1:13" ht="20.100000000000001" customHeight="1"/>
    <row r="40" spans="1:13" ht="20.100000000000001" customHeight="1"/>
    <row r="41" spans="1:13" ht="20.100000000000001" customHeight="1"/>
    <row r="42" spans="1:13" ht="20.100000000000001" customHeight="1"/>
    <row r="43" spans="1:13" ht="20.100000000000001" customHeight="1"/>
    <row r="44" spans="1:13" ht="20.100000000000001" customHeight="1"/>
    <row r="45" spans="1:13" ht="20.100000000000001" customHeight="1"/>
  </sheetData>
  <mergeCells count="6">
    <mergeCell ref="B21:D21"/>
    <mergeCell ref="A1:D1"/>
    <mergeCell ref="B6:B7"/>
    <mergeCell ref="C6:D6"/>
    <mergeCell ref="B9:D9"/>
    <mergeCell ref="B20:D20"/>
  </mergeCells>
  <printOptions horizontalCentered="1"/>
  <pageMargins left="1" right="1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20" sqref="B20"/>
    </sheetView>
  </sheetViews>
  <sheetFormatPr defaultColWidth="9.140625" defaultRowHeight="12.75"/>
  <cols>
    <col min="1" max="1" width="6.5703125" style="444" customWidth="1"/>
    <col min="2" max="2" width="76.85546875" style="444" customWidth="1"/>
    <col min="3" max="3" width="7" style="444" customWidth="1"/>
    <col min="4" max="16384" width="9.140625" style="444"/>
  </cols>
  <sheetData>
    <row r="1" spans="1:3" ht="15">
      <c r="A1" s="443"/>
      <c r="B1" s="443"/>
      <c r="C1" s="443"/>
    </row>
    <row r="2" spans="1:3" ht="20.25">
      <c r="A2" s="681" t="s">
        <v>451</v>
      </c>
      <c r="B2" s="681"/>
      <c r="C2" s="681"/>
    </row>
    <row r="4" spans="1:3" ht="18">
      <c r="B4" s="548" t="s">
        <v>521</v>
      </c>
    </row>
    <row r="5" spans="1:3" ht="18">
      <c r="B5" s="548"/>
    </row>
  </sheetData>
  <mergeCells count="1">
    <mergeCell ref="A2:C2"/>
  </mergeCells>
  <printOptions horizontalCentered="1"/>
  <pageMargins left="0.98425196850393704" right="0.98425196850393704" top="0.98425196850393704" bottom="0.98425196850393704" header="0.70866141732283472" footer="0.70866141732283472"/>
  <pageSetup firstPageNumber="16" orientation="portrait" r:id="rId1"/>
  <headerFooter alignWithMargins="0">
    <oddFooter xml:space="preserve">&amp;L&amp;"-,thường"&amp;12      Dân số và Lao động - Population and Labour&amp;R&amp;P+20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54"/>
  <sheetViews>
    <sheetView workbookViewId="0">
      <pane ySplit="8" topLeftCell="A9" activePane="bottomLeft" state="frozen"/>
      <selection activeCell="F20" sqref="F20"/>
      <selection pane="bottomLeft" activeCell="F20" sqref="F20"/>
    </sheetView>
  </sheetViews>
  <sheetFormatPr defaultColWidth="8.85546875" defaultRowHeight="18.75"/>
  <cols>
    <col min="1" max="1" width="26" style="245" customWidth="1"/>
    <col min="2" max="2" width="21.85546875" style="245" customWidth="1"/>
    <col min="3" max="3" width="20.140625" style="245" customWidth="1"/>
    <col min="4" max="4" width="19.7109375" style="245" customWidth="1"/>
    <col min="5" max="16384" width="8.85546875" style="245"/>
  </cols>
  <sheetData>
    <row r="1" spans="1:5" ht="42" customHeight="1">
      <c r="A1" s="759" t="s">
        <v>332</v>
      </c>
      <c r="B1" s="760"/>
      <c r="C1" s="760"/>
      <c r="D1" s="760"/>
    </row>
    <row r="2" spans="1:5">
      <c r="A2" s="309" t="s">
        <v>333</v>
      </c>
      <c r="B2" s="190"/>
      <c r="C2" s="190"/>
      <c r="D2" s="190"/>
    </row>
    <row r="3" spans="1:5">
      <c r="B3" s="190"/>
      <c r="C3" s="190"/>
      <c r="D3" s="190"/>
    </row>
    <row r="4" spans="1:5">
      <c r="A4" s="246"/>
      <c r="B4" s="190"/>
      <c r="C4" s="190"/>
      <c r="D4" s="190"/>
    </row>
    <row r="5" spans="1:5">
      <c r="A5" s="189"/>
      <c r="B5" s="190"/>
      <c r="C5" s="191"/>
      <c r="D5" s="191"/>
    </row>
    <row r="6" spans="1:5">
      <c r="A6" s="247"/>
      <c r="B6" s="196"/>
      <c r="C6" s="196"/>
      <c r="D6" s="229" t="s">
        <v>267</v>
      </c>
    </row>
    <row r="7" spans="1:5" ht="18" customHeight="1">
      <c r="A7" s="194"/>
      <c r="B7" s="700" t="s">
        <v>324</v>
      </c>
      <c r="C7" s="700" t="s">
        <v>325</v>
      </c>
      <c r="D7" s="701"/>
    </row>
    <row r="8" spans="1:5" ht="27" customHeight="1">
      <c r="A8" s="196"/>
      <c r="B8" s="717"/>
      <c r="C8" s="198" t="s">
        <v>334</v>
      </c>
      <c r="D8" s="257" t="s">
        <v>329</v>
      </c>
      <c r="E8" s="248"/>
    </row>
    <row r="9" spans="1:5" ht="18" customHeight="1">
      <c r="A9" s="249"/>
      <c r="B9" s="190"/>
      <c r="C9" s="200"/>
      <c r="D9" s="200"/>
    </row>
    <row r="10" spans="1:5" ht="18" customHeight="1">
      <c r="A10" s="249"/>
      <c r="B10" s="761" t="s">
        <v>335</v>
      </c>
      <c r="C10" s="761"/>
      <c r="D10" s="761"/>
    </row>
    <row r="11" spans="1:5" ht="18" customHeight="1">
      <c r="A11" s="223">
        <v>2005</v>
      </c>
      <c r="B11" s="308" t="s">
        <v>331</v>
      </c>
      <c r="C11" s="308" t="s">
        <v>331</v>
      </c>
      <c r="D11" s="308" t="s">
        <v>331</v>
      </c>
    </row>
    <row r="12" spans="1:5" ht="18" hidden="1" customHeight="1">
      <c r="A12" s="223">
        <v>2006</v>
      </c>
      <c r="B12" s="265" t="s">
        <v>331</v>
      </c>
      <c r="C12" s="265" t="s">
        <v>331</v>
      </c>
      <c r="D12" s="265" t="s">
        <v>331</v>
      </c>
    </row>
    <row r="13" spans="1:5" ht="18" hidden="1" customHeight="1">
      <c r="A13" s="223">
        <v>2007</v>
      </c>
      <c r="B13" s="265" t="s">
        <v>331</v>
      </c>
      <c r="C13" s="265" t="s">
        <v>331</v>
      </c>
      <c r="D13" s="265" t="s">
        <v>331</v>
      </c>
    </row>
    <row r="14" spans="1:5" ht="18" hidden="1" customHeight="1">
      <c r="A14" s="223">
        <v>2008</v>
      </c>
      <c r="B14" s="265" t="s">
        <v>331</v>
      </c>
      <c r="C14" s="265" t="s">
        <v>331</v>
      </c>
      <c r="D14" s="265" t="s">
        <v>331</v>
      </c>
      <c r="E14" s="267"/>
    </row>
    <row r="15" spans="1:5" ht="18" customHeight="1">
      <c r="A15" s="223">
        <v>2009</v>
      </c>
      <c r="B15" s="265" t="s">
        <v>331</v>
      </c>
      <c r="C15" s="265" t="s">
        <v>331</v>
      </c>
      <c r="D15" s="265" t="s">
        <v>331</v>
      </c>
    </row>
    <row r="16" spans="1:5" ht="18" customHeight="1">
      <c r="A16" s="223">
        <v>2010</v>
      </c>
      <c r="B16" s="268">
        <v>2303</v>
      </c>
      <c r="C16" s="268">
        <v>2461</v>
      </c>
      <c r="D16" s="268">
        <v>1973</v>
      </c>
    </row>
    <row r="17" spans="1:8" ht="18" customHeight="1">
      <c r="A17" s="223">
        <v>2011</v>
      </c>
      <c r="B17" s="268">
        <v>2779</v>
      </c>
      <c r="C17" s="268">
        <v>3093</v>
      </c>
      <c r="D17" s="268">
        <v>2241</v>
      </c>
      <c r="H17" s="245">
        <f>314+192</f>
        <v>506</v>
      </c>
    </row>
    <row r="18" spans="1:8" ht="18" customHeight="1">
      <c r="A18" s="204">
        <v>2012</v>
      </c>
      <c r="B18" s="268">
        <v>3343</v>
      </c>
      <c r="C18" s="268">
        <v>3558</v>
      </c>
      <c r="D18" s="268">
        <v>2974</v>
      </c>
    </row>
    <row r="19" spans="1:8" ht="18" customHeight="1">
      <c r="A19" s="223">
        <v>2013</v>
      </c>
      <c r="B19" s="268"/>
      <c r="C19" s="268"/>
      <c r="D19" s="268"/>
    </row>
    <row r="20" spans="1:8" ht="18" customHeight="1">
      <c r="A20" s="223">
        <v>2014</v>
      </c>
      <c r="B20" s="268"/>
      <c r="C20" s="268"/>
      <c r="D20" s="268"/>
    </row>
    <row r="21" spans="1:8" ht="18" customHeight="1">
      <c r="A21" s="204">
        <v>2015</v>
      </c>
      <c r="B21" s="268"/>
      <c r="C21" s="268"/>
      <c r="D21" s="268"/>
    </row>
    <row r="22" spans="1:8" ht="18" customHeight="1">
      <c r="A22" s="223">
        <v>2016</v>
      </c>
      <c r="B22" s="268"/>
      <c r="C22" s="268"/>
      <c r="D22" s="268"/>
    </row>
    <row r="23" spans="1:8" ht="18" customHeight="1">
      <c r="A23" s="223">
        <v>2017</v>
      </c>
      <c r="B23" s="266"/>
      <c r="C23" s="269"/>
      <c r="D23" s="269"/>
    </row>
    <row r="24" spans="1:8" ht="18" customHeight="1">
      <c r="A24" s="223"/>
      <c r="B24" s="266"/>
      <c r="C24" s="269"/>
      <c r="D24" s="269"/>
    </row>
    <row r="25" spans="1:8" ht="18" customHeight="1">
      <c r="A25" s="228"/>
      <c r="B25" s="762" t="s">
        <v>269</v>
      </c>
      <c r="C25" s="762"/>
      <c r="D25" s="762"/>
    </row>
    <row r="26" spans="1:8" ht="18" customHeight="1">
      <c r="A26" s="228"/>
      <c r="B26" s="758" t="s">
        <v>270</v>
      </c>
      <c r="C26" s="758"/>
      <c r="D26" s="758"/>
    </row>
    <row r="27" spans="1:8" ht="18" customHeight="1">
      <c r="A27" s="223">
        <v>2005</v>
      </c>
      <c r="B27" s="254" t="s">
        <v>331</v>
      </c>
      <c r="C27" s="254" t="s">
        <v>331</v>
      </c>
      <c r="D27" s="254" t="s">
        <v>331</v>
      </c>
    </row>
    <row r="28" spans="1:8" ht="18" hidden="1" customHeight="1">
      <c r="A28" s="223">
        <v>2006</v>
      </c>
      <c r="B28" s="254" t="s">
        <v>331</v>
      </c>
      <c r="C28" s="254" t="s">
        <v>331</v>
      </c>
      <c r="D28" s="254" t="s">
        <v>331</v>
      </c>
    </row>
    <row r="29" spans="1:8" ht="18" hidden="1" customHeight="1">
      <c r="A29" s="223">
        <v>2007</v>
      </c>
      <c r="B29" s="254" t="s">
        <v>331</v>
      </c>
      <c r="C29" s="254" t="s">
        <v>331</v>
      </c>
      <c r="D29" s="254" t="s">
        <v>331</v>
      </c>
    </row>
    <row r="30" spans="1:8" ht="18" hidden="1" customHeight="1">
      <c r="A30" s="223">
        <v>2008</v>
      </c>
      <c r="B30" s="254" t="s">
        <v>331</v>
      </c>
      <c r="C30" s="254" t="s">
        <v>331</v>
      </c>
      <c r="D30" s="254" t="s">
        <v>331</v>
      </c>
    </row>
    <row r="31" spans="1:8" ht="18" customHeight="1">
      <c r="A31" s="223">
        <v>2009</v>
      </c>
      <c r="B31" s="254" t="s">
        <v>331</v>
      </c>
      <c r="C31" s="254" t="s">
        <v>331</v>
      </c>
      <c r="D31" s="254" t="s">
        <v>331</v>
      </c>
    </row>
    <row r="32" spans="1:8" ht="18" customHeight="1">
      <c r="A32" s="223">
        <v>2010</v>
      </c>
      <c r="B32" s="254" t="s">
        <v>331</v>
      </c>
      <c r="C32" s="254" t="s">
        <v>331</v>
      </c>
      <c r="D32" s="254" t="s">
        <v>331</v>
      </c>
    </row>
    <row r="33" spans="1:4" ht="18" customHeight="1">
      <c r="A33" s="223">
        <v>2011</v>
      </c>
      <c r="B33" s="254">
        <f t="shared" ref="B33:D34" si="0">+B17/B16*100</f>
        <v>120.66869300911853</v>
      </c>
      <c r="C33" s="254">
        <f t="shared" si="0"/>
        <v>125.68061763510767</v>
      </c>
      <c r="D33" s="254">
        <f t="shared" si="0"/>
        <v>113.58337557019766</v>
      </c>
    </row>
    <row r="34" spans="1:4" ht="18" customHeight="1">
      <c r="A34" s="204">
        <v>2012</v>
      </c>
      <c r="B34" s="254">
        <f t="shared" si="0"/>
        <v>120.29507016912559</v>
      </c>
      <c r="C34" s="254">
        <f t="shared" si="0"/>
        <v>115.03394762366635</v>
      </c>
      <c r="D34" s="254">
        <f t="shared" si="0"/>
        <v>132.70861222668452</v>
      </c>
    </row>
    <row r="35" spans="1:4" ht="18" customHeight="1">
      <c r="A35" s="223">
        <v>2013</v>
      </c>
      <c r="B35" s="254"/>
      <c r="C35" s="254"/>
      <c r="D35" s="254"/>
    </row>
    <row r="36" spans="1:4" ht="18" customHeight="1">
      <c r="A36" s="223">
        <v>2014</v>
      </c>
      <c r="B36" s="254"/>
      <c r="C36" s="254"/>
      <c r="D36" s="254"/>
    </row>
    <row r="37" spans="1:4" ht="18" customHeight="1">
      <c r="A37" s="204">
        <v>2015</v>
      </c>
      <c r="B37" s="254"/>
      <c r="C37" s="254"/>
      <c r="D37" s="254"/>
    </row>
    <row r="38" spans="1:4" ht="18" customHeight="1">
      <c r="A38" s="223">
        <v>2016</v>
      </c>
      <c r="B38" s="254"/>
      <c r="C38" s="254"/>
      <c r="D38" s="254"/>
    </row>
    <row r="39" spans="1:4" ht="18" customHeight="1">
      <c r="A39" s="223">
        <v>2017</v>
      </c>
      <c r="B39" s="254"/>
      <c r="C39" s="254"/>
      <c r="D39" s="254"/>
    </row>
    <row r="40" spans="1:4" ht="18" customHeight="1">
      <c r="A40" s="262"/>
      <c r="B40" s="303"/>
      <c r="C40" s="303"/>
      <c r="D40" s="303"/>
    </row>
    <row r="41" spans="1:4" ht="18" customHeight="1"/>
    <row r="42" spans="1:4" ht="18" customHeight="1"/>
    <row r="43" spans="1:4" ht="18" customHeight="1"/>
    <row r="44" spans="1:4" ht="18" customHeight="1"/>
    <row r="54" spans="4:4" ht="20.25">
      <c r="D54" s="185" t="s">
        <v>346</v>
      </c>
    </row>
  </sheetData>
  <mergeCells count="6">
    <mergeCell ref="B26:D26"/>
    <mergeCell ref="A1:D1"/>
    <mergeCell ref="B7:B8"/>
    <mergeCell ref="C7:D7"/>
    <mergeCell ref="B10:D10"/>
    <mergeCell ref="B25:D25"/>
  </mergeCells>
  <phoneticPr fontId="100" type="noConversion"/>
  <printOptions horizontalCentered="1"/>
  <pageMargins left="1" right="1" top="1" bottom="1" header="0.5" footer="0.5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61"/>
  <sheetViews>
    <sheetView workbookViewId="0">
      <selection activeCell="F20" sqref="F20"/>
    </sheetView>
  </sheetViews>
  <sheetFormatPr defaultColWidth="9.140625" defaultRowHeight="12.75"/>
  <cols>
    <col min="1" max="1" width="39.140625" style="235" customWidth="1"/>
    <col min="2" max="8" width="8.7109375" style="235" customWidth="1"/>
    <col min="9" max="9" width="10" style="235" customWidth="1"/>
    <col min="10" max="16384" width="9.140625" style="235"/>
  </cols>
  <sheetData>
    <row r="1" spans="1:10" ht="20.100000000000001" customHeight="1">
      <c r="A1" s="244" t="s">
        <v>271</v>
      </c>
    </row>
    <row r="2" spans="1:10" ht="20.100000000000001" customHeight="1">
      <c r="A2" s="244" t="s">
        <v>272</v>
      </c>
    </row>
    <row r="3" spans="1:10" ht="20.100000000000001" customHeight="1">
      <c r="A3" s="264" t="s">
        <v>273</v>
      </c>
    </row>
    <row r="4" spans="1:10" ht="20.100000000000001" customHeight="1">
      <c r="A4" s="264" t="s">
        <v>274</v>
      </c>
    </row>
    <row r="5" spans="1:10" ht="20.100000000000001" customHeight="1">
      <c r="A5" s="234"/>
    </row>
    <row r="6" spans="1:10" ht="20.100000000000001" customHeight="1">
      <c r="A6" s="234"/>
    </row>
    <row r="7" spans="1:10" ht="20.100000000000001" customHeight="1">
      <c r="A7" s="236"/>
      <c r="B7" s="236"/>
      <c r="C7" s="236"/>
      <c r="D7" s="236"/>
      <c r="E7" s="236"/>
      <c r="F7" s="236"/>
      <c r="G7" s="236"/>
      <c r="H7" s="236"/>
      <c r="I7" s="270" t="s">
        <v>267</v>
      </c>
    </row>
    <row r="8" spans="1:10" ht="27" customHeight="1">
      <c r="B8" s="237">
        <v>2005</v>
      </c>
      <c r="C8" s="237">
        <v>2006</v>
      </c>
      <c r="D8" s="237">
        <v>2007</v>
      </c>
      <c r="E8" s="237">
        <v>2008</v>
      </c>
      <c r="F8" s="237">
        <v>2009</v>
      </c>
      <c r="G8" s="237">
        <v>2010</v>
      </c>
      <c r="H8" s="271">
        <v>2011</v>
      </c>
      <c r="I8" s="238" t="s">
        <v>275</v>
      </c>
    </row>
    <row r="9" spans="1:10" ht="20.100000000000001" customHeight="1"/>
    <row r="10" spans="1:10" ht="20.100000000000001" customHeight="1">
      <c r="A10" s="272" t="s">
        <v>235</v>
      </c>
    </row>
    <row r="11" spans="1:10" ht="20.100000000000001" customHeight="1">
      <c r="A11" s="235" t="s">
        <v>276</v>
      </c>
    </row>
    <row r="12" spans="1:10" ht="20.100000000000001" customHeight="1">
      <c r="A12" s="235" t="s">
        <v>277</v>
      </c>
    </row>
    <row r="13" spans="1:10" ht="20.100000000000001" customHeight="1">
      <c r="A13" s="235" t="s">
        <v>278</v>
      </c>
      <c r="J13" s="267"/>
    </row>
    <row r="14" spans="1:10" ht="20.100000000000001" customHeight="1">
      <c r="A14" s="235" t="s">
        <v>279</v>
      </c>
    </row>
    <row r="15" spans="1:10" ht="20.100000000000001" customHeight="1">
      <c r="A15" s="235" t="s">
        <v>280</v>
      </c>
    </row>
    <row r="16" spans="1:10" ht="20.100000000000001" customHeight="1">
      <c r="A16" s="235" t="s">
        <v>281</v>
      </c>
    </row>
    <row r="17" spans="1:1" ht="20.100000000000001" customHeight="1">
      <c r="A17" s="235" t="s">
        <v>282</v>
      </c>
    </row>
    <row r="18" spans="1:1" ht="20.100000000000001" customHeight="1">
      <c r="A18" s="235" t="s">
        <v>283</v>
      </c>
    </row>
    <row r="19" spans="1:1" ht="20.100000000000001" customHeight="1">
      <c r="A19" s="235" t="s">
        <v>284</v>
      </c>
    </row>
    <row r="20" spans="1:1" ht="20.100000000000001" customHeight="1">
      <c r="A20" s="235" t="s">
        <v>285</v>
      </c>
    </row>
    <row r="21" spans="1:1" ht="20.100000000000001" customHeight="1">
      <c r="A21" s="235" t="s">
        <v>286</v>
      </c>
    </row>
    <row r="22" spans="1:1" ht="20.100000000000001" customHeight="1">
      <c r="A22" s="235" t="s">
        <v>287</v>
      </c>
    </row>
    <row r="23" spans="1:1" ht="20.100000000000001" customHeight="1">
      <c r="A23" s="235" t="s">
        <v>288</v>
      </c>
    </row>
    <row r="24" spans="1:1" ht="20.100000000000001" customHeight="1">
      <c r="A24" s="235" t="s">
        <v>289</v>
      </c>
    </row>
    <row r="25" spans="1:1" ht="20.100000000000001" customHeight="1">
      <c r="A25" s="235" t="s">
        <v>290</v>
      </c>
    </row>
    <row r="26" spans="1:1" ht="20.100000000000001" customHeight="1">
      <c r="A26" s="235" t="s">
        <v>291</v>
      </c>
    </row>
    <row r="27" spans="1:1" ht="20.100000000000001" customHeight="1">
      <c r="A27" s="235" t="s">
        <v>292</v>
      </c>
    </row>
    <row r="28" spans="1:1" ht="20.100000000000001" customHeight="1">
      <c r="A28" s="235" t="s">
        <v>293</v>
      </c>
    </row>
    <row r="29" spans="1:1" ht="20.100000000000001" customHeight="1">
      <c r="A29" s="235" t="s">
        <v>294</v>
      </c>
    </row>
    <row r="30" spans="1:1" ht="20.100000000000001" customHeight="1">
      <c r="A30" s="235" t="s">
        <v>295</v>
      </c>
    </row>
    <row r="31" spans="1:1" ht="20.100000000000001" customHeight="1">
      <c r="A31" s="235" t="s">
        <v>296</v>
      </c>
    </row>
    <row r="32" spans="1:1" ht="20.100000000000001" customHeight="1">
      <c r="A32" s="235" t="s">
        <v>297</v>
      </c>
    </row>
    <row r="33" spans="1:1" ht="20.100000000000001" customHeight="1">
      <c r="A33" s="235" t="s">
        <v>298</v>
      </c>
    </row>
    <row r="34" spans="1:1" ht="20.100000000000001" customHeight="1">
      <c r="A34" s="235" t="s">
        <v>299</v>
      </c>
    </row>
    <row r="35" spans="1:1" ht="20.100000000000001" customHeight="1">
      <c r="A35" s="235" t="s">
        <v>300</v>
      </c>
    </row>
    <row r="36" spans="1:1" ht="20.100000000000001" customHeight="1">
      <c r="A36" s="235" t="s">
        <v>301</v>
      </c>
    </row>
    <row r="37" spans="1:1" ht="20.100000000000001" customHeight="1">
      <c r="A37" s="235" t="s">
        <v>302</v>
      </c>
    </row>
    <row r="38" spans="1:1" ht="20.100000000000001" customHeight="1">
      <c r="A38" s="235" t="s">
        <v>303</v>
      </c>
    </row>
    <row r="39" spans="1:1" ht="20.100000000000001" customHeight="1">
      <c r="A39" s="235" t="s">
        <v>304</v>
      </c>
    </row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</sheetData>
  <phoneticPr fontId="100" type="noConversion"/>
  <printOptions horizontalCentered="1"/>
  <pageMargins left="1" right="1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42"/>
  <sheetViews>
    <sheetView workbookViewId="0">
      <selection activeCell="F20" sqref="F20"/>
    </sheetView>
  </sheetViews>
  <sheetFormatPr defaultColWidth="11.42578125" defaultRowHeight="18.75"/>
  <cols>
    <col min="1" max="1" width="24" style="273" customWidth="1"/>
    <col min="2" max="2" width="14.7109375" style="273" customWidth="1"/>
    <col min="3" max="3" width="15.5703125" style="273" customWidth="1"/>
    <col min="4" max="4" width="14.28515625" style="273" customWidth="1"/>
    <col min="5" max="5" width="19.140625" style="273" customWidth="1"/>
    <col min="6" max="16384" width="11.42578125" style="273"/>
  </cols>
  <sheetData>
    <row r="1" spans="1:5">
      <c r="A1" s="244" t="s">
        <v>305</v>
      </c>
    </row>
    <row r="2" spans="1:5">
      <c r="A2" s="244" t="s">
        <v>306</v>
      </c>
    </row>
    <row r="3" spans="1:5">
      <c r="A3" s="246" t="s">
        <v>273</v>
      </c>
    </row>
    <row r="4" spans="1:5">
      <c r="A4" s="246" t="s">
        <v>307</v>
      </c>
    </row>
    <row r="5" spans="1:5" ht="20.100000000000001" customHeight="1">
      <c r="A5" s="274"/>
      <c r="B5" s="275"/>
      <c r="C5" s="276"/>
      <c r="D5" s="276"/>
      <c r="E5" s="276"/>
    </row>
    <row r="6" spans="1:5" ht="20.100000000000001" customHeight="1">
      <c r="A6" s="277"/>
      <c r="B6" s="275"/>
      <c r="C6" s="276"/>
      <c r="D6" s="276"/>
      <c r="E6" s="276"/>
    </row>
    <row r="7" spans="1:5" ht="20.100000000000001" customHeight="1">
      <c r="A7" s="192"/>
      <c r="B7" s="196"/>
      <c r="C7" s="196"/>
      <c r="D7" s="191"/>
      <c r="E7" s="278"/>
    </row>
    <row r="8" spans="1:5" ht="18" customHeight="1">
      <c r="A8" s="194"/>
      <c r="B8" s="195" t="s">
        <v>221</v>
      </c>
      <c r="C8" s="700" t="s">
        <v>308</v>
      </c>
      <c r="D8" s="701"/>
      <c r="E8" s="763"/>
    </row>
    <row r="9" spans="1:5" ht="18" customHeight="1">
      <c r="A9" s="196"/>
      <c r="B9" s="279" t="s">
        <v>223</v>
      </c>
      <c r="C9" s="279" t="s">
        <v>309</v>
      </c>
      <c r="D9" s="195" t="s">
        <v>310</v>
      </c>
      <c r="E9" s="195" t="s">
        <v>311</v>
      </c>
    </row>
    <row r="10" spans="1:5" ht="18" customHeight="1">
      <c r="A10" s="196"/>
      <c r="B10" s="280" t="s">
        <v>217</v>
      </c>
      <c r="C10" s="281" t="s">
        <v>312</v>
      </c>
      <c r="D10" s="279" t="s">
        <v>313</v>
      </c>
      <c r="E10" s="279" t="s">
        <v>314</v>
      </c>
    </row>
    <row r="11" spans="1:5" ht="18" customHeight="1">
      <c r="A11" s="196"/>
      <c r="B11" s="282"/>
      <c r="C11" s="281"/>
      <c r="D11" s="281" t="s">
        <v>315</v>
      </c>
      <c r="E11" s="281" t="s">
        <v>316</v>
      </c>
    </row>
    <row r="12" spans="1:5" ht="18" customHeight="1">
      <c r="A12" s="196"/>
      <c r="B12" s="283"/>
      <c r="C12" s="284"/>
      <c r="D12" s="284"/>
      <c r="E12" s="284" t="s">
        <v>317</v>
      </c>
    </row>
    <row r="13" spans="1:5" ht="18" customHeight="1">
      <c r="A13" s="249"/>
      <c r="B13" s="190"/>
      <c r="C13" s="200"/>
      <c r="D13" s="200"/>
      <c r="E13" s="200"/>
    </row>
    <row r="14" spans="1:5" ht="20.100000000000001" customHeight="1">
      <c r="A14" s="250"/>
      <c r="B14" s="764" t="s">
        <v>268</v>
      </c>
      <c r="C14" s="764"/>
      <c r="D14" s="764"/>
      <c r="E14" s="764"/>
    </row>
    <row r="15" spans="1:5" ht="20.100000000000001" customHeight="1">
      <c r="A15" s="223">
        <v>2005</v>
      </c>
      <c r="B15" s="285"/>
      <c r="C15" s="285"/>
      <c r="D15" s="285"/>
      <c r="E15" s="285"/>
    </row>
    <row r="16" spans="1:5" ht="20.100000000000001" customHeight="1">
      <c r="A16" s="223">
        <v>2006</v>
      </c>
      <c r="B16" s="285"/>
      <c r="C16" s="285"/>
      <c r="D16" s="285"/>
      <c r="E16" s="285"/>
    </row>
    <row r="17" spans="1:6" ht="20.100000000000001" customHeight="1">
      <c r="A17" s="223">
        <v>2007</v>
      </c>
      <c r="B17" s="285"/>
      <c r="C17" s="285"/>
      <c r="D17" s="285"/>
      <c r="E17" s="285"/>
      <c r="F17" s="267"/>
    </row>
    <row r="18" spans="1:6" ht="20.100000000000001" customHeight="1">
      <c r="A18" s="223">
        <v>2008</v>
      </c>
      <c r="B18" s="285"/>
      <c r="C18" s="285"/>
      <c r="D18" s="285"/>
      <c r="E18" s="285"/>
    </row>
    <row r="19" spans="1:6" ht="20.100000000000001" customHeight="1">
      <c r="A19" s="223">
        <v>2009</v>
      </c>
      <c r="B19" s="285"/>
      <c r="C19" s="285"/>
      <c r="D19" s="285"/>
      <c r="E19" s="285"/>
    </row>
    <row r="20" spans="1:6" ht="20.100000000000001" customHeight="1">
      <c r="A20" s="223">
        <v>2010</v>
      </c>
      <c r="B20" s="285"/>
      <c r="C20" s="285"/>
      <c r="D20" s="285"/>
      <c r="E20" s="285"/>
    </row>
    <row r="21" spans="1:6" ht="20.100000000000001" customHeight="1">
      <c r="A21" s="223">
        <v>2011</v>
      </c>
      <c r="B21" s="285"/>
      <c r="C21" s="285"/>
      <c r="D21" s="285"/>
      <c r="E21" s="285"/>
    </row>
    <row r="22" spans="1:6" ht="20.100000000000001" customHeight="1">
      <c r="A22" s="204" t="s">
        <v>219</v>
      </c>
      <c r="B22" s="285"/>
      <c r="C22" s="285"/>
      <c r="D22" s="285"/>
      <c r="E22" s="285"/>
    </row>
    <row r="23" spans="1:6" ht="20.100000000000001" customHeight="1">
      <c r="A23" s="228"/>
      <c r="B23" s="285"/>
      <c r="C23" s="285"/>
      <c r="D23" s="285"/>
      <c r="E23" s="285"/>
    </row>
    <row r="24" spans="1:6" ht="20.100000000000001" customHeight="1">
      <c r="A24" s="228"/>
      <c r="B24" s="762" t="s">
        <v>269</v>
      </c>
      <c r="C24" s="762"/>
      <c r="D24" s="762"/>
      <c r="E24" s="762"/>
    </row>
    <row r="25" spans="1:6" ht="20.100000000000001" customHeight="1">
      <c r="A25" s="228"/>
      <c r="B25" s="758" t="s">
        <v>270</v>
      </c>
      <c r="C25" s="758"/>
      <c r="D25" s="758"/>
      <c r="E25" s="758"/>
    </row>
    <row r="26" spans="1:6" ht="20.100000000000001" customHeight="1">
      <c r="A26" s="223">
        <v>2005</v>
      </c>
      <c r="B26" s="286"/>
      <c r="C26" s="286"/>
      <c r="D26" s="286"/>
      <c r="E26" s="286"/>
    </row>
    <row r="27" spans="1:6" ht="20.100000000000001" customHeight="1">
      <c r="A27" s="223">
        <v>2006</v>
      </c>
      <c r="B27" s="286"/>
      <c r="C27" s="286"/>
      <c r="D27" s="286"/>
      <c r="E27" s="286"/>
    </row>
    <row r="28" spans="1:6" ht="20.100000000000001" customHeight="1">
      <c r="A28" s="223">
        <v>2007</v>
      </c>
      <c r="B28" s="286"/>
      <c r="C28" s="286"/>
      <c r="D28" s="286"/>
      <c r="E28" s="286"/>
    </row>
    <row r="29" spans="1:6" ht="20.100000000000001" customHeight="1">
      <c r="A29" s="223">
        <v>2008</v>
      </c>
      <c r="B29" s="286"/>
      <c r="C29" s="286"/>
      <c r="D29" s="286"/>
      <c r="E29" s="286"/>
    </row>
    <row r="30" spans="1:6" ht="20.100000000000001" customHeight="1">
      <c r="A30" s="223">
        <v>2009</v>
      </c>
      <c r="B30" s="286"/>
      <c r="C30" s="286"/>
      <c r="D30" s="286"/>
      <c r="E30" s="286"/>
    </row>
    <row r="31" spans="1:6" ht="20.100000000000001" customHeight="1">
      <c r="A31" s="223">
        <v>2010</v>
      </c>
      <c r="B31" s="286"/>
      <c r="C31" s="286"/>
      <c r="D31" s="286"/>
      <c r="E31" s="286"/>
    </row>
    <row r="32" spans="1:6" ht="20.100000000000001" customHeight="1">
      <c r="A32" s="223">
        <v>2011</v>
      </c>
      <c r="B32" s="286"/>
      <c r="C32" s="286"/>
      <c r="D32" s="286"/>
      <c r="E32" s="286"/>
    </row>
    <row r="33" spans="1:5" ht="20.100000000000001" customHeight="1">
      <c r="A33" s="204" t="s">
        <v>219</v>
      </c>
      <c r="B33" s="286"/>
      <c r="C33" s="286"/>
      <c r="D33" s="286"/>
      <c r="E33" s="286"/>
    </row>
    <row r="34" spans="1:5">
      <c r="A34" s="228"/>
    </row>
    <row r="35" spans="1:5">
      <c r="A35" s="228"/>
    </row>
    <row r="36" spans="1:5">
      <c r="A36" s="228"/>
    </row>
    <row r="37" spans="1:5">
      <c r="A37" s="228"/>
    </row>
    <row r="38" spans="1:5">
      <c r="A38" s="228"/>
    </row>
    <row r="39" spans="1:5">
      <c r="A39" s="228"/>
    </row>
    <row r="40" spans="1:5">
      <c r="A40" s="228"/>
    </row>
    <row r="41" spans="1:5">
      <c r="A41" s="287"/>
    </row>
    <row r="42" spans="1:5">
      <c r="A42" s="287"/>
    </row>
  </sheetData>
  <mergeCells count="4">
    <mergeCell ref="C8:E8"/>
    <mergeCell ref="B14:E14"/>
    <mergeCell ref="B24:E24"/>
    <mergeCell ref="B25:E25"/>
  </mergeCells>
  <phoneticPr fontId="100" type="noConversion"/>
  <printOptions horizontalCentered="1"/>
  <pageMargins left="1" right="1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63"/>
  <sheetViews>
    <sheetView workbookViewId="0">
      <pane ySplit="4" topLeftCell="A5" activePane="bottomLeft" state="frozen"/>
      <selection activeCell="D10" sqref="D10"/>
      <selection pane="bottomLeft" activeCell="I7" sqref="I7"/>
    </sheetView>
  </sheetViews>
  <sheetFormatPr defaultRowHeight="12.75"/>
  <cols>
    <col min="1" max="1" width="42.28515625" style="556" customWidth="1"/>
    <col min="2" max="2" width="8.85546875" style="556" customWidth="1"/>
    <col min="3" max="7" width="8.42578125" style="556" customWidth="1"/>
    <col min="8" max="240" width="9.140625" style="556"/>
    <col min="241" max="241" width="44.28515625" style="556" customWidth="1"/>
    <col min="242" max="251" width="0" style="556" hidden="1" customWidth="1"/>
    <col min="252" max="252" width="8.85546875" style="556" customWidth="1"/>
    <col min="253" max="256" width="0" style="556" hidden="1" customWidth="1"/>
    <col min="257" max="260" width="8.85546875" style="556" customWidth="1"/>
    <col min="261" max="496" width="9.140625" style="556"/>
    <col min="497" max="497" width="44.28515625" style="556" customWidth="1"/>
    <col min="498" max="507" width="0" style="556" hidden="1" customWidth="1"/>
    <col min="508" max="508" width="8.85546875" style="556" customWidth="1"/>
    <col min="509" max="512" width="0" style="556" hidden="1" customWidth="1"/>
    <col min="513" max="516" width="8.85546875" style="556" customWidth="1"/>
    <col min="517" max="752" width="9.140625" style="556"/>
    <col min="753" max="753" width="44.28515625" style="556" customWidth="1"/>
    <col min="754" max="763" width="0" style="556" hidden="1" customWidth="1"/>
    <col min="764" max="764" width="8.85546875" style="556" customWidth="1"/>
    <col min="765" max="768" width="0" style="556" hidden="1" customWidth="1"/>
    <col min="769" max="772" width="8.85546875" style="556" customWidth="1"/>
    <col min="773" max="1008" width="9.140625" style="556"/>
    <col min="1009" max="1009" width="44.28515625" style="556" customWidth="1"/>
    <col min="1010" max="1019" width="0" style="556" hidden="1" customWidth="1"/>
    <col min="1020" max="1020" width="8.85546875" style="556" customWidth="1"/>
    <col min="1021" max="1024" width="0" style="556" hidden="1" customWidth="1"/>
    <col min="1025" max="1028" width="8.85546875" style="556" customWidth="1"/>
    <col min="1029" max="1264" width="9.140625" style="556"/>
    <col min="1265" max="1265" width="44.28515625" style="556" customWidth="1"/>
    <col min="1266" max="1275" width="0" style="556" hidden="1" customWidth="1"/>
    <col min="1276" max="1276" width="8.85546875" style="556" customWidth="1"/>
    <col min="1277" max="1280" width="0" style="556" hidden="1" customWidth="1"/>
    <col min="1281" max="1284" width="8.85546875" style="556" customWidth="1"/>
    <col min="1285" max="1520" width="9.140625" style="556"/>
    <col min="1521" max="1521" width="44.28515625" style="556" customWidth="1"/>
    <col min="1522" max="1531" width="0" style="556" hidden="1" customWidth="1"/>
    <col min="1532" max="1532" width="8.85546875" style="556" customWidth="1"/>
    <col min="1533" max="1536" width="0" style="556" hidden="1" customWidth="1"/>
    <col min="1537" max="1540" width="8.85546875" style="556" customWidth="1"/>
    <col min="1541" max="1776" width="9.140625" style="556"/>
    <col min="1777" max="1777" width="44.28515625" style="556" customWidth="1"/>
    <col min="1778" max="1787" width="0" style="556" hidden="1" customWidth="1"/>
    <col min="1788" max="1788" width="8.85546875" style="556" customWidth="1"/>
    <col min="1789" max="1792" width="0" style="556" hidden="1" customWidth="1"/>
    <col min="1793" max="1796" width="8.85546875" style="556" customWidth="1"/>
    <col min="1797" max="2032" width="9.140625" style="556"/>
    <col min="2033" max="2033" width="44.28515625" style="556" customWidth="1"/>
    <col min="2034" max="2043" width="0" style="556" hidden="1" customWidth="1"/>
    <col min="2044" max="2044" width="8.85546875" style="556" customWidth="1"/>
    <col min="2045" max="2048" width="0" style="556" hidden="1" customWidth="1"/>
    <col min="2049" max="2052" width="8.85546875" style="556" customWidth="1"/>
    <col min="2053" max="2288" width="9.140625" style="556"/>
    <col min="2289" max="2289" width="44.28515625" style="556" customWidth="1"/>
    <col min="2290" max="2299" width="0" style="556" hidden="1" customWidth="1"/>
    <col min="2300" max="2300" width="8.85546875" style="556" customWidth="1"/>
    <col min="2301" max="2304" width="0" style="556" hidden="1" customWidth="1"/>
    <col min="2305" max="2308" width="8.85546875" style="556" customWidth="1"/>
    <col min="2309" max="2544" width="9.140625" style="556"/>
    <col min="2545" max="2545" width="44.28515625" style="556" customWidth="1"/>
    <col min="2546" max="2555" width="0" style="556" hidden="1" customWidth="1"/>
    <col min="2556" max="2556" width="8.85546875" style="556" customWidth="1"/>
    <col min="2557" max="2560" width="0" style="556" hidden="1" customWidth="1"/>
    <col min="2561" max="2564" width="8.85546875" style="556" customWidth="1"/>
    <col min="2565" max="2800" width="9.140625" style="556"/>
    <col min="2801" max="2801" width="44.28515625" style="556" customWidth="1"/>
    <col min="2802" max="2811" width="0" style="556" hidden="1" customWidth="1"/>
    <col min="2812" max="2812" width="8.85546875" style="556" customWidth="1"/>
    <col min="2813" max="2816" width="0" style="556" hidden="1" customWidth="1"/>
    <col min="2817" max="2820" width="8.85546875" style="556" customWidth="1"/>
    <col min="2821" max="3056" width="9.140625" style="556"/>
    <col min="3057" max="3057" width="44.28515625" style="556" customWidth="1"/>
    <col min="3058" max="3067" width="0" style="556" hidden="1" customWidth="1"/>
    <col min="3068" max="3068" width="8.85546875" style="556" customWidth="1"/>
    <col min="3069" max="3072" width="0" style="556" hidden="1" customWidth="1"/>
    <col min="3073" max="3076" width="8.85546875" style="556" customWidth="1"/>
    <col min="3077" max="3312" width="9.140625" style="556"/>
    <col min="3313" max="3313" width="44.28515625" style="556" customWidth="1"/>
    <col min="3314" max="3323" width="0" style="556" hidden="1" customWidth="1"/>
    <col min="3324" max="3324" width="8.85546875" style="556" customWidth="1"/>
    <col min="3325" max="3328" width="0" style="556" hidden="1" customWidth="1"/>
    <col min="3329" max="3332" width="8.85546875" style="556" customWidth="1"/>
    <col min="3333" max="3568" width="9.140625" style="556"/>
    <col min="3569" max="3569" width="44.28515625" style="556" customWidth="1"/>
    <col min="3570" max="3579" width="0" style="556" hidden="1" customWidth="1"/>
    <col min="3580" max="3580" width="8.85546875" style="556" customWidth="1"/>
    <col min="3581" max="3584" width="0" style="556" hidden="1" customWidth="1"/>
    <col min="3585" max="3588" width="8.85546875" style="556" customWidth="1"/>
    <col min="3589" max="3824" width="9.140625" style="556"/>
    <col min="3825" max="3825" width="44.28515625" style="556" customWidth="1"/>
    <col min="3826" max="3835" width="0" style="556" hidden="1" customWidth="1"/>
    <col min="3836" max="3836" width="8.85546875" style="556" customWidth="1"/>
    <col min="3837" max="3840" width="0" style="556" hidden="1" customWidth="1"/>
    <col min="3841" max="3844" width="8.85546875" style="556" customWidth="1"/>
    <col min="3845" max="4080" width="9.140625" style="556"/>
    <col min="4081" max="4081" width="44.28515625" style="556" customWidth="1"/>
    <col min="4082" max="4091" width="0" style="556" hidden="1" customWidth="1"/>
    <col min="4092" max="4092" width="8.85546875" style="556" customWidth="1"/>
    <col min="4093" max="4096" width="0" style="556" hidden="1" customWidth="1"/>
    <col min="4097" max="4100" width="8.85546875" style="556" customWidth="1"/>
    <col min="4101" max="4336" width="9.140625" style="556"/>
    <col min="4337" max="4337" width="44.28515625" style="556" customWidth="1"/>
    <col min="4338" max="4347" width="0" style="556" hidden="1" customWidth="1"/>
    <col min="4348" max="4348" width="8.85546875" style="556" customWidth="1"/>
    <col min="4349" max="4352" width="0" style="556" hidden="1" customWidth="1"/>
    <col min="4353" max="4356" width="8.85546875" style="556" customWidth="1"/>
    <col min="4357" max="4592" width="9.140625" style="556"/>
    <col min="4593" max="4593" width="44.28515625" style="556" customWidth="1"/>
    <col min="4594" max="4603" width="0" style="556" hidden="1" customWidth="1"/>
    <col min="4604" max="4604" width="8.85546875" style="556" customWidth="1"/>
    <col min="4605" max="4608" width="0" style="556" hidden="1" customWidth="1"/>
    <col min="4609" max="4612" width="8.85546875" style="556" customWidth="1"/>
    <col min="4613" max="4848" width="9.140625" style="556"/>
    <col min="4849" max="4849" width="44.28515625" style="556" customWidth="1"/>
    <col min="4850" max="4859" width="0" style="556" hidden="1" customWidth="1"/>
    <col min="4860" max="4860" width="8.85546875" style="556" customWidth="1"/>
    <col min="4861" max="4864" width="0" style="556" hidden="1" customWidth="1"/>
    <col min="4865" max="4868" width="8.85546875" style="556" customWidth="1"/>
    <col min="4869" max="5104" width="9.140625" style="556"/>
    <col min="5105" max="5105" width="44.28515625" style="556" customWidth="1"/>
    <col min="5106" max="5115" width="0" style="556" hidden="1" customWidth="1"/>
    <col min="5116" max="5116" width="8.85546875" style="556" customWidth="1"/>
    <col min="5117" max="5120" width="0" style="556" hidden="1" customWidth="1"/>
    <col min="5121" max="5124" width="8.85546875" style="556" customWidth="1"/>
    <col min="5125" max="5360" width="9.140625" style="556"/>
    <col min="5361" max="5361" width="44.28515625" style="556" customWidth="1"/>
    <col min="5362" max="5371" width="0" style="556" hidden="1" customWidth="1"/>
    <col min="5372" max="5372" width="8.85546875" style="556" customWidth="1"/>
    <col min="5373" max="5376" width="0" style="556" hidden="1" customWidth="1"/>
    <col min="5377" max="5380" width="8.85546875" style="556" customWidth="1"/>
    <col min="5381" max="5616" width="9.140625" style="556"/>
    <col min="5617" max="5617" width="44.28515625" style="556" customWidth="1"/>
    <col min="5618" max="5627" width="0" style="556" hidden="1" customWidth="1"/>
    <col min="5628" max="5628" width="8.85546875" style="556" customWidth="1"/>
    <col min="5629" max="5632" width="0" style="556" hidden="1" customWidth="1"/>
    <col min="5633" max="5636" width="8.85546875" style="556" customWidth="1"/>
    <col min="5637" max="5872" width="9.140625" style="556"/>
    <col min="5873" max="5873" width="44.28515625" style="556" customWidth="1"/>
    <col min="5874" max="5883" width="0" style="556" hidden="1" customWidth="1"/>
    <col min="5884" max="5884" width="8.85546875" style="556" customWidth="1"/>
    <col min="5885" max="5888" width="0" style="556" hidden="1" customWidth="1"/>
    <col min="5889" max="5892" width="8.85546875" style="556" customWidth="1"/>
    <col min="5893" max="6128" width="9.140625" style="556"/>
    <col min="6129" max="6129" width="44.28515625" style="556" customWidth="1"/>
    <col min="6130" max="6139" width="0" style="556" hidden="1" customWidth="1"/>
    <col min="6140" max="6140" width="8.85546875" style="556" customWidth="1"/>
    <col min="6141" max="6144" width="0" style="556" hidden="1" customWidth="1"/>
    <col min="6145" max="6148" width="8.85546875" style="556" customWidth="1"/>
    <col min="6149" max="6384" width="9.140625" style="556"/>
    <col min="6385" max="6385" width="44.28515625" style="556" customWidth="1"/>
    <col min="6386" max="6395" width="0" style="556" hidden="1" customWidth="1"/>
    <col min="6396" max="6396" width="8.85546875" style="556" customWidth="1"/>
    <col min="6397" max="6400" width="0" style="556" hidden="1" customWidth="1"/>
    <col min="6401" max="6404" width="8.85546875" style="556" customWidth="1"/>
    <col min="6405" max="6640" width="9.140625" style="556"/>
    <col min="6641" max="6641" width="44.28515625" style="556" customWidth="1"/>
    <col min="6642" max="6651" width="0" style="556" hidden="1" customWidth="1"/>
    <col min="6652" max="6652" width="8.85546875" style="556" customWidth="1"/>
    <col min="6653" max="6656" width="0" style="556" hidden="1" customWidth="1"/>
    <col min="6657" max="6660" width="8.85546875" style="556" customWidth="1"/>
    <col min="6661" max="6896" width="9.140625" style="556"/>
    <col min="6897" max="6897" width="44.28515625" style="556" customWidth="1"/>
    <col min="6898" max="6907" width="0" style="556" hidden="1" customWidth="1"/>
    <col min="6908" max="6908" width="8.85546875" style="556" customWidth="1"/>
    <col min="6909" max="6912" width="0" style="556" hidden="1" customWidth="1"/>
    <col min="6913" max="6916" width="8.85546875" style="556" customWidth="1"/>
    <col min="6917" max="7152" width="9.140625" style="556"/>
    <col min="7153" max="7153" width="44.28515625" style="556" customWidth="1"/>
    <col min="7154" max="7163" width="0" style="556" hidden="1" customWidth="1"/>
    <col min="7164" max="7164" width="8.85546875" style="556" customWidth="1"/>
    <col min="7165" max="7168" width="0" style="556" hidden="1" customWidth="1"/>
    <col min="7169" max="7172" width="8.85546875" style="556" customWidth="1"/>
    <col min="7173" max="7408" width="9.140625" style="556"/>
    <col min="7409" max="7409" width="44.28515625" style="556" customWidth="1"/>
    <col min="7410" max="7419" width="0" style="556" hidden="1" customWidth="1"/>
    <col min="7420" max="7420" width="8.85546875" style="556" customWidth="1"/>
    <col min="7421" max="7424" width="0" style="556" hidden="1" customWidth="1"/>
    <col min="7425" max="7428" width="8.85546875" style="556" customWidth="1"/>
    <col min="7429" max="7664" width="9.140625" style="556"/>
    <col min="7665" max="7665" width="44.28515625" style="556" customWidth="1"/>
    <col min="7666" max="7675" width="0" style="556" hidden="1" customWidth="1"/>
    <col min="7676" max="7676" width="8.85546875" style="556" customWidth="1"/>
    <col min="7677" max="7680" width="0" style="556" hidden="1" customWidth="1"/>
    <col min="7681" max="7684" width="8.85546875" style="556" customWidth="1"/>
    <col min="7685" max="7920" width="9.140625" style="556"/>
    <col min="7921" max="7921" width="44.28515625" style="556" customWidth="1"/>
    <col min="7922" max="7931" width="0" style="556" hidden="1" customWidth="1"/>
    <col min="7932" max="7932" width="8.85546875" style="556" customWidth="1"/>
    <col min="7933" max="7936" width="0" style="556" hidden="1" customWidth="1"/>
    <col min="7937" max="7940" width="8.85546875" style="556" customWidth="1"/>
    <col min="7941" max="8176" width="9.140625" style="556"/>
    <col min="8177" max="8177" width="44.28515625" style="556" customWidth="1"/>
    <col min="8178" max="8187" width="0" style="556" hidden="1" customWidth="1"/>
    <col min="8188" max="8188" width="8.85546875" style="556" customWidth="1"/>
    <col min="8189" max="8192" width="0" style="556" hidden="1" customWidth="1"/>
    <col min="8193" max="8196" width="8.85546875" style="556" customWidth="1"/>
    <col min="8197" max="8432" width="9.140625" style="556"/>
    <col min="8433" max="8433" width="44.28515625" style="556" customWidth="1"/>
    <col min="8434" max="8443" width="0" style="556" hidden="1" customWidth="1"/>
    <col min="8444" max="8444" width="8.85546875" style="556" customWidth="1"/>
    <col min="8445" max="8448" width="0" style="556" hidden="1" customWidth="1"/>
    <col min="8449" max="8452" width="8.85546875" style="556" customWidth="1"/>
    <col min="8453" max="8688" width="9.140625" style="556"/>
    <col min="8689" max="8689" width="44.28515625" style="556" customWidth="1"/>
    <col min="8690" max="8699" width="0" style="556" hidden="1" customWidth="1"/>
    <col min="8700" max="8700" width="8.85546875" style="556" customWidth="1"/>
    <col min="8701" max="8704" width="0" style="556" hidden="1" customWidth="1"/>
    <col min="8705" max="8708" width="8.85546875" style="556" customWidth="1"/>
    <col min="8709" max="8944" width="9.140625" style="556"/>
    <col min="8945" max="8945" width="44.28515625" style="556" customWidth="1"/>
    <col min="8946" max="8955" width="0" style="556" hidden="1" customWidth="1"/>
    <col min="8956" max="8956" width="8.85546875" style="556" customWidth="1"/>
    <col min="8957" max="8960" width="0" style="556" hidden="1" customWidth="1"/>
    <col min="8961" max="8964" width="8.85546875" style="556" customWidth="1"/>
    <col min="8965" max="9200" width="9.140625" style="556"/>
    <col min="9201" max="9201" width="44.28515625" style="556" customWidth="1"/>
    <col min="9202" max="9211" width="0" style="556" hidden="1" customWidth="1"/>
    <col min="9212" max="9212" width="8.85546875" style="556" customWidth="1"/>
    <col min="9213" max="9216" width="0" style="556" hidden="1" customWidth="1"/>
    <col min="9217" max="9220" width="8.85546875" style="556" customWidth="1"/>
    <col min="9221" max="9456" width="9.140625" style="556"/>
    <col min="9457" max="9457" width="44.28515625" style="556" customWidth="1"/>
    <col min="9458" max="9467" width="0" style="556" hidden="1" customWidth="1"/>
    <col min="9468" max="9468" width="8.85546875" style="556" customWidth="1"/>
    <col min="9469" max="9472" width="0" style="556" hidden="1" customWidth="1"/>
    <col min="9473" max="9476" width="8.85546875" style="556" customWidth="1"/>
    <col min="9477" max="9712" width="9.140625" style="556"/>
    <col min="9713" max="9713" width="44.28515625" style="556" customWidth="1"/>
    <col min="9714" max="9723" width="0" style="556" hidden="1" customWidth="1"/>
    <col min="9724" max="9724" width="8.85546875" style="556" customWidth="1"/>
    <col min="9725" max="9728" width="0" style="556" hidden="1" customWidth="1"/>
    <col min="9729" max="9732" width="8.85546875" style="556" customWidth="1"/>
    <col min="9733" max="9968" width="9.140625" style="556"/>
    <col min="9969" max="9969" width="44.28515625" style="556" customWidth="1"/>
    <col min="9970" max="9979" width="0" style="556" hidden="1" customWidth="1"/>
    <col min="9980" max="9980" width="8.85546875" style="556" customWidth="1"/>
    <col min="9981" max="9984" width="0" style="556" hidden="1" customWidth="1"/>
    <col min="9985" max="9988" width="8.85546875" style="556" customWidth="1"/>
    <col min="9989" max="10224" width="9.140625" style="556"/>
    <col min="10225" max="10225" width="44.28515625" style="556" customWidth="1"/>
    <col min="10226" max="10235" width="0" style="556" hidden="1" customWidth="1"/>
    <col min="10236" max="10236" width="8.85546875" style="556" customWidth="1"/>
    <col min="10237" max="10240" width="0" style="556" hidden="1" customWidth="1"/>
    <col min="10241" max="10244" width="8.85546875" style="556" customWidth="1"/>
    <col min="10245" max="10480" width="9.140625" style="556"/>
    <col min="10481" max="10481" width="44.28515625" style="556" customWidth="1"/>
    <col min="10482" max="10491" width="0" style="556" hidden="1" customWidth="1"/>
    <col min="10492" max="10492" width="8.85546875" style="556" customWidth="1"/>
    <col min="10493" max="10496" width="0" style="556" hidden="1" customWidth="1"/>
    <col min="10497" max="10500" width="8.85546875" style="556" customWidth="1"/>
    <col min="10501" max="10736" width="9.140625" style="556"/>
    <col min="10737" max="10737" width="44.28515625" style="556" customWidth="1"/>
    <col min="10738" max="10747" width="0" style="556" hidden="1" customWidth="1"/>
    <col min="10748" max="10748" width="8.85546875" style="556" customWidth="1"/>
    <col min="10749" max="10752" width="0" style="556" hidden="1" customWidth="1"/>
    <col min="10753" max="10756" width="8.85546875" style="556" customWidth="1"/>
    <col min="10757" max="10992" width="9.140625" style="556"/>
    <col min="10993" max="10993" width="44.28515625" style="556" customWidth="1"/>
    <col min="10994" max="11003" width="0" style="556" hidden="1" customWidth="1"/>
    <col min="11004" max="11004" width="8.85546875" style="556" customWidth="1"/>
    <col min="11005" max="11008" width="0" style="556" hidden="1" customWidth="1"/>
    <col min="11009" max="11012" width="8.85546875" style="556" customWidth="1"/>
    <col min="11013" max="11248" width="9.140625" style="556"/>
    <col min="11249" max="11249" width="44.28515625" style="556" customWidth="1"/>
    <col min="11250" max="11259" width="0" style="556" hidden="1" customWidth="1"/>
    <col min="11260" max="11260" width="8.85546875" style="556" customWidth="1"/>
    <col min="11261" max="11264" width="0" style="556" hidden="1" customWidth="1"/>
    <col min="11265" max="11268" width="8.85546875" style="556" customWidth="1"/>
    <col min="11269" max="11504" width="9.140625" style="556"/>
    <col min="11505" max="11505" width="44.28515625" style="556" customWidth="1"/>
    <col min="11506" max="11515" width="0" style="556" hidden="1" customWidth="1"/>
    <col min="11516" max="11516" width="8.85546875" style="556" customWidth="1"/>
    <col min="11517" max="11520" width="0" style="556" hidden="1" customWidth="1"/>
    <col min="11521" max="11524" width="8.85546875" style="556" customWidth="1"/>
    <col min="11525" max="11760" width="9.140625" style="556"/>
    <col min="11761" max="11761" width="44.28515625" style="556" customWidth="1"/>
    <col min="11762" max="11771" width="0" style="556" hidden="1" customWidth="1"/>
    <col min="11772" max="11772" width="8.85546875" style="556" customWidth="1"/>
    <col min="11773" max="11776" width="0" style="556" hidden="1" customWidth="1"/>
    <col min="11777" max="11780" width="8.85546875" style="556" customWidth="1"/>
    <col min="11781" max="12016" width="9.140625" style="556"/>
    <col min="12017" max="12017" width="44.28515625" style="556" customWidth="1"/>
    <col min="12018" max="12027" width="0" style="556" hidden="1" customWidth="1"/>
    <col min="12028" max="12028" width="8.85546875" style="556" customWidth="1"/>
    <col min="12029" max="12032" width="0" style="556" hidden="1" customWidth="1"/>
    <col min="12033" max="12036" width="8.85546875" style="556" customWidth="1"/>
    <col min="12037" max="12272" width="9.140625" style="556"/>
    <col min="12273" max="12273" width="44.28515625" style="556" customWidth="1"/>
    <col min="12274" max="12283" width="0" style="556" hidden="1" customWidth="1"/>
    <col min="12284" max="12284" width="8.85546875" style="556" customWidth="1"/>
    <col min="12285" max="12288" width="0" style="556" hidden="1" customWidth="1"/>
    <col min="12289" max="12292" width="8.85546875" style="556" customWidth="1"/>
    <col min="12293" max="12528" width="9.140625" style="556"/>
    <col min="12529" max="12529" width="44.28515625" style="556" customWidth="1"/>
    <col min="12530" max="12539" width="0" style="556" hidden="1" customWidth="1"/>
    <col min="12540" max="12540" width="8.85546875" style="556" customWidth="1"/>
    <col min="12541" max="12544" width="0" style="556" hidden="1" customWidth="1"/>
    <col min="12545" max="12548" width="8.85546875" style="556" customWidth="1"/>
    <col min="12549" max="12784" width="9.140625" style="556"/>
    <col min="12785" max="12785" width="44.28515625" style="556" customWidth="1"/>
    <col min="12786" max="12795" width="0" style="556" hidden="1" customWidth="1"/>
    <col min="12796" max="12796" width="8.85546875" style="556" customWidth="1"/>
    <col min="12797" max="12800" width="0" style="556" hidden="1" customWidth="1"/>
    <col min="12801" max="12804" width="8.85546875" style="556" customWidth="1"/>
    <col min="12805" max="13040" width="9.140625" style="556"/>
    <col min="13041" max="13041" width="44.28515625" style="556" customWidth="1"/>
    <col min="13042" max="13051" width="0" style="556" hidden="1" customWidth="1"/>
    <col min="13052" max="13052" width="8.85546875" style="556" customWidth="1"/>
    <col min="13053" max="13056" width="0" style="556" hidden="1" customWidth="1"/>
    <col min="13057" max="13060" width="8.85546875" style="556" customWidth="1"/>
    <col min="13061" max="13296" width="9.140625" style="556"/>
    <col min="13297" max="13297" width="44.28515625" style="556" customWidth="1"/>
    <col min="13298" max="13307" width="0" style="556" hidden="1" customWidth="1"/>
    <col min="13308" max="13308" width="8.85546875" style="556" customWidth="1"/>
    <col min="13309" max="13312" width="0" style="556" hidden="1" customWidth="1"/>
    <col min="13313" max="13316" width="8.85546875" style="556" customWidth="1"/>
    <col min="13317" max="13552" width="9.140625" style="556"/>
    <col min="13553" max="13553" width="44.28515625" style="556" customWidth="1"/>
    <col min="13554" max="13563" width="0" style="556" hidden="1" customWidth="1"/>
    <col min="13564" max="13564" width="8.85546875" style="556" customWidth="1"/>
    <col min="13565" max="13568" width="0" style="556" hidden="1" customWidth="1"/>
    <col min="13569" max="13572" width="8.85546875" style="556" customWidth="1"/>
    <col min="13573" max="13808" width="9.140625" style="556"/>
    <col min="13809" max="13809" width="44.28515625" style="556" customWidth="1"/>
    <col min="13810" max="13819" width="0" style="556" hidden="1" customWidth="1"/>
    <col min="13820" max="13820" width="8.85546875" style="556" customWidth="1"/>
    <col min="13821" max="13824" width="0" style="556" hidden="1" customWidth="1"/>
    <col min="13825" max="13828" width="8.85546875" style="556" customWidth="1"/>
    <col min="13829" max="14064" width="9.140625" style="556"/>
    <col min="14065" max="14065" width="44.28515625" style="556" customWidth="1"/>
    <col min="14066" max="14075" width="0" style="556" hidden="1" customWidth="1"/>
    <col min="14076" max="14076" width="8.85546875" style="556" customWidth="1"/>
    <col min="14077" max="14080" width="0" style="556" hidden="1" customWidth="1"/>
    <col min="14081" max="14084" width="8.85546875" style="556" customWidth="1"/>
    <col min="14085" max="14320" width="9.140625" style="556"/>
    <col min="14321" max="14321" width="44.28515625" style="556" customWidth="1"/>
    <col min="14322" max="14331" width="0" style="556" hidden="1" customWidth="1"/>
    <col min="14332" max="14332" width="8.85546875" style="556" customWidth="1"/>
    <col min="14333" max="14336" width="0" style="556" hidden="1" customWidth="1"/>
    <col min="14337" max="14340" width="8.85546875" style="556" customWidth="1"/>
    <col min="14341" max="14576" width="9.140625" style="556"/>
    <col min="14577" max="14577" width="44.28515625" style="556" customWidth="1"/>
    <col min="14578" max="14587" width="0" style="556" hidden="1" customWidth="1"/>
    <col min="14588" max="14588" width="8.85546875" style="556" customWidth="1"/>
    <col min="14589" max="14592" width="0" style="556" hidden="1" customWidth="1"/>
    <col min="14593" max="14596" width="8.85546875" style="556" customWidth="1"/>
    <col min="14597" max="14832" width="9.140625" style="556"/>
    <col min="14833" max="14833" width="44.28515625" style="556" customWidth="1"/>
    <col min="14834" max="14843" width="0" style="556" hidden="1" customWidth="1"/>
    <col min="14844" max="14844" width="8.85546875" style="556" customWidth="1"/>
    <col min="14845" max="14848" width="0" style="556" hidden="1" customWidth="1"/>
    <col min="14849" max="14852" width="8.85546875" style="556" customWidth="1"/>
    <col min="14853" max="15088" width="9.140625" style="556"/>
    <col min="15089" max="15089" width="44.28515625" style="556" customWidth="1"/>
    <col min="15090" max="15099" width="0" style="556" hidden="1" customWidth="1"/>
    <col min="15100" max="15100" width="8.85546875" style="556" customWidth="1"/>
    <col min="15101" max="15104" width="0" style="556" hidden="1" customWidth="1"/>
    <col min="15105" max="15108" width="8.85546875" style="556" customWidth="1"/>
    <col min="15109" max="15344" width="9.140625" style="556"/>
    <col min="15345" max="15345" width="44.28515625" style="556" customWidth="1"/>
    <col min="15346" max="15355" width="0" style="556" hidden="1" customWidth="1"/>
    <col min="15356" max="15356" width="8.85546875" style="556" customWidth="1"/>
    <col min="15357" max="15360" width="0" style="556" hidden="1" customWidth="1"/>
    <col min="15361" max="15364" width="8.85546875" style="556" customWidth="1"/>
    <col min="15365" max="15600" width="9.140625" style="556"/>
    <col min="15601" max="15601" width="44.28515625" style="556" customWidth="1"/>
    <col min="15602" max="15611" width="0" style="556" hidden="1" customWidth="1"/>
    <col min="15612" max="15612" width="8.85546875" style="556" customWidth="1"/>
    <col min="15613" max="15616" width="0" style="556" hidden="1" customWidth="1"/>
    <col min="15617" max="15620" width="8.85546875" style="556" customWidth="1"/>
    <col min="15621" max="15856" width="9.140625" style="556"/>
    <col min="15857" max="15857" width="44.28515625" style="556" customWidth="1"/>
    <col min="15858" max="15867" width="0" style="556" hidden="1" customWidth="1"/>
    <col min="15868" max="15868" width="8.85546875" style="556" customWidth="1"/>
    <col min="15869" max="15872" width="0" style="556" hidden="1" customWidth="1"/>
    <col min="15873" max="15876" width="8.85546875" style="556" customWidth="1"/>
    <col min="15877" max="16112" width="9.140625" style="556"/>
    <col min="16113" max="16113" width="44.28515625" style="556" customWidth="1"/>
    <col min="16114" max="16123" width="0" style="556" hidden="1" customWidth="1"/>
    <col min="16124" max="16124" width="8.85546875" style="556" customWidth="1"/>
    <col min="16125" max="16128" width="0" style="556" hidden="1" customWidth="1"/>
    <col min="16129" max="16132" width="8.85546875" style="556" customWidth="1"/>
    <col min="16133" max="16384" width="9.140625" style="556"/>
  </cols>
  <sheetData>
    <row r="1" spans="1:7" ht="23.25" customHeight="1">
      <c r="A1" s="674" t="s">
        <v>624</v>
      </c>
    </row>
    <row r="2" spans="1:7" ht="18" customHeight="1">
      <c r="A2" s="575" t="s">
        <v>625</v>
      </c>
    </row>
    <row r="3" spans="1:7" ht="19.5" customHeight="1">
      <c r="A3" s="572"/>
      <c r="B3" s="621"/>
      <c r="C3" s="621"/>
      <c r="D3" s="621"/>
      <c r="E3" s="621"/>
      <c r="F3" s="627"/>
      <c r="G3" s="665"/>
    </row>
    <row r="4" spans="1:7" ht="18.75" customHeight="1">
      <c r="B4" s="561">
        <v>2016</v>
      </c>
      <c r="C4" s="561">
        <v>2017</v>
      </c>
      <c r="D4" s="561">
        <v>2018</v>
      </c>
      <c r="E4" s="561">
        <v>2019</v>
      </c>
      <c r="F4" s="561">
        <v>2020</v>
      </c>
      <c r="G4" s="561">
        <v>2021</v>
      </c>
    </row>
    <row r="5" spans="1:7" ht="21.75" customHeight="1">
      <c r="A5" s="573" t="s">
        <v>536</v>
      </c>
      <c r="B5" s="571">
        <f t="shared" ref="B5:G5" si="0">SUM(B7:B29)+SUM(B37:B50)</f>
        <v>24</v>
      </c>
      <c r="C5" s="571">
        <f t="shared" si="0"/>
        <v>95</v>
      </c>
      <c r="D5" s="571">
        <f t="shared" si="0"/>
        <v>59</v>
      </c>
      <c r="E5" s="571">
        <f t="shared" si="0"/>
        <v>54</v>
      </c>
      <c r="F5" s="571">
        <f t="shared" si="0"/>
        <v>50</v>
      </c>
      <c r="G5" s="571">
        <f t="shared" si="0"/>
        <v>89</v>
      </c>
    </row>
    <row r="6" spans="1:7" ht="17.25" customHeight="1">
      <c r="A6" s="574" t="s">
        <v>100</v>
      </c>
    </row>
    <row r="7" spans="1:7" ht="31.5" customHeight="1">
      <c r="A7" s="574" t="s">
        <v>163</v>
      </c>
    </row>
    <row r="8" spans="1:7" ht="21" customHeight="1">
      <c r="A8" s="574" t="s">
        <v>128</v>
      </c>
      <c r="B8" s="563" t="s">
        <v>78</v>
      </c>
      <c r="C8" s="563" t="s">
        <v>78</v>
      </c>
      <c r="D8" s="563">
        <v>7</v>
      </c>
      <c r="E8" s="563">
        <v>9</v>
      </c>
      <c r="F8" s="563">
        <v>0</v>
      </c>
      <c r="G8" s="563">
        <v>0</v>
      </c>
    </row>
    <row r="9" spans="1:7" ht="17.25" customHeight="1">
      <c r="A9" s="574" t="s">
        <v>89</v>
      </c>
      <c r="B9" s="563"/>
      <c r="C9" s="563"/>
      <c r="D9" s="563"/>
      <c r="E9" s="563"/>
      <c r="F9" s="563"/>
      <c r="G9" s="563"/>
    </row>
    <row r="10" spans="1:7" ht="19.5" customHeight="1">
      <c r="A10" s="574" t="s">
        <v>129</v>
      </c>
      <c r="B10" s="563">
        <v>2</v>
      </c>
      <c r="C10" s="563">
        <v>0</v>
      </c>
      <c r="D10" s="563">
        <v>0</v>
      </c>
      <c r="E10" s="563">
        <v>0</v>
      </c>
      <c r="F10" s="563">
        <v>0</v>
      </c>
      <c r="G10" s="563">
        <v>0</v>
      </c>
    </row>
    <row r="11" spans="1:7" ht="24" customHeight="1">
      <c r="A11" s="574" t="s">
        <v>358</v>
      </c>
      <c r="B11" s="563">
        <v>20</v>
      </c>
      <c r="C11" s="563">
        <v>79</v>
      </c>
      <c r="D11" s="563">
        <v>33</v>
      </c>
      <c r="E11" s="563">
        <v>45</v>
      </c>
      <c r="F11" s="563">
        <v>50</v>
      </c>
      <c r="G11" s="563">
        <v>71</v>
      </c>
    </row>
    <row r="12" spans="1:7" ht="34.5" customHeight="1">
      <c r="A12" s="574" t="s">
        <v>164</v>
      </c>
      <c r="B12" s="563">
        <v>0</v>
      </c>
      <c r="C12" s="563">
        <v>2</v>
      </c>
      <c r="D12" s="563">
        <v>4</v>
      </c>
      <c r="E12" s="563">
        <v>0</v>
      </c>
      <c r="F12" s="563">
        <v>0</v>
      </c>
      <c r="G12" s="563">
        <v>0</v>
      </c>
    </row>
    <row r="13" spans="1:7" ht="29.25" customHeight="1">
      <c r="A13" s="574" t="s">
        <v>165</v>
      </c>
      <c r="B13" s="563"/>
      <c r="C13" s="563"/>
      <c r="D13" s="563"/>
      <c r="E13" s="563"/>
      <c r="F13" s="563"/>
      <c r="G13" s="563"/>
    </row>
    <row r="14" spans="1:7" ht="33.75" customHeight="1">
      <c r="A14" s="574" t="s">
        <v>154</v>
      </c>
      <c r="B14" s="563" t="s">
        <v>78</v>
      </c>
      <c r="C14" s="563" t="s">
        <v>78</v>
      </c>
      <c r="D14" s="563" t="s">
        <v>78</v>
      </c>
      <c r="E14" s="563" t="s">
        <v>78</v>
      </c>
      <c r="F14" s="563">
        <v>0</v>
      </c>
      <c r="G14" s="563">
        <v>0</v>
      </c>
    </row>
    <row r="15" spans="1:7" ht="30.75" customHeight="1">
      <c r="A15" s="574" t="s">
        <v>166</v>
      </c>
      <c r="B15" s="563"/>
      <c r="C15" s="563"/>
      <c r="D15" s="563"/>
      <c r="E15" s="563"/>
      <c r="F15" s="563"/>
      <c r="G15" s="563"/>
    </row>
    <row r="16" spans="1:7" ht="21.75" customHeight="1">
      <c r="A16" s="574" t="s">
        <v>130</v>
      </c>
      <c r="B16" s="563">
        <v>2</v>
      </c>
      <c r="C16" s="563" t="s">
        <v>78</v>
      </c>
      <c r="D16" s="563">
        <v>15</v>
      </c>
      <c r="E16" s="563">
        <v>0</v>
      </c>
      <c r="F16" s="563">
        <v>0</v>
      </c>
      <c r="G16" s="563">
        <v>0</v>
      </c>
    </row>
    <row r="17" spans="1:7" ht="35.25" customHeight="1">
      <c r="A17" s="574" t="s">
        <v>155</v>
      </c>
      <c r="B17" s="563">
        <v>0</v>
      </c>
      <c r="C17" s="563">
        <v>14</v>
      </c>
      <c r="D17" s="563">
        <v>0</v>
      </c>
      <c r="E17" s="563">
        <v>0</v>
      </c>
      <c r="F17" s="563">
        <v>0</v>
      </c>
      <c r="G17" s="563">
        <v>13</v>
      </c>
    </row>
    <row r="18" spans="1:7" ht="28.5" customHeight="1">
      <c r="A18" s="574" t="s">
        <v>101</v>
      </c>
      <c r="B18" s="563"/>
      <c r="C18" s="563"/>
      <c r="D18" s="563"/>
      <c r="E18" s="563"/>
      <c r="F18" s="563"/>
      <c r="G18" s="563"/>
    </row>
    <row r="19" spans="1:7" ht="21.75" customHeight="1">
      <c r="A19" s="574" t="s">
        <v>131</v>
      </c>
      <c r="B19" s="563">
        <v>0</v>
      </c>
      <c r="C19" s="563">
        <v>0</v>
      </c>
      <c r="D19" s="563">
        <v>0</v>
      </c>
      <c r="E19" s="563">
        <v>0</v>
      </c>
      <c r="F19" s="563">
        <v>0</v>
      </c>
      <c r="G19" s="563">
        <v>5</v>
      </c>
    </row>
    <row r="20" spans="1:7" ht="14.25" customHeight="1">
      <c r="A20" s="574" t="s">
        <v>102</v>
      </c>
      <c r="B20" s="563"/>
      <c r="C20" s="563"/>
      <c r="D20" s="563"/>
      <c r="E20" s="563"/>
      <c r="F20" s="563"/>
      <c r="G20" s="563"/>
    </row>
    <row r="21" spans="1:7" ht="20.25" customHeight="1">
      <c r="A21" s="574" t="s">
        <v>132</v>
      </c>
      <c r="B21" s="563">
        <v>0</v>
      </c>
      <c r="C21" s="563">
        <v>0</v>
      </c>
      <c r="D21" s="563">
        <v>0</v>
      </c>
      <c r="E21" s="563">
        <v>0</v>
      </c>
      <c r="F21" s="563">
        <v>0</v>
      </c>
      <c r="G21" s="563">
        <v>0</v>
      </c>
    </row>
    <row r="22" spans="1:7" ht="17.25" customHeight="1">
      <c r="A22" s="574" t="s">
        <v>91</v>
      </c>
      <c r="B22" s="563"/>
      <c r="C22" s="563"/>
      <c r="D22" s="563"/>
      <c r="E22" s="563"/>
      <c r="F22" s="563"/>
      <c r="G22" s="563"/>
    </row>
    <row r="23" spans="1:7" ht="19.5" customHeight="1">
      <c r="A23" s="574" t="s">
        <v>133</v>
      </c>
      <c r="B23" s="563">
        <v>0</v>
      </c>
      <c r="C23" s="563">
        <v>0</v>
      </c>
      <c r="D23" s="563">
        <v>0</v>
      </c>
      <c r="E23" s="563">
        <v>0</v>
      </c>
      <c r="F23" s="563">
        <v>0</v>
      </c>
      <c r="G23" s="563">
        <v>0</v>
      </c>
    </row>
    <row r="24" spans="1:7" ht="15.75" customHeight="1">
      <c r="A24" s="574" t="s">
        <v>92</v>
      </c>
      <c r="B24" s="563"/>
      <c r="C24" s="563"/>
      <c r="D24" s="563"/>
      <c r="E24" s="563"/>
      <c r="F24" s="563"/>
      <c r="G24" s="563"/>
    </row>
    <row r="25" spans="1:7" ht="22.5" customHeight="1">
      <c r="A25" s="574" t="s">
        <v>134</v>
      </c>
      <c r="B25" s="563">
        <v>0</v>
      </c>
      <c r="C25" s="563">
        <v>0</v>
      </c>
      <c r="D25" s="563">
        <v>0</v>
      </c>
      <c r="E25" s="563">
        <v>0</v>
      </c>
      <c r="F25" s="563">
        <v>0</v>
      </c>
      <c r="G25" s="563">
        <v>0</v>
      </c>
    </row>
    <row r="26" spans="1:7" ht="17.25" customHeight="1">
      <c r="A26" s="574" t="s">
        <v>93</v>
      </c>
      <c r="B26" s="563"/>
      <c r="C26" s="563"/>
      <c r="D26" s="563"/>
      <c r="E26" s="563"/>
      <c r="F26" s="563"/>
      <c r="G26" s="563"/>
    </row>
    <row r="27" spans="1:7" ht="28.5" customHeight="1">
      <c r="A27" s="574" t="s">
        <v>167</v>
      </c>
      <c r="B27" s="563">
        <v>0</v>
      </c>
      <c r="C27" s="563">
        <v>0</v>
      </c>
      <c r="D27" s="563">
        <v>0</v>
      </c>
      <c r="E27" s="563">
        <v>0</v>
      </c>
      <c r="F27" s="563">
        <v>0</v>
      </c>
      <c r="G27" s="563">
        <v>0</v>
      </c>
    </row>
    <row r="28" spans="1:7" ht="18.75" customHeight="1">
      <c r="A28" s="574" t="s">
        <v>135</v>
      </c>
      <c r="B28" s="563">
        <v>0</v>
      </c>
      <c r="C28" s="563">
        <v>0</v>
      </c>
      <c r="D28" s="563">
        <v>0</v>
      </c>
      <c r="E28" s="563">
        <v>0</v>
      </c>
      <c r="F28" s="563">
        <v>0</v>
      </c>
      <c r="G28" s="563">
        <v>0</v>
      </c>
    </row>
    <row r="29" spans="1:7" ht="15" customHeight="1">
      <c r="A29" s="574" t="s">
        <v>103</v>
      </c>
      <c r="B29" s="563"/>
      <c r="C29" s="563"/>
      <c r="D29" s="563"/>
      <c r="E29" s="563"/>
      <c r="F29" s="563"/>
      <c r="G29" s="563"/>
    </row>
    <row r="30" spans="1:7" ht="9" customHeight="1"/>
    <row r="31" spans="1:7" ht="30" hidden="1" customHeight="1">
      <c r="C31" s="556" t="s">
        <v>346</v>
      </c>
    </row>
    <row r="32" spans="1:7" ht="20.25" hidden="1" customHeight="1"/>
    <row r="33" spans="1:7" ht="29.25" customHeight="1">
      <c r="A33" s="558" t="s">
        <v>537</v>
      </c>
    </row>
    <row r="34" spans="1:7" ht="20.25" customHeight="1">
      <c r="A34" s="673" t="s">
        <v>72</v>
      </c>
    </row>
    <row r="35" spans="1:7" ht="23.25" customHeight="1">
      <c r="A35" s="564"/>
      <c r="B35" s="621"/>
      <c r="C35" s="621"/>
      <c r="D35" s="621"/>
      <c r="E35" s="621"/>
      <c r="F35" s="627"/>
      <c r="G35" s="665"/>
    </row>
    <row r="36" spans="1:7" ht="18.75" customHeight="1">
      <c r="B36" s="561">
        <v>2016</v>
      </c>
      <c r="C36" s="561">
        <v>2017</v>
      </c>
      <c r="D36" s="561">
        <v>2018</v>
      </c>
      <c r="E36" s="561">
        <v>2019</v>
      </c>
      <c r="F36" s="561">
        <v>2020</v>
      </c>
      <c r="G36" s="561">
        <v>2021</v>
      </c>
    </row>
    <row r="37" spans="1:7" ht="21.75" customHeight="1">
      <c r="A37" s="556" t="s">
        <v>136</v>
      </c>
      <c r="B37" s="563">
        <v>0</v>
      </c>
      <c r="C37" s="563">
        <v>0</v>
      </c>
      <c r="D37" s="563">
        <v>0</v>
      </c>
      <c r="E37" s="563">
        <v>0</v>
      </c>
      <c r="F37" s="563">
        <v>0</v>
      </c>
      <c r="G37" s="563">
        <v>0</v>
      </c>
    </row>
    <row r="38" spans="1:7" ht="15.75" customHeight="1">
      <c r="A38" s="556" t="s">
        <v>95</v>
      </c>
      <c r="B38" s="563"/>
      <c r="C38" s="563"/>
      <c r="D38" s="563"/>
      <c r="E38" s="563"/>
      <c r="F38" s="563"/>
      <c r="G38" s="563"/>
    </row>
    <row r="39" spans="1:7" ht="45.75" customHeight="1">
      <c r="A39" s="574" t="s">
        <v>168</v>
      </c>
      <c r="B39" s="563">
        <v>0</v>
      </c>
      <c r="C39" s="563">
        <v>0</v>
      </c>
      <c r="D39" s="563">
        <v>0</v>
      </c>
      <c r="E39" s="563">
        <v>0</v>
      </c>
      <c r="F39" s="563">
        <v>0</v>
      </c>
      <c r="G39" s="563">
        <v>0</v>
      </c>
    </row>
    <row r="40" spans="1:7" ht="41.25" customHeight="1">
      <c r="A40" s="574" t="s">
        <v>169</v>
      </c>
      <c r="B40" s="563"/>
      <c r="C40" s="563"/>
      <c r="D40" s="563"/>
      <c r="E40" s="563"/>
      <c r="F40" s="563"/>
      <c r="G40" s="563"/>
    </row>
    <row r="41" spans="1:7" ht="21" customHeight="1">
      <c r="A41" s="556" t="s">
        <v>137</v>
      </c>
      <c r="B41" s="563">
        <v>0</v>
      </c>
      <c r="C41" s="563">
        <v>0</v>
      </c>
      <c r="D41" s="563">
        <v>0</v>
      </c>
      <c r="E41" s="563">
        <v>0</v>
      </c>
      <c r="F41" s="563">
        <v>0</v>
      </c>
      <c r="G41" s="563">
        <v>0</v>
      </c>
    </row>
    <row r="42" spans="1:7" ht="21" customHeight="1">
      <c r="A42" s="556" t="s">
        <v>138</v>
      </c>
      <c r="B42" s="563">
        <v>0</v>
      </c>
      <c r="C42" s="563">
        <v>0</v>
      </c>
      <c r="D42" s="563">
        <v>0</v>
      </c>
      <c r="E42" s="563">
        <v>0</v>
      </c>
      <c r="F42" s="563">
        <v>0</v>
      </c>
      <c r="G42" s="563">
        <v>0</v>
      </c>
    </row>
    <row r="43" spans="1:7" ht="15.75" customHeight="1">
      <c r="A43" s="556" t="s">
        <v>96</v>
      </c>
      <c r="B43" s="563"/>
      <c r="C43" s="563"/>
      <c r="D43" s="563"/>
      <c r="E43" s="563"/>
      <c r="F43" s="563"/>
      <c r="G43" s="563"/>
    </row>
    <row r="44" spans="1:7" ht="19.5" customHeight="1">
      <c r="A44" s="556" t="s">
        <v>139</v>
      </c>
      <c r="B44" s="563">
        <v>0</v>
      </c>
      <c r="C44" s="563">
        <v>0</v>
      </c>
      <c r="D44" s="563">
        <v>0</v>
      </c>
      <c r="E44" s="563">
        <v>0</v>
      </c>
      <c r="F44" s="563">
        <v>0</v>
      </c>
      <c r="G44" s="563">
        <v>0</v>
      </c>
    </row>
    <row r="45" spans="1:7" ht="21" customHeight="1">
      <c r="A45" s="556" t="s">
        <v>97</v>
      </c>
      <c r="B45" s="563"/>
      <c r="C45" s="563"/>
      <c r="D45" s="563"/>
      <c r="E45" s="563"/>
      <c r="F45" s="563"/>
      <c r="G45" s="563"/>
    </row>
    <row r="46" spans="1:7" ht="19.5" customHeight="1">
      <c r="A46" s="556" t="s">
        <v>140</v>
      </c>
      <c r="B46" s="563">
        <v>0</v>
      </c>
      <c r="C46" s="563">
        <v>0</v>
      </c>
      <c r="D46" s="563">
        <v>0</v>
      </c>
      <c r="E46" s="563">
        <v>0</v>
      </c>
      <c r="F46" s="563">
        <v>0</v>
      </c>
      <c r="G46" s="563">
        <v>0</v>
      </c>
    </row>
    <row r="47" spans="1:7" ht="21" customHeight="1">
      <c r="A47" s="556" t="s">
        <v>98</v>
      </c>
      <c r="B47" s="563"/>
      <c r="C47" s="563"/>
      <c r="D47" s="563"/>
      <c r="E47" s="563"/>
      <c r="F47" s="563"/>
      <c r="G47" s="563"/>
    </row>
    <row r="48" spans="1:7" ht="41.25" customHeight="1">
      <c r="A48" s="574" t="s">
        <v>170</v>
      </c>
      <c r="B48" s="563">
        <v>0</v>
      </c>
      <c r="C48" s="563">
        <v>0</v>
      </c>
      <c r="D48" s="563">
        <v>0</v>
      </c>
      <c r="E48" s="563">
        <v>0</v>
      </c>
      <c r="F48" s="563">
        <v>0</v>
      </c>
      <c r="G48" s="563">
        <v>0</v>
      </c>
    </row>
    <row r="49" spans="1:7" ht="39.75" customHeight="1">
      <c r="A49" s="574" t="s">
        <v>171</v>
      </c>
      <c r="B49" s="563"/>
      <c r="C49" s="563"/>
      <c r="D49" s="563"/>
      <c r="E49" s="563"/>
      <c r="F49" s="563"/>
      <c r="G49" s="563"/>
    </row>
    <row r="50" spans="1:7" ht="44.25" customHeight="1">
      <c r="A50" s="574" t="s">
        <v>172</v>
      </c>
      <c r="B50" s="563">
        <v>0</v>
      </c>
      <c r="C50" s="563">
        <v>0</v>
      </c>
      <c r="D50" s="563">
        <v>0</v>
      </c>
      <c r="E50" s="563">
        <v>0</v>
      </c>
      <c r="F50" s="563">
        <v>0</v>
      </c>
      <c r="G50" s="563">
        <v>0</v>
      </c>
    </row>
    <row r="51" spans="1:7" ht="18.75" customHeight="1">
      <c r="A51" s="571" t="s">
        <v>538</v>
      </c>
      <c r="B51" s="562">
        <f t="shared" ref="B51:G51" si="1">SUM(B53:B55)</f>
        <v>25</v>
      </c>
      <c r="C51" s="562">
        <f t="shared" si="1"/>
        <v>104</v>
      </c>
      <c r="D51" s="562">
        <f t="shared" si="1"/>
        <v>62</v>
      </c>
      <c r="E51" s="562">
        <f t="shared" si="1"/>
        <v>46</v>
      </c>
      <c r="F51" s="562">
        <f t="shared" si="1"/>
        <v>47</v>
      </c>
      <c r="G51" s="562">
        <f t="shared" si="1"/>
        <v>87</v>
      </c>
    </row>
    <row r="52" spans="1:7" ht="15" customHeight="1">
      <c r="A52" s="556" t="s">
        <v>104</v>
      </c>
      <c r="B52" s="563"/>
      <c r="C52" s="563"/>
      <c r="D52" s="563"/>
      <c r="E52" s="563"/>
      <c r="F52" s="563"/>
      <c r="G52" s="563"/>
    </row>
    <row r="53" spans="1:7" ht="15" customHeight="1">
      <c r="A53" s="556" t="s">
        <v>157</v>
      </c>
      <c r="B53" s="563"/>
      <c r="C53" s="563"/>
      <c r="D53" s="563"/>
      <c r="E53" s="563"/>
      <c r="F53" s="563"/>
      <c r="G53" s="563"/>
    </row>
    <row r="54" spans="1:7" ht="15" customHeight="1">
      <c r="A54" s="556" t="s">
        <v>158</v>
      </c>
      <c r="B54" s="563">
        <v>25</v>
      </c>
      <c r="C54" s="563">
        <v>47</v>
      </c>
      <c r="D54" s="563">
        <v>27</v>
      </c>
      <c r="E54" s="563">
        <v>22</v>
      </c>
      <c r="F54" s="563">
        <v>20</v>
      </c>
      <c r="G54" s="563">
        <v>32</v>
      </c>
    </row>
    <row r="55" spans="1:7" ht="15" customHeight="1">
      <c r="A55" s="556" t="s">
        <v>159</v>
      </c>
      <c r="B55" s="563">
        <v>0</v>
      </c>
      <c r="C55" s="563">
        <v>57</v>
      </c>
      <c r="D55" s="563">
        <v>35</v>
      </c>
      <c r="E55" s="563">
        <v>24</v>
      </c>
      <c r="F55" s="563">
        <v>27</v>
      </c>
      <c r="G55" s="563">
        <v>55</v>
      </c>
    </row>
    <row r="56" spans="1:7" s="571" customFormat="1" ht="15" customHeight="1">
      <c r="A56" s="571" t="s">
        <v>539</v>
      </c>
      <c r="B56" s="562">
        <v>2</v>
      </c>
      <c r="C56" s="562">
        <f>+C59+C60</f>
        <v>8</v>
      </c>
      <c r="D56" s="562">
        <f>+D59+D60</f>
        <v>4</v>
      </c>
      <c r="E56" s="562">
        <f>+E59+E60</f>
        <v>11</v>
      </c>
      <c r="F56" s="562">
        <f>+F59+F60</f>
        <v>4</v>
      </c>
      <c r="G56" s="562">
        <f>+G59+G60</f>
        <v>2</v>
      </c>
    </row>
    <row r="57" spans="1:7" ht="15.75" customHeight="1">
      <c r="A57" s="556" t="s">
        <v>105</v>
      </c>
      <c r="B57" s="563"/>
      <c r="C57" s="563"/>
      <c r="D57" s="563"/>
      <c r="E57" s="563"/>
      <c r="F57" s="563"/>
      <c r="G57" s="563"/>
    </row>
    <row r="58" spans="1:7" ht="18" customHeight="1">
      <c r="A58" s="556" t="s">
        <v>161</v>
      </c>
      <c r="B58" s="563"/>
      <c r="C58" s="563"/>
      <c r="D58" s="563"/>
      <c r="E58" s="563"/>
      <c r="F58" s="563"/>
      <c r="G58" s="563"/>
    </row>
    <row r="59" spans="1:7" ht="15" customHeight="1">
      <c r="A59" s="556" t="s">
        <v>158</v>
      </c>
      <c r="B59" s="563">
        <v>0</v>
      </c>
      <c r="C59" s="563">
        <v>6</v>
      </c>
      <c r="D59" s="563">
        <v>2</v>
      </c>
      <c r="E59" s="563">
        <v>6</v>
      </c>
      <c r="F59" s="563">
        <v>3</v>
      </c>
      <c r="G59" s="563">
        <v>1</v>
      </c>
    </row>
    <row r="60" spans="1:7" ht="15" customHeight="1">
      <c r="A60" s="556" t="s">
        <v>159</v>
      </c>
      <c r="B60" s="563">
        <v>2</v>
      </c>
      <c r="C60" s="563">
        <v>2</v>
      </c>
      <c r="D60" s="563">
        <v>2</v>
      </c>
      <c r="E60" s="563">
        <v>5</v>
      </c>
      <c r="F60" s="563">
        <v>1</v>
      </c>
      <c r="G60" s="563">
        <v>1</v>
      </c>
    </row>
    <row r="61" spans="1:7" ht="9.75" customHeight="1">
      <c r="A61" s="564"/>
      <c r="B61" s="621"/>
      <c r="C61" s="621"/>
      <c r="D61" s="621"/>
      <c r="E61" s="621"/>
      <c r="F61" s="627"/>
      <c r="G61" s="665"/>
    </row>
    <row r="62" spans="1:7" ht="8.25" customHeight="1"/>
    <row r="63" spans="1:7" ht="20.25" hidden="1" customHeight="1">
      <c r="A63" s="556" t="s">
        <v>347</v>
      </c>
    </row>
  </sheetData>
  <printOptions horizontalCentered="1"/>
  <pageMargins left="0.98425196850393704" right="0.98425196850393704" top="0.98425196850393704" bottom="0.98425196850393704" header="0.70866141732283505" footer="0.70866141732283505"/>
  <pageSetup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0"/>
  <sheetViews>
    <sheetView topLeftCell="A16" workbookViewId="0">
      <selection activeCell="B1" sqref="B1:B1048576"/>
    </sheetView>
  </sheetViews>
  <sheetFormatPr defaultRowHeight="12.75"/>
  <cols>
    <col min="1" max="1" width="25.28515625" style="556" customWidth="1"/>
    <col min="2" max="2" width="12.5703125" style="556" customWidth="1"/>
    <col min="3" max="7" width="11.7109375" style="556" customWidth="1"/>
    <col min="8" max="240" width="9.140625" style="556"/>
    <col min="241" max="241" width="25.28515625" style="556" customWidth="1"/>
    <col min="242" max="251" width="0" style="556" hidden="1" customWidth="1"/>
    <col min="252" max="252" width="12.5703125" style="556" customWidth="1"/>
    <col min="253" max="255" width="0" style="556" hidden="1" customWidth="1"/>
    <col min="256" max="259" width="12.5703125" style="556" customWidth="1"/>
    <col min="260" max="496" width="9.140625" style="556"/>
    <col min="497" max="497" width="25.28515625" style="556" customWidth="1"/>
    <col min="498" max="507" width="0" style="556" hidden="1" customWidth="1"/>
    <col min="508" max="508" width="12.5703125" style="556" customWidth="1"/>
    <col min="509" max="511" width="0" style="556" hidden="1" customWidth="1"/>
    <col min="512" max="515" width="12.5703125" style="556" customWidth="1"/>
    <col min="516" max="752" width="9.140625" style="556"/>
    <col min="753" max="753" width="25.28515625" style="556" customWidth="1"/>
    <col min="754" max="763" width="0" style="556" hidden="1" customWidth="1"/>
    <col min="764" max="764" width="12.5703125" style="556" customWidth="1"/>
    <col min="765" max="767" width="0" style="556" hidden="1" customWidth="1"/>
    <col min="768" max="771" width="12.5703125" style="556" customWidth="1"/>
    <col min="772" max="1008" width="9.140625" style="556"/>
    <col min="1009" max="1009" width="25.28515625" style="556" customWidth="1"/>
    <col min="1010" max="1019" width="0" style="556" hidden="1" customWidth="1"/>
    <col min="1020" max="1020" width="12.5703125" style="556" customWidth="1"/>
    <col min="1021" max="1023" width="0" style="556" hidden="1" customWidth="1"/>
    <col min="1024" max="1027" width="12.5703125" style="556" customWidth="1"/>
    <col min="1028" max="1264" width="9.140625" style="556"/>
    <col min="1265" max="1265" width="25.28515625" style="556" customWidth="1"/>
    <col min="1266" max="1275" width="0" style="556" hidden="1" customWidth="1"/>
    <col min="1276" max="1276" width="12.5703125" style="556" customWidth="1"/>
    <col min="1277" max="1279" width="0" style="556" hidden="1" customWidth="1"/>
    <col min="1280" max="1283" width="12.5703125" style="556" customWidth="1"/>
    <col min="1284" max="1520" width="9.140625" style="556"/>
    <col min="1521" max="1521" width="25.28515625" style="556" customWidth="1"/>
    <col min="1522" max="1531" width="0" style="556" hidden="1" customWidth="1"/>
    <col min="1532" max="1532" width="12.5703125" style="556" customWidth="1"/>
    <col min="1533" max="1535" width="0" style="556" hidden="1" customWidth="1"/>
    <col min="1536" max="1539" width="12.5703125" style="556" customWidth="1"/>
    <col min="1540" max="1776" width="9.140625" style="556"/>
    <col min="1777" max="1777" width="25.28515625" style="556" customWidth="1"/>
    <col min="1778" max="1787" width="0" style="556" hidden="1" customWidth="1"/>
    <col min="1788" max="1788" width="12.5703125" style="556" customWidth="1"/>
    <col min="1789" max="1791" width="0" style="556" hidden="1" customWidth="1"/>
    <col min="1792" max="1795" width="12.5703125" style="556" customWidth="1"/>
    <col min="1796" max="2032" width="9.140625" style="556"/>
    <col min="2033" max="2033" width="25.28515625" style="556" customWidth="1"/>
    <col min="2034" max="2043" width="0" style="556" hidden="1" customWidth="1"/>
    <col min="2044" max="2044" width="12.5703125" style="556" customWidth="1"/>
    <col min="2045" max="2047" width="0" style="556" hidden="1" customWidth="1"/>
    <col min="2048" max="2051" width="12.5703125" style="556" customWidth="1"/>
    <col min="2052" max="2288" width="9.140625" style="556"/>
    <col min="2289" max="2289" width="25.28515625" style="556" customWidth="1"/>
    <col min="2290" max="2299" width="0" style="556" hidden="1" customWidth="1"/>
    <col min="2300" max="2300" width="12.5703125" style="556" customWidth="1"/>
    <col min="2301" max="2303" width="0" style="556" hidden="1" customWidth="1"/>
    <col min="2304" max="2307" width="12.5703125" style="556" customWidth="1"/>
    <col min="2308" max="2544" width="9.140625" style="556"/>
    <col min="2545" max="2545" width="25.28515625" style="556" customWidth="1"/>
    <col min="2546" max="2555" width="0" style="556" hidden="1" customWidth="1"/>
    <col min="2556" max="2556" width="12.5703125" style="556" customWidth="1"/>
    <col min="2557" max="2559" width="0" style="556" hidden="1" customWidth="1"/>
    <col min="2560" max="2563" width="12.5703125" style="556" customWidth="1"/>
    <col min="2564" max="2800" width="9.140625" style="556"/>
    <col min="2801" max="2801" width="25.28515625" style="556" customWidth="1"/>
    <col min="2802" max="2811" width="0" style="556" hidden="1" customWidth="1"/>
    <col min="2812" max="2812" width="12.5703125" style="556" customWidth="1"/>
    <col min="2813" max="2815" width="0" style="556" hidden="1" customWidth="1"/>
    <col min="2816" max="2819" width="12.5703125" style="556" customWidth="1"/>
    <col min="2820" max="3056" width="9.140625" style="556"/>
    <col min="3057" max="3057" width="25.28515625" style="556" customWidth="1"/>
    <col min="3058" max="3067" width="0" style="556" hidden="1" customWidth="1"/>
    <col min="3068" max="3068" width="12.5703125" style="556" customWidth="1"/>
    <col min="3069" max="3071" width="0" style="556" hidden="1" customWidth="1"/>
    <col min="3072" max="3075" width="12.5703125" style="556" customWidth="1"/>
    <col min="3076" max="3312" width="9.140625" style="556"/>
    <col min="3313" max="3313" width="25.28515625" style="556" customWidth="1"/>
    <col min="3314" max="3323" width="0" style="556" hidden="1" customWidth="1"/>
    <col min="3324" max="3324" width="12.5703125" style="556" customWidth="1"/>
    <col min="3325" max="3327" width="0" style="556" hidden="1" customWidth="1"/>
    <col min="3328" max="3331" width="12.5703125" style="556" customWidth="1"/>
    <col min="3332" max="3568" width="9.140625" style="556"/>
    <col min="3569" max="3569" width="25.28515625" style="556" customWidth="1"/>
    <col min="3570" max="3579" width="0" style="556" hidden="1" customWidth="1"/>
    <col min="3580" max="3580" width="12.5703125" style="556" customWidth="1"/>
    <col min="3581" max="3583" width="0" style="556" hidden="1" customWidth="1"/>
    <col min="3584" max="3587" width="12.5703125" style="556" customWidth="1"/>
    <col min="3588" max="3824" width="9.140625" style="556"/>
    <col min="3825" max="3825" width="25.28515625" style="556" customWidth="1"/>
    <col min="3826" max="3835" width="0" style="556" hidden="1" customWidth="1"/>
    <col min="3836" max="3836" width="12.5703125" style="556" customWidth="1"/>
    <col min="3837" max="3839" width="0" style="556" hidden="1" customWidth="1"/>
    <col min="3840" max="3843" width="12.5703125" style="556" customWidth="1"/>
    <col min="3844" max="4080" width="9.140625" style="556"/>
    <col min="4081" max="4081" width="25.28515625" style="556" customWidth="1"/>
    <col min="4082" max="4091" width="0" style="556" hidden="1" customWidth="1"/>
    <col min="4092" max="4092" width="12.5703125" style="556" customWidth="1"/>
    <col min="4093" max="4095" width="0" style="556" hidden="1" customWidth="1"/>
    <col min="4096" max="4099" width="12.5703125" style="556" customWidth="1"/>
    <col min="4100" max="4336" width="9.140625" style="556"/>
    <col min="4337" max="4337" width="25.28515625" style="556" customWidth="1"/>
    <col min="4338" max="4347" width="0" style="556" hidden="1" customWidth="1"/>
    <col min="4348" max="4348" width="12.5703125" style="556" customWidth="1"/>
    <col min="4349" max="4351" width="0" style="556" hidden="1" customWidth="1"/>
    <col min="4352" max="4355" width="12.5703125" style="556" customWidth="1"/>
    <col min="4356" max="4592" width="9.140625" style="556"/>
    <col min="4593" max="4593" width="25.28515625" style="556" customWidth="1"/>
    <col min="4594" max="4603" width="0" style="556" hidden="1" customWidth="1"/>
    <col min="4604" max="4604" width="12.5703125" style="556" customWidth="1"/>
    <col min="4605" max="4607" width="0" style="556" hidden="1" customWidth="1"/>
    <col min="4608" max="4611" width="12.5703125" style="556" customWidth="1"/>
    <col min="4612" max="4848" width="9.140625" style="556"/>
    <col min="4849" max="4849" width="25.28515625" style="556" customWidth="1"/>
    <col min="4850" max="4859" width="0" style="556" hidden="1" customWidth="1"/>
    <col min="4860" max="4860" width="12.5703125" style="556" customWidth="1"/>
    <col min="4861" max="4863" width="0" style="556" hidden="1" customWidth="1"/>
    <col min="4864" max="4867" width="12.5703125" style="556" customWidth="1"/>
    <col min="4868" max="5104" width="9.140625" style="556"/>
    <col min="5105" max="5105" width="25.28515625" style="556" customWidth="1"/>
    <col min="5106" max="5115" width="0" style="556" hidden="1" customWidth="1"/>
    <col min="5116" max="5116" width="12.5703125" style="556" customWidth="1"/>
    <col min="5117" max="5119" width="0" style="556" hidden="1" customWidth="1"/>
    <col min="5120" max="5123" width="12.5703125" style="556" customWidth="1"/>
    <col min="5124" max="5360" width="9.140625" style="556"/>
    <col min="5361" max="5361" width="25.28515625" style="556" customWidth="1"/>
    <col min="5362" max="5371" width="0" style="556" hidden="1" customWidth="1"/>
    <col min="5372" max="5372" width="12.5703125" style="556" customWidth="1"/>
    <col min="5373" max="5375" width="0" style="556" hidden="1" customWidth="1"/>
    <col min="5376" max="5379" width="12.5703125" style="556" customWidth="1"/>
    <col min="5380" max="5616" width="9.140625" style="556"/>
    <col min="5617" max="5617" width="25.28515625" style="556" customWidth="1"/>
    <col min="5618" max="5627" width="0" style="556" hidden="1" customWidth="1"/>
    <col min="5628" max="5628" width="12.5703125" style="556" customWidth="1"/>
    <col min="5629" max="5631" width="0" style="556" hidden="1" customWidth="1"/>
    <col min="5632" max="5635" width="12.5703125" style="556" customWidth="1"/>
    <col min="5636" max="5872" width="9.140625" style="556"/>
    <col min="5873" max="5873" width="25.28515625" style="556" customWidth="1"/>
    <col min="5874" max="5883" width="0" style="556" hidden="1" customWidth="1"/>
    <col min="5884" max="5884" width="12.5703125" style="556" customWidth="1"/>
    <col min="5885" max="5887" width="0" style="556" hidden="1" customWidth="1"/>
    <col min="5888" max="5891" width="12.5703125" style="556" customWidth="1"/>
    <col min="5892" max="6128" width="9.140625" style="556"/>
    <col min="6129" max="6129" width="25.28515625" style="556" customWidth="1"/>
    <col min="6130" max="6139" width="0" style="556" hidden="1" customWidth="1"/>
    <col min="6140" max="6140" width="12.5703125" style="556" customWidth="1"/>
    <col min="6141" max="6143" width="0" style="556" hidden="1" customWidth="1"/>
    <col min="6144" max="6147" width="12.5703125" style="556" customWidth="1"/>
    <col min="6148" max="6384" width="9.140625" style="556"/>
    <col min="6385" max="6385" width="25.28515625" style="556" customWidth="1"/>
    <col min="6386" max="6395" width="0" style="556" hidden="1" customWidth="1"/>
    <col min="6396" max="6396" width="12.5703125" style="556" customWidth="1"/>
    <col min="6397" max="6399" width="0" style="556" hidden="1" customWidth="1"/>
    <col min="6400" max="6403" width="12.5703125" style="556" customWidth="1"/>
    <col min="6404" max="6640" width="9.140625" style="556"/>
    <col min="6641" max="6641" width="25.28515625" style="556" customWidth="1"/>
    <col min="6642" max="6651" width="0" style="556" hidden="1" customWidth="1"/>
    <col min="6652" max="6652" width="12.5703125" style="556" customWidth="1"/>
    <col min="6653" max="6655" width="0" style="556" hidden="1" customWidth="1"/>
    <col min="6656" max="6659" width="12.5703125" style="556" customWidth="1"/>
    <col min="6660" max="6896" width="9.140625" style="556"/>
    <col min="6897" max="6897" width="25.28515625" style="556" customWidth="1"/>
    <col min="6898" max="6907" width="0" style="556" hidden="1" customWidth="1"/>
    <col min="6908" max="6908" width="12.5703125" style="556" customWidth="1"/>
    <col min="6909" max="6911" width="0" style="556" hidden="1" customWidth="1"/>
    <col min="6912" max="6915" width="12.5703125" style="556" customWidth="1"/>
    <col min="6916" max="7152" width="9.140625" style="556"/>
    <col min="7153" max="7153" width="25.28515625" style="556" customWidth="1"/>
    <col min="7154" max="7163" width="0" style="556" hidden="1" customWidth="1"/>
    <col min="7164" max="7164" width="12.5703125" style="556" customWidth="1"/>
    <col min="7165" max="7167" width="0" style="556" hidden="1" customWidth="1"/>
    <col min="7168" max="7171" width="12.5703125" style="556" customWidth="1"/>
    <col min="7172" max="7408" width="9.140625" style="556"/>
    <col min="7409" max="7409" width="25.28515625" style="556" customWidth="1"/>
    <col min="7410" max="7419" width="0" style="556" hidden="1" customWidth="1"/>
    <col min="7420" max="7420" width="12.5703125" style="556" customWidth="1"/>
    <col min="7421" max="7423" width="0" style="556" hidden="1" customWidth="1"/>
    <col min="7424" max="7427" width="12.5703125" style="556" customWidth="1"/>
    <col min="7428" max="7664" width="9.140625" style="556"/>
    <col min="7665" max="7665" width="25.28515625" style="556" customWidth="1"/>
    <col min="7666" max="7675" width="0" style="556" hidden="1" customWidth="1"/>
    <col min="7676" max="7676" width="12.5703125" style="556" customWidth="1"/>
    <col min="7677" max="7679" width="0" style="556" hidden="1" customWidth="1"/>
    <col min="7680" max="7683" width="12.5703125" style="556" customWidth="1"/>
    <col min="7684" max="7920" width="9.140625" style="556"/>
    <col min="7921" max="7921" width="25.28515625" style="556" customWidth="1"/>
    <col min="7922" max="7931" width="0" style="556" hidden="1" customWidth="1"/>
    <col min="7932" max="7932" width="12.5703125" style="556" customWidth="1"/>
    <col min="7933" max="7935" width="0" style="556" hidden="1" customWidth="1"/>
    <col min="7936" max="7939" width="12.5703125" style="556" customWidth="1"/>
    <col min="7940" max="8176" width="9.140625" style="556"/>
    <col min="8177" max="8177" width="25.28515625" style="556" customWidth="1"/>
    <col min="8178" max="8187" width="0" style="556" hidden="1" customWidth="1"/>
    <col min="8188" max="8188" width="12.5703125" style="556" customWidth="1"/>
    <col min="8189" max="8191" width="0" style="556" hidden="1" customWidth="1"/>
    <col min="8192" max="8195" width="12.5703125" style="556" customWidth="1"/>
    <col min="8196" max="8432" width="9.140625" style="556"/>
    <col min="8433" max="8433" width="25.28515625" style="556" customWidth="1"/>
    <col min="8434" max="8443" width="0" style="556" hidden="1" customWidth="1"/>
    <col min="8444" max="8444" width="12.5703125" style="556" customWidth="1"/>
    <col min="8445" max="8447" width="0" style="556" hidden="1" customWidth="1"/>
    <col min="8448" max="8451" width="12.5703125" style="556" customWidth="1"/>
    <col min="8452" max="8688" width="9.140625" style="556"/>
    <col min="8689" max="8689" width="25.28515625" style="556" customWidth="1"/>
    <col min="8690" max="8699" width="0" style="556" hidden="1" customWidth="1"/>
    <col min="8700" max="8700" width="12.5703125" style="556" customWidth="1"/>
    <col min="8701" max="8703" width="0" style="556" hidden="1" customWidth="1"/>
    <col min="8704" max="8707" width="12.5703125" style="556" customWidth="1"/>
    <col min="8708" max="8944" width="9.140625" style="556"/>
    <col min="8945" max="8945" width="25.28515625" style="556" customWidth="1"/>
    <col min="8946" max="8955" width="0" style="556" hidden="1" customWidth="1"/>
    <col min="8956" max="8956" width="12.5703125" style="556" customWidth="1"/>
    <col min="8957" max="8959" width="0" style="556" hidden="1" customWidth="1"/>
    <col min="8960" max="8963" width="12.5703125" style="556" customWidth="1"/>
    <col min="8964" max="9200" width="9.140625" style="556"/>
    <col min="9201" max="9201" width="25.28515625" style="556" customWidth="1"/>
    <col min="9202" max="9211" width="0" style="556" hidden="1" customWidth="1"/>
    <col min="9212" max="9212" width="12.5703125" style="556" customWidth="1"/>
    <col min="9213" max="9215" width="0" style="556" hidden="1" customWidth="1"/>
    <col min="9216" max="9219" width="12.5703125" style="556" customWidth="1"/>
    <col min="9220" max="9456" width="9.140625" style="556"/>
    <col min="9457" max="9457" width="25.28515625" style="556" customWidth="1"/>
    <col min="9458" max="9467" width="0" style="556" hidden="1" customWidth="1"/>
    <col min="9468" max="9468" width="12.5703125" style="556" customWidth="1"/>
    <col min="9469" max="9471" width="0" style="556" hidden="1" customWidth="1"/>
    <col min="9472" max="9475" width="12.5703125" style="556" customWidth="1"/>
    <col min="9476" max="9712" width="9.140625" style="556"/>
    <col min="9713" max="9713" width="25.28515625" style="556" customWidth="1"/>
    <col min="9714" max="9723" width="0" style="556" hidden="1" customWidth="1"/>
    <col min="9724" max="9724" width="12.5703125" style="556" customWidth="1"/>
    <col min="9725" max="9727" width="0" style="556" hidden="1" customWidth="1"/>
    <col min="9728" max="9731" width="12.5703125" style="556" customWidth="1"/>
    <col min="9732" max="9968" width="9.140625" style="556"/>
    <col min="9969" max="9969" width="25.28515625" style="556" customWidth="1"/>
    <col min="9970" max="9979" width="0" style="556" hidden="1" customWidth="1"/>
    <col min="9980" max="9980" width="12.5703125" style="556" customWidth="1"/>
    <col min="9981" max="9983" width="0" style="556" hidden="1" customWidth="1"/>
    <col min="9984" max="9987" width="12.5703125" style="556" customWidth="1"/>
    <col min="9988" max="10224" width="9.140625" style="556"/>
    <col min="10225" max="10225" width="25.28515625" style="556" customWidth="1"/>
    <col min="10226" max="10235" width="0" style="556" hidden="1" customWidth="1"/>
    <col min="10236" max="10236" width="12.5703125" style="556" customWidth="1"/>
    <col min="10237" max="10239" width="0" style="556" hidden="1" customWidth="1"/>
    <col min="10240" max="10243" width="12.5703125" style="556" customWidth="1"/>
    <col min="10244" max="10480" width="9.140625" style="556"/>
    <col min="10481" max="10481" width="25.28515625" style="556" customWidth="1"/>
    <col min="10482" max="10491" width="0" style="556" hidden="1" customWidth="1"/>
    <col min="10492" max="10492" width="12.5703125" style="556" customWidth="1"/>
    <col min="10493" max="10495" width="0" style="556" hidden="1" customWidth="1"/>
    <col min="10496" max="10499" width="12.5703125" style="556" customWidth="1"/>
    <col min="10500" max="10736" width="9.140625" style="556"/>
    <col min="10737" max="10737" width="25.28515625" style="556" customWidth="1"/>
    <col min="10738" max="10747" width="0" style="556" hidden="1" customWidth="1"/>
    <col min="10748" max="10748" width="12.5703125" style="556" customWidth="1"/>
    <col min="10749" max="10751" width="0" style="556" hidden="1" customWidth="1"/>
    <col min="10752" max="10755" width="12.5703125" style="556" customWidth="1"/>
    <col min="10756" max="10992" width="9.140625" style="556"/>
    <col min="10993" max="10993" width="25.28515625" style="556" customWidth="1"/>
    <col min="10994" max="11003" width="0" style="556" hidden="1" customWidth="1"/>
    <col min="11004" max="11004" width="12.5703125" style="556" customWidth="1"/>
    <col min="11005" max="11007" width="0" style="556" hidden="1" customWidth="1"/>
    <col min="11008" max="11011" width="12.5703125" style="556" customWidth="1"/>
    <col min="11012" max="11248" width="9.140625" style="556"/>
    <col min="11249" max="11249" width="25.28515625" style="556" customWidth="1"/>
    <col min="11250" max="11259" width="0" style="556" hidden="1" customWidth="1"/>
    <col min="11260" max="11260" width="12.5703125" style="556" customWidth="1"/>
    <col min="11261" max="11263" width="0" style="556" hidden="1" customWidth="1"/>
    <col min="11264" max="11267" width="12.5703125" style="556" customWidth="1"/>
    <col min="11268" max="11504" width="9.140625" style="556"/>
    <col min="11505" max="11505" width="25.28515625" style="556" customWidth="1"/>
    <col min="11506" max="11515" width="0" style="556" hidden="1" customWidth="1"/>
    <col min="11516" max="11516" width="12.5703125" style="556" customWidth="1"/>
    <col min="11517" max="11519" width="0" style="556" hidden="1" customWidth="1"/>
    <col min="11520" max="11523" width="12.5703125" style="556" customWidth="1"/>
    <col min="11524" max="11760" width="9.140625" style="556"/>
    <col min="11761" max="11761" width="25.28515625" style="556" customWidth="1"/>
    <col min="11762" max="11771" width="0" style="556" hidden="1" customWidth="1"/>
    <col min="11772" max="11772" width="12.5703125" style="556" customWidth="1"/>
    <col min="11773" max="11775" width="0" style="556" hidden="1" customWidth="1"/>
    <col min="11776" max="11779" width="12.5703125" style="556" customWidth="1"/>
    <col min="11780" max="12016" width="9.140625" style="556"/>
    <col min="12017" max="12017" width="25.28515625" style="556" customWidth="1"/>
    <col min="12018" max="12027" width="0" style="556" hidden="1" customWidth="1"/>
    <col min="12028" max="12028" width="12.5703125" style="556" customWidth="1"/>
    <col min="12029" max="12031" width="0" style="556" hidden="1" customWidth="1"/>
    <col min="12032" max="12035" width="12.5703125" style="556" customWidth="1"/>
    <col min="12036" max="12272" width="9.140625" style="556"/>
    <col min="12273" max="12273" width="25.28515625" style="556" customWidth="1"/>
    <col min="12274" max="12283" width="0" style="556" hidden="1" customWidth="1"/>
    <col min="12284" max="12284" width="12.5703125" style="556" customWidth="1"/>
    <col min="12285" max="12287" width="0" style="556" hidden="1" customWidth="1"/>
    <col min="12288" max="12291" width="12.5703125" style="556" customWidth="1"/>
    <col min="12292" max="12528" width="9.140625" style="556"/>
    <col min="12529" max="12529" width="25.28515625" style="556" customWidth="1"/>
    <col min="12530" max="12539" width="0" style="556" hidden="1" customWidth="1"/>
    <col min="12540" max="12540" width="12.5703125" style="556" customWidth="1"/>
    <col min="12541" max="12543" width="0" style="556" hidden="1" customWidth="1"/>
    <col min="12544" max="12547" width="12.5703125" style="556" customWidth="1"/>
    <col min="12548" max="12784" width="9.140625" style="556"/>
    <col min="12785" max="12785" width="25.28515625" style="556" customWidth="1"/>
    <col min="12786" max="12795" width="0" style="556" hidden="1" customWidth="1"/>
    <col min="12796" max="12796" width="12.5703125" style="556" customWidth="1"/>
    <col min="12797" max="12799" width="0" style="556" hidden="1" customWidth="1"/>
    <col min="12800" max="12803" width="12.5703125" style="556" customWidth="1"/>
    <col min="12804" max="13040" width="9.140625" style="556"/>
    <col min="13041" max="13041" width="25.28515625" style="556" customWidth="1"/>
    <col min="13042" max="13051" width="0" style="556" hidden="1" customWidth="1"/>
    <col min="13052" max="13052" width="12.5703125" style="556" customWidth="1"/>
    <col min="13053" max="13055" width="0" style="556" hidden="1" customWidth="1"/>
    <col min="13056" max="13059" width="12.5703125" style="556" customWidth="1"/>
    <col min="13060" max="13296" width="9.140625" style="556"/>
    <col min="13297" max="13297" width="25.28515625" style="556" customWidth="1"/>
    <col min="13298" max="13307" width="0" style="556" hidden="1" customWidth="1"/>
    <col min="13308" max="13308" width="12.5703125" style="556" customWidth="1"/>
    <col min="13309" max="13311" width="0" style="556" hidden="1" customWidth="1"/>
    <col min="13312" max="13315" width="12.5703125" style="556" customWidth="1"/>
    <col min="13316" max="13552" width="9.140625" style="556"/>
    <col min="13553" max="13553" width="25.28515625" style="556" customWidth="1"/>
    <col min="13554" max="13563" width="0" style="556" hidden="1" customWidth="1"/>
    <col min="13564" max="13564" width="12.5703125" style="556" customWidth="1"/>
    <col min="13565" max="13567" width="0" style="556" hidden="1" customWidth="1"/>
    <col min="13568" max="13571" width="12.5703125" style="556" customWidth="1"/>
    <col min="13572" max="13808" width="9.140625" style="556"/>
    <col min="13809" max="13809" width="25.28515625" style="556" customWidth="1"/>
    <col min="13810" max="13819" width="0" style="556" hidden="1" customWidth="1"/>
    <col min="13820" max="13820" width="12.5703125" style="556" customWidth="1"/>
    <col min="13821" max="13823" width="0" style="556" hidden="1" customWidth="1"/>
    <col min="13824" max="13827" width="12.5703125" style="556" customWidth="1"/>
    <col min="13828" max="14064" width="9.140625" style="556"/>
    <col min="14065" max="14065" width="25.28515625" style="556" customWidth="1"/>
    <col min="14066" max="14075" width="0" style="556" hidden="1" customWidth="1"/>
    <col min="14076" max="14076" width="12.5703125" style="556" customWidth="1"/>
    <col min="14077" max="14079" width="0" style="556" hidden="1" customWidth="1"/>
    <col min="14080" max="14083" width="12.5703125" style="556" customWidth="1"/>
    <col min="14084" max="14320" width="9.140625" style="556"/>
    <col min="14321" max="14321" width="25.28515625" style="556" customWidth="1"/>
    <col min="14322" max="14331" width="0" style="556" hidden="1" customWidth="1"/>
    <col min="14332" max="14332" width="12.5703125" style="556" customWidth="1"/>
    <col min="14333" max="14335" width="0" style="556" hidden="1" customWidth="1"/>
    <col min="14336" max="14339" width="12.5703125" style="556" customWidth="1"/>
    <col min="14340" max="14576" width="9.140625" style="556"/>
    <col min="14577" max="14577" width="25.28515625" style="556" customWidth="1"/>
    <col min="14578" max="14587" width="0" style="556" hidden="1" customWidth="1"/>
    <col min="14588" max="14588" width="12.5703125" style="556" customWidth="1"/>
    <col min="14589" max="14591" width="0" style="556" hidden="1" customWidth="1"/>
    <col min="14592" max="14595" width="12.5703125" style="556" customWidth="1"/>
    <col min="14596" max="14832" width="9.140625" style="556"/>
    <col min="14833" max="14833" width="25.28515625" style="556" customWidth="1"/>
    <col min="14834" max="14843" width="0" style="556" hidden="1" customWidth="1"/>
    <col min="14844" max="14844" width="12.5703125" style="556" customWidth="1"/>
    <col min="14845" max="14847" width="0" style="556" hidden="1" customWidth="1"/>
    <col min="14848" max="14851" width="12.5703125" style="556" customWidth="1"/>
    <col min="14852" max="15088" width="9.140625" style="556"/>
    <col min="15089" max="15089" width="25.28515625" style="556" customWidth="1"/>
    <col min="15090" max="15099" width="0" style="556" hidden="1" customWidth="1"/>
    <col min="15100" max="15100" width="12.5703125" style="556" customWidth="1"/>
    <col min="15101" max="15103" width="0" style="556" hidden="1" customWidth="1"/>
    <col min="15104" max="15107" width="12.5703125" style="556" customWidth="1"/>
    <col min="15108" max="15344" width="9.140625" style="556"/>
    <col min="15345" max="15345" width="25.28515625" style="556" customWidth="1"/>
    <col min="15346" max="15355" width="0" style="556" hidden="1" customWidth="1"/>
    <col min="15356" max="15356" width="12.5703125" style="556" customWidth="1"/>
    <col min="15357" max="15359" width="0" style="556" hidden="1" customWidth="1"/>
    <col min="15360" max="15363" width="12.5703125" style="556" customWidth="1"/>
    <col min="15364" max="15600" width="9.140625" style="556"/>
    <col min="15601" max="15601" width="25.28515625" style="556" customWidth="1"/>
    <col min="15602" max="15611" width="0" style="556" hidden="1" customWidth="1"/>
    <col min="15612" max="15612" width="12.5703125" style="556" customWidth="1"/>
    <col min="15613" max="15615" width="0" style="556" hidden="1" customWidth="1"/>
    <col min="15616" max="15619" width="12.5703125" style="556" customWidth="1"/>
    <col min="15620" max="15856" width="9.140625" style="556"/>
    <col min="15857" max="15857" width="25.28515625" style="556" customWidth="1"/>
    <col min="15858" max="15867" width="0" style="556" hidden="1" customWidth="1"/>
    <col min="15868" max="15868" width="12.5703125" style="556" customWidth="1"/>
    <col min="15869" max="15871" width="0" style="556" hidden="1" customWidth="1"/>
    <col min="15872" max="15875" width="12.5703125" style="556" customWidth="1"/>
    <col min="15876" max="16112" width="9.140625" style="556"/>
    <col min="16113" max="16113" width="25.28515625" style="556" customWidth="1"/>
    <col min="16114" max="16123" width="0" style="556" hidden="1" customWidth="1"/>
    <col min="16124" max="16124" width="12.5703125" style="556" customWidth="1"/>
    <col min="16125" max="16127" width="0" style="556" hidden="1" customWidth="1"/>
    <col min="16128" max="16131" width="12.5703125" style="556" customWidth="1"/>
    <col min="16132" max="16384" width="9.140625" style="556"/>
  </cols>
  <sheetData>
    <row r="1" spans="1:7" ht="31.5" customHeight="1">
      <c r="A1" s="628" t="s">
        <v>549</v>
      </c>
      <c r="B1" s="628"/>
      <c r="C1" s="628"/>
      <c r="D1" s="628"/>
      <c r="E1" s="628"/>
    </row>
    <row r="2" spans="1:7" ht="17.25" customHeight="1">
      <c r="A2" s="557" t="s">
        <v>550</v>
      </c>
      <c r="B2" s="558"/>
      <c r="C2" s="558"/>
    </row>
    <row r="3" spans="1:7" ht="25.5" customHeight="1">
      <c r="A3" s="559"/>
      <c r="B3" s="559"/>
      <c r="C3" s="559"/>
      <c r="G3" s="560" t="s">
        <v>535</v>
      </c>
    </row>
    <row r="4" spans="1:7" ht="20.25" customHeight="1">
      <c r="B4" s="561">
        <v>2016</v>
      </c>
      <c r="C4" s="561">
        <v>2017</v>
      </c>
      <c r="D4" s="561">
        <v>2018</v>
      </c>
      <c r="E4" s="561">
        <v>2019</v>
      </c>
      <c r="F4" s="561">
        <v>2020</v>
      </c>
      <c r="G4" s="561">
        <v>2021</v>
      </c>
    </row>
    <row r="5" spans="1:7" ht="24" customHeight="1">
      <c r="A5" s="556" t="s">
        <v>125</v>
      </c>
      <c r="B5" s="562">
        <f t="shared" ref="B5:G5" si="0">SUM(B6:B13)</f>
        <v>24</v>
      </c>
      <c r="C5" s="562">
        <f t="shared" si="0"/>
        <v>95</v>
      </c>
      <c r="D5" s="562">
        <f t="shared" si="0"/>
        <v>59</v>
      </c>
      <c r="E5" s="562">
        <f t="shared" si="0"/>
        <v>54</v>
      </c>
      <c r="F5" s="562">
        <f t="shared" si="0"/>
        <v>50</v>
      </c>
      <c r="G5" s="562">
        <f t="shared" si="0"/>
        <v>89</v>
      </c>
    </row>
    <row r="6" spans="1:7" ht="20.25" customHeight="1">
      <c r="A6" s="556" t="s">
        <v>114</v>
      </c>
      <c r="B6" s="563">
        <v>3</v>
      </c>
      <c r="C6" s="563">
        <v>8</v>
      </c>
      <c r="D6" s="563">
        <v>5</v>
      </c>
      <c r="E6" s="563">
        <v>4</v>
      </c>
      <c r="F6" s="563">
        <v>5</v>
      </c>
      <c r="G6" s="563">
        <v>5</v>
      </c>
    </row>
    <row r="7" spans="1:7" ht="20.25" customHeight="1">
      <c r="A7" s="556" t="s">
        <v>365</v>
      </c>
      <c r="B7" s="563">
        <v>5</v>
      </c>
      <c r="C7" s="563">
        <v>45</v>
      </c>
      <c r="D7" s="563">
        <v>13</v>
      </c>
      <c r="E7" s="563">
        <v>11</v>
      </c>
      <c r="F7" s="563">
        <v>7</v>
      </c>
      <c r="G7" s="563">
        <v>9</v>
      </c>
    </row>
    <row r="8" spans="1:7" ht="20.25" customHeight="1">
      <c r="A8" s="556" t="s">
        <v>115</v>
      </c>
      <c r="B8" s="563">
        <v>3</v>
      </c>
      <c r="C8" s="563">
        <v>4</v>
      </c>
      <c r="D8" s="563">
        <v>12</v>
      </c>
      <c r="E8" s="563">
        <v>7</v>
      </c>
      <c r="F8" s="563">
        <v>5</v>
      </c>
      <c r="G8" s="563">
        <v>10</v>
      </c>
    </row>
    <row r="9" spans="1:7" ht="20.25" customHeight="1">
      <c r="A9" s="556" t="s">
        <v>116</v>
      </c>
      <c r="B9" s="563">
        <v>5</v>
      </c>
      <c r="C9" s="563">
        <v>16</v>
      </c>
      <c r="D9" s="563">
        <v>9</v>
      </c>
      <c r="E9" s="563">
        <v>7</v>
      </c>
      <c r="F9" s="563">
        <v>8</v>
      </c>
      <c r="G9" s="563">
        <v>20</v>
      </c>
    </row>
    <row r="10" spans="1:7" ht="20.25" customHeight="1">
      <c r="A10" s="556" t="s">
        <v>117</v>
      </c>
      <c r="B10" s="563">
        <v>2</v>
      </c>
      <c r="C10" s="563">
        <v>3</v>
      </c>
      <c r="D10" s="563">
        <v>5</v>
      </c>
      <c r="E10" s="563">
        <v>5</v>
      </c>
      <c r="F10" s="563">
        <v>5</v>
      </c>
      <c r="G10" s="563">
        <v>10</v>
      </c>
    </row>
    <row r="11" spans="1:7" ht="20.25" customHeight="1">
      <c r="A11" s="556" t="s">
        <v>118</v>
      </c>
      <c r="B11" s="563">
        <v>3</v>
      </c>
      <c r="C11" s="563">
        <v>4</v>
      </c>
      <c r="D11" s="563">
        <v>5</v>
      </c>
      <c r="E11" s="563">
        <v>8</v>
      </c>
      <c r="F11" s="563">
        <v>4</v>
      </c>
      <c r="G11" s="563">
        <v>24</v>
      </c>
    </row>
    <row r="12" spans="1:7" ht="20.25" customHeight="1">
      <c r="A12" s="556" t="s">
        <v>119</v>
      </c>
      <c r="B12" s="563">
        <v>1</v>
      </c>
      <c r="C12" s="563">
        <v>8</v>
      </c>
      <c r="D12" s="563">
        <v>4</v>
      </c>
      <c r="E12" s="563">
        <v>3</v>
      </c>
      <c r="F12" s="563">
        <v>3</v>
      </c>
      <c r="G12" s="563">
        <v>1</v>
      </c>
    </row>
    <row r="13" spans="1:7" ht="20.25" customHeight="1">
      <c r="A13" s="556" t="s">
        <v>120</v>
      </c>
      <c r="B13" s="563">
        <v>2</v>
      </c>
      <c r="C13" s="563">
        <v>7</v>
      </c>
      <c r="D13" s="563">
        <v>6</v>
      </c>
      <c r="E13" s="563">
        <v>9</v>
      </c>
      <c r="F13" s="563">
        <v>13</v>
      </c>
      <c r="G13" s="563">
        <v>10</v>
      </c>
    </row>
    <row r="14" spans="1:7" ht="19.5" customHeight="1">
      <c r="A14" s="564"/>
      <c r="B14" s="565"/>
      <c r="C14" s="565"/>
      <c r="D14" s="565"/>
      <c r="E14" s="565"/>
      <c r="F14" s="565"/>
      <c r="G14" s="565"/>
    </row>
    <row r="15" spans="1:7" ht="33.75" customHeight="1"/>
    <row r="16" spans="1:7" ht="49.5" customHeight="1">
      <c r="A16" s="628" t="s">
        <v>547</v>
      </c>
      <c r="B16" s="628"/>
      <c r="C16" s="628"/>
      <c r="D16" s="628"/>
      <c r="E16" s="628"/>
    </row>
    <row r="17" spans="1:7" ht="17.25" customHeight="1">
      <c r="A17" s="557" t="s">
        <v>548</v>
      </c>
      <c r="B17" s="558"/>
      <c r="C17" s="558"/>
    </row>
    <row r="18" spans="1:7" ht="25.5" customHeight="1">
      <c r="A18" s="564"/>
      <c r="B18" s="621"/>
      <c r="C18" s="621"/>
      <c r="G18" s="229" t="s">
        <v>530</v>
      </c>
    </row>
    <row r="19" spans="1:7" ht="20.25" customHeight="1">
      <c r="B19" s="561">
        <v>2016</v>
      </c>
      <c r="C19" s="561">
        <v>2017</v>
      </c>
      <c r="D19" s="561">
        <v>2018</v>
      </c>
      <c r="E19" s="561">
        <v>2019</v>
      </c>
      <c r="F19" s="561">
        <v>2020</v>
      </c>
      <c r="G19" s="561">
        <v>2021</v>
      </c>
    </row>
    <row r="20" spans="1:7" ht="25.5" customHeight="1">
      <c r="A20" s="556" t="s">
        <v>125</v>
      </c>
      <c r="B20" s="566">
        <f t="shared" ref="B20:G20" si="1">SUM(B21:B28)</f>
        <v>25</v>
      </c>
      <c r="C20" s="566">
        <f t="shared" si="1"/>
        <v>104</v>
      </c>
      <c r="D20" s="566">
        <f t="shared" si="1"/>
        <v>62</v>
      </c>
      <c r="E20" s="566">
        <f t="shared" si="1"/>
        <v>46</v>
      </c>
      <c r="F20" s="566">
        <f t="shared" si="1"/>
        <v>47</v>
      </c>
      <c r="G20" s="566">
        <f t="shared" si="1"/>
        <v>87</v>
      </c>
    </row>
    <row r="21" spans="1:7" ht="20.25" customHeight="1">
      <c r="A21" s="556" t="s">
        <v>114</v>
      </c>
      <c r="B21" s="567">
        <v>3</v>
      </c>
      <c r="C21" s="567">
        <v>10</v>
      </c>
      <c r="D21" s="567">
        <v>6</v>
      </c>
      <c r="E21" s="567">
        <v>2</v>
      </c>
      <c r="F21" s="563">
        <v>6</v>
      </c>
      <c r="G21" s="563">
        <v>4</v>
      </c>
    </row>
    <row r="22" spans="1:7" ht="20.25" customHeight="1">
      <c r="A22" s="556" t="s">
        <v>365</v>
      </c>
      <c r="B22" s="567">
        <v>6</v>
      </c>
      <c r="C22" s="567">
        <v>48</v>
      </c>
      <c r="D22" s="567">
        <v>15</v>
      </c>
      <c r="E22" s="567">
        <v>9</v>
      </c>
      <c r="F22" s="563">
        <v>6</v>
      </c>
      <c r="G22" s="563">
        <v>9</v>
      </c>
    </row>
    <row r="23" spans="1:7" ht="20.25" customHeight="1">
      <c r="A23" s="556" t="s">
        <v>115</v>
      </c>
      <c r="B23" s="567">
        <v>3</v>
      </c>
      <c r="C23" s="567">
        <v>4</v>
      </c>
      <c r="D23" s="567">
        <v>12</v>
      </c>
      <c r="E23" s="567">
        <v>7</v>
      </c>
      <c r="F23" s="563">
        <v>5</v>
      </c>
      <c r="G23" s="563">
        <v>9</v>
      </c>
    </row>
    <row r="24" spans="1:7" ht="20.25" customHeight="1">
      <c r="A24" s="556" t="s">
        <v>116</v>
      </c>
      <c r="B24" s="567">
        <v>5</v>
      </c>
      <c r="C24" s="567">
        <v>18</v>
      </c>
      <c r="D24" s="567">
        <v>9</v>
      </c>
      <c r="E24" s="567">
        <v>7</v>
      </c>
      <c r="F24" s="563">
        <v>6</v>
      </c>
      <c r="G24" s="563">
        <v>20</v>
      </c>
    </row>
    <row r="25" spans="1:7" ht="20.25" customHeight="1">
      <c r="A25" s="556" t="s">
        <v>117</v>
      </c>
      <c r="B25" s="567">
        <v>2</v>
      </c>
      <c r="C25" s="567">
        <v>3</v>
      </c>
      <c r="D25" s="567">
        <v>5</v>
      </c>
      <c r="E25" s="567">
        <v>5</v>
      </c>
      <c r="F25" s="563">
        <v>5</v>
      </c>
      <c r="G25" s="563">
        <v>10</v>
      </c>
    </row>
    <row r="26" spans="1:7" ht="20.25" customHeight="1">
      <c r="A26" s="556" t="s">
        <v>118</v>
      </c>
      <c r="B26" s="567">
        <v>3</v>
      </c>
      <c r="C26" s="567">
        <v>5</v>
      </c>
      <c r="D26" s="567">
        <v>5</v>
      </c>
      <c r="E26" s="567">
        <v>6</v>
      </c>
      <c r="F26" s="563">
        <v>3</v>
      </c>
      <c r="G26" s="563">
        <v>24</v>
      </c>
    </row>
    <row r="27" spans="1:7" ht="20.25" customHeight="1">
      <c r="A27" s="556" t="s">
        <v>119</v>
      </c>
      <c r="B27" s="567">
        <v>1</v>
      </c>
      <c r="C27" s="567">
        <v>9</v>
      </c>
      <c r="D27" s="567">
        <v>4</v>
      </c>
      <c r="E27" s="567">
        <v>3</v>
      </c>
      <c r="F27" s="563">
        <v>3</v>
      </c>
      <c r="G27" s="563">
        <v>1</v>
      </c>
    </row>
    <row r="28" spans="1:7" ht="20.25" customHeight="1">
      <c r="A28" s="568" t="s">
        <v>120</v>
      </c>
      <c r="B28" s="569">
        <v>2</v>
      </c>
      <c r="C28" s="569">
        <v>7</v>
      </c>
      <c r="D28" s="569">
        <v>6</v>
      </c>
      <c r="E28" s="569">
        <v>7</v>
      </c>
      <c r="F28" s="563">
        <v>13</v>
      </c>
      <c r="G28" s="563">
        <v>10</v>
      </c>
    </row>
    <row r="29" spans="1:7" ht="19.5" customHeight="1">
      <c r="A29" s="564"/>
      <c r="B29" s="570"/>
      <c r="C29" s="570"/>
      <c r="D29" s="570"/>
      <c r="E29" s="570"/>
      <c r="F29" s="570"/>
      <c r="G29" s="570"/>
    </row>
    <row r="30" spans="1:7" ht="18" customHeight="1"/>
  </sheetData>
  <printOptions horizontalCentered="1"/>
  <pageMargins left="0.98425196850393704" right="0.98425196850393704" top="0.98425196850393704" bottom="0.98425196850393704" header="0.70866141732283505" footer="0.70866141732283505"/>
  <pageSetup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3"/>
  <sheetViews>
    <sheetView workbookViewId="0">
      <selection activeCell="B12" sqref="B12"/>
    </sheetView>
  </sheetViews>
  <sheetFormatPr defaultRowHeight="12.75"/>
  <cols>
    <col min="1" max="1" width="28.7109375" style="556" customWidth="1"/>
    <col min="2" max="7" width="11.140625" style="556" customWidth="1"/>
    <col min="8" max="240" width="9.140625" style="556"/>
    <col min="241" max="241" width="25.28515625" style="556" customWidth="1"/>
    <col min="242" max="251" width="0" style="556" hidden="1" customWidth="1"/>
    <col min="252" max="252" width="12.7109375" style="556" customWidth="1"/>
    <col min="253" max="255" width="0" style="556" hidden="1" customWidth="1"/>
    <col min="256" max="259" width="12.7109375" style="556" customWidth="1"/>
    <col min="260" max="496" width="9.140625" style="556"/>
    <col min="497" max="497" width="25.28515625" style="556" customWidth="1"/>
    <col min="498" max="507" width="0" style="556" hidden="1" customWidth="1"/>
    <col min="508" max="508" width="12.7109375" style="556" customWidth="1"/>
    <col min="509" max="511" width="0" style="556" hidden="1" customWidth="1"/>
    <col min="512" max="515" width="12.7109375" style="556" customWidth="1"/>
    <col min="516" max="752" width="9.140625" style="556"/>
    <col min="753" max="753" width="25.28515625" style="556" customWidth="1"/>
    <col min="754" max="763" width="0" style="556" hidden="1" customWidth="1"/>
    <col min="764" max="764" width="12.7109375" style="556" customWidth="1"/>
    <col min="765" max="767" width="0" style="556" hidden="1" customWidth="1"/>
    <col min="768" max="771" width="12.7109375" style="556" customWidth="1"/>
    <col min="772" max="1008" width="9.140625" style="556"/>
    <col min="1009" max="1009" width="25.28515625" style="556" customWidth="1"/>
    <col min="1010" max="1019" width="0" style="556" hidden="1" customWidth="1"/>
    <col min="1020" max="1020" width="12.7109375" style="556" customWidth="1"/>
    <col min="1021" max="1023" width="0" style="556" hidden="1" customWidth="1"/>
    <col min="1024" max="1027" width="12.7109375" style="556" customWidth="1"/>
    <col min="1028" max="1264" width="9.140625" style="556"/>
    <col min="1265" max="1265" width="25.28515625" style="556" customWidth="1"/>
    <col min="1266" max="1275" width="0" style="556" hidden="1" customWidth="1"/>
    <col min="1276" max="1276" width="12.7109375" style="556" customWidth="1"/>
    <col min="1277" max="1279" width="0" style="556" hidden="1" customWidth="1"/>
    <col min="1280" max="1283" width="12.7109375" style="556" customWidth="1"/>
    <col min="1284" max="1520" width="9.140625" style="556"/>
    <col min="1521" max="1521" width="25.28515625" style="556" customWidth="1"/>
    <col min="1522" max="1531" width="0" style="556" hidden="1" customWidth="1"/>
    <col min="1532" max="1532" width="12.7109375" style="556" customWidth="1"/>
    <col min="1533" max="1535" width="0" style="556" hidden="1" customWidth="1"/>
    <col min="1536" max="1539" width="12.7109375" style="556" customWidth="1"/>
    <col min="1540" max="1776" width="9.140625" style="556"/>
    <col min="1777" max="1777" width="25.28515625" style="556" customWidth="1"/>
    <col min="1778" max="1787" width="0" style="556" hidden="1" customWidth="1"/>
    <col min="1788" max="1788" width="12.7109375" style="556" customWidth="1"/>
    <col min="1789" max="1791" width="0" style="556" hidden="1" customWidth="1"/>
    <col min="1792" max="1795" width="12.7109375" style="556" customWidth="1"/>
    <col min="1796" max="2032" width="9.140625" style="556"/>
    <col min="2033" max="2033" width="25.28515625" style="556" customWidth="1"/>
    <col min="2034" max="2043" width="0" style="556" hidden="1" customWidth="1"/>
    <col min="2044" max="2044" width="12.7109375" style="556" customWidth="1"/>
    <col min="2045" max="2047" width="0" style="556" hidden="1" customWidth="1"/>
    <col min="2048" max="2051" width="12.7109375" style="556" customWidth="1"/>
    <col min="2052" max="2288" width="9.140625" style="556"/>
    <col min="2289" max="2289" width="25.28515625" style="556" customWidth="1"/>
    <col min="2290" max="2299" width="0" style="556" hidden="1" customWidth="1"/>
    <col min="2300" max="2300" width="12.7109375" style="556" customWidth="1"/>
    <col min="2301" max="2303" width="0" style="556" hidden="1" customWidth="1"/>
    <col min="2304" max="2307" width="12.7109375" style="556" customWidth="1"/>
    <col min="2308" max="2544" width="9.140625" style="556"/>
    <col min="2545" max="2545" width="25.28515625" style="556" customWidth="1"/>
    <col min="2546" max="2555" width="0" style="556" hidden="1" customWidth="1"/>
    <col min="2556" max="2556" width="12.7109375" style="556" customWidth="1"/>
    <col min="2557" max="2559" width="0" style="556" hidden="1" customWidth="1"/>
    <col min="2560" max="2563" width="12.7109375" style="556" customWidth="1"/>
    <col min="2564" max="2800" width="9.140625" style="556"/>
    <col min="2801" max="2801" width="25.28515625" style="556" customWidth="1"/>
    <col min="2802" max="2811" width="0" style="556" hidden="1" customWidth="1"/>
    <col min="2812" max="2812" width="12.7109375" style="556" customWidth="1"/>
    <col min="2813" max="2815" width="0" style="556" hidden="1" customWidth="1"/>
    <col min="2816" max="2819" width="12.7109375" style="556" customWidth="1"/>
    <col min="2820" max="3056" width="9.140625" style="556"/>
    <col min="3057" max="3057" width="25.28515625" style="556" customWidth="1"/>
    <col min="3058" max="3067" width="0" style="556" hidden="1" customWidth="1"/>
    <col min="3068" max="3068" width="12.7109375" style="556" customWidth="1"/>
    <col min="3069" max="3071" width="0" style="556" hidden="1" customWidth="1"/>
    <col min="3072" max="3075" width="12.7109375" style="556" customWidth="1"/>
    <col min="3076" max="3312" width="9.140625" style="556"/>
    <col min="3313" max="3313" width="25.28515625" style="556" customWidth="1"/>
    <col min="3314" max="3323" width="0" style="556" hidden="1" customWidth="1"/>
    <col min="3324" max="3324" width="12.7109375" style="556" customWidth="1"/>
    <col min="3325" max="3327" width="0" style="556" hidden="1" customWidth="1"/>
    <col min="3328" max="3331" width="12.7109375" style="556" customWidth="1"/>
    <col min="3332" max="3568" width="9.140625" style="556"/>
    <col min="3569" max="3569" width="25.28515625" style="556" customWidth="1"/>
    <col min="3570" max="3579" width="0" style="556" hidden="1" customWidth="1"/>
    <col min="3580" max="3580" width="12.7109375" style="556" customWidth="1"/>
    <col min="3581" max="3583" width="0" style="556" hidden="1" customWidth="1"/>
    <col min="3584" max="3587" width="12.7109375" style="556" customWidth="1"/>
    <col min="3588" max="3824" width="9.140625" style="556"/>
    <col min="3825" max="3825" width="25.28515625" style="556" customWidth="1"/>
    <col min="3826" max="3835" width="0" style="556" hidden="1" customWidth="1"/>
    <col min="3836" max="3836" width="12.7109375" style="556" customWidth="1"/>
    <col min="3837" max="3839" width="0" style="556" hidden="1" customWidth="1"/>
    <col min="3840" max="3843" width="12.7109375" style="556" customWidth="1"/>
    <col min="3844" max="4080" width="9.140625" style="556"/>
    <col min="4081" max="4081" width="25.28515625" style="556" customWidth="1"/>
    <col min="4082" max="4091" width="0" style="556" hidden="1" customWidth="1"/>
    <col min="4092" max="4092" width="12.7109375" style="556" customWidth="1"/>
    <col min="4093" max="4095" width="0" style="556" hidden="1" customWidth="1"/>
    <col min="4096" max="4099" width="12.7109375" style="556" customWidth="1"/>
    <col min="4100" max="4336" width="9.140625" style="556"/>
    <col min="4337" max="4337" width="25.28515625" style="556" customWidth="1"/>
    <col min="4338" max="4347" width="0" style="556" hidden="1" customWidth="1"/>
    <col min="4348" max="4348" width="12.7109375" style="556" customWidth="1"/>
    <col min="4349" max="4351" width="0" style="556" hidden="1" customWidth="1"/>
    <col min="4352" max="4355" width="12.7109375" style="556" customWidth="1"/>
    <col min="4356" max="4592" width="9.140625" style="556"/>
    <col min="4593" max="4593" width="25.28515625" style="556" customWidth="1"/>
    <col min="4594" max="4603" width="0" style="556" hidden="1" customWidth="1"/>
    <col min="4604" max="4604" width="12.7109375" style="556" customWidth="1"/>
    <col min="4605" max="4607" width="0" style="556" hidden="1" customWidth="1"/>
    <col min="4608" max="4611" width="12.7109375" style="556" customWidth="1"/>
    <col min="4612" max="4848" width="9.140625" style="556"/>
    <col min="4849" max="4849" width="25.28515625" style="556" customWidth="1"/>
    <col min="4850" max="4859" width="0" style="556" hidden="1" customWidth="1"/>
    <col min="4860" max="4860" width="12.7109375" style="556" customWidth="1"/>
    <col min="4861" max="4863" width="0" style="556" hidden="1" customWidth="1"/>
    <col min="4864" max="4867" width="12.7109375" style="556" customWidth="1"/>
    <col min="4868" max="5104" width="9.140625" style="556"/>
    <col min="5105" max="5105" width="25.28515625" style="556" customWidth="1"/>
    <col min="5106" max="5115" width="0" style="556" hidden="1" customWidth="1"/>
    <col min="5116" max="5116" width="12.7109375" style="556" customWidth="1"/>
    <col min="5117" max="5119" width="0" style="556" hidden="1" customWidth="1"/>
    <col min="5120" max="5123" width="12.7109375" style="556" customWidth="1"/>
    <col min="5124" max="5360" width="9.140625" style="556"/>
    <col min="5361" max="5361" width="25.28515625" style="556" customWidth="1"/>
    <col min="5362" max="5371" width="0" style="556" hidden="1" customWidth="1"/>
    <col min="5372" max="5372" width="12.7109375" style="556" customWidth="1"/>
    <col min="5373" max="5375" width="0" style="556" hidden="1" customWidth="1"/>
    <col min="5376" max="5379" width="12.7109375" style="556" customWidth="1"/>
    <col min="5380" max="5616" width="9.140625" style="556"/>
    <col min="5617" max="5617" width="25.28515625" style="556" customWidth="1"/>
    <col min="5618" max="5627" width="0" style="556" hidden="1" customWidth="1"/>
    <col min="5628" max="5628" width="12.7109375" style="556" customWidth="1"/>
    <col min="5629" max="5631" width="0" style="556" hidden="1" customWidth="1"/>
    <col min="5632" max="5635" width="12.7109375" style="556" customWidth="1"/>
    <col min="5636" max="5872" width="9.140625" style="556"/>
    <col min="5873" max="5873" width="25.28515625" style="556" customWidth="1"/>
    <col min="5874" max="5883" width="0" style="556" hidden="1" customWidth="1"/>
    <col min="5884" max="5884" width="12.7109375" style="556" customWidth="1"/>
    <col min="5885" max="5887" width="0" style="556" hidden="1" customWidth="1"/>
    <col min="5888" max="5891" width="12.7109375" style="556" customWidth="1"/>
    <col min="5892" max="6128" width="9.140625" style="556"/>
    <col min="6129" max="6129" width="25.28515625" style="556" customWidth="1"/>
    <col min="6130" max="6139" width="0" style="556" hidden="1" customWidth="1"/>
    <col min="6140" max="6140" width="12.7109375" style="556" customWidth="1"/>
    <col min="6141" max="6143" width="0" style="556" hidden="1" customWidth="1"/>
    <col min="6144" max="6147" width="12.7109375" style="556" customWidth="1"/>
    <col min="6148" max="6384" width="9.140625" style="556"/>
    <col min="6385" max="6385" width="25.28515625" style="556" customWidth="1"/>
    <col min="6386" max="6395" width="0" style="556" hidden="1" customWidth="1"/>
    <col min="6396" max="6396" width="12.7109375" style="556" customWidth="1"/>
    <col min="6397" max="6399" width="0" style="556" hidden="1" customWidth="1"/>
    <col min="6400" max="6403" width="12.7109375" style="556" customWidth="1"/>
    <col min="6404" max="6640" width="9.140625" style="556"/>
    <col min="6641" max="6641" width="25.28515625" style="556" customWidth="1"/>
    <col min="6642" max="6651" width="0" style="556" hidden="1" customWidth="1"/>
    <col min="6652" max="6652" width="12.7109375" style="556" customWidth="1"/>
    <col min="6653" max="6655" width="0" style="556" hidden="1" customWidth="1"/>
    <col min="6656" max="6659" width="12.7109375" style="556" customWidth="1"/>
    <col min="6660" max="6896" width="9.140625" style="556"/>
    <col min="6897" max="6897" width="25.28515625" style="556" customWidth="1"/>
    <col min="6898" max="6907" width="0" style="556" hidden="1" customWidth="1"/>
    <col min="6908" max="6908" width="12.7109375" style="556" customWidth="1"/>
    <col min="6909" max="6911" width="0" style="556" hidden="1" customWidth="1"/>
    <col min="6912" max="6915" width="12.7109375" style="556" customWidth="1"/>
    <col min="6916" max="7152" width="9.140625" style="556"/>
    <col min="7153" max="7153" width="25.28515625" style="556" customWidth="1"/>
    <col min="7154" max="7163" width="0" style="556" hidden="1" customWidth="1"/>
    <col min="7164" max="7164" width="12.7109375" style="556" customWidth="1"/>
    <col min="7165" max="7167" width="0" style="556" hidden="1" customWidth="1"/>
    <col min="7168" max="7171" width="12.7109375" style="556" customWidth="1"/>
    <col min="7172" max="7408" width="9.140625" style="556"/>
    <col min="7409" max="7409" width="25.28515625" style="556" customWidth="1"/>
    <col min="7410" max="7419" width="0" style="556" hidden="1" customWidth="1"/>
    <col min="7420" max="7420" width="12.7109375" style="556" customWidth="1"/>
    <col min="7421" max="7423" width="0" style="556" hidden="1" customWidth="1"/>
    <col min="7424" max="7427" width="12.7109375" style="556" customWidth="1"/>
    <col min="7428" max="7664" width="9.140625" style="556"/>
    <col min="7665" max="7665" width="25.28515625" style="556" customWidth="1"/>
    <col min="7666" max="7675" width="0" style="556" hidden="1" customWidth="1"/>
    <col min="7676" max="7676" width="12.7109375" style="556" customWidth="1"/>
    <col min="7677" max="7679" width="0" style="556" hidden="1" customWidth="1"/>
    <col min="7680" max="7683" width="12.7109375" style="556" customWidth="1"/>
    <col min="7684" max="7920" width="9.140625" style="556"/>
    <col min="7921" max="7921" width="25.28515625" style="556" customWidth="1"/>
    <col min="7922" max="7931" width="0" style="556" hidden="1" customWidth="1"/>
    <col min="7932" max="7932" width="12.7109375" style="556" customWidth="1"/>
    <col min="7933" max="7935" width="0" style="556" hidden="1" customWidth="1"/>
    <col min="7936" max="7939" width="12.7109375" style="556" customWidth="1"/>
    <col min="7940" max="8176" width="9.140625" style="556"/>
    <col min="8177" max="8177" width="25.28515625" style="556" customWidth="1"/>
    <col min="8178" max="8187" width="0" style="556" hidden="1" customWidth="1"/>
    <col min="8188" max="8188" width="12.7109375" style="556" customWidth="1"/>
    <col min="8189" max="8191" width="0" style="556" hidden="1" customWidth="1"/>
    <col min="8192" max="8195" width="12.7109375" style="556" customWidth="1"/>
    <col min="8196" max="8432" width="9.140625" style="556"/>
    <col min="8433" max="8433" width="25.28515625" style="556" customWidth="1"/>
    <col min="8434" max="8443" width="0" style="556" hidden="1" customWidth="1"/>
    <col min="8444" max="8444" width="12.7109375" style="556" customWidth="1"/>
    <col min="8445" max="8447" width="0" style="556" hidden="1" customWidth="1"/>
    <col min="8448" max="8451" width="12.7109375" style="556" customWidth="1"/>
    <col min="8452" max="8688" width="9.140625" style="556"/>
    <col min="8689" max="8689" width="25.28515625" style="556" customWidth="1"/>
    <col min="8690" max="8699" width="0" style="556" hidden="1" customWidth="1"/>
    <col min="8700" max="8700" width="12.7109375" style="556" customWidth="1"/>
    <col min="8701" max="8703" width="0" style="556" hidden="1" customWidth="1"/>
    <col min="8704" max="8707" width="12.7109375" style="556" customWidth="1"/>
    <col min="8708" max="8944" width="9.140625" style="556"/>
    <col min="8945" max="8945" width="25.28515625" style="556" customWidth="1"/>
    <col min="8946" max="8955" width="0" style="556" hidden="1" customWidth="1"/>
    <col min="8956" max="8956" width="12.7109375" style="556" customWidth="1"/>
    <col min="8957" max="8959" width="0" style="556" hidden="1" customWidth="1"/>
    <col min="8960" max="8963" width="12.7109375" style="556" customWidth="1"/>
    <col min="8964" max="9200" width="9.140625" style="556"/>
    <col min="9201" max="9201" width="25.28515625" style="556" customWidth="1"/>
    <col min="9202" max="9211" width="0" style="556" hidden="1" customWidth="1"/>
    <col min="9212" max="9212" width="12.7109375" style="556" customWidth="1"/>
    <col min="9213" max="9215" width="0" style="556" hidden="1" customWidth="1"/>
    <col min="9216" max="9219" width="12.7109375" style="556" customWidth="1"/>
    <col min="9220" max="9456" width="9.140625" style="556"/>
    <col min="9457" max="9457" width="25.28515625" style="556" customWidth="1"/>
    <col min="9458" max="9467" width="0" style="556" hidden="1" customWidth="1"/>
    <col min="9468" max="9468" width="12.7109375" style="556" customWidth="1"/>
    <col min="9469" max="9471" width="0" style="556" hidden="1" customWidth="1"/>
    <col min="9472" max="9475" width="12.7109375" style="556" customWidth="1"/>
    <col min="9476" max="9712" width="9.140625" style="556"/>
    <col min="9713" max="9713" width="25.28515625" style="556" customWidth="1"/>
    <col min="9714" max="9723" width="0" style="556" hidden="1" customWidth="1"/>
    <col min="9724" max="9724" width="12.7109375" style="556" customWidth="1"/>
    <col min="9725" max="9727" width="0" style="556" hidden="1" customWidth="1"/>
    <col min="9728" max="9731" width="12.7109375" style="556" customWidth="1"/>
    <col min="9732" max="9968" width="9.140625" style="556"/>
    <col min="9969" max="9969" width="25.28515625" style="556" customWidth="1"/>
    <col min="9970" max="9979" width="0" style="556" hidden="1" customWidth="1"/>
    <col min="9980" max="9980" width="12.7109375" style="556" customWidth="1"/>
    <col min="9981" max="9983" width="0" style="556" hidden="1" customWidth="1"/>
    <col min="9984" max="9987" width="12.7109375" style="556" customWidth="1"/>
    <col min="9988" max="10224" width="9.140625" style="556"/>
    <col min="10225" max="10225" width="25.28515625" style="556" customWidth="1"/>
    <col min="10226" max="10235" width="0" style="556" hidden="1" customWidth="1"/>
    <col min="10236" max="10236" width="12.7109375" style="556" customWidth="1"/>
    <col min="10237" max="10239" width="0" style="556" hidden="1" customWidth="1"/>
    <col min="10240" max="10243" width="12.7109375" style="556" customWidth="1"/>
    <col min="10244" max="10480" width="9.140625" style="556"/>
    <col min="10481" max="10481" width="25.28515625" style="556" customWidth="1"/>
    <col min="10482" max="10491" width="0" style="556" hidden="1" customWidth="1"/>
    <col min="10492" max="10492" width="12.7109375" style="556" customWidth="1"/>
    <col min="10493" max="10495" width="0" style="556" hidden="1" customWidth="1"/>
    <col min="10496" max="10499" width="12.7109375" style="556" customWidth="1"/>
    <col min="10500" max="10736" width="9.140625" style="556"/>
    <col min="10737" max="10737" width="25.28515625" style="556" customWidth="1"/>
    <col min="10738" max="10747" width="0" style="556" hidden="1" customWidth="1"/>
    <col min="10748" max="10748" width="12.7109375" style="556" customWidth="1"/>
    <col min="10749" max="10751" width="0" style="556" hidden="1" customWidth="1"/>
    <col min="10752" max="10755" width="12.7109375" style="556" customWidth="1"/>
    <col min="10756" max="10992" width="9.140625" style="556"/>
    <col min="10993" max="10993" width="25.28515625" style="556" customWidth="1"/>
    <col min="10994" max="11003" width="0" style="556" hidden="1" customWidth="1"/>
    <col min="11004" max="11004" width="12.7109375" style="556" customWidth="1"/>
    <col min="11005" max="11007" width="0" style="556" hidden="1" customWidth="1"/>
    <col min="11008" max="11011" width="12.7109375" style="556" customWidth="1"/>
    <col min="11012" max="11248" width="9.140625" style="556"/>
    <col min="11249" max="11249" width="25.28515625" style="556" customWidth="1"/>
    <col min="11250" max="11259" width="0" style="556" hidden="1" customWidth="1"/>
    <col min="11260" max="11260" width="12.7109375" style="556" customWidth="1"/>
    <col min="11261" max="11263" width="0" style="556" hidden="1" customWidth="1"/>
    <col min="11264" max="11267" width="12.7109375" style="556" customWidth="1"/>
    <col min="11268" max="11504" width="9.140625" style="556"/>
    <col min="11505" max="11505" width="25.28515625" style="556" customWidth="1"/>
    <col min="11506" max="11515" width="0" style="556" hidden="1" customWidth="1"/>
    <col min="11516" max="11516" width="12.7109375" style="556" customWidth="1"/>
    <col min="11517" max="11519" width="0" style="556" hidden="1" customWidth="1"/>
    <col min="11520" max="11523" width="12.7109375" style="556" customWidth="1"/>
    <col min="11524" max="11760" width="9.140625" style="556"/>
    <col min="11761" max="11761" width="25.28515625" style="556" customWidth="1"/>
    <col min="11762" max="11771" width="0" style="556" hidden="1" customWidth="1"/>
    <col min="11772" max="11772" width="12.7109375" style="556" customWidth="1"/>
    <col min="11773" max="11775" width="0" style="556" hidden="1" customWidth="1"/>
    <col min="11776" max="11779" width="12.7109375" style="556" customWidth="1"/>
    <col min="11780" max="12016" width="9.140625" style="556"/>
    <col min="12017" max="12017" width="25.28515625" style="556" customWidth="1"/>
    <col min="12018" max="12027" width="0" style="556" hidden="1" customWidth="1"/>
    <col min="12028" max="12028" width="12.7109375" style="556" customWidth="1"/>
    <col min="12029" max="12031" width="0" style="556" hidden="1" customWidth="1"/>
    <col min="12032" max="12035" width="12.7109375" style="556" customWidth="1"/>
    <col min="12036" max="12272" width="9.140625" style="556"/>
    <col min="12273" max="12273" width="25.28515625" style="556" customWidth="1"/>
    <col min="12274" max="12283" width="0" style="556" hidden="1" customWidth="1"/>
    <col min="12284" max="12284" width="12.7109375" style="556" customWidth="1"/>
    <col min="12285" max="12287" width="0" style="556" hidden="1" customWidth="1"/>
    <col min="12288" max="12291" width="12.7109375" style="556" customWidth="1"/>
    <col min="12292" max="12528" width="9.140625" style="556"/>
    <col min="12529" max="12529" width="25.28515625" style="556" customWidth="1"/>
    <col min="12530" max="12539" width="0" style="556" hidden="1" customWidth="1"/>
    <col min="12540" max="12540" width="12.7109375" style="556" customWidth="1"/>
    <col min="12541" max="12543" width="0" style="556" hidden="1" customWidth="1"/>
    <col min="12544" max="12547" width="12.7109375" style="556" customWidth="1"/>
    <col min="12548" max="12784" width="9.140625" style="556"/>
    <col min="12785" max="12785" width="25.28515625" style="556" customWidth="1"/>
    <col min="12786" max="12795" width="0" style="556" hidden="1" customWidth="1"/>
    <col min="12796" max="12796" width="12.7109375" style="556" customWidth="1"/>
    <col min="12797" max="12799" width="0" style="556" hidden="1" customWidth="1"/>
    <col min="12800" max="12803" width="12.7109375" style="556" customWidth="1"/>
    <col min="12804" max="13040" width="9.140625" style="556"/>
    <col min="13041" max="13041" width="25.28515625" style="556" customWidth="1"/>
    <col min="13042" max="13051" width="0" style="556" hidden="1" customWidth="1"/>
    <col min="13052" max="13052" width="12.7109375" style="556" customWidth="1"/>
    <col min="13053" max="13055" width="0" style="556" hidden="1" customWidth="1"/>
    <col min="13056" max="13059" width="12.7109375" style="556" customWidth="1"/>
    <col min="13060" max="13296" width="9.140625" style="556"/>
    <col min="13297" max="13297" width="25.28515625" style="556" customWidth="1"/>
    <col min="13298" max="13307" width="0" style="556" hidden="1" customWidth="1"/>
    <col min="13308" max="13308" width="12.7109375" style="556" customWidth="1"/>
    <col min="13309" max="13311" width="0" style="556" hidden="1" customWidth="1"/>
    <col min="13312" max="13315" width="12.7109375" style="556" customWidth="1"/>
    <col min="13316" max="13552" width="9.140625" style="556"/>
    <col min="13553" max="13553" width="25.28515625" style="556" customWidth="1"/>
    <col min="13554" max="13563" width="0" style="556" hidden="1" customWidth="1"/>
    <col min="13564" max="13564" width="12.7109375" style="556" customWidth="1"/>
    <col min="13565" max="13567" width="0" style="556" hidden="1" customWidth="1"/>
    <col min="13568" max="13571" width="12.7109375" style="556" customWidth="1"/>
    <col min="13572" max="13808" width="9.140625" style="556"/>
    <col min="13809" max="13809" width="25.28515625" style="556" customWidth="1"/>
    <col min="13810" max="13819" width="0" style="556" hidden="1" customWidth="1"/>
    <col min="13820" max="13820" width="12.7109375" style="556" customWidth="1"/>
    <col min="13821" max="13823" width="0" style="556" hidden="1" customWidth="1"/>
    <col min="13824" max="13827" width="12.7109375" style="556" customWidth="1"/>
    <col min="13828" max="14064" width="9.140625" style="556"/>
    <col min="14065" max="14065" width="25.28515625" style="556" customWidth="1"/>
    <col min="14066" max="14075" width="0" style="556" hidden="1" customWidth="1"/>
    <col min="14076" max="14076" width="12.7109375" style="556" customWidth="1"/>
    <col min="14077" max="14079" width="0" style="556" hidden="1" customWidth="1"/>
    <col min="14080" max="14083" width="12.7109375" style="556" customWidth="1"/>
    <col min="14084" max="14320" width="9.140625" style="556"/>
    <col min="14321" max="14321" width="25.28515625" style="556" customWidth="1"/>
    <col min="14322" max="14331" width="0" style="556" hidden="1" customWidth="1"/>
    <col min="14332" max="14332" width="12.7109375" style="556" customWidth="1"/>
    <col min="14333" max="14335" width="0" style="556" hidden="1" customWidth="1"/>
    <col min="14336" max="14339" width="12.7109375" style="556" customWidth="1"/>
    <col min="14340" max="14576" width="9.140625" style="556"/>
    <col min="14577" max="14577" width="25.28515625" style="556" customWidth="1"/>
    <col min="14578" max="14587" width="0" style="556" hidden="1" customWidth="1"/>
    <col min="14588" max="14588" width="12.7109375" style="556" customWidth="1"/>
    <col min="14589" max="14591" width="0" style="556" hidden="1" customWidth="1"/>
    <col min="14592" max="14595" width="12.7109375" style="556" customWidth="1"/>
    <col min="14596" max="14832" width="9.140625" style="556"/>
    <col min="14833" max="14833" width="25.28515625" style="556" customWidth="1"/>
    <col min="14834" max="14843" width="0" style="556" hidden="1" customWidth="1"/>
    <col min="14844" max="14844" width="12.7109375" style="556" customWidth="1"/>
    <col min="14845" max="14847" width="0" style="556" hidden="1" customWidth="1"/>
    <col min="14848" max="14851" width="12.7109375" style="556" customWidth="1"/>
    <col min="14852" max="15088" width="9.140625" style="556"/>
    <col min="15089" max="15089" width="25.28515625" style="556" customWidth="1"/>
    <col min="15090" max="15099" width="0" style="556" hidden="1" customWidth="1"/>
    <col min="15100" max="15100" width="12.7109375" style="556" customWidth="1"/>
    <col min="15101" max="15103" width="0" style="556" hidden="1" customWidth="1"/>
    <col min="15104" max="15107" width="12.7109375" style="556" customWidth="1"/>
    <col min="15108" max="15344" width="9.140625" style="556"/>
    <col min="15345" max="15345" width="25.28515625" style="556" customWidth="1"/>
    <col min="15346" max="15355" width="0" style="556" hidden="1" customWidth="1"/>
    <col min="15356" max="15356" width="12.7109375" style="556" customWidth="1"/>
    <col min="15357" max="15359" width="0" style="556" hidden="1" customWidth="1"/>
    <col min="15360" max="15363" width="12.7109375" style="556" customWidth="1"/>
    <col min="15364" max="15600" width="9.140625" style="556"/>
    <col min="15601" max="15601" width="25.28515625" style="556" customWidth="1"/>
    <col min="15602" max="15611" width="0" style="556" hidden="1" customWidth="1"/>
    <col min="15612" max="15612" width="12.7109375" style="556" customWidth="1"/>
    <col min="15613" max="15615" width="0" style="556" hidden="1" customWidth="1"/>
    <col min="15616" max="15619" width="12.7109375" style="556" customWidth="1"/>
    <col min="15620" max="15856" width="9.140625" style="556"/>
    <col min="15857" max="15857" width="25.28515625" style="556" customWidth="1"/>
    <col min="15858" max="15867" width="0" style="556" hidden="1" customWidth="1"/>
    <col min="15868" max="15868" width="12.7109375" style="556" customWidth="1"/>
    <col min="15869" max="15871" width="0" style="556" hidden="1" customWidth="1"/>
    <col min="15872" max="15875" width="12.7109375" style="556" customWidth="1"/>
    <col min="15876" max="16112" width="9.140625" style="556"/>
    <col min="16113" max="16113" width="25.28515625" style="556" customWidth="1"/>
    <col min="16114" max="16123" width="0" style="556" hidden="1" customWidth="1"/>
    <col min="16124" max="16124" width="12.7109375" style="556" customWidth="1"/>
    <col min="16125" max="16127" width="0" style="556" hidden="1" customWidth="1"/>
    <col min="16128" max="16131" width="12.7109375" style="556" customWidth="1"/>
    <col min="16132" max="16384" width="9.140625" style="556"/>
  </cols>
  <sheetData>
    <row r="1" spans="1:7" ht="37.5" customHeight="1">
      <c r="A1" s="628" t="s">
        <v>544</v>
      </c>
      <c r="B1" s="628"/>
      <c r="C1" s="628"/>
      <c r="D1" s="628"/>
      <c r="E1" s="628"/>
    </row>
    <row r="2" spans="1:7" ht="17.25" customHeight="1">
      <c r="A2" s="557" t="s">
        <v>545</v>
      </c>
      <c r="B2" s="558"/>
      <c r="C2" s="558"/>
    </row>
    <row r="3" spans="1:7" ht="17.25" customHeight="1"/>
    <row r="4" spans="1:7" ht="17.25" customHeight="1"/>
    <row r="5" spans="1:7" ht="17.25" customHeight="1"/>
    <row r="6" spans="1:7" ht="18" customHeight="1">
      <c r="A6" s="564"/>
      <c r="B6" s="621"/>
      <c r="G6" s="229" t="s">
        <v>530</v>
      </c>
    </row>
    <row r="7" spans="1:7" ht="28.5" customHeight="1">
      <c r="B7" s="561">
        <v>2016</v>
      </c>
      <c r="C7" s="561">
        <v>2017</v>
      </c>
      <c r="D7" s="561">
        <v>2018</v>
      </c>
      <c r="E7" s="561">
        <v>2019</v>
      </c>
      <c r="F7" s="561">
        <v>2020</v>
      </c>
      <c r="G7" s="561">
        <v>2021</v>
      </c>
    </row>
    <row r="8" spans="1:7" ht="28.5" customHeight="1">
      <c r="A8" s="571" t="s">
        <v>125</v>
      </c>
      <c r="B8" s="566">
        <f t="shared" ref="B8:G8" si="0">SUM(B9:B16)</f>
        <v>2</v>
      </c>
      <c r="C8" s="566">
        <f t="shared" si="0"/>
        <v>8</v>
      </c>
      <c r="D8" s="566">
        <f t="shared" si="0"/>
        <v>4</v>
      </c>
      <c r="E8" s="566">
        <f t="shared" si="0"/>
        <v>11</v>
      </c>
      <c r="F8" s="566">
        <f t="shared" si="0"/>
        <v>4</v>
      </c>
      <c r="G8" s="566">
        <f t="shared" si="0"/>
        <v>2</v>
      </c>
    </row>
    <row r="9" spans="1:7" ht="28.5" customHeight="1">
      <c r="A9" s="556" t="s">
        <v>114</v>
      </c>
      <c r="B9" s="567">
        <v>1</v>
      </c>
      <c r="C9" s="567">
        <v>0</v>
      </c>
      <c r="D9" s="567">
        <v>2</v>
      </c>
      <c r="E9" s="567">
        <v>1</v>
      </c>
      <c r="F9" s="567">
        <v>0</v>
      </c>
      <c r="G9" s="567">
        <v>1</v>
      </c>
    </row>
    <row r="10" spans="1:7" ht="28.5" customHeight="1">
      <c r="A10" s="556" t="s">
        <v>365</v>
      </c>
      <c r="B10" s="567">
        <v>0</v>
      </c>
      <c r="C10" s="567">
        <v>4</v>
      </c>
      <c r="D10" s="567">
        <v>2</v>
      </c>
      <c r="E10" s="567">
        <v>2</v>
      </c>
      <c r="F10" s="567">
        <v>1</v>
      </c>
      <c r="G10" s="567">
        <v>0</v>
      </c>
    </row>
    <row r="11" spans="1:7" ht="28.5" customHeight="1">
      <c r="A11" s="556" t="s">
        <v>115</v>
      </c>
      <c r="B11" s="567">
        <v>0</v>
      </c>
      <c r="C11" s="567">
        <v>0</v>
      </c>
      <c r="D11" s="567">
        <v>0</v>
      </c>
      <c r="E11" s="567">
        <v>3</v>
      </c>
      <c r="F11" s="567">
        <v>0</v>
      </c>
      <c r="G11" s="567">
        <v>1</v>
      </c>
    </row>
    <row r="12" spans="1:7" ht="28.5" customHeight="1">
      <c r="A12" s="556" t="s">
        <v>116</v>
      </c>
      <c r="B12" s="567">
        <v>1</v>
      </c>
      <c r="C12" s="567">
        <v>1</v>
      </c>
      <c r="D12" s="567">
        <v>0</v>
      </c>
      <c r="E12" s="567">
        <v>2</v>
      </c>
      <c r="F12" s="567">
        <v>2</v>
      </c>
      <c r="G12" s="567">
        <v>0</v>
      </c>
    </row>
    <row r="13" spans="1:7" ht="28.5" customHeight="1">
      <c r="A13" s="556" t="s">
        <v>117</v>
      </c>
      <c r="B13" s="567">
        <v>0</v>
      </c>
      <c r="C13" s="567">
        <v>1</v>
      </c>
      <c r="D13" s="567">
        <v>0</v>
      </c>
      <c r="E13" s="567">
        <v>1</v>
      </c>
      <c r="F13" s="567">
        <v>0</v>
      </c>
      <c r="G13" s="567">
        <v>0</v>
      </c>
    </row>
    <row r="14" spans="1:7" ht="28.5" customHeight="1">
      <c r="A14" s="556" t="s">
        <v>118</v>
      </c>
      <c r="B14" s="567">
        <v>0</v>
      </c>
      <c r="C14" s="567">
        <v>0</v>
      </c>
      <c r="D14" s="567">
        <v>0</v>
      </c>
      <c r="E14" s="567">
        <v>1</v>
      </c>
      <c r="F14" s="567">
        <v>1</v>
      </c>
      <c r="G14" s="567">
        <v>0</v>
      </c>
    </row>
    <row r="15" spans="1:7" ht="28.5" customHeight="1">
      <c r="A15" s="556" t="s">
        <v>119</v>
      </c>
      <c r="B15" s="567">
        <v>0</v>
      </c>
      <c r="C15" s="567">
        <v>1</v>
      </c>
      <c r="D15" s="567">
        <v>0</v>
      </c>
      <c r="E15" s="567">
        <v>0</v>
      </c>
      <c r="F15" s="567">
        <v>0</v>
      </c>
      <c r="G15" s="567">
        <v>0</v>
      </c>
    </row>
    <row r="16" spans="1:7" ht="28.5" customHeight="1">
      <c r="A16" s="568" t="s">
        <v>120</v>
      </c>
      <c r="B16" s="569">
        <v>0</v>
      </c>
      <c r="C16" s="569">
        <v>1</v>
      </c>
      <c r="D16" s="569">
        <v>0</v>
      </c>
      <c r="E16" s="569">
        <v>1</v>
      </c>
      <c r="F16" s="569">
        <v>0</v>
      </c>
      <c r="G16" s="569">
        <v>0</v>
      </c>
    </row>
    <row r="17" spans="1:7" ht="19.5" customHeight="1">
      <c r="A17" s="564"/>
      <c r="B17" s="621"/>
      <c r="C17" s="621"/>
      <c r="D17" s="621"/>
      <c r="E17" s="621"/>
      <c r="F17" s="627"/>
      <c r="G17" s="665"/>
    </row>
    <row r="18" spans="1:7" ht="22.5" customHeight="1"/>
    <row r="19" spans="1:7" ht="22.5" customHeight="1"/>
    <row r="20" spans="1:7" ht="22.5" customHeight="1"/>
    <row r="21" spans="1:7" ht="22.5" customHeight="1"/>
    <row r="22" spans="1:7" ht="22.5" customHeight="1"/>
    <row r="23" spans="1:7" ht="22.5" customHeight="1"/>
    <row r="24" spans="1:7" ht="22.5" customHeight="1"/>
    <row r="25" spans="1:7" ht="22.5" customHeight="1"/>
    <row r="26" spans="1:7" ht="22.5" customHeight="1"/>
    <row r="27" spans="1:7" ht="22.5" customHeight="1"/>
    <row r="28" spans="1:7" ht="22.5" customHeight="1"/>
    <row r="29" spans="1:7" ht="22.5" customHeight="1"/>
    <row r="30" spans="1:7" ht="20.25" hidden="1" customHeight="1">
      <c r="A30" s="556" t="s">
        <v>349</v>
      </c>
    </row>
    <row r="33" spans="5:5">
      <c r="E33" s="556">
        <f>57-41</f>
        <v>16</v>
      </c>
    </row>
  </sheetData>
  <printOptions horizontalCentered="1"/>
  <pageMargins left="0.98425196850393704" right="0.98425196850393704" top="0.98425196850393704" bottom="0.98425196850393704" header="0.70866141732283505" footer="0.70866141732283505"/>
  <pageSetup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52"/>
  <sheetViews>
    <sheetView workbookViewId="0">
      <selection activeCell="R13" sqref="R13"/>
    </sheetView>
  </sheetViews>
  <sheetFormatPr defaultColWidth="9.140625" defaultRowHeight="12.75"/>
  <cols>
    <col min="1" max="1" width="34.140625" style="235" customWidth="1"/>
    <col min="2" max="2" width="10.28515625" style="235" hidden="1" customWidth="1"/>
    <col min="3" max="5" width="8.7109375" style="235" hidden="1" customWidth="1"/>
    <col min="6" max="6" width="10.5703125" style="235" hidden="1" customWidth="1"/>
    <col min="7" max="7" width="9.85546875" style="235" customWidth="1"/>
    <col min="8" max="8" width="10.5703125" style="235" hidden="1" customWidth="1"/>
    <col min="9" max="12" width="10" style="235" customWidth="1"/>
    <col min="13" max="16384" width="9.140625" style="235"/>
  </cols>
  <sheetData>
    <row r="1" spans="1:15" ht="20.100000000000001" customHeight="1">
      <c r="A1" s="234" t="s">
        <v>487</v>
      </c>
      <c r="M1" s="235" t="s">
        <v>418</v>
      </c>
    </row>
    <row r="2" spans="1:15" ht="20.100000000000001" customHeight="1">
      <c r="A2" s="234" t="s">
        <v>412</v>
      </c>
      <c r="M2" s="399" t="s">
        <v>555</v>
      </c>
    </row>
    <row r="3" spans="1:15" ht="20.100000000000001" customHeight="1">
      <c r="A3" s="394" t="s">
        <v>413</v>
      </c>
    </row>
    <row r="4" spans="1:15" ht="20.100000000000001" customHeight="1">
      <c r="A4" s="234"/>
    </row>
    <row r="5" spans="1:15" ht="20.100000000000001" customHeight="1">
      <c r="A5" s="236"/>
      <c r="B5" s="236"/>
      <c r="C5" s="236"/>
      <c r="D5" s="236"/>
      <c r="E5" s="236"/>
      <c r="F5" s="229"/>
    </row>
    <row r="6" spans="1:15" ht="21" customHeight="1">
      <c r="B6" s="484">
        <v>2010</v>
      </c>
      <c r="C6" s="484">
        <v>2011</v>
      </c>
      <c r="D6" s="484">
        <v>2012</v>
      </c>
      <c r="E6" s="484">
        <v>2013</v>
      </c>
      <c r="F6" s="484">
        <v>2014</v>
      </c>
      <c r="G6" s="484">
        <v>2015</v>
      </c>
      <c r="H6" s="484">
        <v>2016</v>
      </c>
      <c r="I6" s="484">
        <v>2017</v>
      </c>
      <c r="J6" s="484">
        <v>2018</v>
      </c>
      <c r="K6" s="484">
        <v>2019</v>
      </c>
      <c r="L6" s="484">
        <v>2020</v>
      </c>
    </row>
    <row r="7" spans="1:15" ht="20.100000000000001" customHeight="1">
      <c r="B7" s="235" t="str">
        <f>IF((B9=B15+B16),"  ",(B9-B15-B16))</f>
        <v xml:space="preserve">  </v>
      </c>
      <c r="C7" s="235" t="str">
        <f t="shared" ref="C7:I7" si="0">IF((C9=C15+C16),"  ",(C9-C15-C16))</f>
        <v xml:space="preserve">  </v>
      </c>
      <c r="D7" s="235" t="str">
        <f t="shared" si="0"/>
        <v xml:space="preserve">  </v>
      </c>
      <c r="E7" s="235" t="str">
        <f t="shared" si="0"/>
        <v xml:space="preserve">  </v>
      </c>
      <c r="F7" s="235" t="str">
        <f t="shared" si="0"/>
        <v xml:space="preserve">  </v>
      </c>
      <c r="G7" s="235" t="str">
        <f t="shared" si="0"/>
        <v xml:space="preserve">  </v>
      </c>
      <c r="H7" s="235" t="str">
        <f t="shared" si="0"/>
        <v xml:space="preserve">  </v>
      </c>
      <c r="I7" s="235" t="str">
        <f t="shared" si="0"/>
        <v xml:space="preserve">  </v>
      </c>
    </row>
    <row r="8" spans="1:15" ht="20.100000000000001" customHeight="1">
      <c r="B8" s="714" t="s">
        <v>414</v>
      </c>
      <c r="C8" s="714"/>
      <c r="D8" s="714"/>
      <c r="E8" s="714"/>
      <c r="F8" s="714"/>
      <c r="G8" s="714"/>
      <c r="H8" s="714"/>
      <c r="I8" s="714"/>
      <c r="J8" s="714"/>
      <c r="K8" s="714"/>
      <c r="L8" s="626"/>
    </row>
    <row r="9" spans="1:15" ht="18" customHeight="1">
      <c r="A9" s="239" t="s">
        <v>235</v>
      </c>
      <c r="B9" s="403">
        <f>B11+B12</f>
        <v>537605</v>
      </c>
      <c r="C9" s="403">
        <f t="shared" ref="C9:L9" si="1">C11+C12</f>
        <v>552973</v>
      </c>
      <c r="D9" s="403">
        <f t="shared" si="1"/>
        <v>553363</v>
      </c>
      <c r="E9" s="403">
        <f t="shared" si="1"/>
        <v>586718</v>
      </c>
      <c r="F9" s="403">
        <f t="shared" si="1"/>
        <v>585768</v>
      </c>
      <c r="G9" s="403">
        <f t="shared" si="1"/>
        <v>584532</v>
      </c>
      <c r="H9" s="403">
        <f t="shared" si="1"/>
        <v>585442</v>
      </c>
      <c r="I9" s="403">
        <f t="shared" si="1"/>
        <v>585624</v>
      </c>
      <c r="J9" s="403">
        <f t="shared" si="1"/>
        <v>586288</v>
      </c>
      <c r="K9" s="403">
        <f t="shared" si="1"/>
        <v>581516</v>
      </c>
      <c r="L9" s="403">
        <f t="shared" si="1"/>
        <v>579298</v>
      </c>
    </row>
    <row r="10" spans="1:15" ht="18" customHeight="1">
      <c r="A10" s="240" t="s">
        <v>236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</row>
    <row r="11" spans="1:15" ht="18" customHeight="1">
      <c r="A11" s="241" t="s">
        <v>237</v>
      </c>
      <c r="B11" s="402">
        <v>272430</v>
      </c>
      <c r="C11" s="402">
        <v>278707</v>
      </c>
      <c r="D11" s="410">
        <v>273673</v>
      </c>
      <c r="E11" s="402">
        <v>287797</v>
      </c>
      <c r="F11" s="402">
        <v>283677</v>
      </c>
      <c r="G11" s="402">
        <v>279271</v>
      </c>
      <c r="H11" s="402">
        <v>282777</v>
      </c>
      <c r="I11" s="402">
        <v>282665</v>
      </c>
      <c r="J11" s="402">
        <v>291847</v>
      </c>
      <c r="K11" s="402">
        <v>293340</v>
      </c>
      <c r="L11" s="402">
        <v>291962</v>
      </c>
      <c r="M11" s="402"/>
      <c r="N11" s="402"/>
    </row>
    <row r="12" spans="1:15" ht="18" customHeight="1">
      <c r="A12" s="241" t="s">
        <v>238</v>
      </c>
      <c r="B12" s="402">
        <v>265175</v>
      </c>
      <c r="C12" s="402">
        <v>274266</v>
      </c>
      <c r="D12" s="410">
        <v>279690</v>
      </c>
      <c r="E12" s="402">
        <v>298921</v>
      </c>
      <c r="F12" s="402">
        <v>302091</v>
      </c>
      <c r="G12" s="402">
        <v>305261</v>
      </c>
      <c r="H12" s="402">
        <v>302665</v>
      </c>
      <c r="I12" s="402">
        <v>302959</v>
      </c>
      <c r="J12" s="402">
        <v>294441</v>
      </c>
      <c r="K12" s="402">
        <v>288176</v>
      </c>
      <c r="L12" s="402">
        <v>287336</v>
      </c>
    </row>
    <row r="13" spans="1:15" ht="18" customHeight="1">
      <c r="A13" s="240" t="s">
        <v>222</v>
      </c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402"/>
    </row>
    <row r="14" spans="1:15" ht="18" customHeight="1">
      <c r="A14" s="242" t="s">
        <v>76</v>
      </c>
      <c r="B14" s="402" t="str">
        <f>IF(B9=(B15+B16),"  ","sai")</f>
        <v xml:space="preserve">  </v>
      </c>
      <c r="C14" s="402" t="str">
        <f t="shared" ref="C14:O14" si="2">IF(C9=(C15+C16),"  ","sai")</f>
        <v xml:space="preserve">  </v>
      </c>
      <c r="D14" s="402" t="str">
        <f t="shared" si="2"/>
        <v xml:space="preserve">  </v>
      </c>
      <c r="E14" s="402" t="str">
        <f t="shared" si="2"/>
        <v xml:space="preserve">  </v>
      </c>
      <c r="F14" s="402" t="str">
        <f t="shared" si="2"/>
        <v xml:space="preserve">  </v>
      </c>
      <c r="G14" s="402" t="str">
        <f t="shared" si="2"/>
        <v xml:space="preserve">  </v>
      </c>
      <c r="H14" s="402" t="str">
        <f t="shared" si="2"/>
        <v xml:space="preserve">  </v>
      </c>
      <c r="I14" s="402" t="str">
        <f t="shared" si="2"/>
        <v xml:space="preserve">  </v>
      </c>
      <c r="J14" s="402" t="str">
        <f t="shared" si="2"/>
        <v xml:space="preserve">  </v>
      </c>
      <c r="K14" s="402" t="str">
        <f t="shared" si="2"/>
        <v xml:space="preserve">  </v>
      </c>
      <c r="L14" s="402" t="str">
        <f t="shared" si="2"/>
        <v xml:space="preserve">  </v>
      </c>
      <c r="M14" s="402" t="str">
        <f t="shared" si="2"/>
        <v xml:space="preserve">  </v>
      </c>
      <c r="N14" s="402" t="str">
        <f t="shared" si="2"/>
        <v xml:space="preserve">  </v>
      </c>
      <c r="O14" s="402" t="str">
        <f t="shared" si="2"/>
        <v xml:space="preserve">  </v>
      </c>
    </row>
    <row r="15" spans="1:15" ht="18" customHeight="1">
      <c r="A15" s="395" t="s">
        <v>218</v>
      </c>
      <c r="B15" s="402">
        <v>87139</v>
      </c>
      <c r="C15" s="402">
        <v>96621</v>
      </c>
      <c r="D15" s="402">
        <v>107396</v>
      </c>
      <c r="E15" s="402">
        <v>96183</v>
      </c>
      <c r="F15" s="402">
        <v>97280</v>
      </c>
      <c r="G15" s="402">
        <v>97852</v>
      </c>
      <c r="H15" s="402">
        <v>106759</v>
      </c>
      <c r="I15" s="402">
        <v>100207</v>
      </c>
      <c r="J15" s="402">
        <v>102669</v>
      </c>
      <c r="K15" s="402">
        <v>104976</v>
      </c>
      <c r="L15" s="402">
        <v>103240</v>
      </c>
    </row>
    <row r="16" spans="1:15" ht="18" customHeight="1">
      <c r="A16" s="395" t="s">
        <v>239</v>
      </c>
      <c r="B16" s="402">
        <v>450466</v>
      </c>
      <c r="C16" s="402">
        <v>456352</v>
      </c>
      <c r="D16" s="402">
        <v>445967</v>
      </c>
      <c r="E16" s="402">
        <v>490535</v>
      </c>
      <c r="F16" s="402">
        <v>488488</v>
      </c>
      <c r="G16" s="402">
        <f>486681-1</f>
        <v>486680</v>
      </c>
      <c r="H16" s="402">
        <v>478683</v>
      </c>
      <c r="I16" s="402">
        <v>485417</v>
      </c>
      <c r="J16" s="402">
        <v>483619</v>
      </c>
      <c r="K16" s="402">
        <v>476540</v>
      </c>
      <c r="L16" s="402">
        <v>476058</v>
      </c>
    </row>
    <row r="17" spans="1:13" ht="24.75" customHeight="1">
      <c r="A17" s="243"/>
      <c r="B17" s="714" t="s">
        <v>240</v>
      </c>
      <c r="C17" s="714"/>
      <c r="D17" s="714"/>
      <c r="E17" s="714"/>
      <c r="F17" s="714"/>
      <c r="G17" s="714"/>
      <c r="H17" s="714"/>
      <c r="I17" s="714"/>
      <c r="J17" s="714"/>
      <c r="K17" s="714"/>
      <c r="L17" s="714"/>
    </row>
    <row r="18" spans="1:13" ht="18" customHeight="1">
      <c r="A18" s="239" t="s">
        <v>235</v>
      </c>
      <c r="B18" s="555">
        <f>+B20+B21</f>
        <v>100</v>
      </c>
      <c r="C18" s="555">
        <f t="shared" ref="C18:I18" si="3">+C20+C21</f>
        <v>100</v>
      </c>
      <c r="D18" s="555">
        <f t="shared" si="3"/>
        <v>100</v>
      </c>
      <c r="E18" s="555">
        <f t="shared" si="3"/>
        <v>100</v>
      </c>
      <c r="F18" s="555">
        <f t="shared" si="3"/>
        <v>100</v>
      </c>
      <c r="G18" s="555">
        <f t="shared" si="3"/>
        <v>100</v>
      </c>
      <c r="H18" s="555">
        <f t="shared" si="3"/>
        <v>100</v>
      </c>
      <c r="I18" s="555">
        <f t="shared" si="3"/>
        <v>100</v>
      </c>
      <c r="J18" s="555">
        <f t="shared" ref="J18:K18" si="4">+J20+J21</f>
        <v>100</v>
      </c>
      <c r="K18" s="555">
        <f t="shared" si="4"/>
        <v>100</v>
      </c>
      <c r="L18" s="555">
        <f t="shared" ref="L18" si="5">+L20+L21</f>
        <v>100</v>
      </c>
      <c r="M18" s="555"/>
    </row>
    <row r="19" spans="1:13" ht="18" customHeight="1">
      <c r="A19" s="240" t="s">
        <v>236</v>
      </c>
    </row>
    <row r="20" spans="1:13" ht="18" customHeight="1">
      <c r="A20" s="241" t="s">
        <v>237</v>
      </c>
      <c r="B20" s="235">
        <f>ROUND(B11/B$9*100,1)</f>
        <v>50.7</v>
      </c>
      <c r="C20" s="235">
        <f t="shared" ref="C20:I21" si="6">ROUND(C11/C$9*100,1)</f>
        <v>50.4</v>
      </c>
      <c r="D20" s="235">
        <f t="shared" si="6"/>
        <v>49.5</v>
      </c>
      <c r="E20" s="235">
        <f t="shared" si="6"/>
        <v>49.1</v>
      </c>
      <c r="F20" s="235">
        <f t="shared" si="6"/>
        <v>48.4</v>
      </c>
      <c r="G20" s="235">
        <f t="shared" si="6"/>
        <v>47.8</v>
      </c>
      <c r="H20" s="235">
        <f t="shared" si="6"/>
        <v>48.3</v>
      </c>
      <c r="I20" s="235">
        <f t="shared" si="6"/>
        <v>48.3</v>
      </c>
      <c r="J20" s="235">
        <f t="shared" ref="J20:K20" si="7">ROUND(J11/J$9*100,1)</f>
        <v>49.8</v>
      </c>
      <c r="K20" s="235">
        <f t="shared" si="7"/>
        <v>50.4</v>
      </c>
      <c r="L20" s="235">
        <f t="shared" ref="L20" si="8">ROUND(L11/L$9*100,1)</f>
        <v>50.4</v>
      </c>
    </row>
    <row r="21" spans="1:13" ht="18" customHeight="1">
      <c r="A21" s="241" t="s">
        <v>238</v>
      </c>
      <c r="B21" s="235">
        <f>ROUND(B12/B$9*100,1)</f>
        <v>49.3</v>
      </c>
      <c r="C21" s="235">
        <f t="shared" si="6"/>
        <v>49.6</v>
      </c>
      <c r="D21" s="235">
        <f t="shared" si="6"/>
        <v>50.5</v>
      </c>
      <c r="E21" s="235">
        <f t="shared" si="6"/>
        <v>50.9</v>
      </c>
      <c r="F21" s="235">
        <f t="shared" si="6"/>
        <v>51.6</v>
      </c>
      <c r="G21" s="235">
        <f t="shared" si="6"/>
        <v>52.2</v>
      </c>
      <c r="H21" s="235">
        <f t="shared" si="6"/>
        <v>51.7</v>
      </c>
      <c r="I21" s="235">
        <f t="shared" si="6"/>
        <v>51.7</v>
      </c>
      <c r="J21" s="235">
        <f t="shared" ref="J21:K21" si="9">ROUND(J12/J$9*100,1)</f>
        <v>50.2</v>
      </c>
      <c r="K21" s="235">
        <f t="shared" si="9"/>
        <v>49.6</v>
      </c>
      <c r="L21" s="235">
        <f t="shared" ref="L21" si="10">ROUND(L12/L$9*100,1)</f>
        <v>49.6</v>
      </c>
    </row>
    <row r="22" spans="1:13" ht="18" customHeight="1">
      <c r="A22" s="240" t="s">
        <v>222</v>
      </c>
    </row>
    <row r="23" spans="1:13" ht="18" customHeight="1">
      <c r="A23" s="242" t="s">
        <v>76</v>
      </c>
    </row>
    <row r="24" spans="1:13" ht="18" customHeight="1">
      <c r="A24" s="241" t="s">
        <v>218</v>
      </c>
      <c r="B24" s="235">
        <f>ROUND(B15/B$9*100,1)</f>
        <v>16.2</v>
      </c>
      <c r="C24" s="235">
        <f t="shared" ref="C24:I24" si="11">ROUND(C15/C$9*100,1)</f>
        <v>17.5</v>
      </c>
      <c r="D24" s="399">
        <f t="shared" si="11"/>
        <v>19.399999999999999</v>
      </c>
      <c r="E24" s="235">
        <f t="shared" si="11"/>
        <v>16.399999999999999</v>
      </c>
      <c r="F24" s="235">
        <f t="shared" si="11"/>
        <v>16.600000000000001</v>
      </c>
      <c r="G24" s="235">
        <f t="shared" si="11"/>
        <v>16.7</v>
      </c>
      <c r="H24" s="235">
        <f t="shared" si="11"/>
        <v>18.2</v>
      </c>
      <c r="I24" s="235">
        <f t="shared" si="11"/>
        <v>17.100000000000001</v>
      </c>
      <c r="J24" s="552">
        <f t="shared" ref="J24:K24" si="12">ROUND(J15/J$9*100,1)</f>
        <v>17.5</v>
      </c>
      <c r="K24" s="552">
        <f t="shared" si="12"/>
        <v>18.100000000000001</v>
      </c>
      <c r="L24" s="552">
        <f t="shared" ref="L24" si="13">ROUND(L15/L$9*100,1)</f>
        <v>17.8</v>
      </c>
    </row>
    <row r="25" spans="1:13" ht="18" customHeight="1">
      <c r="A25" s="241" t="s">
        <v>239</v>
      </c>
      <c r="B25" s="235">
        <f>ROUND(B16/B$9*100,1)</f>
        <v>83.8</v>
      </c>
      <c r="C25" s="235">
        <f t="shared" ref="C25:I25" si="14">ROUND(C16/C$9*100,1)</f>
        <v>82.5</v>
      </c>
      <c r="D25" s="399">
        <f t="shared" si="14"/>
        <v>80.599999999999994</v>
      </c>
      <c r="E25" s="235">
        <f t="shared" si="14"/>
        <v>83.6</v>
      </c>
      <c r="F25" s="235">
        <f t="shared" si="14"/>
        <v>83.4</v>
      </c>
      <c r="G25" s="235">
        <f t="shared" si="14"/>
        <v>83.3</v>
      </c>
      <c r="H25" s="235">
        <f t="shared" si="14"/>
        <v>81.8</v>
      </c>
      <c r="I25" s="235">
        <f t="shared" si="14"/>
        <v>82.9</v>
      </c>
      <c r="J25" s="552">
        <f t="shared" ref="J25:K25" si="15">ROUND(J16/J$9*100,1)</f>
        <v>82.5</v>
      </c>
      <c r="K25" s="552">
        <f t="shared" si="15"/>
        <v>81.900000000000006</v>
      </c>
      <c r="L25" s="552">
        <f t="shared" ref="L25" si="16">ROUND(L16/L$9*100,1)</f>
        <v>82.2</v>
      </c>
    </row>
    <row r="26" spans="1:13" ht="20.100000000000001" customHeight="1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</row>
    <row r="27" spans="1:13" ht="20.100000000000001" customHeight="1"/>
    <row r="28" spans="1:13" ht="20.100000000000001" customHeight="1"/>
    <row r="29" spans="1:13" ht="20.100000000000001" customHeight="1"/>
    <row r="30" spans="1:13" ht="20.100000000000001" customHeight="1"/>
    <row r="31" spans="1:13" ht="20.100000000000001" customHeight="1"/>
    <row r="32" spans="1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mergeCells count="2">
    <mergeCell ref="B8:K8"/>
    <mergeCell ref="B17:L17"/>
  </mergeCells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G75"/>
  <sheetViews>
    <sheetView zoomScaleSheetLayoutView="100" workbookViewId="0">
      <selection activeCell="R13" sqref="R13"/>
    </sheetView>
  </sheetViews>
  <sheetFormatPr defaultColWidth="11.42578125" defaultRowHeight="18.75"/>
  <cols>
    <col min="1" max="1" width="23.5703125" style="273" customWidth="1"/>
    <col min="2" max="2" width="14.140625" style="273" customWidth="1"/>
    <col min="3" max="3" width="16.28515625" style="273" customWidth="1"/>
    <col min="4" max="4" width="15.28515625" style="273" customWidth="1"/>
    <col min="5" max="5" width="6.42578125" style="273" customWidth="1"/>
    <col min="6" max="6" width="9.28515625" style="273" customWidth="1"/>
    <col min="7" max="16384" width="11.42578125" style="273"/>
  </cols>
  <sheetData>
    <row r="1" spans="1:7">
      <c r="A1" s="244" t="s">
        <v>488</v>
      </c>
      <c r="B1" s="190"/>
      <c r="C1" s="190"/>
      <c r="D1" s="190"/>
      <c r="E1" s="190"/>
      <c r="F1" s="190"/>
    </row>
    <row r="2" spans="1:7">
      <c r="A2" s="244" t="s">
        <v>524</v>
      </c>
      <c r="B2" s="190"/>
      <c r="C2" s="190"/>
      <c r="D2" s="190"/>
      <c r="E2" s="190"/>
      <c r="F2" s="190"/>
      <c r="G2" s="399" t="s">
        <v>555</v>
      </c>
    </row>
    <row r="3" spans="1:7">
      <c r="A3" s="264" t="s">
        <v>422</v>
      </c>
      <c r="B3" s="190"/>
      <c r="C3" s="190"/>
      <c r="D3" s="190"/>
      <c r="E3" s="190"/>
      <c r="F3" s="190"/>
    </row>
    <row r="4" spans="1:7">
      <c r="A4" s="417" t="s">
        <v>307</v>
      </c>
      <c r="B4" s="190"/>
      <c r="C4" s="190"/>
      <c r="D4" s="190"/>
      <c r="E4" s="190"/>
      <c r="F4" s="190"/>
    </row>
    <row r="5" spans="1:7" ht="9" customHeight="1">
      <c r="A5" s="192"/>
      <c r="B5" s="196"/>
      <c r="C5" s="196"/>
      <c r="D5" s="191"/>
      <c r="E5" s="278"/>
      <c r="F5" s="190"/>
    </row>
    <row r="6" spans="1:7" ht="15.75" customHeight="1">
      <c r="A6" s="194"/>
      <c r="B6" s="700" t="s">
        <v>188</v>
      </c>
      <c r="C6" s="700" t="s">
        <v>308</v>
      </c>
      <c r="D6" s="701"/>
      <c r="E6" s="701"/>
      <c r="F6" s="701"/>
    </row>
    <row r="7" spans="1:7" ht="48.75" customHeight="1">
      <c r="A7" s="196"/>
      <c r="B7" s="717"/>
      <c r="C7" s="408" t="s">
        <v>423</v>
      </c>
      <c r="D7" s="408" t="s">
        <v>424</v>
      </c>
      <c r="E7" s="700" t="s">
        <v>425</v>
      </c>
      <c r="F7" s="701"/>
    </row>
    <row r="8" spans="1:7" ht="10.5" customHeight="1">
      <c r="A8" s="249"/>
      <c r="B8" s="190"/>
      <c r="C8" s="200"/>
      <c r="D8" s="200"/>
      <c r="E8" s="200"/>
      <c r="F8" s="190"/>
    </row>
    <row r="9" spans="1:7" ht="15.95" customHeight="1">
      <c r="A9" s="250"/>
      <c r="B9" s="714" t="s">
        <v>414</v>
      </c>
      <c r="C9" s="714"/>
      <c r="D9" s="714"/>
      <c r="E9" s="718"/>
      <c r="F9" s="714"/>
    </row>
    <row r="10" spans="1:7" ht="15.95" customHeight="1">
      <c r="A10" s="223">
        <v>2010</v>
      </c>
      <c r="B10" s="421">
        <v>528553</v>
      </c>
      <c r="C10" s="422">
        <v>48123</v>
      </c>
      <c r="D10" s="421">
        <v>469037</v>
      </c>
      <c r="E10" s="423"/>
      <c r="F10" s="424">
        <v>11393</v>
      </c>
      <c r="G10" s="418"/>
    </row>
    <row r="11" spans="1:7" ht="15.95" hidden="1" customHeight="1">
      <c r="A11" s="223">
        <v>2011</v>
      </c>
      <c r="B11" s="421">
        <v>546183</v>
      </c>
      <c r="C11" s="422">
        <v>52956</v>
      </c>
      <c r="D11" s="425">
        <v>480045</v>
      </c>
      <c r="E11" s="426"/>
      <c r="F11" s="427">
        <v>13182</v>
      </c>
      <c r="G11" s="418"/>
    </row>
    <row r="12" spans="1:7" ht="15.95" hidden="1" customHeight="1">
      <c r="A12" s="223">
        <v>2012</v>
      </c>
      <c r="B12" s="421">
        <v>544121</v>
      </c>
      <c r="C12" s="422">
        <v>63659</v>
      </c>
      <c r="D12" s="422">
        <v>471727</v>
      </c>
      <c r="E12" s="428"/>
      <c r="F12" s="427">
        <v>8735</v>
      </c>
      <c r="G12" s="418"/>
    </row>
    <row r="13" spans="1:7" ht="15.95" customHeight="1">
      <c r="A13" s="223">
        <v>2013</v>
      </c>
      <c r="B13" s="421">
        <v>578917</v>
      </c>
      <c r="C13" s="422">
        <v>57670</v>
      </c>
      <c r="D13" s="422">
        <v>506449</v>
      </c>
      <c r="E13" s="428"/>
      <c r="F13" s="427">
        <v>14798</v>
      </c>
      <c r="G13" s="418"/>
    </row>
    <row r="14" spans="1:7" ht="15.95" customHeight="1">
      <c r="A14" s="223">
        <v>2014</v>
      </c>
      <c r="B14" s="421">
        <v>580266</v>
      </c>
      <c r="C14" s="422">
        <v>60272</v>
      </c>
      <c r="D14" s="422">
        <f>+B14-C14-F14</f>
        <v>500806</v>
      </c>
      <c r="E14" s="428"/>
      <c r="F14" s="427">
        <v>19188</v>
      </c>
      <c r="G14" s="418"/>
    </row>
    <row r="15" spans="1:7" ht="15.95" customHeight="1">
      <c r="A15" s="223">
        <v>2015</v>
      </c>
      <c r="B15" s="421">
        <v>576021</v>
      </c>
      <c r="C15" s="422">
        <v>59538</v>
      </c>
      <c r="D15" s="422">
        <f>+B15-C15-F15</f>
        <v>495373</v>
      </c>
      <c r="E15" s="428"/>
      <c r="F15" s="427">
        <v>21110</v>
      </c>
      <c r="G15" s="581"/>
    </row>
    <row r="16" spans="1:7" ht="15.95" customHeight="1">
      <c r="A16" s="223">
        <v>2016</v>
      </c>
      <c r="B16" s="421">
        <v>575025</v>
      </c>
      <c r="C16" s="422">
        <v>59209</v>
      </c>
      <c r="D16" s="422">
        <v>492333</v>
      </c>
      <c r="E16" s="428"/>
      <c r="F16" s="427">
        <v>23483</v>
      </c>
      <c r="G16" s="418"/>
    </row>
    <row r="17" spans="1:7" ht="15.95" customHeight="1">
      <c r="A17" s="223">
        <v>2017</v>
      </c>
      <c r="B17" s="421">
        <v>579265</v>
      </c>
      <c r="C17" s="422">
        <v>59688</v>
      </c>
      <c r="D17" s="422">
        <v>479733</v>
      </c>
      <c r="E17" s="428"/>
      <c r="F17" s="427">
        <v>39844</v>
      </c>
      <c r="G17" s="418"/>
    </row>
    <row r="18" spans="1:7" ht="15.95" customHeight="1">
      <c r="A18" s="223">
        <v>2018</v>
      </c>
      <c r="B18" s="421">
        <f t="shared" ref="B18:B20" si="0">SUM(C18:F18)</f>
        <v>579769</v>
      </c>
      <c r="C18" s="422">
        <v>55110</v>
      </c>
      <c r="D18" s="422">
        <v>476802</v>
      </c>
      <c r="E18" s="422"/>
      <c r="F18" s="422">
        <v>47857</v>
      </c>
      <c r="G18" s="418"/>
    </row>
    <row r="19" spans="1:7" ht="15.95" customHeight="1">
      <c r="A19" s="223">
        <v>2019</v>
      </c>
      <c r="B19" s="421">
        <f t="shared" si="0"/>
        <v>579142</v>
      </c>
      <c r="C19" s="422">
        <v>52697</v>
      </c>
      <c r="D19" s="422">
        <v>476952</v>
      </c>
      <c r="E19" s="422"/>
      <c r="F19" s="422">
        <v>49493</v>
      </c>
      <c r="G19" s="418">
        <f>B19/'11'!C12*100</f>
        <v>57.479083339122838</v>
      </c>
    </row>
    <row r="20" spans="1:7" ht="15.95" customHeight="1">
      <c r="A20" s="223">
        <v>2020</v>
      </c>
      <c r="B20" s="421">
        <f t="shared" si="0"/>
        <v>570019</v>
      </c>
      <c r="C20" s="422">
        <v>51581</v>
      </c>
      <c r="D20" s="422">
        <v>469932</v>
      </c>
      <c r="E20" s="422"/>
      <c r="F20" s="422">
        <v>48506</v>
      </c>
      <c r="G20" s="418"/>
    </row>
    <row r="21" spans="1:7" ht="15.95" customHeight="1">
      <c r="A21" s="187"/>
      <c r="B21" s="716" t="s">
        <v>426</v>
      </c>
      <c r="C21" s="716"/>
      <c r="D21" s="716"/>
      <c r="E21" s="716"/>
      <c r="F21" s="716"/>
    </row>
    <row r="22" spans="1:7" ht="15.95" customHeight="1">
      <c r="A22" s="187"/>
      <c r="B22" s="719" t="s">
        <v>427</v>
      </c>
      <c r="C22" s="719"/>
      <c r="D22" s="719"/>
      <c r="E22" s="719"/>
      <c r="F22" s="719"/>
    </row>
    <row r="23" spans="1:7" ht="15.95" hidden="1" customHeight="1">
      <c r="A23" s="618">
        <v>2010</v>
      </c>
      <c r="B23" s="251" t="s">
        <v>331</v>
      </c>
      <c r="C23" s="251" t="s">
        <v>331</v>
      </c>
      <c r="D23" s="251" t="s">
        <v>331</v>
      </c>
      <c r="E23" s="251" t="s">
        <v>331</v>
      </c>
      <c r="F23" s="251" t="s">
        <v>331</v>
      </c>
    </row>
    <row r="24" spans="1:7" ht="15.95" customHeight="1">
      <c r="A24" s="223">
        <v>2011</v>
      </c>
      <c r="B24" s="251">
        <f t="shared" ref="B24:D26" si="1">+B11/B10*100</f>
        <v>103.33552169791867</v>
      </c>
      <c r="C24" s="251">
        <f t="shared" si="1"/>
        <v>110.04301477463999</v>
      </c>
      <c r="D24" s="251">
        <f t="shared" si="1"/>
        <v>102.34693638241758</v>
      </c>
      <c r="E24" s="251"/>
      <c r="F24" s="251">
        <f t="shared" ref="F24:F33" si="2">+F11/F10*100</f>
        <v>115.70262441850258</v>
      </c>
    </row>
    <row r="25" spans="1:7" ht="15.95" hidden="1" customHeight="1">
      <c r="A25" s="223">
        <v>2012</v>
      </c>
      <c r="B25" s="251">
        <f t="shared" si="1"/>
        <v>99.622470856837367</v>
      </c>
      <c r="C25" s="251">
        <f t="shared" si="1"/>
        <v>120.21111866455169</v>
      </c>
      <c r="D25" s="251">
        <f t="shared" si="1"/>
        <v>98.267245779041545</v>
      </c>
      <c r="E25" s="251"/>
      <c r="F25" s="251">
        <f t="shared" si="2"/>
        <v>66.264603246851777</v>
      </c>
    </row>
    <row r="26" spans="1:7" ht="15.95" hidden="1" customHeight="1">
      <c r="A26" s="223">
        <v>2013</v>
      </c>
      <c r="B26" s="251">
        <f t="shared" si="1"/>
        <v>106.39490113412273</v>
      </c>
      <c r="C26" s="251">
        <f t="shared" si="1"/>
        <v>90.592060824078288</v>
      </c>
      <c r="D26" s="251">
        <f t="shared" si="1"/>
        <v>107.36061323604542</v>
      </c>
      <c r="E26" s="251"/>
      <c r="F26" s="251">
        <f t="shared" si="2"/>
        <v>169.41041785918719</v>
      </c>
    </row>
    <row r="27" spans="1:7" ht="15.95" customHeight="1">
      <c r="A27" s="223">
        <v>2014</v>
      </c>
      <c r="B27" s="251">
        <f t="shared" ref="B27:B33" si="3">+B14/B13*100</f>
        <v>100.23302131393619</v>
      </c>
      <c r="C27" s="251">
        <f t="shared" ref="C27:D27" si="4">+C14/C13*100</f>
        <v>104.51187792613143</v>
      </c>
      <c r="D27" s="251">
        <f t="shared" si="4"/>
        <v>98.885771321495355</v>
      </c>
      <c r="E27" s="251"/>
      <c r="F27" s="251">
        <f t="shared" si="2"/>
        <v>129.66617110420327</v>
      </c>
    </row>
    <row r="28" spans="1:7" ht="15.95" customHeight="1">
      <c r="A28" s="223">
        <v>2015</v>
      </c>
      <c r="B28" s="251">
        <f t="shared" si="3"/>
        <v>99.268438957305776</v>
      </c>
      <c r="C28" s="251">
        <f t="shared" ref="C28:D28" si="5">+C15/C14*100</f>
        <v>98.782187417042749</v>
      </c>
      <c r="D28" s="251">
        <f t="shared" si="5"/>
        <v>98.915148780166376</v>
      </c>
      <c r="E28" s="251"/>
      <c r="F28" s="251">
        <f t="shared" si="2"/>
        <v>110.01667708984782</v>
      </c>
    </row>
    <row r="29" spans="1:7" ht="15.95" customHeight="1">
      <c r="A29" s="223">
        <v>2016</v>
      </c>
      <c r="B29" s="251">
        <f t="shared" si="3"/>
        <v>99.827089637356963</v>
      </c>
      <c r="C29" s="251">
        <f t="shared" ref="C29:D29" si="6">+C16/C15*100</f>
        <v>99.44741173704189</v>
      </c>
      <c r="D29" s="251">
        <f t="shared" si="6"/>
        <v>99.386321014669761</v>
      </c>
      <c r="E29" s="251"/>
      <c r="F29" s="251">
        <f t="shared" si="2"/>
        <v>111.24111795357649</v>
      </c>
    </row>
    <row r="30" spans="1:7" ht="15.95" customHeight="1">
      <c r="A30" s="223">
        <v>2017</v>
      </c>
      <c r="B30" s="251">
        <f t="shared" si="3"/>
        <v>100.7373592452502</v>
      </c>
      <c r="C30" s="251">
        <f t="shared" ref="C30:D30" si="7">+C17/C16*100</f>
        <v>100.80899863196473</v>
      </c>
      <c r="D30" s="251">
        <f t="shared" si="7"/>
        <v>97.440756561108032</v>
      </c>
      <c r="E30" s="251"/>
      <c r="F30" s="251">
        <f t="shared" si="2"/>
        <v>169.67167738363921</v>
      </c>
    </row>
    <row r="31" spans="1:7" ht="15.95" customHeight="1">
      <c r="A31" s="223">
        <v>2018</v>
      </c>
      <c r="B31" s="251">
        <f t="shared" si="3"/>
        <v>100.0870068103545</v>
      </c>
      <c r="C31" s="251">
        <f t="shared" ref="C31:D31" si="8">+C18/C17*100</f>
        <v>92.330116606353045</v>
      </c>
      <c r="D31" s="251">
        <f t="shared" si="8"/>
        <v>99.389035150802627</v>
      </c>
      <c r="E31" s="251"/>
      <c r="F31" s="251">
        <f t="shared" si="2"/>
        <v>120.1109326372854</v>
      </c>
    </row>
    <row r="32" spans="1:7" ht="15.95" customHeight="1">
      <c r="A32" s="223">
        <v>2019</v>
      </c>
      <c r="B32" s="251">
        <f t="shared" si="3"/>
        <v>99.891853479575488</v>
      </c>
      <c r="C32" s="251">
        <f t="shared" ref="C32:D33" si="9">+C19/C18*100</f>
        <v>95.621484304119036</v>
      </c>
      <c r="D32" s="251">
        <f t="shared" si="9"/>
        <v>100.03145959958222</v>
      </c>
      <c r="E32" s="251"/>
      <c r="F32" s="251">
        <f t="shared" si="2"/>
        <v>103.41851766721692</v>
      </c>
    </row>
    <row r="33" spans="1:7" ht="15.95" customHeight="1">
      <c r="A33" s="223">
        <v>2020</v>
      </c>
      <c r="B33" s="251">
        <f t="shared" si="3"/>
        <v>98.424738665128757</v>
      </c>
      <c r="C33" s="251">
        <f t="shared" si="9"/>
        <v>97.882232385145258</v>
      </c>
      <c r="D33" s="251">
        <f t="shared" si="9"/>
        <v>98.52815377648065</v>
      </c>
      <c r="E33" s="251"/>
      <c r="F33" s="251">
        <f t="shared" si="2"/>
        <v>98.005778594952815</v>
      </c>
    </row>
    <row r="34" spans="1:7" ht="15.95" customHeight="1">
      <c r="A34" s="187"/>
      <c r="B34" s="716" t="s">
        <v>428</v>
      </c>
      <c r="C34" s="716"/>
      <c r="D34" s="716"/>
      <c r="E34" s="716"/>
      <c r="F34" s="716"/>
    </row>
    <row r="35" spans="1:7" ht="15.95" customHeight="1">
      <c r="A35" s="223">
        <v>2010</v>
      </c>
      <c r="B35" s="251">
        <f>SUM(C35:F35)</f>
        <v>100</v>
      </c>
      <c r="C35" s="251">
        <f>ROUND(C10/$B10*100,1)</f>
        <v>9.1</v>
      </c>
      <c r="D35" s="251">
        <f>ROUND(D10/$B10*100,1)</f>
        <v>88.7</v>
      </c>
      <c r="E35" s="251"/>
      <c r="F35" s="251">
        <f>ROUND(F10/$B10*100,1)</f>
        <v>2.2000000000000002</v>
      </c>
      <c r="G35" s="622"/>
    </row>
    <row r="36" spans="1:7" ht="15.95" hidden="1" customHeight="1">
      <c r="A36" s="223">
        <v>2011</v>
      </c>
      <c r="B36" s="251">
        <f t="shared" ref="B36:B42" si="10">SUM(C36:F36)</f>
        <v>100.00000000000001</v>
      </c>
      <c r="C36" s="251">
        <f t="shared" ref="C36:D36" si="11">ROUND(C11/$B11*100,1)</f>
        <v>9.6999999999999993</v>
      </c>
      <c r="D36" s="251">
        <f t="shared" si="11"/>
        <v>87.9</v>
      </c>
      <c r="E36" s="251"/>
      <c r="F36" s="251">
        <f t="shared" ref="F36" si="12">ROUND(F11/$B11*100,1)</f>
        <v>2.4</v>
      </c>
      <c r="G36" s="622"/>
    </row>
    <row r="37" spans="1:7" ht="15.95" hidden="1" customHeight="1">
      <c r="A37" s="223">
        <v>2012</v>
      </c>
      <c r="B37" s="251">
        <f t="shared" si="10"/>
        <v>100</v>
      </c>
      <c r="C37" s="251">
        <f t="shared" ref="C37:D37" si="13">ROUND(C12/$B12*100,1)</f>
        <v>11.7</v>
      </c>
      <c r="D37" s="251">
        <f t="shared" si="13"/>
        <v>86.7</v>
      </c>
      <c r="E37" s="251"/>
      <c r="F37" s="251">
        <f t="shared" ref="F37" si="14">ROUND(F12/$B12*100,1)</f>
        <v>1.6</v>
      </c>
      <c r="G37" s="622"/>
    </row>
    <row r="38" spans="1:7" ht="15.95" customHeight="1">
      <c r="A38" s="223">
        <v>2013</v>
      </c>
      <c r="B38" s="251">
        <f t="shared" si="10"/>
        <v>100</v>
      </c>
      <c r="C38" s="251">
        <f>ROUND(C13/$B13*100,1)</f>
        <v>10</v>
      </c>
      <c r="D38" s="251">
        <f>ROUND(D13/$B13*100,1)-0.1</f>
        <v>87.4</v>
      </c>
      <c r="E38" s="251"/>
      <c r="F38" s="251">
        <f t="shared" ref="F38" si="15">ROUND(F13/$B13*100,1)</f>
        <v>2.6</v>
      </c>
      <c r="G38" s="622"/>
    </row>
    <row r="39" spans="1:7" ht="15.95" customHeight="1">
      <c r="A39" s="223">
        <v>2014</v>
      </c>
      <c r="B39" s="251">
        <f t="shared" si="10"/>
        <v>100</v>
      </c>
      <c r="C39" s="251">
        <f t="shared" ref="C39:D39" si="16">ROUND(C14/$B14*100,1)</f>
        <v>10.4</v>
      </c>
      <c r="D39" s="251">
        <f t="shared" si="16"/>
        <v>86.3</v>
      </c>
      <c r="E39" s="251"/>
      <c r="F39" s="251">
        <f t="shared" ref="F39" si="17">ROUND(F14/$B14*100,1)</f>
        <v>3.3</v>
      </c>
      <c r="G39" s="622"/>
    </row>
    <row r="40" spans="1:7" ht="15.95" customHeight="1">
      <c r="A40" s="223">
        <v>2015</v>
      </c>
      <c r="B40" s="251">
        <f t="shared" si="10"/>
        <v>100</v>
      </c>
      <c r="C40" s="251">
        <f t="shared" ref="C40:D40" si="18">ROUND(C15/$B15*100,1)</f>
        <v>10.3</v>
      </c>
      <c r="D40" s="251">
        <f t="shared" si="18"/>
        <v>86</v>
      </c>
      <c r="E40" s="251"/>
      <c r="F40" s="251">
        <f t="shared" ref="F40" si="19">ROUND(F15/$B15*100,1)</f>
        <v>3.7</v>
      </c>
      <c r="G40" s="622"/>
    </row>
    <row r="41" spans="1:7" ht="15.95" customHeight="1">
      <c r="A41" s="223">
        <v>2016</v>
      </c>
      <c r="B41" s="251">
        <f t="shared" si="10"/>
        <v>99.999999999999986</v>
      </c>
      <c r="C41" s="251">
        <f t="shared" ref="C41:D41" si="20">ROUND(C16/$B16*100,1)</f>
        <v>10.3</v>
      </c>
      <c r="D41" s="251">
        <f t="shared" si="20"/>
        <v>85.6</v>
      </c>
      <c r="E41" s="251"/>
      <c r="F41" s="251">
        <f t="shared" ref="F41" si="21">ROUND(F16/$B16*100,1)</f>
        <v>4.0999999999999996</v>
      </c>
      <c r="G41" s="622"/>
    </row>
    <row r="42" spans="1:7" ht="15.95" customHeight="1">
      <c r="A42" s="223">
        <v>2017</v>
      </c>
      <c r="B42" s="251">
        <f t="shared" si="10"/>
        <v>100</v>
      </c>
      <c r="C42" s="251">
        <f t="shared" ref="C42:D45" si="22">ROUND(C17/$B17*100,1)</f>
        <v>10.3</v>
      </c>
      <c r="D42" s="251">
        <f t="shared" si="22"/>
        <v>82.8</v>
      </c>
      <c r="E42" s="251"/>
      <c r="F42" s="251">
        <f>ROUND(F17/$B17*100,1)</f>
        <v>6.9</v>
      </c>
      <c r="G42" s="622"/>
    </row>
    <row r="43" spans="1:7" ht="15.95" customHeight="1">
      <c r="A43" s="223">
        <v>2018</v>
      </c>
      <c r="B43" s="251">
        <f t="shared" ref="B43" si="23">SUM(C43:F43)</f>
        <v>100</v>
      </c>
      <c r="C43" s="251">
        <f t="shared" si="22"/>
        <v>9.5</v>
      </c>
      <c r="D43" s="251">
        <f t="shared" si="22"/>
        <v>82.2</v>
      </c>
      <c r="E43" s="251"/>
      <c r="F43" s="251">
        <f>ROUND(F18/$B18*100,1)</f>
        <v>8.3000000000000007</v>
      </c>
      <c r="G43" s="622"/>
    </row>
    <row r="44" spans="1:7" ht="15.95" customHeight="1">
      <c r="A44" s="223">
        <v>2019</v>
      </c>
      <c r="B44" s="251">
        <f t="shared" ref="B44" si="24">SUM(C44:F44)</f>
        <v>100</v>
      </c>
      <c r="C44" s="251">
        <f t="shared" si="22"/>
        <v>9.1</v>
      </c>
      <c r="D44" s="251">
        <f t="shared" si="22"/>
        <v>82.4</v>
      </c>
      <c r="E44" s="251"/>
      <c r="F44" s="251">
        <f>ROUND(F19/$B19*100,1)</f>
        <v>8.5</v>
      </c>
      <c r="G44" s="622"/>
    </row>
    <row r="45" spans="1:7" ht="15.95" customHeight="1">
      <c r="A45" s="223">
        <v>2020</v>
      </c>
      <c r="B45" s="251">
        <f t="shared" ref="B45" si="25">SUM(C45:F45)</f>
        <v>100</v>
      </c>
      <c r="C45" s="251">
        <f t="shared" si="22"/>
        <v>9</v>
      </c>
      <c r="D45" s="251">
        <f>ROUND(D20/$B20*100,1)+0.1</f>
        <v>82.5</v>
      </c>
      <c r="E45" s="251"/>
      <c r="F45" s="251">
        <f>ROUND(F20/$B20*100,1)</f>
        <v>8.5</v>
      </c>
      <c r="G45" s="622"/>
    </row>
    <row r="46" spans="1:7" ht="15.95" customHeight="1">
      <c r="A46" s="290"/>
      <c r="B46" s="429"/>
      <c r="C46" s="429"/>
      <c r="D46" s="429"/>
      <c r="E46" s="429"/>
      <c r="F46" s="429"/>
    </row>
    <row r="47" spans="1:7">
      <c r="A47" s="187"/>
    </row>
    <row r="48" spans="1:7">
      <c r="A48" s="187"/>
    </row>
    <row r="49" spans="1:1">
      <c r="A49" s="187"/>
    </row>
    <row r="50" spans="1:1">
      <c r="A50" s="187"/>
    </row>
    <row r="51" spans="1:1">
      <c r="A51" s="187"/>
    </row>
    <row r="52" spans="1:1">
      <c r="A52" s="187"/>
    </row>
    <row r="53" spans="1:1">
      <c r="A53" s="187"/>
    </row>
    <row r="54" spans="1:1">
      <c r="A54" s="187"/>
    </row>
    <row r="55" spans="1:1">
      <c r="A55" s="187"/>
    </row>
    <row r="56" spans="1:1">
      <c r="A56" s="187"/>
    </row>
    <row r="57" spans="1:1">
      <c r="A57" s="187"/>
    </row>
    <row r="58" spans="1:1">
      <c r="A58" s="187"/>
    </row>
    <row r="59" spans="1:1">
      <c r="A59" s="187"/>
    </row>
    <row r="60" spans="1:1">
      <c r="A60" s="187"/>
    </row>
    <row r="61" spans="1:1">
      <c r="A61" s="187"/>
    </row>
    <row r="62" spans="1:1">
      <c r="A62" s="187"/>
    </row>
    <row r="63" spans="1:1">
      <c r="A63" s="187"/>
    </row>
    <row r="64" spans="1:1">
      <c r="A64" s="187"/>
    </row>
    <row r="65" spans="1:1">
      <c r="A65" s="187"/>
    </row>
    <row r="66" spans="1:1">
      <c r="A66" s="187"/>
    </row>
    <row r="67" spans="1:1">
      <c r="A67" s="187"/>
    </row>
    <row r="68" spans="1:1">
      <c r="A68" s="187"/>
    </row>
    <row r="69" spans="1:1">
      <c r="A69" s="187"/>
    </row>
    <row r="70" spans="1:1">
      <c r="A70" s="187"/>
    </row>
    <row r="71" spans="1:1">
      <c r="A71" s="187"/>
    </row>
    <row r="72" spans="1:1">
      <c r="A72" s="187"/>
    </row>
    <row r="73" spans="1:1">
      <c r="A73" s="187"/>
    </row>
    <row r="74" spans="1:1">
      <c r="A74" s="187"/>
    </row>
    <row r="75" spans="1:1">
      <c r="A75" s="187"/>
    </row>
  </sheetData>
  <mergeCells count="7">
    <mergeCell ref="B34:F34"/>
    <mergeCell ref="B6:B7"/>
    <mergeCell ref="C6:F6"/>
    <mergeCell ref="E7:F7"/>
    <mergeCell ref="B9:F9"/>
    <mergeCell ref="B21:F21"/>
    <mergeCell ref="B22:F22"/>
  </mergeCells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49"/>
  <sheetViews>
    <sheetView zoomScaleSheetLayoutView="100" workbookViewId="0">
      <selection activeCell="R13" sqref="R13"/>
    </sheetView>
  </sheetViews>
  <sheetFormatPr defaultColWidth="11.42578125" defaultRowHeight="18.75"/>
  <cols>
    <col min="1" max="1" width="32.28515625" style="245" customWidth="1"/>
    <col min="2" max="2" width="14.7109375" style="245" customWidth="1"/>
    <col min="3" max="3" width="19.28515625" style="245" customWidth="1"/>
    <col min="4" max="4" width="18.7109375" style="245" customWidth="1"/>
    <col min="5" max="5" width="11.42578125" style="245" customWidth="1"/>
    <col min="6" max="12" width="11.42578125" style="509" customWidth="1"/>
    <col min="13" max="13" width="11.42578125" style="245" customWidth="1"/>
    <col min="14" max="16384" width="11.42578125" style="245"/>
  </cols>
  <sheetData>
    <row r="1" spans="1:22" ht="39" customHeight="1">
      <c r="A1" s="722" t="s">
        <v>494</v>
      </c>
      <c r="B1" s="723"/>
      <c r="C1" s="723"/>
      <c r="D1" s="723"/>
    </row>
    <row r="2" spans="1:22" ht="20.100000000000001" customHeight="1" thickBot="1">
      <c r="A2" s="264" t="s">
        <v>525</v>
      </c>
      <c r="B2" s="485"/>
      <c r="C2" s="485"/>
      <c r="D2" s="485"/>
    </row>
    <row r="3" spans="1:22" ht="20.100000000000001" hidden="1" customHeight="1" thickBot="1">
      <c r="B3" s="190"/>
      <c r="C3" s="190"/>
      <c r="D3" s="190"/>
    </row>
    <row r="4" spans="1:22" ht="20.100000000000001" hidden="1" customHeight="1" thickBot="1">
      <c r="A4" s="189"/>
      <c r="B4" s="190"/>
      <c r="C4" s="191"/>
      <c r="D4" s="191"/>
      <c r="H4" s="509" t="s">
        <v>420</v>
      </c>
    </row>
    <row r="5" spans="1:22" ht="20.100000000000001" customHeight="1" thickTop="1">
      <c r="A5" s="247"/>
      <c r="B5" s="196"/>
      <c r="C5" s="196"/>
      <c r="D5" s="191"/>
      <c r="H5" s="724" t="s">
        <v>489</v>
      </c>
      <c r="I5" s="724" t="s">
        <v>121</v>
      </c>
      <c r="J5" s="724"/>
      <c r="K5" s="724" t="s">
        <v>122</v>
      </c>
      <c r="L5" s="724"/>
    </row>
    <row r="6" spans="1:22" ht="18" customHeight="1">
      <c r="A6" s="194"/>
      <c r="B6" s="700" t="s">
        <v>324</v>
      </c>
      <c r="C6" s="700" t="s">
        <v>325</v>
      </c>
      <c r="D6" s="701"/>
      <c r="H6" s="725"/>
      <c r="I6" s="727" t="s">
        <v>75</v>
      </c>
      <c r="J6" s="727"/>
      <c r="K6" s="727" t="s">
        <v>76</v>
      </c>
      <c r="L6" s="727"/>
    </row>
    <row r="7" spans="1:22" ht="23.25" customHeight="1">
      <c r="A7" s="196"/>
      <c r="B7" s="717"/>
      <c r="C7" s="198" t="s">
        <v>320</v>
      </c>
      <c r="D7" s="198" t="s">
        <v>321</v>
      </c>
      <c r="E7" s="248"/>
      <c r="H7" s="726"/>
      <c r="I7" s="510" t="s">
        <v>490</v>
      </c>
      <c r="J7" s="510" t="s">
        <v>491</v>
      </c>
      <c r="K7" s="510" t="s">
        <v>492</v>
      </c>
      <c r="L7" s="511" t="s">
        <v>493</v>
      </c>
    </row>
    <row r="8" spans="1:22" ht="20.100000000000001" customHeight="1">
      <c r="A8" s="249"/>
      <c r="B8" s="190"/>
      <c r="C8" s="200"/>
      <c r="D8" s="200"/>
    </row>
    <row r="9" spans="1:22" ht="20.100000000000001" customHeight="1">
      <c r="A9" s="250"/>
      <c r="B9" s="716" t="s">
        <v>419</v>
      </c>
      <c r="C9" s="716"/>
      <c r="D9" s="716"/>
    </row>
    <row r="10" spans="1:22" ht="20.100000000000001" hidden="1" customHeight="1">
      <c r="A10" s="250"/>
      <c r="B10" s="251"/>
      <c r="C10" s="251"/>
      <c r="D10" s="251"/>
    </row>
    <row r="11" spans="1:22" ht="20.100000000000001" customHeight="1">
      <c r="A11" s="223">
        <v>2010</v>
      </c>
      <c r="B11" s="543">
        <f>'29_NG19'!B10</f>
        <v>528553</v>
      </c>
      <c r="C11" s="268">
        <v>85015</v>
      </c>
      <c r="D11" s="543">
        <f>B11-C11</f>
        <v>443538</v>
      </c>
      <c r="E11" s="411"/>
      <c r="F11" s="512"/>
      <c r="G11" s="513">
        <v>2010</v>
      </c>
      <c r="H11" s="514">
        <v>904363</v>
      </c>
      <c r="I11" s="515">
        <v>449355</v>
      </c>
      <c r="J11" s="515">
        <v>455008</v>
      </c>
      <c r="K11" s="515">
        <v>163101</v>
      </c>
      <c r="L11" s="515">
        <v>741262</v>
      </c>
      <c r="R11" s="411"/>
      <c r="S11" s="411"/>
      <c r="T11" s="411"/>
      <c r="U11" s="411"/>
      <c r="V11" s="411"/>
    </row>
    <row r="12" spans="1:22" ht="20.100000000000001" customHeight="1">
      <c r="A12" s="223">
        <v>2011</v>
      </c>
      <c r="B12" s="543">
        <f>'29_NG19'!B11</f>
        <v>546183</v>
      </c>
      <c r="C12" s="268">
        <v>94871</v>
      </c>
      <c r="D12" s="543">
        <f t="shared" ref="D12:D21" si="0">B12-C12</f>
        <v>451312</v>
      </c>
      <c r="E12" s="411"/>
      <c r="F12" s="512"/>
      <c r="G12" s="513">
        <v>2011</v>
      </c>
      <c r="H12" s="514">
        <v>911688</v>
      </c>
      <c r="I12" s="515">
        <v>453112</v>
      </c>
      <c r="J12" s="515">
        <v>458576</v>
      </c>
      <c r="K12" s="515">
        <v>167062</v>
      </c>
      <c r="L12" s="515">
        <v>744626</v>
      </c>
      <c r="R12" s="411"/>
      <c r="S12" s="411"/>
      <c r="T12" s="411"/>
      <c r="U12" s="411"/>
      <c r="V12" s="411"/>
    </row>
    <row r="13" spans="1:22" ht="20.100000000000001" customHeight="1">
      <c r="A13" s="204">
        <v>2012</v>
      </c>
      <c r="B13" s="543">
        <f>'29_NG19'!B12</f>
        <v>544121</v>
      </c>
      <c r="C13" s="268">
        <v>102678</v>
      </c>
      <c r="D13" s="543">
        <f t="shared" si="0"/>
        <v>441443</v>
      </c>
      <c r="E13" s="411"/>
      <c r="F13" s="512"/>
      <c r="G13" s="513">
        <v>2012</v>
      </c>
      <c r="H13" s="514">
        <v>920985</v>
      </c>
      <c r="I13" s="515">
        <v>457846</v>
      </c>
      <c r="J13" s="515">
        <v>463139</v>
      </c>
      <c r="K13" s="515">
        <v>171874</v>
      </c>
      <c r="L13" s="515">
        <v>749111</v>
      </c>
      <c r="R13" s="411"/>
      <c r="S13" s="411"/>
      <c r="T13" s="411"/>
      <c r="U13" s="411"/>
      <c r="V13" s="411"/>
    </row>
    <row r="14" spans="1:22" ht="20.100000000000001" customHeight="1">
      <c r="A14" s="223">
        <v>2013</v>
      </c>
      <c r="B14" s="543">
        <f>'29_NG19'!B13</f>
        <v>578917</v>
      </c>
      <c r="C14" s="268">
        <v>92197</v>
      </c>
      <c r="D14" s="543">
        <f t="shared" si="0"/>
        <v>486720</v>
      </c>
      <c r="E14" s="411"/>
      <c r="F14" s="512"/>
      <c r="G14" s="513">
        <v>2013</v>
      </c>
      <c r="H14" s="514">
        <v>930033</v>
      </c>
      <c r="I14" s="515">
        <v>462470</v>
      </c>
      <c r="J14" s="515">
        <v>467563</v>
      </c>
      <c r="K14" s="515">
        <v>176349</v>
      </c>
      <c r="L14" s="515">
        <v>753684</v>
      </c>
      <c r="R14" s="411"/>
      <c r="S14" s="411"/>
      <c r="T14" s="411"/>
      <c r="U14" s="411"/>
      <c r="V14" s="411"/>
    </row>
    <row r="15" spans="1:22" ht="20.100000000000001" customHeight="1">
      <c r="A15" s="204">
        <v>2014</v>
      </c>
      <c r="B15" s="543">
        <f>'29_NG19'!B14</f>
        <v>580266</v>
      </c>
      <c r="C15" s="268">
        <v>95177</v>
      </c>
      <c r="D15" s="543">
        <f t="shared" si="0"/>
        <v>485089</v>
      </c>
      <c r="E15" s="411"/>
      <c r="F15" s="512"/>
      <c r="G15" s="513">
        <v>2014</v>
      </c>
      <c r="H15" s="514">
        <v>939311</v>
      </c>
      <c r="I15" s="515">
        <v>467201</v>
      </c>
      <c r="J15" s="515">
        <v>472110</v>
      </c>
      <c r="K15" s="515">
        <v>180347</v>
      </c>
      <c r="L15" s="515">
        <v>758964</v>
      </c>
      <c r="R15" s="411"/>
      <c r="S15" s="411"/>
      <c r="T15" s="411"/>
      <c r="U15" s="411"/>
      <c r="V15" s="411"/>
    </row>
    <row r="16" spans="1:22" ht="20.100000000000001" customHeight="1">
      <c r="A16" s="223">
        <v>2015</v>
      </c>
      <c r="B16" s="543">
        <f>'29_NG19'!B15</f>
        <v>576021</v>
      </c>
      <c r="C16" s="268">
        <v>95217</v>
      </c>
      <c r="D16" s="543">
        <f t="shared" si="0"/>
        <v>480804</v>
      </c>
      <c r="E16" s="411"/>
      <c r="F16" s="512"/>
      <c r="G16" s="513">
        <v>2015</v>
      </c>
      <c r="H16" s="514">
        <v>948497</v>
      </c>
      <c r="I16" s="515">
        <v>471897</v>
      </c>
      <c r="J16" s="515">
        <v>476600</v>
      </c>
      <c r="K16" s="515">
        <v>184402</v>
      </c>
      <c r="L16" s="515">
        <v>764095</v>
      </c>
      <c r="R16" s="411"/>
      <c r="S16" s="411"/>
      <c r="T16" s="411"/>
      <c r="U16" s="411"/>
      <c r="V16" s="411"/>
    </row>
    <row r="17" spans="1:22" ht="20.100000000000001" customHeight="1">
      <c r="A17" s="204">
        <v>2016</v>
      </c>
      <c r="B17" s="543">
        <f>'29_NG19'!B16</f>
        <v>575025</v>
      </c>
      <c r="C17" s="268">
        <v>104010</v>
      </c>
      <c r="D17" s="543">
        <f t="shared" si="0"/>
        <v>471015</v>
      </c>
      <c r="E17" s="411"/>
      <c r="F17" s="512"/>
      <c r="G17" s="513">
        <v>2016</v>
      </c>
      <c r="H17" s="514">
        <v>956809</v>
      </c>
      <c r="I17" s="515">
        <v>476162</v>
      </c>
      <c r="J17" s="515">
        <v>480647</v>
      </c>
      <c r="K17" s="515">
        <v>188990</v>
      </c>
      <c r="L17" s="515">
        <v>767819</v>
      </c>
      <c r="R17" s="411"/>
      <c r="S17" s="411"/>
      <c r="T17" s="411"/>
      <c r="U17" s="411"/>
      <c r="V17" s="411"/>
    </row>
    <row r="18" spans="1:22" ht="20.100000000000001" customHeight="1">
      <c r="A18" s="223">
        <v>2017</v>
      </c>
      <c r="B18" s="543">
        <f>'29_NG19'!B17</f>
        <v>579265</v>
      </c>
      <c r="C18" s="268">
        <v>98928</v>
      </c>
      <c r="D18" s="543">
        <f t="shared" si="0"/>
        <v>480337</v>
      </c>
      <c r="E18" s="411"/>
      <c r="F18" s="512"/>
      <c r="G18" s="513">
        <v>2017</v>
      </c>
      <c r="H18" s="514">
        <v>965429</v>
      </c>
      <c r="I18" s="515">
        <v>480593</v>
      </c>
      <c r="J18" s="515">
        <v>484836</v>
      </c>
      <c r="K18" s="515">
        <v>195056</v>
      </c>
      <c r="L18" s="515">
        <v>770373</v>
      </c>
      <c r="R18" s="411"/>
      <c r="S18" s="411"/>
      <c r="T18" s="411"/>
      <c r="U18" s="411"/>
      <c r="V18" s="411"/>
    </row>
    <row r="19" spans="1:22" ht="20.100000000000001" customHeight="1">
      <c r="A19" s="204">
        <v>2018</v>
      </c>
      <c r="B19" s="543">
        <f>'29_NG19'!B18</f>
        <v>579769</v>
      </c>
      <c r="C19" s="268">
        <v>100957</v>
      </c>
      <c r="D19" s="543">
        <f t="shared" si="0"/>
        <v>478812</v>
      </c>
      <c r="E19" s="411"/>
      <c r="G19" s="513">
        <v>2018</v>
      </c>
      <c r="H19" s="514">
        <v>974666</v>
      </c>
      <c r="I19" s="514">
        <v>485331</v>
      </c>
      <c r="J19" s="514">
        <v>489335</v>
      </c>
      <c r="K19" s="514">
        <v>201222</v>
      </c>
      <c r="L19" s="514">
        <v>773444</v>
      </c>
      <c r="R19" s="411"/>
      <c r="S19" s="411"/>
      <c r="T19" s="411"/>
      <c r="U19" s="411"/>
      <c r="V19" s="411"/>
    </row>
    <row r="20" spans="1:22" ht="20.100000000000001" customHeight="1">
      <c r="A20" s="223">
        <v>2019</v>
      </c>
      <c r="B20" s="543">
        <f>'29_NG19'!B19</f>
        <v>579142</v>
      </c>
      <c r="C20" s="268">
        <v>102677</v>
      </c>
      <c r="D20" s="543">
        <f t="shared" si="0"/>
        <v>476465</v>
      </c>
      <c r="E20" s="411"/>
      <c r="G20" s="513">
        <v>2019</v>
      </c>
      <c r="H20" s="514">
        <f>'12'!B12</f>
        <v>984527</v>
      </c>
      <c r="I20" s="514">
        <f>'12'!C12</f>
        <v>490383</v>
      </c>
      <c r="J20" s="514">
        <f>'12'!D12</f>
        <v>494144</v>
      </c>
      <c r="K20" s="514">
        <f>'12'!E12</f>
        <v>207790</v>
      </c>
      <c r="L20" s="514">
        <f>'12'!F12</f>
        <v>776737</v>
      </c>
      <c r="R20" s="411"/>
      <c r="S20" s="411"/>
      <c r="T20" s="411"/>
      <c r="U20" s="411"/>
      <c r="V20" s="411"/>
    </row>
    <row r="21" spans="1:22" ht="20.100000000000001" customHeight="1">
      <c r="A21" s="223">
        <v>2020</v>
      </c>
      <c r="B21" s="543">
        <f>'29_NG19'!B20</f>
        <v>570019</v>
      </c>
      <c r="C21" s="268">
        <v>100745</v>
      </c>
      <c r="D21" s="543">
        <f t="shared" si="0"/>
        <v>469274</v>
      </c>
      <c r="E21" s="411"/>
      <c r="G21" s="513">
        <v>2020</v>
      </c>
      <c r="H21" s="514">
        <f>'12'!B13</f>
        <v>993920</v>
      </c>
      <c r="I21" s="514">
        <f>'12'!C13</f>
        <v>495995</v>
      </c>
      <c r="J21" s="514">
        <f>'12'!D13</f>
        <v>497925</v>
      </c>
      <c r="K21" s="514">
        <f>'12'!E13</f>
        <v>212589</v>
      </c>
      <c r="L21" s="514">
        <f>'12'!F13</f>
        <v>781331</v>
      </c>
      <c r="R21" s="411"/>
      <c r="S21" s="411"/>
      <c r="T21" s="411"/>
      <c r="U21" s="411"/>
      <c r="V21" s="411"/>
    </row>
    <row r="22" spans="1:22" ht="20.100000000000001" customHeight="1">
      <c r="A22" s="250"/>
      <c r="B22" s="720" t="s">
        <v>241</v>
      </c>
      <c r="C22" s="716"/>
      <c r="D22" s="716"/>
    </row>
    <row r="23" spans="1:22" ht="20.100000000000001" customHeight="1">
      <c r="A23" s="250"/>
      <c r="B23" s="721" t="s">
        <v>242</v>
      </c>
      <c r="C23" s="721"/>
      <c r="D23" s="721"/>
    </row>
    <row r="24" spans="1:22" ht="20.100000000000001" hidden="1" customHeight="1">
      <c r="A24" s="250"/>
      <c r="B24" s="251"/>
      <c r="C24" s="251"/>
      <c r="D24" s="251"/>
      <c r="E24" s="253"/>
    </row>
    <row r="25" spans="1:22" ht="20.100000000000001" customHeight="1">
      <c r="A25" s="223">
        <v>2010</v>
      </c>
      <c r="B25" s="254">
        <f>+B11/H11*100</f>
        <v>58.444783787041267</v>
      </c>
      <c r="C25" s="254">
        <f>C11/K11*100</f>
        <v>52.12414393535294</v>
      </c>
      <c r="D25" s="254">
        <f>D11/L11*100</f>
        <v>59.835523741942801</v>
      </c>
      <c r="E25" s="255"/>
    </row>
    <row r="26" spans="1:22" ht="20.100000000000001" customHeight="1">
      <c r="A26" s="223">
        <v>2011</v>
      </c>
      <c r="B26" s="254">
        <f t="shared" ref="B26:B32" si="1">+B12/H12*100</f>
        <v>59.908982020164792</v>
      </c>
      <c r="C26" s="254">
        <f t="shared" ref="C26:D26" si="2">C12/K12*100</f>
        <v>56.787899103326907</v>
      </c>
      <c r="D26" s="254">
        <f t="shared" si="2"/>
        <v>60.609218587586255</v>
      </c>
      <c r="E26" s="255"/>
    </row>
    <row r="27" spans="1:22" ht="20.100000000000001" customHeight="1">
      <c r="A27" s="223">
        <v>2012</v>
      </c>
      <c r="B27" s="254">
        <f t="shared" si="1"/>
        <v>59.080332470127097</v>
      </c>
      <c r="C27" s="254">
        <f t="shared" ref="C27:D27" si="3">C13/K13*100</f>
        <v>59.740274852508236</v>
      </c>
      <c r="D27" s="254">
        <f t="shared" si="3"/>
        <v>58.928917076374532</v>
      </c>
      <c r="E27" s="255"/>
    </row>
    <row r="28" spans="1:22" ht="20.100000000000001" customHeight="1">
      <c r="A28" s="223">
        <v>2013</v>
      </c>
      <c r="B28" s="254">
        <f t="shared" si="1"/>
        <v>62.246931022877682</v>
      </c>
      <c r="C28" s="254">
        <f t="shared" ref="C28:D28" si="4">C14/K14*100</f>
        <v>52.280988267583027</v>
      </c>
      <c r="D28" s="254">
        <f t="shared" si="4"/>
        <v>64.57878898848854</v>
      </c>
      <c r="E28" s="255"/>
    </row>
    <row r="29" spans="1:22" ht="20.100000000000001" customHeight="1">
      <c r="A29" s="223">
        <v>2014</v>
      </c>
      <c r="B29" s="254">
        <f t="shared" si="1"/>
        <v>61.775705809896827</v>
      </c>
      <c r="C29" s="254">
        <f t="shared" ref="C29:D29" si="5">C15/K15*100</f>
        <v>52.774373845974708</v>
      </c>
      <c r="D29" s="254">
        <f t="shared" si="5"/>
        <v>63.914625726648431</v>
      </c>
      <c r="E29" s="255"/>
    </row>
    <row r="30" spans="1:22" ht="20.100000000000001" customHeight="1">
      <c r="A30" s="223">
        <v>2015</v>
      </c>
      <c r="B30" s="254">
        <f t="shared" si="1"/>
        <v>60.72987052146712</v>
      </c>
      <c r="C30" s="254">
        <f t="shared" ref="C30:D30" si="6">C16/K16*100</f>
        <v>51.635557098079197</v>
      </c>
      <c r="D30" s="254">
        <f t="shared" si="6"/>
        <v>62.924636334487204</v>
      </c>
      <c r="E30" s="255"/>
    </row>
    <row r="31" spans="1:22" ht="20.100000000000001" customHeight="1">
      <c r="A31" s="223">
        <v>2016</v>
      </c>
      <c r="B31" s="254">
        <f t="shared" si="1"/>
        <v>60.09820141741978</v>
      </c>
      <c r="C31" s="254">
        <f t="shared" ref="C31:D31" si="7">C17/K17*100</f>
        <v>55.034657918408378</v>
      </c>
      <c r="D31" s="254">
        <f t="shared" si="7"/>
        <v>61.34453562623483</v>
      </c>
      <c r="E31" s="255"/>
    </row>
    <row r="32" spans="1:22" ht="20.100000000000001" customHeight="1">
      <c r="A32" s="223">
        <v>2017</v>
      </c>
      <c r="B32" s="254">
        <f t="shared" si="1"/>
        <v>60.000787214802955</v>
      </c>
      <c r="C32" s="254">
        <f t="shared" ref="C32:D32" si="8">C18/K18*100</f>
        <v>50.71774259699778</v>
      </c>
      <c r="D32" s="254">
        <f t="shared" si="8"/>
        <v>62.351224666492719</v>
      </c>
      <c r="E32" s="255"/>
    </row>
    <row r="33" spans="1:13" ht="20.100000000000001" customHeight="1">
      <c r="A33" s="223">
        <v>2018</v>
      </c>
      <c r="B33" s="254">
        <f t="shared" ref="B33" si="9">+B19/H19*100</f>
        <v>59.483864216049398</v>
      </c>
      <c r="C33" s="254">
        <f t="shared" ref="C33" si="10">C19/K19*100</f>
        <v>50.171949389231798</v>
      </c>
      <c r="D33" s="254">
        <f t="shared" ref="D33" si="11">D19/L19*100</f>
        <v>61.906485795998158</v>
      </c>
      <c r="E33" s="255"/>
    </row>
    <row r="34" spans="1:13" ht="20.100000000000001" customHeight="1">
      <c r="A34" s="223">
        <v>2019</v>
      </c>
      <c r="B34" s="254">
        <f t="shared" ref="B34" si="12">+B20/H20*100</f>
        <v>58.824389783114128</v>
      </c>
      <c r="C34" s="254">
        <f t="shared" ref="C34" si="13">C20/K20*100</f>
        <v>49.413831271957264</v>
      </c>
      <c r="D34" s="254">
        <f t="shared" ref="D34" si="14">D20/L20*100</f>
        <v>61.3418698993353</v>
      </c>
      <c r="E34" s="255"/>
    </row>
    <row r="35" spans="1:13" ht="20.100000000000001" customHeight="1">
      <c r="A35" s="223">
        <v>2020</v>
      </c>
      <c r="B35" s="254">
        <f t="shared" ref="B35" si="15">+B21/H21*100</f>
        <v>57.350591596909204</v>
      </c>
      <c r="C35" s="254">
        <f t="shared" ref="C35" si="16">C21/K21*100</f>
        <v>47.389563900295876</v>
      </c>
      <c r="D35" s="254">
        <f t="shared" ref="D35" si="17">D21/L21*100</f>
        <v>60.06084489160164</v>
      </c>
      <c r="E35" s="255"/>
    </row>
    <row r="36" spans="1:13" ht="20.100000000000001" customHeight="1">
      <c r="A36" s="301"/>
      <c r="B36" s="301"/>
      <c r="C36" s="301"/>
      <c r="D36" s="301"/>
    </row>
    <row r="37" spans="1:13" ht="20.100000000000001" customHeight="1">
      <c r="B37" s="256"/>
      <c r="C37" s="256"/>
      <c r="D37" s="256"/>
    </row>
    <row r="38" spans="1:13" ht="20.100000000000001" customHeight="1"/>
    <row r="39" spans="1:13" ht="20.100000000000001" customHeight="1">
      <c r="B39" s="45"/>
      <c r="C39" s="45"/>
      <c r="D39" s="45"/>
      <c r="E39" s="45"/>
      <c r="F39" s="516"/>
      <c r="G39" s="516"/>
      <c r="H39" s="516"/>
      <c r="I39" s="516"/>
      <c r="J39" s="516"/>
      <c r="K39" s="516"/>
      <c r="L39" s="516"/>
      <c r="M39" s="45"/>
    </row>
    <row r="40" spans="1:13" ht="20.100000000000001" customHeight="1"/>
    <row r="41" spans="1:13" ht="20.100000000000001" customHeight="1"/>
    <row r="42" spans="1:13" ht="20.100000000000001" customHeight="1">
      <c r="A42" s="45" t="s">
        <v>340</v>
      </c>
    </row>
    <row r="43" spans="1:13" ht="20.100000000000001" customHeight="1"/>
    <row r="44" spans="1:13" ht="20.100000000000001" customHeight="1"/>
    <row r="45" spans="1:13" ht="20.100000000000001" customHeight="1"/>
    <row r="46" spans="1:13" ht="20.100000000000001" customHeight="1"/>
    <row r="47" spans="1:13" ht="20.100000000000001" customHeight="1"/>
    <row r="48" spans="1:13" ht="20.100000000000001" customHeight="1"/>
    <row r="49" ht="20.100000000000001" customHeight="1"/>
  </sheetData>
  <mergeCells count="11">
    <mergeCell ref="H5:H7"/>
    <mergeCell ref="I5:J5"/>
    <mergeCell ref="K5:L5"/>
    <mergeCell ref="I6:J6"/>
    <mergeCell ref="K6:L6"/>
    <mergeCell ref="B23:D23"/>
    <mergeCell ref="A1:D1"/>
    <mergeCell ref="B6:B7"/>
    <mergeCell ref="C6:D6"/>
    <mergeCell ref="B9:D9"/>
    <mergeCell ref="B22:D22"/>
  </mergeCells>
  <phoneticPr fontId="100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6"/>
  <sheetViews>
    <sheetView topLeftCell="A5" zoomScaleSheetLayoutView="100" workbookViewId="0">
      <selection activeCell="R13" sqref="R13"/>
    </sheetView>
  </sheetViews>
  <sheetFormatPr defaultColWidth="11.42578125" defaultRowHeight="18.75"/>
  <cols>
    <col min="1" max="1" width="26.140625" style="245" customWidth="1"/>
    <col min="2" max="3" width="19.7109375" style="245" customWidth="1"/>
    <col min="4" max="4" width="18.7109375" style="245" customWidth="1"/>
    <col min="5" max="5" width="14.140625" style="245" hidden="1" customWidth="1"/>
    <col min="6" max="6" width="12.7109375" style="245" hidden="1" customWidth="1"/>
    <col min="7" max="10" width="11.42578125" style="245" hidden="1" customWidth="1"/>
    <col min="11" max="16384" width="11.42578125" style="245"/>
  </cols>
  <sheetData>
    <row r="1" spans="1:12" ht="43.5" customHeight="1">
      <c r="A1" s="730" t="s">
        <v>495</v>
      </c>
      <c r="B1" s="730"/>
      <c r="C1" s="730"/>
      <c r="D1" s="730"/>
      <c r="E1" s="730"/>
      <c r="F1" s="730"/>
    </row>
    <row r="2" spans="1:12" ht="20.100000000000001" customHeight="1">
      <c r="A2" s="264" t="s">
        <v>526</v>
      </c>
      <c r="B2" s="485"/>
      <c r="C2" s="485"/>
      <c r="D2" s="485"/>
      <c r="E2" s="485"/>
      <c r="F2" s="485"/>
    </row>
    <row r="3" spans="1:12" ht="18.75" customHeight="1">
      <c r="B3" s="190"/>
      <c r="C3" s="190"/>
      <c r="D3" s="190"/>
      <c r="E3" s="190"/>
      <c r="F3" s="190"/>
    </row>
    <row r="4" spans="1:12" ht="21" customHeight="1">
      <c r="A4" s="247"/>
      <c r="B4" s="196"/>
      <c r="C4" s="196"/>
      <c r="D4" s="191"/>
      <c r="E4" s="196"/>
      <c r="F4" s="191"/>
    </row>
    <row r="5" spans="1:12" ht="19.5" customHeight="1">
      <c r="A5" s="194"/>
      <c r="B5" s="700" t="s">
        <v>324</v>
      </c>
      <c r="C5" s="731" t="s">
        <v>527</v>
      </c>
      <c r="D5" s="701"/>
      <c r="E5" s="732" t="s">
        <v>408</v>
      </c>
      <c r="F5" s="733"/>
    </row>
    <row r="6" spans="1:12" ht="18" customHeight="1">
      <c r="A6" s="196"/>
      <c r="B6" s="717"/>
      <c r="C6" s="198" t="s">
        <v>328</v>
      </c>
      <c r="D6" s="257" t="s">
        <v>329</v>
      </c>
      <c r="E6" s="582" t="s">
        <v>409</v>
      </c>
      <c r="F6" s="582" t="s">
        <v>410</v>
      </c>
    </row>
    <row r="7" spans="1:12" ht="17.25" customHeight="1">
      <c r="A7" s="249"/>
      <c r="B7" s="190"/>
      <c r="C7" s="200"/>
      <c r="D7" s="200"/>
      <c r="E7" s="200"/>
      <c r="F7" s="200"/>
      <c r="H7" s="398" t="s">
        <v>417</v>
      </c>
      <c r="I7" s="398"/>
      <c r="J7" s="398"/>
    </row>
    <row r="8" spans="1:12" ht="17.25" customHeight="1">
      <c r="A8" s="250"/>
      <c r="B8" s="716" t="s">
        <v>416</v>
      </c>
      <c r="C8" s="716"/>
      <c r="D8" s="716"/>
      <c r="H8" s="398" t="s">
        <v>216</v>
      </c>
      <c r="I8" s="398" t="s">
        <v>224</v>
      </c>
      <c r="J8" s="398" t="s">
        <v>225</v>
      </c>
    </row>
    <row r="9" spans="1:12" ht="17.25" customHeight="1">
      <c r="A9" s="250"/>
      <c r="B9" s="251"/>
      <c r="C9" s="251"/>
      <c r="D9" s="251"/>
      <c r="E9" s="251"/>
      <c r="F9" s="251"/>
      <c r="G9" s="235"/>
      <c r="H9" s="399"/>
      <c r="I9" s="399"/>
      <c r="J9" s="399"/>
    </row>
    <row r="10" spans="1:12" ht="20.25" hidden="1" customHeight="1">
      <c r="A10" s="223">
        <v>2005</v>
      </c>
      <c r="B10" s="252" t="e">
        <f>'30_NG19'!#REF!</f>
        <v>#REF!</v>
      </c>
      <c r="C10" s="329" t="e">
        <f>+B10-D10</f>
        <v>#REF!</v>
      </c>
      <c r="D10" s="252">
        <v>236.9</v>
      </c>
      <c r="E10" s="329"/>
      <c r="F10" s="252"/>
      <c r="H10" s="398"/>
      <c r="I10" s="398"/>
      <c r="J10" s="398"/>
    </row>
    <row r="11" spans="1:12" ht="17.25" hidden="1" customHeight="1">
      <c r="A11" s="223">
        <v>2006</v>
      </c>
      <c r="B11" s="252" t="e">
        <f>'30_NG19'!#REF!</f>
        <v>#REF!</v>
      </c>
      <c r="C11" s="329" t="e">
        <f t="shared" ref="C11:C14" si="0">+B11-D11</f>
        <v>#REF!</v>
      </c>
      <c r="D11" s="252">
        <v>263.8</v>
      </c>
      <c r="E11" s="329"/>
      <c r="F11" s="252"/>
      <c r="H11" s="398"/>
      <c r="I11" s="398"/>
      <c r="J11" s="398"/>
    </row>
    <row r="12" spans="1:12" ht="17.25" hidden="1" customHeight="1">
      <c r="A12" s="223">
        <v>2007</v>
      </c>
      <c r="B12" s="252" t="e">
        <f>'30_NG19'!#REF!</f>
        <v>#REF!</v>
      </c>
      <c r="C12" s="329" t="e">
        <f t="shared" si="0"/>
        <v>#REF!</v>
      </c>
      <c r="D12" s="252">
        <v>278.8</v>
      </c>
      <c r="E12" s="329"/>
      <c r="F12" s="252"/>
      <c r="H12" s="398"/>
      <c r="I12" s="398"/>
      <c r="J12" s="398"/>
    </row>
    <row r="13" spans="1:12" ht="17.25" hidden="1" customHeight="1">
      <c r="A13" s="223">
        <v>2008</v>
      </c>
      <c r="B13" s="252" t="e">
        <f>'30_NG19'!#REF!</f>
        <v>#REF!</v>
      </c>
      <c r="C13" s="329" t="e">
        <f t="shared" si="0"/>
        <v>#REF!</v>
      </c>
      <c r="D13" s="252">
        <v>282</v>
      </c>
      <c r="E13" s="329"/>
      <c r="F13" s="252"/>
      <c r="H13" s="398"/>
      <c r="I13" s="398"/>
      <c r="J13" s="398"/>
    </row>
    <row r="14" spans="1:12" ht="17.25" hidden="1" customHeight="1">
      <c r="A14" s="223">
        <v>2009</v>
      </c>
      <c r="B14" s="252" t="e">
        <f>'30_NG19'!#REF!</f>
        <v>#REF!</v>
      </c>
      <c r="C14" s="329" t="e">
        <f t="shared" si="0"/>
        <v>#REF!</v>
      </c>
      <c r="D14" s="252">
        <v>286.60000000000002</v>
      </c>
      <c r="E14" s="329"/>
      <c r="F14" s="252"/>
      <c r="H14" s="398"/>
      <c r="I14" s="398"/>
      <c r="J14" s="398"/>
    </row>
    <row r="15" spans="1:12" ht="20.25" customHeight="1">
      <c r="A15" s="223">
        <v>2010</v>
      </c>
      <c r="B15" s="397">
        <f>'29_NG19'!B10</f>
        <v>528553</v>
      </c>
      <c r="C15" s="396">
        <v>268051</v>
      </c>
      <c r="D15" s="397">
        <f>B15-C15</f>
        <v>260502</v>
      </c>
      <c r="E15" s="329"/>
      <c r="F15" s="252"/>
      <c r="H15" s="398">
        <v>904363</v>
      </c>
      <c r="I15" s="398">
        <v>449355</v>
      </c>
      <c r="J15" s="398">
        <v>455008</v>
      </c>
      <c r="L15" s="245">
        <f>C15/B15</f>
        <v>0.5071411949227419</v>
      </c>
    </row>
    <row r="16" spans="1:12" ht="20.25" hidden="1" customHeight="1">
      <c r="A16" s="223">
        <v>2011</v>
      </c>
      <c r="B16" s="397">
        <f>'29_NG19'!B11</f>
        <v>546183</v>
      </c>
      <c r="C16" s="396">
        <v>275618</v>
      </c>
      <c r="D16" s="397">
        <f t="shared" ref="D16:D25" si="1">B16-C16</f>
        <v>270565</v>
      </c>
      <c r="E16" s="329"/>
      <c r="F16" s="252"/>
      <c r="H16" s="398">
        <v>911688</v>
      </c>
      <c r="I16" s="398">
        <v>453112</v>
      </c>
      <c r="J16" s="398">
        <v>458576</v>
      </c>
      <c r="L16" s="245">
        <f t="shared" ref="L16:L25" si="2">C16/B16</f>
        <v>0.5046257389922425</v>
      </c>
    </row>
    <row r="17" spans="1:13" ht="20.25" hidden="1" customHeight="1">
      <c r="A17" s="204">
        <v>2012</v>
      </c>
      <c r="B17" s="397">
        <f>'29_NG19'!B12</f>
        <v>544121</v>
      </c>
      <c r="C17" s="396">
        <v>268486</v>
      </c>
      <c r="D17" s="397">
        <f t="shared" si="1"/>
        <v>275635</v>
      </c>
      <c r="E17" s="329"/>
      <c r="F17" s="252"/>
      <c r="H17" s="398">
        <v>920985</v>
      </c>
      <c r="I17" s="398">
        <v>457846</v>
      </c>
      <c r="J17" s="398">
        <v>463139</v>
      </c>
      <c r="L17" s="245">
        <f t="shared" si="2"/>
        <v>0.49343068912980753</v>
      </c>
    </row>
    <row r="18" spans="1:13" ht="20.25" customHeight="1">
      <c r="A18" s="223">
        <v>2013</v>
      </c>
      <c r="B18" s="397">
        <f>'29_NG19'!B13</f>
        <v>578917</v>
      </c>
      <c r="C18" s="396">
        <v>282539</v>
      </c>
      <c r="D18" s="397">
        <f t="shared" si="1"/>
        <v>296378</v>
      </c>
      <c r="E18" s="329"/>
      <c r="F18" s="252"/>
      <c r="H18" s="398">
        <v>930033</v>
      </c>
      <c r="I18" s="398">
        <v>462470</v>
      </c>
      <c r="J18" s="398">
        <v>467563</v>
      </c>
      <c r="L18" s="245">
        <f t="shared" si="2"/>
        <v>0.48804750940117497</v>
      </c>
    </row>
    <row r="19" spans="1:13" ht="20.25" customHeight="1">
      <c r="A19" s="204">
        <v>2014</v>
      </c>
      <c r="B19" s="397">
        <f>'29_NG19'!B14</f>
        <v>580266</v>
      </c>
      <c r="C19" s="396">
        <v>280549</v>
      </c>
      <c r="D19" s="397">
        <f t="shared" si="1"/>
        <v>299717</v>
      </c>
      <c r="E19" s="329"/>
      <c r="F19" s="252"/>
      <c r="H19" s="398">
        <v>939311</v>
      </c>
      <c r="I19" s="398">
        <v>467201</v>
      </c>
      <c r="J19" s="398">
        <v>472110</v>
      </c>
      <c r="L19" s="245">
        <f t="shared" si="2"/>
        <v>0.48348343690652218</v>
      </c>
    </row>
    <row r="20" spans="1:13" ht="20.25" customHeight="1">
      <c r="A20" s="204">
        <v>2015</v>
      </c>
      <c r="B20" s="397">
        <f>'29_NG19'!B15</f>
        <v>576021</v>
      </c>
      <c r="C20" s="396">
        <v>273124</v>
      </c>
      <c r="D20" s="397">
        <f t="shared" si="1"/>
        <v>302897</v>
      </c>
      <c r="E20" s="329"/>
      <c r="F20" s="252"/>
      <c r="H20" s="541">
        <v>948497</v>
      </c>
      <c r="I20" s="541">
        <v>471897</v>
      </c>
      <c r="J20" s="541">
        <v>476600</v>
      </c>
      <c r="L20" s="245">
        <f t="shared" si="2"/>
        <v>0.47415632416179271</v>
      </c>
    </row>
    <row r="21" spans="1:13" ht="20.25" customHeight="1">
      <c r="A21" s="204">
        <v>2016</v>
      </c>
      <c r="B21" s="397">
        <f>'29_NG19'!B16</f>
        <v>575025</v>
      </c>
      <c r="C21" s="396">
        <v>276130</v>
      </c>
      <c r="D21" s="397">
        <f t="shared" si="1"/>
        <v>298895</v>
      </c>
      <c r="E21" s="329"/>
      <c r="F21" s="252"/>
      <c r="H21" s="541">
        <v>956809</v>
      </c>
      <c r="I21" s="541">
        <v>476162</v>
      </c>
      <c r="J21" s="541">
        <v>480647</v>
      </c>
      <c r="L21" s="245">
        <f t="shared" si="2"/>
        <v>0.48020520846919701</v>
      </c>
    </row>
    <row r="22" spans="1:13" ht="20.25" customHeight="1">
      <c r="A22" s="204">
        <v>2017</v>
      </c>
      <c r="B22" s="397">
        <f>'29_NG19'!B17</f>
        <v>579265</v>
      </c>
      <c r="C22" s="396">
        <v>280217</v>
      </c>
      <c r="D22" s="397">
        <f t="shared" si="1"/>
        <v>299048</v>
      </c>
      <c r="E22" s="329"/>
      <c r="F22" s="252"/>
      <c r="H22" s="541">
        <v>965429</v>
      </c>
      <c r="I22" s="541">
        <v>480593</v>
      </c>
      <c r="J22" s="541">
        <v>484836</v>
      </c>
      <c r="L22" s="245">
        <f t="shared" si="2"/>
        <v>0.48374578129180945</v>
      </c>
    </row>
    <row r="23" spans="1:13" ht="20.25" customHeight="1">
      <c r="A23" s="204">
        <v>2018</v>
      </c>
      <c r="B23" s="397">
        <f>'29_NG19'!B18</f>
        <v>579769</v>
      </c>
      <c r="C23" s="396">
        <v>287671</v>
      </c>
      <c r="D23" s="397">
        <f t="shared" si="1"/>
        <v>292098</v>
      </c>
      <c r="E23" s="329"/>
      <c r="F23" s="252"/>
      <c r="H23" s="541">
        <v>974666</v>
      </c>
      <c r="I23" s="541">
        <v>485331</v>
      </c>
      <c r="J23" s="541">
        <v>489335</v>
      </c>
      <c r="L23" s="245">
        <f t="shared" si="2"/>
        <v>0.49618210011228608</v>
      </c>
    </row>
    <row r="24" spans="1:13" ht="20.25" customHeight="1">
      <c r="A24" s="204">
        <v>2019</v>
      </c>
      <c r="B24" s="397">
        <f>'29_NG19'!B19</f>
        <v>579142</v>
      </c>
      <c r="C24" s="396">
        <v>292133</v>
      </c>
      <c r="D24" s="397">
        <f t="shared" si="1"/>
        <v>287009</v>
      </c>
      <c r="E24" s="329"/>
      <c r="F24" s="252"/>
      <c r="H24" s="541">
        <v>984527</v>
      </c>
      <c r="I24" s="541">
        <v>490383</v>
      </c>
      <c r="J24" s="541">
        <v>494144</v>
      </c>
      <c r="K24" s="256"/>
      <c r="L24" s="245">
        <f t="shared" si="2"/>
        <v>0.50442378553100964</v>
      </c>
      <c r="M24" s="256"/>
    </row>
    <row r="25" spans="1:13" ht="20.25" customHeight="1">
      <c r="A25" s="204">
        <v>2020</v>
      </c>
      <c r="B25" s="397">
        <f>'29_NG19'!B20</f>
        <v>570019</v>
      </c>
      <c r="C25" s="396">
        <v>286065</v>
      </c>
      <c r="D25" s="397">
        <f t="shared" si="1"/>
        <v>283954</v>
      </c>
      <c r="E25" s="329"/>
      <c r="F25" s="252"/>
      <c r="H25" s="541"/>
      <c r="I25" s="541"/>
      <c r="J25" s="541"/>
      <c r="K25" s="256"/>
      <c r="L25" s="245">
        <f t="shared" si="2"/>
        <v>0.5018516926628761</v>
      </c>
      <c r="M25" s="256"/>
    </row>
    <row r="26" spans="1:13" ht="20.100000000000001" customHeight="1">
      <c r="A26" s="204"/>
      <c r="B26" s="720" t="s">
        <v>241</v>
      </c>
      <c r="C26" s="716"/>
      <c r="D26" s="716"/>
    </row>
    <row r="27" spans="1:13" ht="20.100000000000001" customHeight="1">
      <c r="A27" s="250"/>
      <c r="B27" s="721" t="s">
        <v>242</v>
      </c>
      <c r="C27" s="721"/>
      <c r="D27" s="721"/>
    </row>
    <row r="28" spans="1:13" ht="19.5" customHeight="1">
      <c r="A28" s="223">
        <v>2010</v>
      </c>
      <c r="B28" s="251">
        <f>B15/'30_NG19'!H11*100</f>
        <v>58.444783787041267</v>
      </c>
      <c r="C28" s="251">
        <f>C15/'30_NG19'!I11*100</f>
        <v>59.652390648818866</v>
      </c>
      <c r="D28" s="251">
        <f>D15/'30_NG19'!J11*100</f>
        <v>57.252180181447358</v>
      </c>
      <c r="E28" s="251"/>
      <c r="F28" s="251"/>
    </row>
    <row r="29" spans="1:13" ht="19.5" hidden="1" customHeight="1">
      <c r="A29" s="223">
        <v>2011</v>
      </c>
      <c r="B29" s="251">
        <f>B16/'30_NG19'!H12*100</f>
        <v>59.908982020164792</v>
      </c>
      <c r="C29" s="251">
        <f>C16/'30_NG19'!I12*100</f>
        <v>60.827786507530149</v>
      </c>
      <c r="D29" s="251">
        <f>D16/'30_NG19'!J12*100</f>
        <v>59.001125222427689</v>
      </c>
      <c r="E29" s="251"/>
      <c r="F29" s="251"/>
    </row>
    <row r="30" spans="1:13" ht="19.5" hidden="1" customHeight="1">
      <c r="A30" s="204">
        <v>2012</v>
      </c>
      <c r="B30" s="251">
        <f>B17/'30_NG19'!H13*100</f>
        <v>59.080332470127097</v>
      </c>
      <c r="C30" s="251">
        <f>C17/'30_NG19'!I13*100</f>
        <v>58.641115134783306</v>
      </c>
      <c r="D30" s="251">
        <f>D17/'30_NG19'!J13*100</f>
        <v>59.514530195038638</v>
      </c>
      <c r="E30" s="251"/>
      <c r="F30" s="251"/>
    </row>
    <row r="31" spans="1:13" ht="19.5" customHeight="1">
      <c r="A31" s="223">
        <v>2013</v>
      </c>
      <c r="B31" s="251">
        <f>B18/'30_NG19'!H14*100</f>
        <v>62.246931022877682</v>
      </c>
      <c r="C31" s="251">
        <f>C18/'30_NG19'!I14*100</f>
        <v>61.093476333600016</v>
      </c>
      <c r="D31" s="251">
        <f>D18/'30_NG19'!J14*100</f>
        <v>63.387821534210367</v>
      </c>
      <c r="E31" s="251"/>
      <c r="F31" s="251"/>
    </row>
    <row r="32" spans="1:13" ht="19.5" customHeight="1">
      <c r="A32" s="204">
        <v>2014</v>
      </c>
      <c r="B32" s="251">
        <f>B19/'30_NG19'!H15*100</f>
        <v>61.775705809896827</v>
      </c>
      <c r="C32" s="251">
        <f>C19/'30_NG19'!I15*100</f>
        <v>60.048886881663357</v>
      </c>
      <c r="D32" s="251">
        <f>D19/'30_NG19'!J15*100</f>
        <v>63.484569274109845</v>
      </c>
      <c r="E32" s="251"/>
      <c r="F32" s="251"/>
    </row>
    <row r="33" spans="1:6" ht="19.5" customHeight="1">
      <c r="A33" s="204">
        <v>2015</v>
      </c>
      <c r="B33" s="251">
        <f>B20/'30_NG19'!H16*100</f>
        <v>60.72987052146712</v>
      </c>
      <c r="C33" s="251">
        <f>C20/'30_NG19'!I16*100</f>
        <v>57.877884368834721</v>
      </c>
      <c r="D33" s="251">
        <f>D20/'30_NG19'!J16*100</f>
        <v>63.55371380612673</v>
      </c>
      <c r="E33" s="251"/>
      <c r="F33" s="251"/>
    </row>
    <row r="34" spans="1:6" ht="19.5" customHeight="1">
      <c r="A34" s="204">
        <v>2016</v>
      </c>
      <c r="B34" s="251">
        <f>B21/'30_NG19'!H17*100</f>
        <v>60.09820141741978</v>
      </c>
      <c r="C34" s="251">
        <f>C21/'30_NG19'!I17*100</f>
        <v>57.990767847917304</v>
      </c>
      <c r="D34" s="251">
        <f>D21/'30_NG19'!J17*100</f>
        <v>62.185970161053753</v>
      </c>
      <c r="E34" s="251"/>
      <c r="F34" s="251"/>
    </row>
    <row r="35" spans="1:6" ht="19.5" customHeight="1">
      <c r="A35" s="204">
        <v>2017</v>
      </c>
      <c r="B35" s="251">
        <f>B22/'30_NG19'!H18*100</f>
        <v>60.000787214802955</v>
      </c>
      <c r="C35" s="251">
        <f>C22/'30_NG19'!I18*100</f>
        <v>58.306508833878148</v>
      </c>
      <c r="D35" s="251">
        <f>D22/'30_NG19'!J18*100</f>
        <v>61.680238266135355</v>
      </c>
      <c r="E35" s="251"/>
      <c r="F35" s="251"/>
    </row>
    <row r="36" spans="1:6" ht="19.5" customHeight="1">
      <c r="A36" s="204">
        <v>2018</v>
      </c>
      <c r="B36" s="251">
        <f>B23/'30_NG19'!H19*100</f>
        <v>59.483864216049398</v>
      </c>
      <c r="C36" s="251">
        <f>C23/'30_NG19'!I19*100</f>
        <v>59.273155846216298</v>
      </c>
      <c r="D36" s="251">
        <f>D23/'30_NG19'!J19*100</f>
        <v>59.692848457600626</v>
      </c>
      <c r="E36" s="251"/>
      <c r="F36" s="251"/>
    </row>
    <row r="37" spans="1:6" ht="19.5" customHeight="1">
      <c r="A37" s="204">
        <v>2019</v>
      </c>
      <c r="B37" s="251">
        <f>B24/'30_NG19'!H20*100</f>
        <v>58.824389783114128</v>
      </c>
      <c r="C37" s="251">
        <f>C24/'30_NG19'!I20*100</f>
        <v>59.572415846389461</v>
      </c>
      <c r="D37" s="251">
        <f>D24/'30_NG19'!J20*100</f>
        <v>58.08205705219531</v>
      </c>
      <c r="E37" s="251"/>
      <c r="F37" s="251"/>
    </row>
    <row r="38" spans="1:6" ht="19.5" customHeight="1">
      <c r="A38" s="204">
        <v>2020</v>
      </c>
      <c r="B38" s="251">
        <f>B25/'30_NG19'!H21*100</f>
        <v>57.350591596909204</v>
      </c>
      <c r="C38" s="251">
        <f>C25/'30_NG19'!I21*100</f>
        <v>57.674976562263737</v>
      </c>
      <c r="D38" s="251">
        <f>D25/'30_NG19'!J21*100</f>
        <v>57.027463975498314</v>
      </c>
      <c r="E38" s="251"/>
      <c r="F38" s="251"/>
    </row>
    <row r="39" spans="1:6" ht="17.25" customHeight="1">
      <c r="A39" s="262"/>
      <c r="B39" s="303"/>
      <c r="C39" s="303"/>
      <c r="D39" s="303"/>
      <c r="E39" s="303"/>
      <c r="F39" s="303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>
      <c r="A44" s="728" t="s">
        <v>350</v>
      </c>
      <c r="B44" s="729"/>
      <c r="C44" s="729"/>
      <c r="D44" s="729"/>
    </row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</sheetData>
  <mergeCells count="8">
    <mergeCell ref="B27:D27"/>
    <mergeCell ref="A44:D44"/>
    <mergeCell ref="A1:F1"/>
    <mergeCell ref="B5:B6"/>
    <mergeCell ref="C5:D5"/>
    <mergeCell ref="E5:F5"/>
    <mergeCell ref="B8:D8"/>
    <mergeCell ref="B26:D26"/>
  </mergeCells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F16" sqref="F16"/>
    </sheetView>
  </sheetViews>
  <sheetFormatPr defaultColWidth="9.140625" defaultRowHeight="12.75"/>
  <cols>
    <col min="1" max="1" width="6.5703125" style="444" customWidth="1"/>
    <col min="2" max="2" width="78.7109375" style="444" customWidth="1"/>
    <col min="3" max="3" width="7" style="444" customWidth="1"/>
    <col min="4" max="16384" width="9.140625" style="444"/>
  </cols>
  <sheetData>
    <row r="1" spans="1:3" ht="15">
      <c r="A1" s="443"/>
      <c r="B1" s="443"/>
      <c r="C1" s="443"/>
    </row>
    <row r="2" spans="1:3" ht="20.25">
      <c r="A2" s="681" t="s">
        <v>452</v>
      </c>
      <c r="B2" s="681"/>
      <c r="C2" s="681"/>
    </row>
    <row r="4" spans="1:3" ht="18">
      <c r="B4" s="548" t="s">
        <v>519</v>
      </c>
    </row>
    <row r="5" spans="1:3" ht="18">
      <c r="B5" s="548" t="s">
        <v>520</v>
      </c>
    </row>
  </sheetData>
  <mergeCells count="1">
    <mergeCell ref="A2:C2"/>
  </mergeCells>
  <printOptions horizontalCentered="1"/>
  <pageMargins left="0.39370078740157483" right="0.39370078740157483" top="0.39370078740157483" bottom="0.39370078740157483" header="0.19685039370078741" footer="0.19685039370078741"/>
  <pageSetup firstPageNumber="16" orientation="portrait" useFirstPageNumber="1" r:id="rId1"/>
  <headerFooter alignWithMargins="0">
    <oddFooter>&amp;L&amp;"-,thường"&amp;12Dân số và Lao động - population and Labour&amp;R&amp;P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L50"/>
  <sheetViews>
    <sheetView workbookViewId="0">
      <selection activeCell="R13" sqref="R13"/>
    </sheetView>
  </sheetViews>
  <sheetFormatPr defaultColWidth="9.140625" defaultRowHeight="12.75"/>
  <cols>
    <col min="1" max="1" width="41.42578125" style="235" customWidth="1"/>
    <col min="2" max="6" width="8.28515625" style="235" hidden="1" customWidth="1"/>
    <col min="7" max="7" width="8.28515625" style="235" customWidth="1"/>
    <col min="8" max="8" width="8.28515625" style="235" hidden="1" customWidth="1"/>
    <col min="9" max="9" width="8.7109375" style="235" customWidth="1"/>
    <col min="10" max="10" width="8.28515625" style="235" customWidth="1"/>
    <col min="11" max="12" width="8.7109375" style="235" customWidth="1"/>
    <col min="13" max="16384" width="9.140625" style="235"/>
  </cols>
  <sheetData>
    <row r="1" spans="1:12" ht="18" customHeight="1">
      <c r="A1" s="244" t="s">
        <v>496</v>
      </c>
    </row>
    <row r="2" spans="1:12" ht="18" customHeight="1">
      <c r="A2" s="244" t="s">
        <v>528</v>
      </c>
    </row>
    <row r="3" spans="1:12" ht="18" customHeight="1">
      <c r="A3" s="394" t="s">
        <v>529</v>
      </c>
    </row>
    <row r="4" spans="1:12" ht="18" customHeight="1">
      <c r="A4" s="394" t="s">
        <v>244</v>
      </c>
    </row>
    <row r="5" spans="1:12" ht="18" customHeight="1">
      <c r="A5" s="234"/>
      <c r="B5" s="258"/>
    </row>
    <row r="6" spans="1:12" ht="18" customHeight="1">
      <c r="A6" s="236"/>
      <c r="B6" s="236"/>
      <c r="C6" s="236"/>
      <c r="D6" s="236"/>
      <c r="E6" s="236"/>
      <c r="F6" s="236"/>
      <c r="G6" s="236"/>
      <c r="H6" s="236"/>
      <c r="L6" s="229" t="s">
        <v>530</v>
      </c>
    </row>
    <row r="7" spans="1:12" ht="20.25" customHeight="1">
      <c r="B7" s="401">
        <v>2010</v>
      </c>
      <c r="C7" s="401">
        <v>2011</v>
      </c>
      <c r="D7" s="401">
        <v>2012</v>
      </c>
      <c r="E7" s="401">
        <v>2013</v>
      </c>
      <c r="F7" s="401">
        <v>2014</v>
      </c>
      <c r="G7" s="401">
        <v>2015</v>
      </c>
      <c r="H7" s="401">
        <v>2016</v>
      </c>
      <c r="I7" s="401">
        <v>2017</v>
      </c>
      <c r="J7" s="401">
        <v>2018</v>
      </c>
      <c r="K7" s="401">
        <v>2019</v>
      </c>
      <c r="L7" s="401">
        <v>2020</v>
      </c>
    </row>
    <row r="8" spans="1:12" ht="18" customHeight="1">
      <c r="G8" s="259"/>
      <c r="H8" s="259"/>
    </row>
    <row r="9" spans="1:12" ht="18" customHeight="1">
      <c r="A9" s="239" t="s">
        <v>235</v>
      </c>
      <c r="B9" s="403">
        <f>SUM(B11:B24)</f>
        <v>528553</v>
      </c>
      <c r="C9" s="403">
        <f t="shared" ref="C9:L9" si="0">SUM(C11:C24)</f>
        <v>546183</v>
      </c>
      <c r="D9" s="403">
        <f t="shared" si="0"/>
        <v>544121</v>
      </c>
      <c r="E9" s="403">
        <f t="shared" si="0"/>
        <v>578917</v>
      </c>
      <c r="F9" s="403">
        <f t="shared" si="0"/>
        <v>580266</v>
      </c>
      <c r="G9" s="403">
        <f t="shared" si="0"/>
        <v>576021</v>
      </c>
      <c r="H9" s="403">
        <f t="shared" si="0"/>
        <v>575025</v>
      </c>
      <c r="I9" s="403">
        <f t="shared" si="0"/>
        <v>579265</v>
      </c>
      <c r="J9" s="403">
        <f t="shared" si="0"/>
        <v>579769</v>
      </c>
      <c r="K9" s="403">
        <f t="shared" si="0"/>
        <v>579142</v>
      </c>
      <c r="L9" s="403">
        <f t="shared" si="0"/>
        <v>570019</v>
      </c>
    </row>
    <row r="10" spans="1:12" ht="18" customHeight="1">
      <c r="A10" s="239" t="s">
        <v>421</v>
      </c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</row>
    <row r="11" spans="1:12" ht="18" customHeight="1">
      <c r="A11" s="260" t="s">
        <v>245</v>
      </c>
      <c r="B11" s="402">
        <v>8070</v>
      </c>
      <c r="C11" s="402">
        <v>6341</v>
      </c>
      <c r="D11" s="402">
        <v>7637</v>
      </c>
      <c r="E11" s="402">
        <v>8839</v>
      </c>
      <c r="F11" s="402">
        <v>6737</v>
      </c>
      <c r="G11" s="402">
        <v>8085</v>
      </c>
      <c r="H11" s="402">
        <v>8071</v>
      </c>
      <c r="I11" s="402">
        <v>7434</v>
      </c>
      <c r="J11" s="402">
        <v>4644</v>
      </c>
      <c r="K11" s="402">
        <v>6209</v>
      </c>
      <c r="L11" s="402">
        <v>6183</v>
      </c>
    </row>
    <row r="12" spans="1:12" ht="24.75" customHeight="1">
      <c r="A12" s="631" t="s">
        <v>246</v>
      </c>
      <c r="B12" s="402">
        <v>20954</v>
      </c>
      <c r="C12" s="402">
        <v>26947</v>
      </c>
      <c r="D12" s="402">
        <v>20268</v>
      </c>
      <c r="E12" s="402">
        <v>22951</v>
      </c>
      <c r="F12" s="402">
        <v>28629</v>
      </c>
      <c r="G12" s="402">
        <v>21456</v>
      </c>
      <c r="H12" s="402">
        <v>21419</v>
      </c>
      <c r="I12" s="402">
        <v>30805</v>
      </c>
      <c r="J12" s="402">
        <v>32477</v>
      </c>
      <c r="K12" s="402">
        <v>36690</v>
      </c>
      <c r="L12" s="402">
        <v>36082</v>
      </c>
    </row>
    <row r="13" spans="1:12" ht="24.75" customHeight="1">
      <c r="A13" s="631" t="s">
        <v>247</v>
      </c>
      <c r="B13" s="402">
        <v>12877</v>
      </c>
      <c r="C13" s="402">
        <v>15127</v>
      </c>
      <c r="D13" s="402">
        <v>11171</v>
      </c>
      <c r="E13" s="402">
        <v>14104</v>
      </c>
      <c r="F13" s="402">
        <v>16071</v>
      </c>
      <c r="G13" s="402">
        <v>11826</v>
      </c>
      <c r="H13" s="402">
        <v>11806</v>
      </c>
      <c r="I13" s="402">
        <v>15801</v>
      </c>
      <c r="J13" s="402">
        <v>14143</v>
      </c>
      <c r="K13" s="402">
        <v>11724</v>
      </c>
      <c r="L13" s="402">
        <v>11230</v>
      </c>
    </row>
    <row r="14" spans="1:12" ht="18" customHeight="1">
      <c r="A14" s="260" t="s">
        <v>248</v>
      </c>
      <c r="B14" s="402">
        <v>8798</v>
      </c>
      <c r="C14" s="402">
        <v>10261</v>
      </c>
      <c r="D14" s="402">
        <v>12641</v>
      </c>
      <c r="E14" s="402">
        <v>9636</v>
      </c>
      <c r="F14" s="402">
        <v>10901</v>
      </c>
      <c r="G14" s="402">
        <v>13382</v>
      </c>
      <c r="H14" s="402">
        <v>13359</v>
      </c>
      <c r="I14" s="402">
        <v>10054</v>
      </c>
      <c r="J14" s="402">
        <v>14681</v>
      </c>
      <c r="K14" s="402">
        <v>16408</v>
      </c>
      <c r="L14" s="402">
        <v>15946</v>
      </c>
    </row>
    <row r="15" spans="1:12" ht="18" customHeight="1">
      <c r="A15" s="260" t="s">
        <v>249</v>
      </c>
      <c r="B15" s="402">
        <v>78086</v>
      </c>
      <c r="C15" s="402">
        <v>84582</v>
      </c>
      <c r="D15" s="402">
        <v>71478</v>
      </c>
      <c r="E15" s="402">
        <v>85527</v>
      </c>
      <c r="F15" s="402">
        <v>89860</v>
      </c>
      <c r="G15" s="402">
        <v>75668</v>
      </c>
      <c r="H15" s="402">
        <v>75537</v>
      </c>
      <c r="I15" s="402">
        <v>75528</v>
      </c>
      <c r="J15" s="402">
        <v>92332</v>
      </c>
      <c r="K15" s="402">
        <v>94146</v>
      </c>
      <c r="L15" s="402">
        <v>92610</v>
      </c>
    </row>
    <row r="16" spans="1:12" ht="18" hidden="1" customHeight="1">
      <c r="A16" s="261" t="s">
        <v>250</v>
      </c>
      <c r="C16" s="402"/>
      <c r="D16" s="402"/>
      <c r="E16" s="402"/>
      <c r="F16" s="402"/>
      <c r="G16" s="402"/>
      <c r="H16" s="402"/>
      <c r="I16" s="402"/>
      <c r="J16" s="402"/>
      <c r="K16" s="402"/>
      <c r="L16" s="402"/>
    </row>
    <row r="17" spans="1:12" ht="18" customHeight="1">
      <c r="A17" s="260" t="s">
        <v>251</v>
      </c>
      <c r="B17" s="402">
        <v>1050</v>
      </c>
      <c r="C17" s="402">
        <v>1093</v>
      </c>
      <c r="D17" s="402">
        <v>1432</v>
      </c>
      <c r="E17" s="402">
        <v>1151</v>
      </c>
      <c r="F17" s="402">
        <v>1161</v>
      </c>
      <c r="G17" s="402">
        <v>1516</v>
      </c>
      <c r="H17" s="402">
        <v>1513</v>
      </c>
      <c r="I17" s="402">
        <v>1111</v>
      </c>
      <c r="J17" s="402">
        <v>596</v>
      </c>
      <c r="K17" s="402">
        <v>729</v>
      </c>
      <c r="L17" s="402">
        <v>784</v>
      </c>
    </row>
    <row r="18" spans="1:12" ht="18" hidden="1" customHeight="1">
      <c r="A18" s="261" t="s">
        <v>252</v>
      </c>
      <c r="C18" s="402"/>
      <c r="D18" s="402"/>
      <c r="E18" s="402"/>
      <c r="F18" s="402"/>
      <c r="G18" s="402"/>
      <c r="H18" s="402"/>
      <c r="I18" s="402"/>
      <c r="J18" s="402"/>
      <c r="K18" s="402"/>
      <c r="L18" s="402"/>
    </row>
    <row r="19" spans="1:12" ht="18" customHeight="1">
      <c r="A19" s="260" t="s">
        <v>253</v>
      </c>
      <c r="B19" s="402">
        <v>83729</v>
      </c>
      <c r="C19" s="402">
        <v>84632</v>
      </c>
      <c r="D19" s="402">
        <v>87444</v>
      </c>
      <c r="E19" s="402">
        <v>91707</v>
      </c>
      <c r="F19" s="402">
        <v>89913</v>
      </c>
      <c r="G19" s="402">
        <v>92571</v>
      </c>
      <c r="H19" s="402">
        <v>92411</v>
      </c>
      <c r="I19" s="402">
        <v>124346</v>
      </c>
      <c r="J19" s="402">
        <v>112191</v>
      </c>
      <c r="K19" s="402">
        <v>115763</v>
      </c>
      <c r="L19" s="402">
        <v>113086</v>
      </c>
    </row>
    <row r="20" spans="1:12" ht="18" hidden="1" customHeight="1">
      <c r="A20" s="261" t="s">
        <v>254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</row>
    <row r="21" spans="1:12" ht="18" customHeight="1">
      <c r="A21" s="260" t="s">
        <v>255</v>
      </c>
      <c r="B21" s="402">
        <v>41606</v>
      </c>
      <c r="C21" s="402">
        <v>39093</v>
      </c>
      <c r="D21" s="402">
        <v>51697</v>
      </c>
      <c r="E21" s="402">
        <v>45571</v>
      </c>
      <c r="F21" s="402">
        <v>41532</v>
      </c>
      <c r="G21" s="402">
        <v>54728</v>
      </c>
      <c r="H21" s="402">
        <v>54633</v>
      </c>
      <c r="I21" s="402">
        <v>72112</v>
      </c>
      <c r="J21" s="402">
        <v>76246</v>
      </c>
      <c r="K21" s="402">
        <v>91097</v>
      </c>
      <c r="L21" s="402">
        <v>89664</v>
      </c>
    </row>
    <row r="22" spans="1:12" ht="18" hidden="1" customHeight="1">
      <c r="A22" s="261" t="s">
        <v>256</v>
      </c>
      <c r="C22" s="402"/>
      <c r="D22" s="402"/>
      <c r="E22" s="402"/>
      <c r="F22" s="402"/>
      <c r="G22" s="402"/>
      <c r="H22" s="402"/>
      <c r="I22" s="402"/>
      <c r="J22" s="402"/>
      <c r="K22" s="402"/>
      <c r="L22" s="402"/>
    </row>
    <row r="23" spans="1:12" ht="18" customHeight="1">
      <c r="A23" s="260" t="s">
        <v>257</v>
      </c>
      <c r="B23" s="402">
        <v>268145</v>
      </c>
      <c r="C23" s="402">
        <v>271982</v>
      </c>
      <c r="D23" s="402">
        <v>277939</v>
      </c>
      <c r="E23" s="402">
        <v>293694</v>
      </c>
      <c r="F23" s="402">
        <v>288954</v>
      </c>
      <c r="G23" s="402">
        <v>294234</v>
      </c>
      <c r="H23" s="402">
        <v>293725</v>
      </c>
      <c r="I23" s="402">
        <v>239748</v>
      </c>
      <c r="J23" s="402">
        <v>230847</v>
      </c>
      <c r="K23" s="402">
        <v>205039</v>
      </c>
      <c r="L23" s="402">
        <v>203074</v>
      </c>
    </row>
    <row r="24" spans="1:12" ht="18" customHeight="1">
      <c r="A24" s="260" t="s">
        <v>258</v>
      </c>
      <c r="B24" s="402">
        <v>5238</v>
      </c>
      <c r="C24" s="402">
        <v>6125</v>
      </c>
      <c r="D24" s="402">
        <v>2414</v>
      </c>
      <c r="E24" s="402">
        <v>5737</v>
      </c>
      <c r="F24" s="402">
        <v>6508</v>
      </c>
      <c r="G24" s="402">
        <v>2555</v>
      </c>
      <c r="H24" s="402">
        <v>2551</v>
      </c>
      <c r="I24" s="402">
        <v>2326</v>
      </c>
      <c r="J24" s="402">
        <v>1612</v>
      </c>
      <c r="K24" s="402">
        <v>1337</v>
      </c>
      <c r="L24" s="402">
        <v>1360</v>
      </c>
    </row>
    <row r="25" spans="1:12" ht="30.75" customHeight="1">
      <c r="A25" s="632" t="s">
        <v>259</v>
      </c>
      <c r="B25" s="402" t="str">
        <f>IF(B9=SUM(B26:B31),"  ",B9-SUM(B26:B31))</f>
        <v xml:space="preserve">  </v>
      </c>
      <c r="C25" s="402" t="str">
        <f t="shared" ref="C25:L25" si="1">IF(C9=SUM(C26:C31),"  ",C9-SUM(C26:C31))</f>
        <v xml:space="preserve">  </v>
      </c>
      <c r="D25" s="402" t="str">
        <f t="shared" si="1"/>
        <v xml:space="preserve">  </v>
      </c>
      <c r="E25" s="402" t="str">
        <f t="shared" si="1"/>
        <v xml:space="preserve">  </v>
      </c>
      <c r="F25" s="402" t="str">
        <f t="shared" si="1"/>
        <v xml:space="preserve">  </v>
      </c>
      <c r="G25" s="402" t="str">
        <f t="shared" si="1"/>
        <v xml:space="preserve">  </v>
      </c>
      <c r="H25" s="402" t="str">
        <f t="shared" si="1"/>
        <v xml:space="preserve">  </v>
      </c>
      <c r="I25" s="402" t="str">
        <f t="shared" si="1"/>
        <v xml:space="preserve">  </v>
      </c>
      <c r="J25" s="402" t="str">
        <f t="shared" si="1"/>
        <v xml:space="preserve">  </v>
      </c>
      <c r="K25" s="402" t="str">
        <f t="shared" si="1"/>
        <v xml:space="preserve">  </v>
      </c>
      <c r="L25" s="402" t="str">
        <f t="shared" si="1"/>
        <v xml:space="preserve">  </v>
      </c>
    </row>
    <row r="26" spans="1:12" ht="18" customHeight="1">
      <c r="A26" s="260" t="s">
        <v>260</v>
      </c>
      <c r="B26" s="402">
        <v>173518</v>
      </c>
      <c r="C26" s="402">
        <v>186076</v>
      </c>
      <c r="D26" s="402">
        <v>190625</v>
      </c>
      <c r="E26" s="402">
        <v>190052</v>
      </c>
      <c r="F26" s="402">
        <v>197688</v>
      </c>
      <c r="G26" s="402">
        <v>201801</v>
      </c>
      <c r="H26" s="402">
        <v>201452</v>
      </c>
      <c r="I26" s="620">
        <v>261467</v>
      </c>
      <c r="J26" s="402">
        <v>254304</v>
      </c>
      <c r="K26" s="402">
        <v>275384</v>
      </c>
      <c r="L26" s="402">
        <v>270922</v>
      </c>
    </row>
    <row r="27" spans="1:12" ht="18" customHeight="1">
      <c r="A27" s="260" t="s">
        <v>261</v>
      </c>
      <c r="B27" s="402">
        <v>8393</v>
      </c>
      <c r="C27" s="402">
        <v>9619</v>
      </c>
      <c r="D27" s="402">
        <v>9649</v>
      </c>
      <c r="E27" s="402">
        <v>9193</v>
      </c>
      <c r="F27" s="402">
        <v>10219</v>
      </c>
      <c r="G27" s="402">
        <v>10215</v>
      </c>
      <c r="H27" s="402">
        <v>10197</v>
      </c>
      <c r="I27" s="402">
        <v>7675</v>
      </c>
      <c r="J27" s="402">
        <v>9517</v>
      </c>
      <c r="K27" s="402">
        <v>13821</v>
      </c>
      <c r="L27" s="402">
        <v>13183</v>
      </c>
    </row>
    <row r="28" spans="1:12" ht="18" customHeight="1">
      <c r="A28" s="260" t="s">
        <v>262</v>
      </c>
      <c r="B28" s="402">
        <v>231152</v>
      </c>
      <c r="C28" s="402">
        <v>230705</v>
      </c>
      <c r="D28" s="402">
        <v>245256</v>
      </c>
      <c r="E28" s="402">
        <v>253177</v>
      </c>
      <c r="F28" s="402">
        <v>245101</v>
      </c>
      <c r="G28" s="402">
        <v>259635</v>
      </c>
      <c r="H28" s="402">
        <v>259186</v>
      </c>
      <c r="I28" s="402">
        <v>235780</v>
      </c>
      <c r="J28" s="402">
        <v>234523</v>
      </c>
      <c r="K28" s="402">
        <v>215734</v>
      </c>
      <c r="L28" s="402">
        <v>212942</v>
      </c>
    </row>
    <row r="29" spans="1:12" ht="18" customHeight="1">
      <c r="A29" s="260" t="s">
        <v>263</v>
      </c>
      <c r="B29" s="402">
        <v>115490</v>
      </c>
      <c r="C29" s="402">
        <v>119614</v>
      </c>
      <c r="D29" s="402">
        <v>98388</v>
      </c>
      <c r="E29" s="402">
        <v>126495</v>
      </c>
      <c r="F29" s="402">
        <v>127079</v>
      </c>
      <c r="G29" s="402">
        <v>104156</v>
      </c>
      <c r="H29" s="402">
        <v>103976</v>
      </c>
      <c r="I29" s="402">
        <v>74137</v>
      </c>
      <c r="J29" s="402">
        <v>81241</v>
      </c>
      <c r="K29" s="402">
        <v>74078</v>
      </c>
      <c r="L29" s="402">
        <v>72856</v>
      </c>
    </row>
    <row r="30" spans="1:12" ht="18" customHeight="1">
      <c r="A30" s="260" t="s">
        <v>264</v>
      </c>
      <c r="B30" s="412">
        <v>0</v>
      </c>
      <c r="C30" s="412">
        <v>169</v>
      </c>
      <c r="D30" s="412">
        <v>203</v>
      </c>
      <c r="E30" s="412">
        <v>0</v>
      </c>
      <c r="F30" s="412">
        <v>179</v>
      </c>
      <c r="G30" s="412">
        <v>214</v>
      </c>
      <c r="H30" s="412">
        <v>214</v>
      </c>
      <c r="I30" s="619">
        <v>206</v>
      </c>
      <c r="J30" s="412">
        <v>184</v>
      </c>
      <c r="K30" s="412">
        <v>125</v>
      </c>
      <c r="L30" s="412">
        <v>116</v>
      </c>
    </row>
    <row r="31" spans="1:12" ht="18" customHeight="1">
      <c r="A31" s="260" t="s">
        <v>265</v>
      </c>
      <c r="B31" s="412">
        <v>0</v>
      </c>
      <c r="C31" s="412">
        <v>0</v>
      </c>
      <c r="D31" s="412">
        <v>0</v>
      </c>
      <c r="E31" s="412">
        <v>0</v>
      </c>
      <c r="F31" s="412">
        <v>0</v>
      </c>
      <c r="G31" s="412">
        <v>0</v>
      </c>
      <c r="H31" s="412">
        <v>0</v>
      </c>
      <c r="I31" s="412">
        <v>0</v>
      </c>
      <c r="J31" s="412">
        <v>0</v>
      </c>
      <c r="K31" s="412">
        <v>0</v>
      </c>
      <c r="L31" s="412">
        <v>0</v>
      </c>
    </row>
    <row r="32" spans="1:12" ht="18" customHeight="1">
      <c r="A32" s="236"/>
      <c r="B32" s="457"/>
      <c r="C32" s="457"/>
      <c r="D32" s="457"/>
      <c r="E32" s="457"/>
      <c r="F32" s="457"/>
      <c r="G32" s="457"/>
      <c r="H32" s="457"/>
      <c r="I32" s="457"/>
      <c r="J32" s="457"/>
      <c r="K32" s="457"/>
      <c r="L32" s="457"/>
    </row>
    <row r="33" spans="2:12" ht="18" customHeight="1"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</row>
    <row r="34" spans="2:12" ht="18" customHeight="1"/>
    <row r="35" spans="2:12" ht="18" customHeight="1"/>
    <row r="36" spans="2:12" ht="18" customHeight="1"/>
    <row r="37" spans="2:12" ht="18" customHeight="1"/>
    <row r="38" spans="2:12" ht="18" customHeight="1"/>
    <row r="39" spans="2:12" ht="18" customHeight="1"/>
    <row r="40" spans="2:12" ht="18" customHeight="1"/>
    <row r="41" spans="2:12" ht="18" customHeight="1"/>
    <row r="42" spans="2:12" ht="18" customHeight="1"/>
    <row r="43" spans="2:12" ht="18" customHeight="1"/>
    <row r="44" spans="2:12" ht="18" customHeight="1"/>
    <row r="45" spans="2:12" ht="18" customHeight="1"/>
    <row r="46" spans="2:12" ht="18" customHeight="1"/>
    <row r="47" spans="2:12" ht="18" customHeight="1"/>
    <row r="48" spans="2:12" ht="18" customHeight="1"/>
    <row r="49" ht="18" customHeight="1"/>
    <row r="50" ht="18" customHeight="1"/>
  </sheetData>
  <phoneticPr fontId="100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4"/>
  <sheetViews>
    <sheetView workbookViewId="0">
      <selection activeCell="R13" sqref="R13"/>
    </sheetView>
  </sheetViews>
  <sheetFormatPr defaultColWidth="9.140625" defaultRowHeight="18.75"/>
  <cols>
    <col min="1" max="1" width="22.5703125" style="208" customWidth="1"/>
    <col min="2" max="2" width="11.28515625" style="208" customWidth="1"/>
    <col min="3" max="4" width="11" style="208" customWidth="1"/>
    <col min="5" max="5" width="1.42578125" style="208" customWidth="1"/>
    <col min="6" max="6" width="13.140625" style="208" customWidth="1"/>
    <col min="7" max="7" width="12.7109375" style="208" customWidth="1"/>
    <col min="8" max="16384" width="9.140625" style="208"/>
  </cols>
  <sheetData>
    <row r="1" spans="1:7" ht="38.25" customHeight="1">
      <c r="A1" s="737" t="s">
        <v>531</v>
      </c>
      <c r="B1" s="737"/>
      <c r="C1" s="737"/>
      <c r="D1" s="737"/>
      <c r="E1" s="737"/>
      <c r="F1" s="737"/>
      <c r="G1" s="737"/>
    </row>
    <row r="2" spans="1:7" ht="34.5" customHeight="1">
      <c r="A2" s="738" t="s">
        <v>532</v>
      </c>
      <c r="B2" s="739"/>
      <c r="C2" s="739"/>
      <c r="D2" s="739"/>
      <c r="E2" s="739"/>
      <c r="F2" s="739"/>
      <c r="G2" s="739"/>
    </row>
    <row r="3" spans="1:7">
      <c r="B3" s="293"/>
      <c r="C3" s="293"/>
      <c r="D3" s="293"/>
      <c r="E3" s="293"/>
      <c r="F3" s="293"/>
      <c r="G3" s="293"/>
    </row>
    <row r="4" spans="1:7" ht="20.100000000000001" customHeight="1">
      <c r="A4" s="262"/>
      <c r="B4" s="224"/>
      <c r="C4" s="225"/>
      <c r="D4" s="225"/>
      <c r="E4" s="225"/>
      <c r="G4" s="229" t="s">
        <v>266</v>
      </c>
    </row>
    <row r="5" spans="1:7" ht="21" customHeight="1">
      <c r="A5" s="214"/>
      <c r="B5" s="306" t="s">
        <v>221</v>
      </c>
      <c r="C5" s="740" t="s">
        <v>121</v>
      </c>
      <c r="D5" s="741"/>
      <c r="E5" s="304"/>
      <c r="F5" s="740" t="s">
        <v>222</v>
      </c>
      <c r="G5" s="741"/>
    </row>
    <row r="6" spans="1:7" ht="19.5" customHeight="1">
      <c r="A6" s="216"/>
      <c r="B6" s="307" t="s">
        <v>223</v>
      </c>
      <c r="C6" s="742" t="s">
        <v>75</v>
      </c>
      <c r="D6" s="743"/>
      <c r="E6" s="305"/>
      <c r="F6" s="742" t="s">
        <v>76</v>
      </c>
      <c r="G6" s="743"/>
    </row>
    <row r="7" spans="1:7" ht="17.25" customHeight="1">
      <c r="A7" s="216"/>
      <c r="B7" s="220" t="s">
        <v>217</v>
      </c>
      <c r="C7" s="296" t="s">
        <v>224</v>
      </c>
      <c r="D7" s="296" t="s">
        <v>225</v>
      </c>
      <c r="E7" s="231"/>
      <c r="F7" s="296" t="s">
        <v>226</v>
      </c>
      <c r="G7" s="296" t="s">
        <v>227</v>
      </c>
    </row>
    <row r="8" spans="1:7" ht="15.75" customHeight="1">
      <c r="A8" s="216"/>
      <c r="B8" s="222"/>
      <c r="C8" s="217" t="s">
        <v>228</v>
      </c>
      <c r="D8" s="217" t="s">
        <v>229</v>
      </c>
      <c r="E8" s="263"/>
      <c r="F8" s="217" t="s">
        <v>230</v>
      </c>
      <c r="G8" s="217" t="s">
        <v>231</v>
      </c>
    </row>
    <row r="9" spans="1:7" ht="20.100000000000001" hidden="1" customHeight="1">
      <c r="A9" s="223">
        <v>2005</v>
      </c>
      <c r="B9" s="224" t="s">
        <v>331</v>
      </c>
      <c r="C9" s="224" t="s">
        <v>331</v>
      </c>
      <c r="D9" s="224" t="s">
        <v>331</v>
      </c>
      <c r="E9" s="224"/>
      <c r="F9" s="224" t="s">
        <v>331</v>
      </c>
      <c r="G9" s="224" t="s">
        <v>331</v>
      </c>
    </row>
    <row r="10" spans="1:7" ht="20.100000000000001" hidden="1" customHeight="1">
      <c r="A10" s="223">
        <v>2006</v>
      </c>
      <c r="B10" s="224"/>
      <c r="C10" s="225"/>
      <c r="D10" s="225"/>
      <c r="E10" s="225"/>
      <c r="F10" s="226"/>
      <c r="G10" s="226"/>
    </row>
    <row r="11" spans="1:7" ht="20.100000000000001" hidden="1" customHeight="1">
      <c r="A11" s="223">
        <v>2007</v>
      </c>
      <c r="B11" s="224"/>
      <c r="C11" s="225"/>
      <c r="D11" s="225"/>
      <c r="E11" s="225"/>
      <c r="F11" s="226"/>
      <c r="G11" s="226"/>
    </row>
    <row r="12" spans="1:7" ht="20.100000000000001" hidden="1" customHeight="1">
      <c r="A12" s="223">
        <v>2008</v>
      </c>
      <c r="B12" s="224"/>
      <c r="C12" s="225"/>
      <c r="D12" s="225"/>
      <c r="E12" s="225"/>
      <c r="F12" s="226"/>
      <c r="G12" s="226"/>
    </row>
    <row r="13" spans="1:7" ht="20.100000000000001" hidden="1" customHeight="1">
      <c r="A13" s="223">
        <v>2009</v>
      </c>
      <c r="B13" s="225">
        <v>16.399999999999999</v>
      </c>
      <c r="C13" s="225">
        <v>19.600000000000001</v>
      </c>
      <c r="D13" s="225">
        <v>13.3</v>
      </c>
      <c r="F13" s="226">
        <v>42.3</v>
      </c>
      <c r="G13" s="226">
        <v>11.9</v>
      </c>
    </row>
    <row r="14" spans="1:7" ht="12.75" customHeight="1">
      <c r="A14" s="223"/>
      <c r="B14" s="225"/>
      <c r="C14" s="225"/>
      <c r="D14" s="225"/>
      <c r="F14" s="226"/>
      <c r="G14" s="226"/>
    </row>
    <row r="15" spans="1:7">
      <c r="A15" s="223">
        <v>2010</v>
      </c>
      <c r="B15" s="224">
        <v>19.8</v>
      </c>
      <c r="C15" s="225">
        <v>23.9</v>
      </c>
      <c r="D15" s="225">
        <v>15.5</v>
      </c>
      <c r="E15" s="227"/>
      <c r="F15" s="226">
        <v>42</v>
      </c>
      <c r="G15" s="226">
        <v>15.5</v>
      </c>
    </row>
    <row r="16" spans="1:7" hidden="1">
      <c r="A16" s="223">
        <v>2011</v>
      </c>
      <c r="B16" s="224">
        <v>21.7</v>
      </c>
      <c r="C16" s="225">
        <v>27.7</v>
      </c>
      <c r="D16" s="225">
        <v>15.6</v>
      </c>
      <c r="E16" s="225"/>
      <c r="F16" s="226">
        <v>48.5</v>
      </c>
      <c r="G16" s="226">
        <v>16.100000000000001</v>
      </c>
    </row>
    <row r="17" spans="1:7" hidden="1">
      <c r="A17" s="223">
        <v>2012</v>
      </c>
      <c r="B17" s="224">
        <v>25.6</v>
      </c>
      <c r="C17" s="225">
        <v>31.6</v>
      </c>
      <c r="D17" s="225">
        <v>19.7</v>
      </c>
      <c r="E17" s="225"/>
      <c r="F17" s="226">
        <v>49.6</v>
      </c>
      <c r="G17" s="226">
        <v>20</v>
      </c>
    </row>
    <row r="18" spans="1:7" ht="17.25" hidden="1" customHeight="1">
      <c r="A18" s="223">
        <v>2013</v>
      </c>
      <c r="B18" s="224">
        <v>27.2</v>
      </c>
      <c r="C18" s="224">
        <v>35.5</v>
      </c>
      <c r="D18" s="224">
        <v>19.2</v>
      </c>
      <c r="E18" s="225"/>
      <c r="F18" s="224">
        <v>53.6</v>
      </c>
      <c r="G18" s="224">
        <v>22.1</v>
      </c>
    </row>
    <row r="19" spans="1:7" ht="17.25" hidden="1" customHeight="1">
      <c r="A19" s="223">
        <v>2014</v>
      </c>
      <c r="B19" s="224">
        <v>26.1</v>
      </c>
      <c r="C19" s="224">
        <v>32.200000000000003</v>
      </c>
      <c r="D19" s="224">
        <v>20.3</v>
      </c>
      <c r="E19" s="225"/>
      <c r="F19" s="224">
        <v>52.9</v>
      </c>
      <c r="G19" s="224">
        <v>20.8</v>
      </c>
    </row>
    <row r="20" spans="1:7" ht="17.25" customHeight="1">
      <c r="A20" s="223">
        <v>2015</v>
      </c>
      <c r="B20" s="224">
        <v>23.3</v>
      </c>
      <c r="C20" s="224">
        <v>30.4</v>
      </c>
      <c r="D20" s="224">
        <v>16.899999999999999</v>
      </c>
      <c r="E20" s="225"/>
      <c r="F20" s="224">
        <v>48</v>
      </c>
      <c r="G20" s="224">
        <v>18.399999999999999</v>
      </c>
    </row>
    <row r="21" spans="1:7" ht="17.25" customHeight="1">
      <c r="A21" s="223">
        <v>2016</v>
      </c>
      <c r="B21" s="224">
        <v>27.4</v>
      </c>
      <c r="C21" s="224">
        <v>34.799999999999997</v>
      </c>
      <c r="D21" s="224">
        <v>20.6</v>
      </c>
      <c r="E21" s="225"/>
      <c r="F21" s="224">
        <v>51.1</v>
      </c>
      <c r="G21" s="224">
        <v>22.2</v>
      </c>
    </row>
    <row r="22" spans="1:7" ht="17.25" customHeight="1">
      <c r="A22" s="223">
        <v>2017</v>
      </c>
      <c r="B22" s="224">
        <v>26.9</v>
      </c>
      <c r="C22" s="224">
        <v>32.4</v>
      </c>
      <c r="D22" s="224">
        <v>21</v>
      </c>
      <c r="E22" s="225"/>
      <c r="F22" s="224">
        <v>48.7</v>
      </c>
      <c r="G22" s="224">
        <v>22.4</v>
      </c>
    </row>
    <row r="23" spans="1:7" ht="17.25" customHeight="1">
      <c r="A23" s="223">
        <v>2018</v>
      </c>
      <c r="B23" s="224">
        <v>27.2</v>
      </c>
      <c r="C23" s="224">
        <v>32.5</v>
      </c>
      <c r="D23" s="224">
        <v>21.8</v>
      </c>
      <c r="E23" s="225"/>
      <c r="F23" s="224">
        <v>49.6</v>
      </c>
      <c r="G23" s="224">
        <v>22.3</v>
      </c>
    </row>
    <row r="24" spans="1:7" ht="17.25" customHeight="1">
      <c r="A24" s="223">
        <v>2019</v>
      </c>
      <c r="B24" s="224">
        <v>28.9</v>
      </c>
      <c r="C24" s="224">
        <v>32.42</v>
      </c>
      <c r="D24" s="224">
        <v>25.35</v>
      </c>
      <c r="E24" s="225"/>
      <c r="F24" s="224">
        <v>52.75</v>
      </c>
      <c r="G24" s="224">
        <v>23.67</v>
      </c>
    </row>
    <row r="25" spans="1:7" ht="17.25" customHeight="1">
      <c r="A25" s="223">
        <v>2020</v>
      </c>
      <c r="B25" s="224">
        <v>29.3</v>
      </c>
      <c r="C25" s="224">
        <v>32.81</v>
      </c>
      <c r="D25" s="224">
        <v>26.01</v>
      </c>
      <c r="E25" s="225"/>
      <c r="F25" s="224">
        <v>54.02</v>
      </c>
      <c r="G25" s="224">
        <v>25.38</v>
      </c>
    </row>
    <row r="26" spans="1:7" ht="13.5" customHeight="1">
      <c r="A26" s="291"/>
      <c r="B26" s="291"/>
      <c r="C26" s="291"/>
      <c r="D26" s="291"/>
      <c r="E26" s="291"/>
      <c r="F26" s="291"/>
      <c r="G26" s="291"/>
    </row>
    <row r="27" spans="1:7" ht="18.75" customHeight="1">
      <c r="A27" s="228"/>
      <c r="B27" s="228"/>
      <c r="C27" s="228"/>
      <c r="D27" s="228"/>
      <c r="E27" s="228"/>
      <c r="F27" s="228"/>
      <c r="G27" s="228"/>
    </row>
    <row r="28" spans="1:7" ht="23.25" customHeight="1">
      <c r="A28" s="206" t="s">
        <v>533</v>
      </c>
      <c r="B28" s="207"/>
      <c r="C28" s="207"/>
      <c r="D28" s="207"/>
      <c r="E28" s="207"/>
      <c r="F28" s="207"/>
      <c r="G28" s="207"/>
    </row>
    <row r="29" spans="1:7">
      <c r="A29" s="289" t="s">
        <v>473</v>
      </c>
      <c r="B29" s="207"/>
      <c r="C29" s="207"/>
      <c r="D29" s="207"/>
      <c r="E29" s="207"/>
      <c r="F29" s="207"/>
      <c r="G29" s="207"/>
    </row>
    <row r="30" spans="1:7" ht="13.5" customHeight="1">
      <c r="A30" s="209"/>
      <c r="B30" s="207"/>
      <c r="C30" s="207"/>
      <c r="D30" s="207"/>
      <c r="E30" s="207"/>
      <c r="F30" s="207"/>
      <c r="G30" s="207"/>
    </row>
    <row r="31" spans="1:7">
      <c r="A31" s="210"/>
      <c r="B31" s="211"/>
      <c r="C31" s="211"/>
      <c r="D31" s="211"/>
      <c r="E31" s="211"/>
      <c r="F31" s="211"/>
      <c r="G31" s="229" t="s">
        <v>266</v>
      </c>
    </row>
    <row r="32" spans="1:7" ht="26.25" customHeight="1">
      <c r="A32" s="214"/>
      <c r="B32" s="294" t="s">
        <v>221</v>
      </c>
      <c r="C32" s="703" t="s">
        <v>121</v>
      </c>
      <c r="D32" s="704"/>
      <c r="E32" s="215"/>
      <c r="F32" s="735" t="s">
        <v>222</v>
      </c>
      <c r="G32" s="736"/>
    </row>
    <row r="33" spans="1:7" ht="15.95" customHeight="1">
      <c r="A33" s="216"/>
      <c r="B33" s="295" t="s">
        <v>223</v>
      </c>
      <c r="C33" s="705" t="s">
        <v>75</v>
      </c>
      <c r="D33" s="706"/>
      <c r="E33" s="219"/>
      <c r="F33" s="705" t="s">
        <v>76</v>
      </c>
      <c r="G33" s="706"/>
    </row>
    <row r="34" spans="1:7" ht="15.95" customHeight="1">
      <c r="A34" s="216"/>
      <c r="B34" s="220" t="s">
        <v>217</v>
      </c>
      <c r="C34" s="296" t="s">
        <v>224</v>
      </c>
      <c r="D34" s="296" t="s">
        <v>225</v>
      </c>
      <c r="E34" s="231"/>
      <c r="F34" s="296" t="s">
        <v>226</v>
      </c>
      <c r="G34" s="296" t="s">
        <v>227</v>
      </c>
    </row>
    <row r="35" spans="1:7" ht="15.95" customHeight="1">
      <c r="A35" s="216"/>
      <c r="B35" s="222"/>
      <c r="C35" s="217" t="s">
        <v>228</v>
      </c>
      <c r="D35" s="217" t="s">
        <v>229</v>
      </c>
      <c r="E35" s="263"/>
      <c r="F35" s="217" t="s">
        <v>230</v>
      </c>
      <c r="G35" s="217" t="s">
        <v>231</v>
      </c>
    </row>
    <row r="36" spans="1:7" ht="12" customHeight="1">
      <c r="A36" s="216"/>
      <c r="B36" s="216"/>
      <c r="C36" s="216"/>
      <c r="D36" s="216"/>
      <c r="E36" s="216"/>
      <c r="F36" s="216"/>
      <c r="G36" s="216"/>
    </row>
    <row r="37" spans="1:7" ht="20.100000000000001" hidden="1" customHeight="1">
      <c r="A37" s="223">
        <v>2005</v>
      </c>
      <c r="B37" s="224" t="s">
        <v>331</v>
      </c>
      <c r="C37" s="224" t="s">
        <v>331</v>
      </c>
      <c r="D37" s="224" t="s">
        <v>331</v>
      </c>
      <c r="E37" s="224"/>
      <c r="F37" s="224" t="s">
        <v>331</v>
      </c>
      <c r="G37" s="224" t="s">
        <v>331</v>
      </c>
    </row>
    <row r="38" spans="1:7" ht="20.100000000000001" hidden="1" customHeight="1">
      <c r="A38" s="223">
        <v>2006</v>
      </c>
      <c r="B38" s="224" t="s">
        <v>331</v>
      </c>
      <c r="C38" s="224" t="s">
        <v>331</v>
      </c>
      <c r="D38" s="224" t="s">
        <v>331</v>
      </c>
      <c r="E38" s="224"/>
      <c r="F38" s="224" t="s">
        <v>331</v>
      </c>
      <c r="G38" s="224" t="s">
        <v>331</v>
      </c>
    </row>
    <row r="39" spans="1:7" ht="20.100000000000001" hidden="1" customHeight="1">
      <c r="A39" s="223">
        <v>2007</v>
      </c>
      <c r="B39" s="224" t="s">
        <v>331</v>
      </c>
      <c r="C39" s="224" t="s">
        <v>331</v>
      </c>
      <c r="D39" s="224" t="s">
        <v>331</v>
      </c>
      <c r="E39" s="224"/>
      <c r="F39" s="224" t="s">
        <v>331</v>
      </c>
      <c r="G39" s="224" t="s">
        <v>331</v>
      </c>
    </row>
    <row r="40" spans="1:7" ht="20.100000000000001" hidden="1" customHeight="1">
      <c r="A40" s="223">
        <v>2008</v>
      </c>
      <c r="B40" s="224" t="s">
        <v>331</v>
      </c>
      <c r="C40" s="224" t="s">
        <v>331</v>
      </c>
      <c r="D40" s="224" t="s">
        <v>331</v>
      </c>
      <c r="E40" s="224"/>
      <c r="F40" s="224" t="s">
        <v>331</v>
      </c>
      <c r="G40" s="224" t="s">
        <v>331</v>
      </c>
    </row>
    <row r="41" spans="1:7" ht="20.100000000000001" hidden="1" customHeight="1">
      <c r="A41" s="223">
        <v>2009</v>
      </c>
      <c r="B41" s="413">
        <v>2.38</v>
      </c>
      <c r="C41" s="414">
        <v>2.86</v>
      </c>
      <c r="D41" s="414">
        <v>1.85</v>
      </c>
      <c r="E41" s="225"/>
      <c r="F41" s="415">
        <v>4.79</v>
      </c>
      <c r="G41" s="415">
        <v>1.92</v>
      </c>
    </row>
    <row r="42" spans="1:7" ht="20.100000000000001" customHeight="1">
      <c r="A42" s="223">
        <v>2010</v>
      </c>
      <c r="B42" s="413">
        <v>1.89</v>
      </c>
      <c r="C42" s="414">
        <v>1.72</v>
      </c>
      <c r="D42" s="414">
        <v>2.09</v>
      </c>
      <c r="E42" s="227"/>
      <c r="F42" s="415">
        <v>2.67</v>
      </c>
      <c r="G42" s="415">
        <v>1.74</v>
      </c>
    </row>
    <row r="43" spans="1:7" ht="20.100000000000001" hidden="1" customHeight="1">
      <c r="A43" s="223">
        <v>2011</v>
      </c>
      <c r="B43" s="413">
        <v>1.39</v>
      </c>
      <c r="C43" s="414">
        <v>1.2</v>
      </c>
      <c r="D43" s="414">
        <v>1.6</v>
      </c>
      <c r="E43" s="225"/>
      <c r="F43" s="415">
        <v>1.97</v>
      </c>
      <c r="G43" s="415">
        <v>1.26</v>
      </c>
    </row>
    <row r="44" spans="1:7" ht="20.100000000000001" hidden="1" customHeight="1">
      <c r="A44" s="204">
        <v>2012</v>
      </c>
      <c r="B44" s="413">
        <v>1.98</v>
      </c>
      <c r="C44" s="414">
        <v>2.1</v>
      </c>
      <c r="D44" s="414">
        <v>1.85</v>
      </c>
      <c r="E44" s="225"/>
      <c r="F44" s="415">
        <v>4.8499999999999996</v>
      </c>
      <c r="G44" s="415">
        <v>1.23</v>
      </c>
    </row>
    <row r="45" spans="1:7" ht="17.25" hidden="1" customHeight="1">
      <c r="A45" s="204">
        <v>2013</v>
      </c>
      <c r="B45" s="413">
        <v>1.64</v>
      </c>
      <c r="C45" s="413">
        <v>2.09</v>
      </c>
      <c r="D45" s="413">
        <v>1.1499999999999999</v>
      </c>
      <c r="E45" s="413"/>
      <c r="F45" s="413">
        <v>4.5999999999999996</v>
      </c>
      <c r="G45" s="413">
        <v>0.99</v>
      </c>
    </row>
    <row r="46" spans="1:7" ht="17.25" hidden="1" customHeight="1">
      <c r="A46" s="223">
        <v>2014</v>
      </c>
      <c r="B46" s="413">
        <v>1.17</v>
      </c>
      <c r="C46" s="413">
        <v>1.29</v>
      </c>
      <c r="D46" s="413">
        <v>1.04</v>
      </c>
      <c r="E46" s="413"/>
      <c r="F46" s="413">
        <v>2.4500000000000002</v>
      </c>
      <c r="G46" s="413">
        <v>0.88</v>
      </c>
    </row>
    <row r="47" spans="1:7" ht="17.25" customHeight="1">
      <c r="A47" s="204">
        <v>2015</v>
      </c>
      <c r="B47" s="413">
        <v>1.78</v>
      </c>
      <c r="C47" s="413">
        <v>2.56</v>
      </c>
      <c r="D47" s="413">
        <v>0.98</v>
      </c>
      <c r="E47" s="413"/>
      <c r="F47" s="413">
        <v>3.01</v>
      </c>
      <c r="G47" s="413">
        <v>1.51</v>
      </c>
    </row>
    <row r="48" spans="1:7" ht="17.25" customHeight="1">
      <c r="A48" s="204">
        <v>2016</v>
      </c>
      <c r="B48" s="413">
        <v>2.15</v>
      </c>
      <c r="C48" s="413">
        <v>2.69</v>
      </c>
      <c r="D48" s="413">
        <v>1.57</v>
      </c>
      <c r="E48" s="413"/>
      <c r="F48" s="413">
        <v>2.98</v>
      </c>
      <c r="G48" s="413">
        <v>1.95</v>
      </c>
    </row>
    <row r="49" spans="1:7" ht="17.25" customHeight="1">
      <c r="A49" s="223">
        <v>2017</v>
      </c>
      <c r="B49" s="413">
        <v>1.3</v>
      </c>
      <c r="C49" s="413">
        <v>1.49</v>
      </c>
      <c r="D49" s="413">
        <v>1.07</v>
      </c>
      <c r="E49" s="413"/>
      <c r="F49" s="413">
        <v>1.3</v>
      </c>
      <c r="G49" s="413">
        <v>1.3</v>
      </c>
    </row>
    <row r="50" spans="1:7" ht="17.25" customHeight="1">
      <c r="A50" s="204">
        <v>2018</v>
      </c>
      <c r="B50" s="413">
        <v>1.33</v>
      </c>
      <c r="C50" s="413">
        <v>1.67</v>
      </c>
      <c r="D50" s="413">
        <v>0.98</v>
      </c>
      <c r="E50" s="413"/>
      <c r="F50" s="413">
        <v>1.85</v>
      </c>
      <c r="G50" s="413">
        <v>1.2</v>
      </c>
    </row>
    <row r="51" spans="1:7" ht="17.25" customHeight="1">
      <c r="A51" s="223">
        <v>2019</v>
      </c>
      <c r="B51" s="413">
        <v>0.52</v>
      </c>
      <c r="C51" s="413">
        <v>0.49</v>
      </c>
      <c r="D51" s="413">
        <v>0.56000000000000005</v>
      </c>
      <c r="E51" s="413"/>
      <c r="F51" s="413">
        <v>2.73</v>
      </c>
      <c r="G51" s="413">
        <v>0.02</v>
      </c>
    </row>
    <row r="52" spans="1:7" ht="17.25" customHeight="1">
      <c r="A52" s="223">
        <v>2020</v>
      </c>
      <c r="B52" s="413">
        <v>1.37</v>
      </c>
      <c r="C52" s="413">
        <v>1.62</v>
      </c>
      <c r="D52" s="413">
        <v>1.0900000000000001</v>
      </c>
      <c r="E52" s="413"/>
      <c r="F52" s="413">
        <v>1.61</v>
      </c>
      <c r="G52" s="413">
        <v>1.41</v>
      </c>
    </row>
    <row r="53" spans="1:7" ht="15.75" customHeight="1">
      <c r="A53" s="262"/>
      <c r="B53" s="458"/>
      <c r="C53" s="458"/>
      <c r="D53" s="458"/>
      <c r="E53" s="458"/>
      <c r="F53" s="458"/>
      <c r="G53" s="458"/>
    </row>
    <row r="54" spans="1:7" ht="20.100000000000001" customHeight="1">
      <c r="A54" s="459"/>
      <c r="B54" s="460"/>
      <c r="C54" s="461"/>
      <c r="D54" s="461"/>
      <c r="E54" s="461"/>
      <c r="F54" s="462"/>
      <c r="G54" s="462"/>
    </row>
    <row r="55" spans="1:7">
      <c r="A55" s="228"/>
      <c r="B55" s="228"/>
      <c r="C55" s="228"/>
      <c r="D55" s="228"/>
      <c r="E55" s="228"/>
      <c r="F55" s="228"/>
      <c r="G55" s="228"/>
    </row>
    <row r="56" spans="1:7">
      <c r="A56" s="228"/>
      <c r="B56" s="228"/>
      <c r="C56" s="228"/>
      <c r="D56" s="228"/>
      <c r="E56" s="228"/>
      <c r="F56" s="228"/>
      <c r="G56" s="228"/>
    </row>
    <row r="57" spans="1:7">
      <c r="B57" s="228"/>
      <c r="C57" s="228"/>
      <c r="D57" s="228"/>
      <c r="E57" s="228"/>
      <c r="F57" s="228"/>
      <c r="G57" s="228"/>
    </row>
    <row r="58" spans="1:7">
      <c r="A58" s="228"/>
      <c r="B58" s="228"/>
      <c r="C58" s="228"/>
      <c r="D58" s="228"/>
      <c r="E58" s="228"/>
      <c r="F58" s="228"/>
      <c r="G58" s="228"/>
    </row>
    <row r="59" spans="1:7" ht="20.25">
      <c r="A59" s="45" t="s">
        <v>341</v>
      </c>
      <c r="B59" s="228"/>
      <c r="C59" s="228"/>
      <c r="D59" s="228"/>
      <c r="E59" s="228"/>
      <c r="F59" s="228"/>
      <c r="G59" s="228"/>
    </row>
    <row r="60" spans="1:7">
      <c r="A60" s="228"/>
      <c r="B60" s="228"/>
      <c r="C60" s="228"/>
      <c r="D60" s="228"/>
      <c r="E60" s="228"/>
      <c r="F60" s="228"/>
      <c r="G60" s="228"/>
    </row>
    <row r="61" spans="1:7">
      <c r="A61" s="228"/>
      <c r="B61" s="228"/>
      <c r="C61" s="228"/>
      <c r="D61" s="228"/>
      <c r="E61" s="228"/>
      <c r="F61" s="228"/>
      <c r="G61" s="228"/>
    </row>
    <row r="62" spans="1:7">
      <c r="A62" s="228"/>
      <c r="B62" s="228"/>
      <c r="C62" s="228"/>
      <c r="D62" s="228"/>
      <c r="E62" s="228"/>
      <c r="F62" s="228"/>
      <c r="G62" s="228"/>
    </row>
    <row r="63" spans="1:7">
      <c r="A63" s="228"/>
      <c r="B63" s="228"/>
      <c r="C63" s="228"/>
      <c r="D63" s="228"/>
      <c r="E63" s="228"/>
      <c r="F63" s="228"/>
      <c r="G63" s="228"/>
    </row>
    <row r="64" spans="1:7">
      <c r="A64" s="228"/>
      <c r="B64" s="228"/>
      <c r="C64" s="228"/>
      <c r="D64" s="228"/>
      <c r="E64" s="228"/>
      <c r="F64" s="228"/>
      <c r="G64" s="228"/>
    </row>
  </sheetData>
  <mergeCells count="10">
    <mergeCell ref="A1:G1"/>
    <mergeCell ref="A2:G2"/>
    <mergeCell ref="C32:D32"/>
    <mergeCell ref="F32:G32"/>
    <mergeCell ref="C33:D33"/>
    <mergeCell ref="F33:G33"/>
    <mergeCell ref="C5:D5"/>
    <mergeCell ref="F5:G5"/>
    <mergeCell ref="C6:D6"/>
    <mergeCell ref="F6:G6"/>
  </mergeCells>
  <phoneticPr fontId="100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O90"/>
  <sheetViews>
    <sheetView topLeftCell="C1" workbookViewId="0">
      <selection activeCell="N97" sqref="N97"/>
    </sheetView>
  </sheetViews>
  <sheetFormatPr defaultRowHeight="12.75"/>
  <cols>
    <col min="12" max="12" width="11.140625" customWidth="1"/>
    <col min="13" max="13" width="10.85546875" customWidth="1"/>
    <col min="14" max="14" width="12" customWidth="1"/>
  </cols>
  <sheetData>
    <row r="1" spans="11:14" ht="15.75">
      <c r="K1" s="519" t="s">
        <v>504</v>
      </c>
      <c r="L1" s="520"/>
      <c r="M1" s="520"/>
      <c r="N1" s="520"/>
    </row>
    <row r="2" spans="11:14" ht="15.75">
      <c r="K2" s="530" t="s">
        <v>506</v>
      </c>
      <c r="L2" s="520"/>
      <c r="M2" s="520"/>
      <c r="N2" s="520"/>
    </row>
    <row r="3" spans="11:14" ht="15.75">
      <c r="K3" s="519"/>
      <c r="L3" s="520"/>
      <c r="M3" s="520"/>
      <c r="N3" s="520"/>
    </row>
    <row r="4" spans="11:14" ht="15.75" customHeight="1">
      <c r="K4" s="521"/>
      <c r="L4" s="682" t="s">
        <v>121</v>
      </c>
      <c r="M4" s="682"/>
      <c r="N4" s="682" t="s">
        <v>498</v>
      </c>
    </row>
    <row r="5" spans="11:14" ht="15.75">
      <c r="K5" s="522"/>
      <c r="L5" s="683" t="s">
        <v>75</v>
      </c>
      <c r="M5" s="683"/>
      <c r="N5" s="682"/>
    </row>
    <row r="6" spans="11:14" ht="31.5">
      <c r="K6" s="522"/>
      <c r="L6" s="523" t="s">
        <v>499</v>
      </c>
      <c r="M6" s="523" t="s">
        <v>500</v>
      </c>
      <c r="N6" s="684"/>
    </row>
    <row r="7" spans="11:14" ht="15.75">
      <c r="K7" s="522"/>
      <c r="L7" s="525"/>
      <c r="M7" s="525"/>
      <c r="N7" s="525" t="s">
        <v>503</v>
      </c>
    </row>
    <row r="8" spans="11:14" ht="15.75">
      <c r="K8" s="526">
        <v>2010</v>
      </c>
      <c r="L8" s="528">
        <v>448428</v>
      </c>
      <c r="M8" s="528">
        <v>453319</v>
      </c>
      <c r="N8" s="527">
        <v>901747</v>
      </c>
    </row>
    <row r="9" spans="11:14" ht="15.75">
      <c r="K9" s="526">
        <v>2011</v>
      </c>
      <c r="L9" s="528">
        <v>451889</v>
      </c>
      <c r="M9" s="528">
        <v>455807</v>
      </c>
      <c r="N9" s="527">
        <v>907696</v>
      </c>
    </row>
    <row r="10" spans="11:14" ht="15.75">
      <c r="K10" s="526">
        <v>2012</v>
      </c>
      <c r="L10" s="528">
        <v>457927</v>
      </c>
      <c r="M10" s="528">
        <v>460869</v>
      </c>
      <c r="N10" s="527">
        <v>918796</v>
      </c>
    </row>
    <row r="11" spans="11:14" ht="15.75">
      <c r="K11" s="526">
        <v>2013</v>
      </c>
      <c r="L11" s="528">
        <v>462530</v>
      </c>
      <c r="M11" s="528">
        <v>464465</v>
      </c>
      <c r="N11" s="527">
        <v>926995</v>
      </c>
    </row>
    <row r="12" spans="11:14" ht="15.75">
      <c r="K12" s="526">
        <v>2014</v>
      </c>
      <c r="L12" s="528">
        <v>466883</v>
      </c>
      <c r="M12" s="528">
        <v>468925</v>
      </c>
      <c r="N12" s="527">
        <v>935808</v>
      </c>
    </row>
    <row r="13" spans="11:14" ht="15.75">
      <c r="K13" s="526">
        <v>2015</v>
      </c>
      <c r="L13" s="528">
        <v>471057</v>
      </c>
      <c r="M13" s="528">
        <v>473374</v>
      </c>
      <c r="N13" s="527">
        <v>944431</v>
      </c>
    </row>
    <row r="14" spans="11:14" ht="15.75">
      <c r="K14" s="526">
        <v>2016</v>
      </c>
      <c r="L14" s="529">
        <v>475702</v>
      </c>
      <c r="M14" s="529">
        <v>477431</v>
      </c>
      <c r="N14" s="527">
        <v>953133</v>
      </c>
    </row>
    <row r="15" spans="11:14" ht="15.75">
      <c r="K15" s="526">
        <v>2017</v>
      </c>
      <c r="L15" s="528">
        <v>480205</v>
      </c>
      <c r="M15" s="528">
        <v>481710</v>
      </c>
      <c r="N15" s="527">
        <v>961915</v>
      </c>
    </row>
    <row r="22" spans="11:14" ht="15.75">
      <c r="K22" s="519" t="s">
        <v>505</v>
      </c>
      <c r="L22" s="520"/>
      <c r="M22" s="520"/>
      <c r="N22" s="520"/>
    </row>
    <row r="23" spans="11:14" ht="15.75">
      <c r="K23" s="530" t="s">
        <v>507</v>
      </c>
      <c r="L23" s="520"/>
      <c r="M23" s="520"/>
      <c r="N23" s="520"/>
    </row>
    <row r="24" spans="11:14" ht="15.75">
      <c r="K24" s="519"/>
      <c r="L24" s="520"/>
      <c r="M24" s="520"/>
      <c r="N24" s="520"/>
    </row>
    <row r="25" spans="11:14" ht="15.75" customHeight="1">
      <c r="K25" s="521"/>
      <c r="L25" s="682" t="s">
        <v>121</v>
      </c>
      <c r="M25" s="682"/>
      <c r="N25" s="682" t="s">
        <v>498</v>
      </c>
    </row>
    <row r="26" spans="11:14" ht="15.75">
      <c r="K26" s="522"/>
      <c r="L26" s="683" t="s">
        <v>75</v>
      </c>
      <c r="M26" s="683"/>
      <c r="N26" s="682"/>
    </row>
    <row r="27" spans="11:14" ht="31.5">
      <c r="K27" s="522"/>
      <c r="L27" s="523" t="s">
        <v>501</v>
      </c>
      <c r="M27" s="524" t="s">
        <v>502</v>
      </c>
      <c r="N27" s="684"/>
    </row>
    <row r="28" spans="11:14" ht="15.75">
      <c r="K28" s="522"/>
      <c r="L28" s="525" t="s">
        <v>503</v>
      </c>
      <c r="M28" s="525"/>
      <c r="N28" s="525" t="s">
        <v>503</v>
      </c>
    </row>
    <row r="29" spans="11:14" ht="15.75">
      <c r="K29" s="526">
        <v>2010</v>
      </c>
      <c r="L29" s="528">
        <v>171218</v>
      </c>
      <c r="M29" s="528">
        <v>730529</v>
      </c>
      <c r="N29" s="527">
        <v>901747</v>
      </c>
    </row>
    <row r="30" spans="11:14" ht="15.75">
      <c r="K30" s="526">
        <v>2011</v>
      </c>
      <c r="L30" s="528">
        <v>172388</v>
      </c>
      <c r="M30" s="528">
        <v>735308</v>
      </c>
      <c r="N30" s="527">
        <v>907696</v>
      </c>
    </row>
    <row r="31" spans="11:14" ht="15.75">
      <c r="K31" s="526">
        <v>2012</v>
      </c>
      <c r="L31" s="528">
        <v>175100</v>
      </c>
      <c r="M31" s="528">
        <v>743696</v>
      </c>
      <c r="N31" s="527">
        <v>918796</v>
      </c>
    </row>
    <row r="32" spans="11:14" ht="15.75">
      <c r="K32" s="526">
        <v>2013</v>
      </c>
      <c r="L32" s="528">
        <v>180568</v>
      </c>
      <c r="M32" s="528">
        <v>746427</v>
      </c>
      <c r="N32" s="527">
        <v>926995</v>
      </c>
    </row>
    <row r="33" spans="4:15" ht="15.75">
      <c r="K33" s="526">
        <v>2014</v>
      </c>
      <c r="L33" s="528">
        <v>184515</v>
      </c>
      <c r="M33" s="528">
        <v>751293</v>
      </c>
      <c r="N33" s="527">
        <v>935808</v>
      </c>
    </row>
    <row r="34" spans="4:15" ht="15.75">
      <c r="K34" s="526">
        <v>2015</v>
      </c>
      <c r="L34" s="528">
        <v>191641</v>
      </c>
      <c r="M34" s="528">
        <v>752790</v>
      </c>
      <c r="N34" s="527">
        <v>944431</v>
      </c>
    </row>
    <row r="35" spans="4:15" ht="15.75">
      <c r="K35" s="526">
        <v>2016</v>
      </c>
      <c r="L35" s="528">
        <v>196309</v>
      </c>
      <c r="M35" s="528">
        <v>756824</v>
      </c>
      <c r="N35" s="527">
        <v>953133</v>
      </c>
    </row>
    <row r="36" spans="4:15" ht="15.75">
      <c r="K36" s="526">
        <v>2017</v>
      </c>
      <c r="L36" s="528">
        <v>201091</v>
      </c>
      <c r="M36" s="528">
        <v>760824</v>
      </c>
      <c r="N36" s="527">
        <v>961915</v>
      </c>
    </row>
    <row r="38" spans="4:15">
      <c r="D38" s="539" t="s">
        <v>513</v>
      </c>
    </row>
    <row r="39" spans="4:15" ht="18.75">
      <c r="K39" s="532" t="s">
        <v>509</v>
      </c>
    </row>
    <row r="40" spans="4:15" ht="18.75">
      <c r="K40" s="533" t="s">
        <v>447</v>
      </c>
    </row>
    <row r="41" spans="4:15">
      <c r="N41" s="531" t="s">
        <v>508</v>
      </c>
    </row>
    <row r="42" spans="4:15" ht="51" customHeight="1">
      <c r="L42" s="517" t="s">
        <v>423</v>
      </c>
      <c r="M42" s="517" t="s">
        <v>424</v>
      </c>
      <c r="N42" s="534" t="s">
        <v>425</v>
      </c>
      <c r="O42" s="536" t="s">
        <v>512</v>
      </c>
    </row>
    <row r="43" spans="4:15">
      <c r="K43" s="223">
        <v>2010</v>
      </c>
      <c r="L43" s="422">
        <v>48123</v>
      </c>
      <c r="M43" s="421">
        <v>469037</v>
      </c>
      <c r="N43" s="424">
        <v>11393</v>
      </c>
      <c r="O43" s="421">
        <v>528553</v>
      </c>
    </row>
    <row r="44" spans="4:15">
      <c r="K44" s="223">
        <v>2011</v>
      </c>
      <c r="L44" s="422">
        <v>52956</v>
      </c>
      <c r="M44" s="425">
        <v>480045</v>
      </c>
      <c r="N44" s="427">
        <v>13182</v>
      </c>
      <c r="O44" s="421">
        <v>546183</v>
      </c>
    </row>
    <row r="45" spans="4:15">
      <c r="K45" s="223">
        <v>2012</v>
      </c>
      <c r="L45" s="422">
        <v>63659</v>
      </c>
      <c r="M45" s="422">
        <v>471727</v>
      </c>
      <c r="N45" s="427">
        <v>8735</v>
      </c>
      <c r="O45" s="421">
        <v>544121</v>
      </c>
    </row>
    <row r="46" spans="4:15">
      <c r="K46" s="223">
        <v>2013</v>
      </c>
      <c r="L46" s="422">
        <v>57670</v>
      </c>
      <c r="M46" s="422">
        <v>506449</v>
      </c>
      <c r="N46" s="427">
        <v>14798</v>
      </c>
      <c r="O46" s="421">
        <v>578917</v>
      </c>
    </row>
    <row r="47" spans="4:15">
      <c r="K47" s="223">
        <v>2014</v>
      </c>
      <c r="L47" s="422">
        <v>65446</v>
      </c>
      <c r="M47" s="422">
        <v>495632</v>
      </c>
      <c r="N47" s="427">
        <v>19188</v>
      </c>
      <c r="O47" s="421">
        <v>580266</v>
      </c>
    </row>
    <row r="48" spans="4:15" ht="76.5">
      <c r="K48" s="223"/>
      <c r="L48" s="518" t="s">
        <v>423</v>
      </c>
      <c r="M48" s="518" t="s">
        <v>424</v>
      </c>
      <c r="N48" s="534" t="s">
        <v>425</v>
      </c>
      <c r="O48" s="421"/>
    </row>
    <row r="49" spans="11:15">
      <c r="K49" s="223">
        <v>2015</v>
      </c>
      <c r="L49" s="422">
        <v>49076</v>
      </c>
      <c r="M49" s="422">
        <v>505835</v>
      </c>
      <c r="N49" s="427">
        <v>21110</v>
      </c>
      <c r="O49" s="421">
        <v>576021</v>
      </c>
    </row>
    <row r="50" spans="11:15">
      <c r="K50" s="223">
        <v>2016</v>
      </c>
      <c r="L50" s="422">
        <v>59209</v>
      </c>
      <c r="M50" s="422">
        <v>492333</v>
      </c>
      <c r="N50" s="427">
        <v>23483</v>
      </c>
      <c r="O50" s="421">
        <v>575025</v>
      </c>
    </row>
    <row r="51" spans="11:15" ht="76.5">
      <c r="K51" s="223"/>
      <c r="L51" s="518" t="s">
        <v>423</v>
      </c>
      <c r="M51" s="518" t="s">
        <v>424</v>
      </c>
      <c r="N51" s="534" t="s">
        <v>425</v>
      </c>
      <c r="O51" s="421"/>
    </row>
    <row r="52" spans="11:15">
      <c r="K52" s="223">
        <v>2017</v>
      </c>
      <c r="L52" s="422">
        <v>59688</v>
      </c>
      <c r="M52" s="422">
        <v>491409</v>
      </c>
      <c r="N52" s="427">
        <v>28168</v>
      </c>
      <c r="O52" s="421">
        <v>579265</v>
      </c>
    </row>
    <row r="56" spans="11:15" ht="18.75">
      <c r="K56" s="532" t="s">
        <v>510</v>
      </c>
    </row>
    <row r="57" spans="11:15" ht="18.75">
      <c r="K57" s="533" t="s">
        <v>511</v>
      </c>
    </row>
    <row r="61" spans="11:15" ht="25.5">
      <c r="L61" s="537" t="s">
        <v>328</v>
      </c>
      <c r="M61" s="538" t="s">
        <v>329</v>
      </c>
      <c r="N61" s="535" t="s">
        <v>512</v>
      </c>
    </row>
    <row r="62" spans="11:15">
      <c r="K62" s="223">
        <v>2010</v>
      </c>
      <c r="L62" s="396">
        <v>268051</v>
      </c>
      <c r="M62" s="396">
        <v>260502</v>
      </c>
      <c r="N62" s="397">
        <v>528553</v>
      </c>
    </row>
    <row r="63" spans="11:15">
      <c r="K63" s="223">
        <v>2011</v>
      </c>
      <c r="L63" s="396">
        <v>275618</v>
      </c>
      <c r="M63" s="396">
        <v>270565</v>
      </c>
      <c r="N63" s="397">
        <v>546183</v>
      </c>
    </row>
    <row r="64" spans="11:15">
      <c r="K64" s="204">
        <v>2012</v>
      </c>
      <c r="L64" s="396">
        <v>268486</v>
      </c>
      <c r="M64" s="396">
        <v>275635</v>
      </c>
      <c r="N64" s="397">
        <v>544121</v>
      </c>
    </row>
    <row r="65" spans="11:14">
      <c r="K65" s="223">
        <v>2013</v>
      </c>
      <c r="L65" s="396">
        <v>282539</v>
      </c>
      <c r="M65" s="396">
        <v>296378</v>
      </c>
      <c r="N65" s="397">
        <v>578917</v>
      </c>
    </row>
    <row r="66" spans="11:14">
      <c r="K66" s="204">
        <v>2014</v>
      </c>
      <c r="L66" s="396">
        <v>280549</v>
      </c>
      <c r="M66" s="396">
        <v>299717</v>
      </c>
      <c r="N66" s="397">
        <v>580266</v>
      </c>
    </row>
    <row r="67" spans="11:14">
      <c r="K67" s="204">
        <v>2015</v>
      </c>
      <c r="L67" s="396">
        <v>273124</v>
      </c>
      <c r="M67" s="397">
        <v>302897</v>
      </c>
      <c r="N67" s="397">
        <v>576021</v>
      </c>
    </row>
    <row r="68" spans="11:14">
      <c r="K68" s="204">
        <v>2016</v>
      </c>
      <c r="L68" s="396">
        <v>276130</v>
      </c>
      <c r="M68" s="396">
        <v>298895</v>
      </c>
      <c r="N68" s="397">
        <v>575025</v>
      </c>
    </row>
    <row r="69" spans="11:14">
      <c r="K69" s="204">
        <v>2017</v>
      </c>
      <c r="L69" s="396">
        <v>299048</v>
      </c>
      <c r="M69" s="397">
        <v>280217</v>
      </c>
      <c r="N69" s="397">
        <v>579265</v>
      </c>
    </row>
    <row r="77" spans="11:14" ht="18.75">
      <c r="K77" s="532" t="s">
        <v>510</v>
      </c>
    </row>
    <row r="78" spans="11:14" ht="18.75">
      <c r="K78" s="533" t="s">
        <v>511</v>
      </c>
    </row>
    <row r="82" spans="11:14" ht="25.5">
      <c r="L82" s="537" t="s">
        <v>328</v>
      </c>
      <c r="M82" s="538" t="s">
        <v>329</v>
      </c>
      <c r="N82" s="535" t="s">
        <v>512</v>
      </c>
    </row>
    <row r="83" spans="11:14">
      <c r="K83" s="223">
        <v>2010</v>
      </c>
      <c r="L83" s="396">
        <v>268051</v>
      </c>
      <c r="M83" s="396">
        <v>260502</v>
      </c>
      <c r="N83" s="397">
        <v>528553</v>
      </c>
    </row>
    <row r="84" spans="11:14">
      <c r="K84" s="223">
        <v>2011</v>
      </c>
      <c r="L84" s="396">
        <v>275618</v>
      </c>
      <c r="M84" s="396">
        <v>270565</v>
      </c>
      <c r="N84" s="397">
        <v>546183</v>
      </c>
    </row>
    <row r="85" spans="11:14">
      <c r="K85" s="204">
        <v>2012</v>
      </c>
      <c r="L85" s="396">
        <v>268486</v>
      </c>
      <c r="M85" s="396">
        <v>275635</v>
      </c>
      <c r="N85" s="397">
        <v>544121</v>
      </c>
    </row>
    <row r="86" spans="11:14">
      <c r="K86" s="223">
        <v>2013</v>
      </c>
      <c r="L86" s="396">
        <v>282539</v>
      </c>
      <c r="M86" s="396">
        <v>296378</v>
      </c>
      <c r="N86" s="397">
        <v>578917</v>
      </c>
    </row>
    <row r="87" spans="11:14">
      <c r="K87" s="204">
        <v>2014</v>
      </c>
      <c r="L87" s="396">
        <v>280549</v>
      </c>
      <c r="M87" s="396">
        <v>299717</v>
      </c>
      <c r="N87" s="397">
        <v>580266</v>
      </c>
    </row>
    <row r="88" spans="11:14">
      <c r="K88" s="204">
        <v>2015</v>
      </c>
      <c r="L88" s="396">
        <v>273124</v>
      </c>
      <c r="M88" s="397">
        <v>302897</v>
      </c>
      <c r="N88" s="397">
        <v>576021</v>
      </c>
    </row>
    <row r="89" spans="11:14">
      <c r="K89" s="204">
        <v>2016</v>
      </c>
      <c r="L89" s="396">
        <v>276130</v>
      </c>
      <c r="M89" s="396">
        <v>298895</v>
      </c>
      <c r="N89" s="397">
        <v>575025</v>
      </c>
    </row>
    <row r="90" spans="11:14">
      <c r="K90" s="204">
        <v>2017</v>
      </c>
      <c r="L90" s="396">
        <v>299048</v>
      </c>
      <c r="M90" s="397">
        <v>280217</v>
      </c>
      <c r="N90" s="397">
        <v>579265</v>
      </c>
    </row>
  </sheetData>
  <mergeCells count="6">
    <mergeCell ref="L25:M25"/>
    <mergeCell ref="L26:M26"/>
    <mergeCell ref="N4:N6"/>
    <mergeCell ref="N25:N27"/>
    <mergeCell ref="L4:M4"/>
    <mergeCell ref="L5:M5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opLeftCell="A10" workbookViewId="0">
      <selection activeCell="A10" sqref="A1:XFD1048576"/>
    </sheetView>
  </sheetViews>
  <sheetFormatPr defaultColWidth="9.140625" defaultRowHeight="15"/>
  <cols>
    <col min="1" max="1" width="32.7109375" style="3" customWidth="1"/>
    <col min="2" max="2" width="15.42578125" style="3" customWidth="1"/>
    <col min="3" max="3" width="18.85546875" style="4" customWidth="1"/>
    <col min="4" max="4" width="18" style="3" customWidth="1"/>
    <col min="5" max="5" width="14.5703125" style="3" bestFit="1" customWidth="1"/>
    <col min="6" max="7" width="13.5703125" style="3" customWidth="1"/>
    <col min="8" max="16384" width="9.140625" style="3"/>
  </cols>
  <sheetData>
    <row r="1" spans="1:7" s="2" customFormat="1" ht="30" customHeight="1">
      <c r="A1" s="685" t="s">
        <v>615</v>
      </c>
      <c r="B1" s="685"/>
      <c r="C1" s="685"/>
      <c r="D1" s="685"/>
      <c r="E1" s="1"/>
      <c r="F1" s="1"/>
    </row>
    <row r="2" spans="1:7" ht="21.75" customHeight="1">
      <c r="A2" s="478" t="s">
        <v>616</v>
      </c>
    </row>
    <row r="3" spans="1:7" ht="25.5" customHeight="1">
      <c r="A3" s="6"/>
    </row>
    <row r="4" spans="1:7" ht="17.25" customHeight="1">
      <c r="A4" s="6"/>
    </row>
    <row r="5" spans="1:7" ht="17.25" customHeight="1">
      <c r="A5" s="6"/>
    </row>
    <row r="6" spans="1:7" ht="17.25" customHeight="1">
      <c r="A6" s="489"/>
      <c r="B6" s="489"/>
      <c r="C6" s="490"/>
      <c r="D6" s="489"/>
    </row>
    <row r="7" spans="1:7" s="7" customFormat="1" ht="20.25" customHeight="1">
      <c r="B7" s="8" t="s">
        <v>110</v>
      </c>
      <c r="C7" s="9" t="s">
        <v>111</v>
      </c>
      <c r="D7" s="8" t="s">
        <v>112</v>
      </c>
      <c r="E7" s="10"/>
    </row>
    <row r="8" spans="1:7" s="11" customFormat="1" ht="14.25">
      <c r="B8" s="12" t="s">
        <v>359</v>
      </c>
      <c r="C8" s="13" t="s">
        <v>113</v>
      </c>
      <c r="D8" s="12" t="s">
        <v>361</v>
      </c>
    </row>
    <row r="9" spans="1:7" s="11" customFormat="1" ht="21.75" customHeight="1">
      <c r="B9" s="14" t="s">
        <v>85</v>
      </c>
      <c r="C9" s="15" t="s">
        <v>86</v>
      </c>
      <c r="D9" s="14" t="s">
        <v>87</v>
      </c>
    </row>
    <row r="10" spans="1:7" s="11" customFormat="1" ht="14.25">
      <c r="B10" s="16" t="s">
        <v>360</v>
      </c>
      <c r="C10" s="17" t="s">
        <v>83</v>
      </c>
      <c r="D10" s="16" t="s">
        <v>362</v>
      </c>
    </row>
    <row r="11" spans="1:7" s="11" customFormat="1" ht="12.75">
      <c r="C11" s="18"/>
    </row>
    <row r="12" spans="1:7" s="11" customFormat="1" ht="26.25" customHeight="1">
      <c r="A12" s="7" t="s">
        <v>174</v>
      </c>
      <c r="B12" s="447">
        <v>1411.7799999999997</v>
      </c>
      <c r="C12" s="318">
        <v>1007570</v>
      </c>
      <c r="D12" s="318">
        <v>713.6876850500787</v>
      </c>
      <c r="G12" s="19"/>
    </row>
    <row r="13" spans="1:7" s="11" customFormat="1" ht="26.25" customHeight="1">
      <c r="A13" s="55" t="s">
        <v>114</v>
      </c>
      <c r="B13" s="645">
        <v>46.75</v>
      </c>
      <c r="C13" s="540">
        <v>132728</v>
      </c>
      <c r="D13" s="540">
        <v>2839.1016042780748</v>
      </c>
      <c r="E13" s="18"/>
    </row>
    <row r="14" spans="1:7" s="11" customFormat="1" ht="26.25" customHeight="1">
      <c r="A14" s="55" t="s">
        <v>365</v>
      </c>
      <c r="B14" s="645">
        <v>104.93</v>
      </c>
      <c r="C14" s="540">
        <v>64644</v>
      </c>
      <c r="D14" s="540">
        <v>616.06785476031632</v>
      </c>
    </row>
    <row r="15" spans="1:7" s="11" customFormat="1" ht="26.25" customHeight="1">
      <c r="A15" s="55" t="s">
        <v>115</v>
      </c>
      <c r="B15" s="645">
        <v>450.82</v>
      </c>
      <c r="C15" s="540">
        <v>153430</v>
      </c>
      <c r="D15" s="540">
        <v>340.33538884698993</v>
      </c>
    </row>
    <row r="16" spans="1:7" s="11" customFormat="1" ht="26.25" customHeight="1">
      <c r="A16" s="55" t="s">
        <v>116</v>
      </c>
      <c r="B16" s="645">
        <v>177.31</v>
      </c>
      <c r="C16" s="540">
        <v>123552</v>
      </c>
      <c r="D16" s="540">
        <v>696.81349049686992</v>
      </c>
    </row>
    <row r="17" spans="1:6" s="11" customFormat="1" ht="26.25" customHeight="1">
      <c r="A17" s="55" t="s">
        <v>117</v>
      </c>
      <c r="B17" s="645">
        <v>103.49</v>
      </c>
      <c r="C17" s="540">
        <v>74012</v>
      </c>
      <c r="D17" s="540">
        <v>715.16088510967245</v>
      </c>
    </row>
    <row r="18" spans="1:6" s="11" customFormat="1" ht="26.25" customHeight="1">
      <c r="A18" s="55" t="s">
        <v>118</v>
      </c>
      <c r="B18" s="645">
        <v>142.6</v>
      </c>
      <c r="C18" s="540">
        <v>150167</v>
      </c>
      <c r="D18" s="540">
        <v>1053.0645161290322</v>
      </c>
    </row>
    <row r="19" spans="1:6" s="11" customFormat="1" ht="26.25" customHeight="1">
      <c r="A19" s="55" t="s">
        <v>119</v>
      </c>
      <c r="B19" s="645">
        <v>239.78</v>
      </c>
      <c r="C19" s="540">
        <v>187951</v>
      </c>
      <c r="D19" s="540">
        <v>783.84769371924267</v>
      </c>
    </row>
    <row r="20" spans="1:6" s="11" customFormat="1" ht="26.25" customHeight="1">
      <c r="A20" s="55" t="s">
        <v>120</v>
      </c>
      <c r="B20" s="645">
        <v>146.1</v>
      </c>
      <c r="C20" s="540">
        <v>121086</v>
      </c>
      <c r="D20" s="540">
        <v>828.78850102669412</v>
      </c>
    </row>
    <row r="21" spans="1:6" s="11" customFormat="1" ht="12.75">
      <c r="C21" s="18"/>
    </row>
    <row r="22" spans="1:6" s="11" customFormat="1" ht="12.75">
      <c r="A22" s="21"/>
      <c r="B22" s="21"/>
      <c r="C22" s="22"/>
      <c r="D22" s="21"/>
    </row>
    <row r="23" spans="1:6" s="11" customFormat="1" ht="12.75">
      <c r="C23" s="18"/>
    </row>
    <row r="24" spans="1:6" s="11" customFormat="1" ht="12.75">
      <c r="C24" s="18"/>
    </row>
    <row r="32" spans="1:6" ht="30.75" customHeight="1">
      <c r="A32" s="686" t="s">
        <v>336</v>
      </c>
      <c r="B32" s="686"/>
      <c r="C32" s="686"/>
      <c r="D32" s="686"/>
      <c r="E32" s="5"/>
      <c r="F32" s="5"/>
    </row>
  </sheetData>
  <mergeCells count="2">
    <mergeCell ref="A1:D1"/>
    <mergeCell ref="A32:D32"/>
  </mergeCells>
  <phoneticPr fontId="100" type="noConversion"/>
  <printOptions horizontalCentered="1"/>
  <pageMargins left="0.98425196850393704" right="0.98425196850393704" top="0.98425196850393704" bottom="0.98425196850393704" header="0.70866141732283505" footer="0.70866141732283505"/>
  <pageSetup paperSize="9"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34"/>
  <sheetViews>
    <sheetView topLeftCell="A7" workbookViewId="0">
      <selection activeCell="E26" sqref="E26"/>
    </sheetView>
  </sheetViews>
  <sheetFormatPr defaultColWidth="9.140625" defaultRowHeight="15"/>
  <cols>
    <col min="1" max="1" width="19.5703125" style="23" customWidth="1"/>
    <col min="2" max="2" width="12.5703125" style="23" customWidth="1"/>
    <col min="3" max="3" width="12.85546875" style="23" customWidth="1"/>
    <col min="4" max="4" width="13.28515625" style="23" customWidth="1"/>
    <col min="5" max="5" width="13.140625" style="23" customWidth="1"/>
    <col min="6" max="6" width="12.85546875" style="23" customWidth="1"/>
    <col min="7" max="8" width="9.140625" style="23" customWidth="1"/>
    <col min="9" max="16384" width="9.140625" style="23"/>
  </cols>
  <sheetData>
    <row r="1" spans="1:8" ht="32.25" customHeight="1">
      <c r="A1" s="690" t="s">
        <v>570</v>
      </c>
      <c r="B1" s="690"/>
      <c r="C1" s="690"/>
      <c r="D1" s="690"/>
      <c r="E1" s="690"/>
      <c r="F1" s="690"/>
    </row>
    <row r="2" spans="1:8" ht="16.5" customHeight="1">
      <c r="A2" s="691" t="s">
        <v>457</v>
      </c>
      <c r="B2" s="691"/>
      <c r="C2" s="691"/>
      <c r="D2" s="691"/>
      <c r="E2" s="691"/>
      <c r="F2" s="691"/>
    </row>
    <row r="3" spans="1:8" ht="16.5" hidden="1" customHeight="1">
      <c r="A3" s="325"/>
      <c r="B3" s="325"/>
      <c r="C3" s="325"/>
      <c r="D3" s="325"/>
      <c r="E3" s="325"/>
      <c r="F3" s="325"/>
    </row>
    <row r="4" spans="1:8" ht="16.5" customHeight="1">
      <c r="A4" s="491"/>
      <c r="B4" s="492"/>
      <c r="C4" s="492"/>
      <c r="D4" s="492"/>
      <c r="E4" s="492"/>
      <c r="F4" s="492"/>
    </row>
    <row r="5" spans="1:8" s="25" customFormat="1" ht="31.5" customHeight="1">
      <c r="A5" s="75"/>
      <c r="B5" s="692" t="s">
        <v>175</v>
      </c>
      <c r="C5" s="692" t="s">
        <v>121</v>
      </c>
      <c r="D5" s="692"/>
      <c r="E5" s="692" t="s">
        <v>122</v>
      </c>
      <c r="F5" s="692"/>
    </row>
    <row r="6" spans="1:8" s="26" customFormat="1" ht="14.25" customHeight="1">
      <c r="B6" s="692"/>
      <c r="C6" s="694" t="s">
        <v>75</v>
      </c>
      <c r="D6" s="694"/>
      <c r="E6" s="694" t="s">
        <v>76</v>
      </c>
      <c r="F6" s="694"/>
    </row>
    <row r="7" spans="1:8" s="26" customFormat="1" ht="31.5" customHeight="1">
      <c r="B7" s="693"/>
      <c r="C7" s="27" t="s">
        <v>176</v>
      </c>
      <c r="D7" s="27" t="s">
        <v>177</v>
      </c>
      <c r="E7" s="27" t="s">
        <v>178</v>
      </c>
      <c r="F7" s="28" t="s">
        <v>179</v>
      </c>
    </row>
    <row r="8" spans="1:8" s="26" customFormat="1" ht="15.75" customHeight="1">
      <c r="B8" s="687" t="s">
        <v>357</v>
      </c>
      <c r="C8" s="687"/>
      <c r="D8" s="687"/>
      <c r="E8" s="687"/>
      <c r="F8" s="687"/>
      <c r="G8" s="26" t="s">
        <v>541</v>
      </c>
    </row>
    <row r="9" spans="1:8" s="26" customFormat="1" ht="12.75">
      <c r="A9" s="29">
        <v>2016</v>
      </c>
      <c r="B9" s="514">
        <v>956809</v>
      </c>
      <c r="C9" s="31">
        <v>476162</v>
      </c>
      <c r="D9" s="31">
        <v>480647</v>
      </c>
      <c r="E9" s="32">
        <v>188990</v>
      </c>
      <c r="F9" s="32">
        <v>767819</v>
      </c>
      <c r="G9" s="577" t="s">
        <v>620</v>
      </c>
      <c r="H9" s="33"/>
    </row>
    <row r="10" spans="1:8" s="26" customFormat="1" ht="12.75">
      <c r="A10" s="29">
        <v>2017</v>
      </c>
      <c r="B10" s="514">
        <v>965429</v>
      </c>
      <c r="C10" s="32">
        <v>480593</v>
      </c>
      <c r="D10" s="32">
        <v>484836</v>
      </c>
      <c r="E10" s="32">
        <v>195056</v>
      </c>
      <c r="F10" s="32">
        <v>770373</v>
      </c>
      <c r="G10" s="577" t="s">
        <v>620</v>
      </c>
      <c r="H10" s="33"/>
    </row>
    <row r="11" spans="1:8" s="26" customFormat="1" ht="12.75">
      <c r="A11" s="29">
        <v>2018</v>
      </c>
      <c r="B11" s="514">
        <v>974666</v>
      </c>
      <c r="C11" s="32">
        <v>485331</v>
      </c>
      <c r="D11" s="32">
        <v>489335</v>
      </c>
      <c r="E11" s="32">
        <v>201222</v>
      </c>
      <c r="F11" s="32">
        <v>773444</v>
      </c>
      <c r="G11" s="577" t="s">
        <v>620</v>
      </c>
      <c r="H11" s="33"/>
    </row>
    <row r="12" spans="1:8" s="26" customFormat="1" ht="12.75">
      <c r="A12" s="29">
        <v>2019</v>
      </c>
      <c r="B12" s="30">
        <v>984527</v>
      </c>
      <c r="C12" s="32">
        <v>490383</v>
      </c>
      <c r="D12" s="32">
        <v>494144</v>
      </c>
      <c r="E12" s="32">
        <v>207790</v>
      </c>
      <c r="F12" s="32">
        <v>776737</v>
      </c>
      <c r="G12" s="26" t="s">
        <v>620</v>
      </c>
      <c r="H12" s="33"/>
    </row>
    <row r="13" spans="1:8" s="26" customFormat="1" ht="12.75">
      <c r="A13" s="29">
        <v>2020</v>
      </c>
      <c r="B13" s="30">
        <v>993920</v>
      </c>
      <c r="C13" s="32">
        <v>495995</v>
      </c>
      <c r="D13" s="32">
        <v>497925</v>
      </c>
      <c r="E13" s="32">
        <v>212589</v>
      </c>
      <c r="F13" s="32">
        <v>781331</v>
      </c>
      <c r="H13" s="33"/>
    </row>
    <row r="14" spans="1:8" s="26" customFormat="1" ht="12.75">
      <c r="A14" s="29">
        <v>2021</v>
      </c>
      <c r="B14" s="30">
        <v>1007570</v>
      </c>
      <c r="C14" s="32">
        <v>502806</v>
      </c>
      <c r="D14" s="32">
        <v>504764</v>
      </c>
      <c r="E14" s="32">
        <v>216517</v>
      </c>
      <c r="F14" s="32">
        <v>791053</v>
      </c>
      <c r="H14" s="33"/>
    </row>
    <row r="15" spans="1:8" s="26" customFormat="1" ht="21" customHeight="1">
      <c r="B15" s="688" t="s">
        <v>180</v>
      </c>
      <c r="C15" s="688"/>
      <c r="D15" s="688"/>
      <c r="E15" s="688"/>
      <c r="F15" s="688"/>
    </row>
    <row r="16" spans="1:8" s="26" customFormat="1" ht="12.75">
      <c r="A16" s="29">
        <v>2016</v>
      </c>
      <c r="B16" s="33">
        <v>100.88</v>
      </c>
      <c r="C16" s="33">
        <v>100.9</v>
      </c>
      <c r="D16" s="33">
        <v>100.85</v>
      </c>
      <c r="E16" s="33">
        <v>102.49</v>
      </c>
      <c r="F16" s="33">
        <v>100.49</v>
      </c>
      <c r="G16" s="30"/>
    </row>
    <row r="17" spans="1:7" s="26" customFormat="1" ht="12.75">
      <c r="A17" s="29">
        <v>2017</v>
      </c>
      <c r="B17" s="33">
        <v>100.9</v>
      </c>
      <c r="C17" s="33">
        <v>100.93</v>
      </c>
      <c r="D17" s="33">
        <v>100.87</v>
      </c>
      <c r="E17" s="33">
        <v>103.21</v>
      </c>
      <c r="F17" s="33">
        <v>100.33</v>
      </c>
      <c r="G17" s="30"/>
    </row>
    <row r="18" spans="1:7" s="26" customFormat="1" ht="12.75">
      <c r="A18" s="29">
        <v>2018</v>
      </c>
      <c r="B18" s="33">
        <v>100.96</v>
      </c>
      <c r="C18" s="33">
        <v>100.99</v>
      </c>
      <c r="D18" s="33">
        <v>100.93</v>
      </c>
      <c r="E18" s="33">
        <v>103.16</v>
      </c>
      <c r="F18" s="33">
        <v>100.4</v>
      </c>
      <c r="G18" s="30"/>
    </row>
    <row r="19" spans="1:7" s="26" customFormat="1" ht="12.75">
      <c r="A19" s="29">
        <v>2019</v>
      </c>
      <c r="B19" s="33">
        <v>101.01</v>
      </c>
      <c r="C19" s="33">
        <v>101.04</v>
      </c>
      <c r="D19" s="33">
        <v>100.98</v>
      </c>
      <c r="E19" s="33">
        <v>103.26</v>
      </c>
      <c r="F19" s="33">
        <v>100.43</v>
      </c>
      <c r="G19" s="30"/>
    </row>
    <row r="20" spans="1:7" s="26" customFormat="1" ht="12.75">
      <c r="A20" s="29">
        <v>2020</v>
      </c>
      <c r="B20" s="33">
        <v>100.95</v>
      </c>
      <c r="C20" s="33">
        <v>101.14</v>
      </c>
      <c r="D20" s="33">
        <v>100.77</v>
      </c>
      <c r="E20" s="33">
        <v>102.31</v>
      </c>
      <c r="F20" s="33">
        <v>100.59</v>
      </c>
      <c r="G20" s="30"/>
    </row>
    <row r="21" spans="1:7" s="26" customFormat="1" ht="12.75">
      <c r="A21" s="29">
        <v>2021</v>
      </c>
      <c r="B21" s="33">
        <v>101.37</v>
      </c>
      <c r="C21" s="33">
        <v>101.37</v>
      </c>
      <c r="D21" s="33">
        <v>101.37</v>
      </c>
      <c r="E21" s="33">
        <v>101.85</v>
      </c>
      <c r="F21" s="33">
        <v>101.24</v>
      </c>
      <c r="G21" s="30"/>
    </row>
    <row r="22" spans="1:7" s="26" customFormat="1" ht="18.75" customHeight="1">
      <c r="B22" s="689" t="s">
        <v>181</v>
      </c>
      <c r="C22" s="689"/>
      <c r="D22" s="689"/>
      <c r="E22" s="689"/>
      <c r="F22" s="689"/>
    </row>
    <row r="23" spans="1:7" s="26" customFormat="1" ht="12.75">
      <c r="A23" s="29">
        <v>2016</v>
      </c>
      <c r="B23" s="33">
        <v>100</v>
      </c>
      <c r="C23" s="33">
        <v>49.77</v>
      </c>
      <c r="D23" s="33">
        <v>50.23</v>
      </c>
      <c r="E23" s="33">
        <v>19.75</v>
      </c>
      <c r="F23" s="33">
        <v>80.25</v>
      </c>
      <c r="G23" s="30"/>
    </row>
    <row r="24" spans="1:7" s="26" customFormat="1" ht="12.75">
      <c r="A24" s="29">
        <v>2017</v>
      </c>
      <c r="B24" s="33">
        <v>100</v>
      </c>
      <c r="C24" s="33">
        <v>49.78</v>
      </c>
      <c r="D24" s="33">
        <v>50.22</v>
      </c>
      <c r="E24" s="33">
        <v>20.200000000000003</v>
      </c>
      <c r="F24" s="33">
        <v>79.8</v>
      </c>
      <c r="G24" s="30"/>
    </row>
    <row r="25" spans="1:7" s="26" customFormat="1" ht="12.75">
      <c r="A25" s="29">
        <v>2018</v>
      </c>
      <c r="B25" s="33">
        <v>100</v>
      </c>
      <c r="C25" s="33">
        <v>49.79</v>
      </c>
      <c r="D25" s="33">
        <v>50.21</v>
      </c>
      <c r="E25" s="33">
        <v>20.650000000000006</v>
      </c>
      <c r="F25" s="33">
        <v>79.349999999999994</v>
      </c>
      <c r="G25" s="30"/>
    </row>
    <row r="26" spans="1:7" s="26" customFormat="1" ht="12.75">
      <c r="A26" s="29">
        <v>2019</v>
      </c>
      <c r="B26" s="33">
        <v>100</v>
      </c>
      <c r="C26" s="33">
        <v>49.81</v>
      </c>
      <c r="D26" s="33">
        <v>50.19</v>
      </c>
      <c r="E26" s="33">
        <v>21.11</v>
      </c>
      <c r="F26" s="33">
        <v>78.89</v>
      </c>
      <c r="G26" s="30"/>
    </row>
    <row r="27" spans="1:7" s="26" customFormat="1" ht="12.75">
      <c r="A27" s="29">
        <v>2020</v>
      </c>
      <c r="B27" s="33">
        <v>100</v>
      </c>
      <c r="C27" s="33">
        <v>49.9</v>
      </c>
      <c r="D27" s="33">
        <v>50.1</v>
      </c>
      <c r="E27" s="33">
        <v>21.39</v>
      </c>
      <c r="F27" s="33">
        <v>78.61</v>
      </c>
      <c r="G27" s="30"/>
    </row>
    <row r="28" spans="1:7" s="26" customFormat="1" ht="12.75">
      <c r="A28" s="29">
        <v>2021</v>
      </c>
      <c r="B28" s="33">
        <v>100</v>
      </c>
      <c r="C28" s="33">
        <v>49.9</v>
      </c>
      <c r="D28" s="33">
        <v>50.1</v>
      </c>
      <c r="E28" s="33">
        <v>21.489999999999995</v>
      </c>
      <c r="F28" s="33">
        <v>78.510000000000005</v>
      </c>
      <c r="G28" s="30"/>
    </row>
    <row r="29" spans="1:7" s="26" customFormat="1" ht="11.25" customHeight="1">
      <c r="A29" s="34"/>
      <c r="B29" s="35"/>
      <c r="C29" s="35"/>
      <c r="D29" s="35"/>
      <c r="E29" s="35"/>
      <c r="F29" s="35"/>
    </row>
    <row r="30" spans="1:7" s="26" customFormat="1" ht="11.25" customHeight="1">
      <c r="A30" s="59"/>
      <c r="B30" s="115"/>
      <c r="C30" s="115"/>
      <c r="D30" s="115"/>
      <c r="E30" s="115"/>
      <c r="F30" s="115"/>
    </row>
    <row r="31" spans="1:7" s="26" customFormat="1" ht="11.25" customHeight="1">
      <c r="A31" s="59"/>
      <c r="B31" s="115"/>
      <c r="C31" s="115"/>
      <c r="D31" s="115"/>
      <c r="E31" s="115"/>
      <c r="F31" s="115"/>
    </row>
    <row r="32" spans="1:7" s="26" customFormat="1" ht="11.25" customHeight="1">
      <c r="A32" s="576" t="s">
        <v>540</v>
      </c>
      <c r="B32" s="115"/>
      <c r="C32" s="115"/>
      <c r="D32" s="115"/>
      <c r="E32" s="115"/>
      <c r="F32" s="115"/>
    </row>
    <row r="33" spans="1:6" s="26" customFormat="1" ht="11.25" customHeight="1">
      <c r="A33" s="59"/>
      <c r="B33" s="115"/>
      <c r="C33" s="115"/>
      <c r="D33" s="115"/>
      <c r="E33" s="115"/>
      <c r="F33" s="115"/>
    </row>
    <row r="34" spans="1:6" s="26" customFormat="1" ht="11.25" customHeight="1">
      <c r="A34" s="59"/>
      <c r="B34" s="115"/>
      <c r="C34" s="115"/>
      <c r="D34" s="115"/>
      <c r="E34" s="115"/>
      <c r="F34" s="115"/>
    </row>
  </sheetData>
  <mergeCells count="10">
    <mergeCell ref="B8:F8"/>
    <mergeCell ref="B15:F15"/>
    <mergeCell ref="B22:F22"/>
    <mergeCell ref="A1:F1"/>
    <mergeCell ref="A2:F2"/>
    <mergeCell ref="B5:B7"/>
    <mergeCell ref="C5:D5"/>
    <mergeCell ref="E5:F5"/>
    <mergeCell ref="C6:D6"/>
    <mergeCell ref="E6:F6"/>
  </mergeCells>
  <phoneticPr fontId="100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G24"/>
  <sheetViews>
    <sheetView topLeftCell="A16" workbookViewId="0">
      <selection activeCell="D24" sqref="D24"/>
    </sheetView>
  </sheetViews>
  <sheetFormatPr defaultColWidth="9.140625" defaultRowHeight="15"/>
  <cols>
    <col min="1" max="1" width="24.7109375" style="2" customWidth="1"/>
    <col min="2" max="2" width="12.7109375" style="2" customWidth="1"/>
    <col min="3" max="7" width="11.85546875" style="2" customWidth="1"/>
    <col min="8" max="16384" width="9.140625" style="2"/>
  </cols>
  <sheetData>
    <row r="1" spans="1:7" ht="30.75" customHeight="1">
      <c r="A1" s="45" t="s">
        <v>458</v>
      </c>
    </row>
    <row r="2" spans="1:7" ht="23.25" customHeight="1">
      <c r="A2" s="46" t="s">
        <v>459</v>
      </c>
    </row>
    <row r="3" spans="1:7" ht="23.25" customHeight="1">
      <c r="A3" s="46"/>
    </row>
    <row r="4" spans="1:7" s="20" customFormat="1" ht="27.75" customHeight="1">
      <c r="A4" s="35"/>
      <c r="B4" s="57"/>
      <c r="C4" s="57"/>
      <c r="D4" s="57"/>
      <c r="E4" s="57"/>
      <c r="F4" s="57"/>
      <c r="G4" s="488" t="s">
        <v>571</v>
      </c>
    </row>
    <row r="5" spans="1:7" s="39" customFormat="1" ht="22.5" customHeight="1">
      <c r="A5" s="51"/>
      <c r="B5" s="486">
        <v>2016</v>
      </c>
      <c r="C5" s="486">
        <v>2017</v>
      </c>
      <c r="D5" s="486">
        <v>2018</v>
      </c>
      <c r="E5" s="486">
        <v>2019</v>
      </c>
      <c r="F5" s="486">
        <v>2020</v>
      </c>
      <c r="G5" s="486">
        <v>2021</v>
      </c>
    </row>
    <row r="6" spans="1:7" s="20" customFormat="1" ht="44.25" customHeight="1">
      <c r="A6" s="53" t="s">
        <v>125</v>
      </c>
      <c r="B6" s="54">
        <f t="shared" ref="B6:G6" si="0">SUM(B7:B14)</f>
        <v>956809</v>
      </c>
      <c r="C6" s="54">
        <f t="shared" si="0"/>
        <v>965429</v>
      </c>
      <c r="D6" s="54">
        <f t="shared" si="0"/>
        <v>974666</v>
      </c>
      <c r="E6" s="54">
        <f t="shared" si="0"/>
        <v>984527</v>
      </c>
      <c r="F6" s="54">
        <f t="shared" si="0"/>
        <v>993920</v>
      </c>
      <c r="G6" s="54">
        <f t="shared" si="0"/>
        <v>1007570</v>
      </c>
    </row>
    <row r="7" spans="1:7" s="20" customFormat="1" ht="27" customHeight="1">
      <c r="A7" s="55" t="s">
        <v>114</v>
      </c>
      <c r="B7" s="326">
        <v>122813</v>
      </c>
      <c r="C7" s="326">
        <v>124694</v>
      </c>
      <c r="D7" s="326">
        <v>126669</v>
      </c>
      <c r="E7" s="326">
        <v>128749</v>
      </c>
      <c r="F7" s="326">
        <v>131083</v>
      </c>
      <c r="G7" s="326">
        <v>132728</v>
      </c>
    </row>
    <row r="8" spans="1:7" s="20" customFormat="1" ht="27" customHeight="1">
      <c r="A8" s="55" t="s">
        <v>365</v>
      </c>
      <c r="B8" s="326">
        <v>60403</v>
      </c>
      <c r="C8" s="326">
        <v>61222</v>
      </c>
      <c r="D8" s="326">
        <v>62087</v>
      </c>
      <c r="E8" s="326">
        <v>62996</v>
      </c>
      <c r="F8" s="326">
        <v>63827</v>
      </c>
      <c r="G8" s="326">
        <v>64644</v>
      </c>
    </row>
    <row r="9" spans="1:7" s="20" customFormat="1" ht="27" customHeight="1">
      <c r="A9" s="55" t="s">
        <v>115</v>
      </c>
      <c r="B9" s="326">
        <v>147832</v>
      </c>
      <c r="C9" s="326">
        <v>148518</v>
      </c>
      <c r="D9" s="326">
        <v>149288</v>
      </c>
      <c r="E9" s="326">
        <v>150140</v>
      </c>
      <c r="F9" s="326">
        <v>151138</v>
      </c>
      <c r="G9" s="326">
        <v>153430</v>
      </c>
    </row>
    <row r="10" spans="1:7" s="20" customFormat="1" ht="27" customHeight="1">
      <c r="A10" s="55" t="s">
        <v>116</v>
      </c>
      <c r="B10" s="326">
        <v>119400</v>
      </c>
      <c r="C10" s="326">
        <v>119946</v>
      </c>
      <c r="D10" s="326">
        <v>120561</v>
      </c>
      <c r="E10" s="326">
        <v>121242</v>
      </c>
      <c r="F10" s="326">
        <v>121966</v>
      </c>
      <c r="G10" s="326">
        <v>123552</v>
      </c>
    </row>
    <row r="11" spans="1:7" s="20" customFormat="1" ht="27" customHeight="1">
      <c r="A11" s="55" t="s">
        <v>117</v>
      </c>
      <c r="B11" s="326">
        <v>70115</v>
      </c>
      <c r="C11" s="326">
        <v>70696</v>
      </c>
      <c r="D11" s="326">
        <v>71321</v>
      </c>
      <c r="E11" s="326">
        <v>71989</v>
      </c>
      <c r="F11" s="326">
        <v>72669</v>
      </c>
      <c r="G11" s="326">
        <v>74012</v>
      </c>
    </row>
    <row r="12" spans="1:7" s="20" customFormat="1" ht="27" customHeight="1">
      <c r="A12" s="55" t="s">
        <v>118</v>
      </c>
      <c r="B12" s="326">
        <v>142876</v>
      </c>
      <c r="C12" s="326">
        <v>144282</v>
      </c>
      <c r="D12" s="326">
        <v>145781</v>
      </c>
      <c r="E12" s="326">
        <v>147374</v>
      </c>
      <c r="F12" s="326">
        <v>148762</v>
      </c>
      <c r="G12" s="326">
        <v>150167</v>
      </c>
    </row>
    <row r="13" spans="1:7" s="20" customFormat="1" ht="27" customHeight="1">
      <c r="A13" s="55" t="s">
        <v>119</v>
      </c>
      <c r="B13" s="326">
        <v>177362</v>
      </c>
      <c r="C13" s="326">
        <v>179231</v>
      </c>
      <c r="D13" s="326">
        <v>181216</v>
      </c>
      <c r="E13" s="326">
        <v>183322</v>
      </c>
      <c r="F13" s="326">
        <v>184778</v>
      </c>
      <c r="G13" s="326">
        <v>187951</v>
      </c>
    </row>
    <row r="14" spans="1:7" s="20" customFormat="1" ht="27" customHeight="1">
      <c r="A14" s="55" t="s">
        <v>120</v>
      </c>
      <c r="B14" s="326">
        <v>116008</v>
      </c>
      <c r="C14" s="326">
        <v>116840</v>
      </c>
      <c r="D14" s="326">
        <v>117743</v>
      </c>
      <c r="E14" s="326">
        <v>118715</v>
      </c>
      <c r="F14" s="326">
        <v>119697</v>
      </c>
      <c r="G14" s="326">
        <v>121086</v>
      </c>
    </row>
    <row r="15" spans="1:7" s="20" customFormat="1" ht="28.5" customHeight="1">
      <c r="A15" s="57"/>
      <c r="B15" s="58"/>
      <c r="C15" s="58"/>
      <c r="D15" s="58"/>
      <c r="E15" s="58"/>
      <c r="F15" s="58"/>
      <c r="G15" s="58"/>
    </row>
    <row r="16" spans="1:7" s="20" customFormat="1" ht="28.5" customHeight="1">
      <c r="A16" s="42"/>
    </row>
    <row r="17" spans="1:7" s="20" customFormat="1" ht="28.5" customHeight="1">
      <c r="A17" s="576" t="s">
        <v>540</v>
      </c>
    </row>
    <row r="18" spans="1:7" ht="28.5" customHeight="1"/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7.75" customHeight="1">
      <c r="D24" s="177"/>
      <c r="E24" s="553"/>
      <c r="F24" s="625"/>
      <c r="G24" s="664"/>
    </row>
  </sheetData>
  <phoneticPr fontId="3" type="noConversion"/>
  <printOptions horizontalCentered="1"/>
  <pageMargins left="0.98425196850393704" right="0.98425196850393704" top="0.98425196850393704" bottom="0.98425196850393704" header="0.70866141732283505" footer="0.70866141732283505"/>
  <pageSetup firstPageNumber="16" orientation="portrait" r:id="rId1"/>
  <headerFooter alignWithMargins="0">
    <oddFooter xml:space="preserve">&amp;L&amp;"-,Regular"&amp;12      Dân số và Lao động - Population and Labour&amp;R&amp;12&amp;P+52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45</vt:i4>
      </vt:variant>
    </vt:vector>
  </HeadingPairs>
  <TitlesOfParts>
    <vt:vector size="95" baseType="lpstr">
      <vt:lpstr>Tên phần</vt:lpstr>
      <vt:lpstr>ML Dan so va Lao dong</vt:lpstr>
      <vt:lpstr>Giai thich</vt:lpstr>
      <vt:lpstr>Tong quan</vt:lpstr>
      <vt:lpstr>INFOR</vt:lpstr>
      <vt:lpstr>11</vt:lpstr>
      <vt:lpstr>12</vt:lpstr>
      <vt:lpstr>13</vt:lpstr>
      <vt:lpstr>14+15</vt:lpstr>
      <vt:lpstr>16+17</vt:lpstr>
      <vt:lpstr>18m</vt:lpstr>
      <vt:lpstr>19m</vt:lpstr>
      <vt:lpstr>20</vt:lpstr>
      <vt:lpstr>21</vt:lpstr>
      <vt:lpstr>22 GHEP</vt:lpstr>
      <vt:lpstr>22.m BỎ</vt:lpstr>
      <vt:lpstr>23m BỎ </vt:lpstr>
      <vt:lpstr>23m </vt:lpstr>
      <vt:lpstr>24m BỎ</vt:lpstr>
      <vt:lpstr>24</vt:lpstr>
      <vt:lpstr>25m</vt:lpstr>
      <vt:lpstr>26m</vt:lpstr>
      <vt:lpstr> 27m</vt:lpstr>
      <vt:lpstr>28 dc</vt:lpstr>
      <vt:lpstr>29(dc)</vt:lpstr>
      <vt:lpstr>30 dc</vt:lpstr>
      <vt:lpstr>31 dc</vt:lpstr>
      <vt:lpstr>32 dc</vt:lpstr>
      <vt:lpstr>33+34 dc</vt:lpstr>
      <vt:lpstr>35m</vt:lpstr>
      <vt:lpstr>15.NG Cu</vt:lpstr>
      <vt:lpstr>16.NG cu</vt:lpstr>
      <vt:lpstr>17.NG cu</vt:lpstr>
      <vt:lpstr>18 (NG cũ)</vt:lpstr>
      <vt:lpstr>19.NG cu</vt:lpstr>
      <vt:lpstr>20+21 NG cu</vt:lpstr>
      <vt:lpstr>22.NG cu</vt:lpstr>
      <vt:lpstr>31 (Biểu NG cũ)</vt:lpstr>
      <vt:lpstr>27.MKet cu</vt:lpstr>
      <vt:lpstr>31Mketcu</vt:lpstr>
      <vt:lpstr>32Mketcu</vt:lpstr>
      <vt:lpstr>36.BS</vt:lpstr>
      <vt:lpstr>37 Bs+38 BS</vt:lpstr>
      <vt:lpstr>39 Bs</vt:lpstr>
      <vt:lpstr>28_NG19</vt:lpstr>
      <vt:lpstr>29_NG19</vt:lpstr>
      <vt:lpstr>30_NG19</vt:lpstr>
      <vt:lpstr>31_NG19</vt:lpstr>
      <vt:lpstr>32_NG19</vt:lpstr>
      <vt:lpstr>33+34_NG19</vt:lpstr>
      <vt:lpstr>' 27m'!Print_Area</vt:lpstr>
      <vt:lpstr>'11'!Print_Area</vt:lpstr>
      <vt:lpstr>'12'!Print_Area</vt:lpstr>
      <vt:lpstr>'13'!Print_Area</vt:lpstr>
      <vt:lpstr>'14+15'!Print_Area</vt:lpstr>
      <vt:lpstr>'15.NG Cu'!Print_Area</vt:lpstr>
      <vt:lpstr>'16.NG cu'!Print_Area</vt:lpstr>
      <vt:lpstr>'16+17'!Print_Area</vt:lpstr>
      <vt:lpstr>'17.NG cu'!Print_Area</vt:lpstr>
      <vt:lpstr>'18 (NG cũ)'!Print_Area</vt:lpstr>
      <vt:lpstr>'18m'!Print_Area</vt:lpstr>
      <vt:lpstr>'19.NG cu'!Print_Area</vt:lpstr>
      <vt:lpstr>'19m'!Print_Area</vt:lpstr>
      <vt:lpstr>'20'!Print_Area</vt:lpstr>
      <vt:lpstr>'20+21 NG cu'!Print_Area</vt:lpstr>
      <vt:lpstr>'21'!Print_Area</vt:lpstr>
      <vt:lpstr>'22 GHEP'!Print_Area</vt:lpstr>
      <vt:lpstr>'22.m BỎ'!Print_Area</vt:lpstr>
      <vt:lpstr>'22.NG cu'!Print_Area</vt:lpstr>
      <vt:lpstr>'23m '!Print_Area</vt:lpstr>
      <vt:lpstr>'23m BỎ '!Print_Area</vt:lpstr>
      <vt:lpstr>'24'!Print_Area</vt:lpstr>
      <vt:lpstr>'24m BỎ'!Print_Area</vt:lpstr>
      <vt:lpstr>'25m'!Print_Area</vt:lpstr>
      <vt:lpstr>'26m'!Print_Area</vt:lpstr>
      <vt:lpstr>'28 dc'!Print_Area</vt:lpstr>
      <vt:lpstr>'28_NG19'!Print_Area</vt:lpstr>
      <vt:lpstr>'29(dc)'!Print_Area</vt:lpstr>
      <vt:lpstr>'29_NG19'!Print_Area</vt:lpstr>
      <vt:lpstr>'30 dc'!Print_Area</vt:lpstr>
      <vt:lpstr>'30_NG19'!Print_Area</vt:lpstr>
      <vt:lpstr>'31 dc'!Print_Area</vt:lpstr>
      <vt:lpstr>'31_NG19'!Print_Area</vt:lpstr>
      <vt:lpstr>'32 dc'!Print_Area</vt:lpstr>
      <vt:lpstr>'32_NG19'!Print_Area</vt:lpstr>
      <vt:lpstr>'33+34 dc'!Print_Area</vt:lpstr>
      <vt:lpstr>'33+34_NG19'!Print_Area</vt:lpstr>
      <vt:lpstr>'35m'!Print_Area</vt:lpstr>
      <vt:lpstr>'36.BS'!Print_Area</vt:lpstr>
      <vt:lpstr>'37 Bs+38 BS'!Print_Area</vt:lpstr>
      <vt:lpstr>'39 Bs'!Print_Area</vt:lpstr>
      <vt:lpstr>'Giai thich'!Print_Area</vt:lpstr>
      <vt:lpstr>'ML Dan so va Lao dong'!Print_Area</vt:lpstr>
      <vt:lpstr>'Tên phần'!Print_Area</vt:lpstr>
      <vt:lpstr>'ML Dan so va Lao dong'!Print_Titles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Truong</dc:creator>
  <cp:lastModifiedBy>Admin</cp:lastModifiedBy>
  <cp:lastPrinted>2022-06-29T09:10:54Z</cp:lastPrinted>
  <dcterms:created xsi:type="dcterms:W3CDTF">2007-11-08T01:15:58Z</dcterms:created>
  <dcterms:modified xsi:type="dcterms:W3CDTF">2022-06-30T01:28:30Z</dcterms:modified>
</cp:coreProperties>
</file>