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165" documentId="11_CC22D528531AEDD072633F2A171993DCC27DC049" xr6:coauthVersionLast="47" xr6:coauthVersionMax="47" xr10:uidLastSave="{1E6A492F-8724-4377-AEB6-7B77B88B4F73}"/>
  <bookViews>
    <workbookView xWindow="-120" yWindow="-120" windowWidth="24240" windowHeight="13290" xr2:uid="{00000000-000D-0000-FFFF-FFFF00000000}"/>
  </bookViews>
  <sheets>
    <sheet name="Cập nhật_30.12" sheetId="9" r:id="rId1"/>
    <sheet name="Cập nhật_24.12 " sheetId="6" r:id="rId2"/>
    <sheet name="Cập nhật_18.12" sheetId="5" r:id="rId3"/>
    <sheet name="Cập nhật_16.12" sheetId="4" r:id="rId4"/>
    <sheet name="Nháp" sheetId="3" r:id="rId5"/>
    <sheet name="Hải Phòng" sheetId="2" r:id="rId6"/>
    <sheet name="Sheet1" sheetId="1" r:id="rId7"/>
    <sheet name="Math" sheetId="7" r:id="rId8"/>
    <sheet name="Sheet3" sheetId="8" r:id="rId9"/>
  </sheets>
  <definedNames>
    <definedName name="_xlnm._FilterDatabase" localSheetId="1" hidden="1">'Cập nhật_24.12 '!$A$10:$G$243</definedName>
    <definedName name="_xlnm._FilterDatabase" localSheetId="0" hidden="1">'Cập nhật_30.12'!$A$10:$G$243</definedName>
    <definedName name="_xlnm._FilterDatabase" localSheetId="7" hidden="1">Math!$B$11:$Y$244</definedName>
    <definedName name="_xlnm._FilterDatabase" localSheetId="6" hidden="1">Sheet1!$G$3:$G$234</definedName>
    <definedName name="_xlnm._FilterDatabase" localSheetId="8" hidden="1">Sheet3!$A$2:$H$233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3" i="7" l="1"/>
  <c r="B230" i="7"/>
  <c r="B199" i="7"/>
  <c r="B177" i="7"/>
  <c r="B158" i="7"/>
  <c r="B140" i="7"/>
  <c r="B123" i="7"/>
  <c r="B85" i="7"/>
  <c r="B78" i="7"/>
  <c r="B71" i="7"/>
  <c r="B60" i="7"/>
  <c r="B51" i="7"/>
  <c r="H51" i="7" s="1"/>
  <c r="B35" i="7"/>
  <c r="B22" i="7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3" i="8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13" i="7"/>
  <c r="H12" i="7"/>
  <c r="J242" i="7"/>
  <c r="G242" i="7" s="1"/>
  <c r="J241" i="7"/>
  <c r="G241" i="7" s="1"/>
  <c r="J239" i="7"/>
  <c r="G239" i="7" s="1"/>
  <c r="J238" i="7"/>
  <c r="G238" i="7" s="1"/>
  <c r="J237" i="7"/>
  <c r="G237" i="7" s="1"/>
  <c r="J236" i="7"/>
  <c r="G236" i="7" s="1"/>
  <c r="J235" i="7"/>
  <c r="G235" i="7" s="1"/>
  <c r="J234" i="7"/>
  <c r="G234" i="7" s="1"/>
  <c r="J233" i="7"/>
  <c r="G233" i="7" s="1"/>
  <c r="J232" i="7"/>
  <c r="G232" i="7" s="1"/>
  <c r="J231" i="7"/>
  <c r="G231" i="7" s="1"/>
  <c r="J229" i="7"/>
  <c r="G229" i="7" s="1"/>
  <c r="J228" i="7"/>
  <c r="G228" i="7" s="1"/>
  <c r="J227" i="7"/>
  <c r="G227" i="7" s="1"/>
  <c r="J226" i="7"/>
  <c r="G226" i="7" s="1"/>
  <c r="J225" i="7"/>
  <c r="G225" i="7" s="1"/>
  <c r="J224" i="7"/>
  <c r="G224" i="7" s="1"/>
  <c r="J223" i="7"/>
  <c r="G223" i="7" s="1"/>
  <c r="J222" i="7"/>
  <c r="G222" i="7" s="1"/>
  <c r="J221" i="7"/>
  <c r="G221" i="7" s="1"/>
  <c r="J220" i="7"/>
  <c r="G220" i="7" s="1"/>
  <c r="J219" i="7"/>
  <c r="G219" i="7" s="1"/>
  <c r="J218" i="7"/>
  <c r="G218" i="7" s="1"/>
  <c r="J217" i="7"/>
  <c r="G217" i="7" s="1"/>
  <c r="J216" i="7"/>
  <c r="G216" i="7" s="1"/>
  <c r="J215" i="7"/>
  <c r="G215" i="7" s="1"/>
  <c r="J214" i="7"/>
  <c r="G214" i="7" s="1"/>
  <c r="J213" i="7"/>
  <c r="G213" i="7" s="1"/>
  <c r="J212" i="7"/>
  <c r="G212" i="7" s="1"/>
  <c r="J211" i="7"/>
  <c r="G211" i="7" s="1"/>
  <c r="J210" i="7"/>
  <c r="G210" i="7" s="1"/>
  <c r="J209" i="7"/>
  <c r="G209" i="7" s="1"/>
  <c r="J208" i="7"/>
  <c r="G208" i="7" s="1"/>
  <c r="J207" i="7"/>
  <c r="G207" i="7" s="1"/>
  <c r="J206" i="7"/>
  <c r="G206" i="7" s="1"/>
  <c r="J205" i="7"/>
  <c r="G205" i="7" s="1"/>
  <c r="J204" i="7"/>
  <c r="G204" i="7" s="1"/>
  <c r="J203" i="7"/>
  <c r="G203" i="7" s="1"/>
  <c r="J202" i="7"/>
  <c r="G202" i="7" s="1"/>
  <c r="J201" i="7"/>
  <c r="G201" i="7" s="1"/>
  <c r="J200" i="7"/>
  <c r="G200" i="7" s="1"/>
  <c r="J198" i="7"/>
  <c r="G198" i="7" s="1"/>
  <c r="J197" i="7"/>
  <c r="G197" i="7" s="1"/>
  <c r="J196" i="7"/>
  <c r="G196" i="7" s="1"/>
  <c r="J195" i="7"/>
  <c r="G195" i="7" s="1"/>
  <c r="J194" i="7"/>
  <c r="G194" i="7" s="1"/>
  <c r="J193" i="7"/>
  <c r="G193" i="7" s="1"/>
  <c r="J192" i="7"/>
  <c r="G192" i="7" s="1"/>
  <c r="J191" i="7"/>
  <c r="G191" i="7" s="1"/>
  <c r="J190" i="7"/>
  <c r="G190" i="7" s="1"/>
  <c r="J189" i="7"/>
  <c r="G189" i="7" s="1"/>
  <c r="J188" i="7"/>
  <c r="G188" i="7" s="1"/>
  <c r="J187" i="7"/>
  <c r="G187" i="7" s="1"/>
  <c r="J186" i="7"/>
  <c r="G186" i="7" s="1"/>
  <c r="J185" i="7"/>
  <c r="G185" i="7" s="1"/>
  <c r="J184" i="7"/>
  <c r="G184" i="7" s="1"/>
  <c r="J183" i="7"/>
  <c r="G183" i="7" s="1"/>
  <c r="J182" i="7"/>
  <c r="G182" i="7" s="1"/>
  <c r="J181" i="7"/>
  <c r="G181" i="7" s="1"/>
  <c r="J180" i="7"/>
  <c r="G180" i="7" s="1"/>
  <c r="J179" i="7"/>
  <c r="G179" i="7" s="1"/>
  <c r="J178" i="7"/>
  <c r="G178" i="7" s="1"/>
  <c r="J176" i="7"/>
  <c r="G176" i="7" s="1"/>
  <c r="J175" i="7"/>
  <c r="G175" i="7" s="1"/>
  <c r="J174" i="7"/>
  <c r="G174" i="7" s="1"/>
  <c r="J173" i="7"/>
  <c r="G173" i="7" s="1"/>
  <c r="J172" i="7"/>
  <c r="G172" i="7" s="1"/>
  <c r="J171" i="7"/>
  <c r="G171" i="7" s="1"/>
  <c r="J170" i="7"/>
  <c r="G170" i="7" s="1"/>
  <c r="J169" i="7"/>
  <c r="G169" i="7" s="1"/>
  <c r="J168" i="7"/>
  <c r="G168" i="7" s="1"/>
  <c r="J167" i="7"/>
  <c r="G167" i="7" s="1"/>
  <c r="J166" i="7"/>
  <c r="G166" i="7" s="1"/>
  <c r="J165" i="7"/>
  <c r="G165" i="7" s="1"/>
  <c r="J164" i="7"/>
  <c r="G164" i="7" s="1"/>
  <c r="J163" i="7"/>
  <c r="G163" i="7" s="1"/>
  <c r="J162" i="7"/>
  <c r="G162" i="7" s="1"/>
  <c r="J161" i="7"/>
  <c r="G161" i="7" s="1"/>
  <c r="J160" i="7"/>
  <c r="G160" i="7" s="1"/>
  <c r="J159" i="7"/>
  <c r="G159" i="7" s="1"/>
  <c r="J157" i="7"/>
  <c r="G157" i="7" s="1"/>
  <c r="J156" i="7"/>
  <c r="G156" i="7" s="1"/>
  <c r="J155" i="7"/>
  <c r="G155" i="7" s="1"/>
  <c r="J154" i="7"/>
  <c r="G154" i="7" s="1"/>
  <c r="J153" i="7"/>
  <c r="G153" i="7" s="1"/>
  <c r="J152" i="7"/>
  <c r="G152" i="7" s="1"/>
  <c r="J151" i="7"/>
  <c r="G151" i="7" s="1"/>
  <c r="J150" i="7"/>
  <c r="G150" i="7" s="1"/>
  <c r="J149" i="7"/>
  <c r="G149" i="7" s="1"/>
  <c r="J148" i="7"/>
  <c r="G148" i="7" s="1"/>
  <c r="J147" i="7"/>
  <c r="G147" i="7" s="1"/>
  <c r="J146" i="7"/>
  <c r="G146" i="7" s="1"/>
  <c r="J145" i="7"/>
  <c r="G145" i="7" s="1"/>
  <c r="J144" i="7"/>
  <c r="G144" i="7" s="1"/>
  <c r="J143" i="7"/>
  <c r="G143" i="7" s="1"/>
  <c r="J142" i="7"/>
  <c r="G142" i="7" s="1"/>
  <c r="J141" i="7"/>
  <c r="G141" i="7" s="1"/>
  <c r="J139" i="7"/>
  <c r="G139" i="7" s="1"/>
  <c r="J138" i="7"/>
  <c r="G138" i="7" s="1"/>
  <c r="J137" i="7"/>
  <c r="G137" i="7" s="1"/>
  <c r="J136" i="7"/>
  <c r="G136" i="7" s="1"/>
  <c r="J135" i="7"/>
  <c r="G135" i="7" s="1"/>
  <c r="J134" i="7"/>
  <c r="G134" i="7" s="1"/>
  <c r="J133" i="7"/>
  <c r="G133" i="7" s="1"/>
  <c r="J132" i="7"/>
  <c r="G132" i="7" s="1"/>
  <c r="J131" i="7"/>
  <c r="G131" i="7" s="1"/>
  <c r="J130" i="7"/>
  <c r="G130" i="7" s="1"/>
  <c r="J129" i="7"/>
  <c r="G129" i="7" s="1"/>
  <c r="J128" i="7"/>
  <c r="G128" i="7" s="1"/>
  <c r="J127" i="7"/>
  <c r="G127" i="7" s="1"/>
  <c r="J126" i="7"/>
  <c r="G126" i="7" s="1"/>
  <c r="J125" i="7"/>
  <c r="G125" i="7" s="1"/>
  <c r="J124" i="7"/>
  <c r="G124" i="7" s="1"/>
  <c r="J122" i="7"/>
  <c r="G122" i="7" s="1"/>
  <c r="J121" i="7"/>
  <c r="G121" i="7" s="1"/>
  <c r="J120" i="7"/>
  <c r="G120" i="7" s="1"/>
  <c r="J119" i="7"/>
  <c r="G119" i="7" s="1"/>
  <c r="J118" i="7"/>
  <c r="G118" i="7" s="1"/>
  <c r="J117" i="7"/>
  <c r="G117" i="7" s="1"/>
  <c r="J116" i="7"/>
  <c r="G116" i="7" s="1"/>
  <c r="J115" i="7"/>
  <c r="G115" i="7" s="1"/>
  <c r="J114" i="7"/>
  <c r="G114" i="7" s="1"/>
  <c r="J113" i="7"/>
  <c r="G113" i="7" s="1"/>
  <c r="J112" i="7"/>
  <c r="G112" i="7" s="1"/>
  <c r="J111" i="7"/>
  <c r="G111" i="7" s="1"/>
  <c r="J110" i="7"/>
  <c r="G110" i="7" s="1"/>
  <c r="J109" i="7"/>
  <c r="G109" i="7" s="1"/>
  <c r="J108" i="7"/>
  <c r="G108" i="7" s="1"/>
  <c r="J107" i="7"/>
  <c r="G107" i="7" s="1"/>
  <c r="J106" i="7"/>
  <c r="G106" i="7" s="1"/>
  <c r="J105" i="7"/>
  <c r="G105" i="7" s="1"/>
  <c r="J104" i="7"/>
  <c r="G104" i="7" s="1"/>
  <c r="J103" i="7"/>
  <c r="G103" i="7" s="1"/>
  <c r="J102" i="7"/>
  <c r="G102" i="7" s="1"/>
  <c r="J101" i="7"/>
  <c r="G101" i="7" s="1"/>
  <c r="J100" i="7"/>
  <c r="G100" i="7" s="1"/>
  <c r="J99" i="7"/>
  <c r="G99" i="7" s="1"/>
  <c r="J98" i="7"/>
  <c r="G98" i="7" s="1"/>
  <c r="J97" i="7"/>
  <c r="G97" i="7" s="1"/>
  <c r="J96" i="7"/>
  <c r="G96" i="7" s="1"/>
  <c r="J95" i="7"/>
  <c r="G95" i="7" s="1"/>
  <c r="J94" i="7"/>
  <c r="G94" i="7" s="1"/>
  <c r="J93" i="7"/>
  <c r="G93" i="7" s="1"/>
  <c r="J92" i="7"/>
  <c r="G92" i="7" s="1"/>
  <c r="J91" i="7"/>
  <c r="G91" i="7" s="1"/>
  <c r="J90" i="7"/>
  <c r="G90" i="7" s="1"/>
  <c r="J89" i="7"/>
  <c r="G89" i="7" s="1"/>
  <c r="J88" i="7"/>
  <c r="G88" i="7" s="1"/>
  <c r="J87" i="7"/>
  <c r="G87" i="7" s="1"/>
  <c r="J86" i="7"/>
  <c r="G86" i="7" s="1"/>
  <c r="J84" i="7"/>
  <c r="G84" i="7" s="1"/>
  <c r="J83" i="7"/>
  <c r="G83" i="7" s="1"/>
  <c r="J82" i="7"/>
  <c r="G82" i="7" s="1"/>
  <c r="J81" i="7"/>
  <c r="G81" i="7" s="1"/>
  <c r="J80" i="7"/>
  <c r="G80" i="7" s="1"/>
  <c r="J79" i="7"/>
  <c r="G79" i="7" s="1"/>
  <c r="J77" i="7"/>
  <c r="G77" i="7" s="1"/>
  <c r="J76" i="7"/>
  <c r="G76" i="7" s="1"/>
  <c r="J75" i="7"/>
  <c r="G75" i="7" s="1"/>
  <c r="J74" i="7"/>
  <c r="G74" i="7" s="1"/>
  <c r="J73" i="7"/>
  <c r="G73" i="7" s="1"/>
  <c r="J72" i="7"/>
  <c r="G72" i="7" s="1"/>
  <c r="J70" i="7"/>
  <c r="G70" i="7" s="1"/>
  <c r="J69" i="7"/>
  <c r="G69" i="7" s="1"/>
  <c r="J68" i="7"/>
  <c r="G68" i="7" s="1"/>
  <c r="J67" i="7"/>
  <c r="G67" i="7" s="1"/>
  <c r="J66" i="7"/>
  <c r="G66" i="7" s="1"/>
  <c r="J65" i="7"/>
  <c r="G65" i="7" s="1"/>
  <c r="J64" i="7"/>
  <c r="G64" i="7" s="1"/>
  <c r="J63" i="7"/>
  <c r="G63" i="7" s="1"/>
  <c r="J62" i="7"/>
  <c r="G62" i="7" s="1"/>
  <c r="J61" i="7"/>
  <c r="G61" i="7" s="1"/>
  <c r="J59" i="7"/>
  <c r="G59" i="7" s="1"/>
  <c r="J58" i="7"/>
  <c r="G58" i="7" s="1"/>
  <c r="J57" i="7"/>
  <c r="G57" i="7" s="1"/>
  <c r="J56" i="7"/>
  <c r="G56" i="7" s="1"/>
  <c r="J55" i="7"/>
  <c r="G55" i="7" s="1"/>
  <c r="J54" i="7"/>
  <c r="G54" i="7" s="1"/>
  <c r="J53" i="7"/>
  <c r="G53" i="7" s="1"/>
  <c r="J52" i="7"/>
  <c r="G52" i="7" s="1"/>
  <c r="J50" i="7"/>
  <c r="G50" i="7" s="1"/>
  <c r="J49" i="7"/>
  <c r="G49" i="7" s="1"/>
  <c r="J48" i="7"/>
  <c r="G48" i="7" s="1"/>
  <c r="J47" i="7"/>
  <c r="G47" i="7" s="1"/>
  <c r="J46" i="7"/>
  <c r="G46" i="7" s="1"/>
  <c r="J45" i="7"/>
  <c r="G45" i="7" s="1"/>
  <c r="J44" i="7"/>
  <c r="G44" i="7" s="1"/>
  <c r="J43" i="7"/>
  <c r="G43" i="7" s="1"/>
  <c r="J42" i="7"/>
  <c r="G42" i="7" s="1"/>
  <c r="J41" i="7"/>
  <c r="G41" i="7" s="1"/>
  <c r="J40" i="7"/>
  <c r="G40" i="7" s="1"/>
  <c r="J39" i="7"/>
  <c r="G39" i="7" s="1"/>
  <c r="J38" i="7"/>
  <c r="G38" i="7" s="1"/>
  <c r="J37" i="7"/>
  <c r="G37" i="7" s="1"/>
  <c r="J36" i="7"/>
  <c r="G36" i="7" s="1"/>
  <c r="J34" i="7"/>
  <c r="G34" i="7" s="1"/>
  <c r="J33" i="7"/>
  <c r="G33" i="7" s="1"/>
  <c r="J32" i="7"/>
  <c r="G32" i="7" s="1"/>
  <c r="J31" i="7"/>
  <c r="G31" i="7" s="1"/>
  <c r="J30" i="7"/>
  <c r="G30" i="7" s="1"/>
  <c r="J29" i="7"/>
  <c r="G29" i="7" s="1"/>
  <c r="J28" i="7"/>
  <c r="G28" i="7" s="1"/>
  <c r="J27" i="7"/>
  <c r="G27" i="7" s="1"/>
  <c r="J26" i="7"/>
  <c r="G26" i="7" s="1"/>
  <c r="J25" i="7"/>
  <c r="G25" i="7" s="1"/>
  <c r="J24" i="7"/>
  <c r="G24" i="7" s="1"/>
  <c r="J23" i="7"/>
  <c r="G23" i="7" s="1"/>
  <c r="J21" i="7"/>
  <c r="G21" i="7" s="1"/>
  <c r="J20" i="7"/>
  <c r="G20" i="7" s="1"/>
  <c r="J19" i="7"/>
  <c r="G19" i="7" s="1"/>
  <c r="J18" i="7"/>
  <c r="G18" i="7" s="1"/>
  <c r="J17" i="7"/>
  <c r="G17" i="7" s="1"/>
  <c r="J16" i="7"/>
  <c r="G16" i="7" s="1"/>
  <c r="J15" i="7"/>
  <c r="G15" i="7" s="1"/>
  <c r="J14" i="7"/>
  <c r="G14" i="7" s="1"/>
  <c r="J13" i="7"/>
  <c r="G13" i="7" s="1"/>
  <c r="J243" i="7"/>
  <c r="G243" i="7" s="1"/>
  <c r="I240" i="7"/>
  <c r="J240" i="7" s="1"/>
  <c r="G240" i="7" s="1"/>
  <c r="I199" i="7"/>
  <c r="J199" i="7" s="1"/>
  <c r="G199" i="7" s="1"/>
  <c r="I177" i="7"/>
  <c r="J177" i="7" s="1"/>
  <c r="G177" i="7" s="1"/>
  <c r="I158" i="7"/>
  <c r="J158" i="7" s="1"/>
  <c r="G158" i="7" s="1"/>
  <c r="I140" i="7"/>
  <c r="J140" i="7" s="1"/>
  <c r="G140" i="7" s="1"/>
  <c r="I123" i="7"/>
  <c r="J123" i="7" s="1"/>
  <c r="G123" i="7" s="1"/>
  <c r="I85" i="7"/>
  <c r="J85" i="7" s="1"/>
  <c r="G85" i="7" s="1"/>
  <c r="I78" i="7"/>
  <c r="J78" i="7" s="1"/>
  <c r="G78" i="7" s="1"/>
  <c r="I71" i="7"/>
  <c r="J71" i="7" s="1"/>
  <c r="G71" i="7" s="1"/>
  <c r="I60" i="7"/>
  <c r="J60" i="7" s="1"/>
  <c r="G60" i="7" s="1"/>
  <c r="I51" i="7"/>
  <c r="J51" i="7" s="1"/>
  <c r="G51" i="7" s="1"/>
  <c r="I35" i="7"/>
  <c r="J35" i="7" s="1"/>
  <c r="G35" i="7" s="1"/>
  <c r="I22" i="7"/>
  <c r="J22" i="7" s="1"/>
  <c r="G22" i="7" s="1"/>
  <c r="I12" i="7"/>
  <c r="J12" i="7" s="1"/>
  <c r="G12" i="7" s="1"/>
  <c r="E11" i="6"/>
  <c r="I230" i="7" l="1"/>
  <c r="J230" i="7" s="1"/>
  <c r="G230" i="7" s="1"/>
  <c r="H11" i="7"/>
  <c r="F4" i="7"/>
  <c r="G4" i="7"/>
  <c r="H4" i="7"/>
  <c r="E4" i="7"/>
  <c r="I11" i="7"/>
  <c r="J11" i="7" s="1"/>
  <c r="G11" i="7" s="1"/>
  <c r="G243" i="6"/>
  <c r="G242" i="6"/>
  <c r="G241" i="6"/>
  <c r="F240" i="6"/>
  <c r="G240" i="6" s="1"/>
  <c r="G239" i="6"/>
  <c r="G238" i="6"/>
  <c r="G237" i="6"/>
  <c r="G236" i="6"/>
  <c r="G235" i="6"/>
  <c r="G234" i="6"/>
  <c r="G233" i="6"/>
  <c r="G232" i="6"/>
  <c r="G231" i="6"/>
  <c r="F230" i="6"/>
  <c r="G230" i="6" s="1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F199" i="6"/>
  <c r="G199" i="6" s="1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F177" i="6"/>
  <c r="G177" i="6" s="1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F158" i="6"/>
  <c r="G158" i="6" s="1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F140" i="6"/>
  <c r="G140" i="6" s="1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F123" i="6"/>
  <c r="G123" i="6" s="1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F85" i="6"/>
  <c r="G85" i="6" s="1"/>
  <c r="G84" i="6"/>
  <c r="G83" i="6"/>
  <c r="G82" i="6"/>
  <c r="G81" i="6"/>
  <c r="G80" i="6"/>
  <c r="G79" i="6"/>
  <c r="F78" i="6"/>
  <c r="G78" i="6" s="1"/>
  <c r="G77" i="6"/>
  <c r="G76" i="6"/>
  <c r="G75" i="6"/>
  <c r="G74" i="6"/>
  <c r="G73" i="6"/>
  <c r="G72" i="6"/>
  <c r="F71" i="6"/>
  <c r="G71" i="6" s="1"/>
  <c r="G70" i="6"/>
  <c r="G69" i="6"/>
  <c r="G68" i="6"/>
  <c r="G67" i="6"/>
  <c r="G66" i="6"/>
  <c r="G65" i="6"/>
  <c r="G64" i="6"/>
  <c r="G63" i="6"/>
  <c r="G62" i="6"/>
  <c r="G61" i="6"/>
  <c r="F60" i="6"/>
  <c r="G60" i="6" s="1"/>
  <c r="G59" i="6"/>
  <c r="G58" i="6"/>
  <c r="G57" i="6"/>
  <c r="G56" i="6"/>
  <c r="G55" i="6"/>
  <c r="G54" i="6"/>
  <c r="G53" i="6"/>
  <c r="G52" i="6"/>
  <c r="F51" i="6"/>
  <c r="G51" i="6" s="1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F35" i="6"/>
  <c r="G35" i="6" s="1"/>
  <c r="G34" i="6"/>
  <c r="G33" i="6"/>
  <c r="G32" i="6"/>
  <c r="G31" i="6"/>
  <c r="G30" i="6"/>
  <c r="G29" i="6"/>
  <c r="G28" i="6"/>
  <c r="G27" i="6"/>
  <c r="G26" i="6"/>
  <c r="G25" i="6"/>
  <c r="G24" i="6"/>
  <c r="G23" i="6"/>
  <c r="F22" i="6"/>
  <c r="G22" i="6" s="1"/>
  <c r="G21" i="6"/>
  <c r="G20" i="6"/>
  <c r="G19" i="6"/>
  <c r="G18" i="6"/>
  <c r="G17" i="6"/>
  <c r="G16" i="6"/>
  <c r="G15" i="6"/>
  <c r="G14" i="6"/>
  <c r="G13" i="6"/>
  <c r="F12" i="6"/>
  <c r="G12" i="6" l="1"/>
  <c r="F11" i="6"/>
  <c r="G11" i="6" s="1"/>
  <c r="G242" i="5"/>
  <c r="G241" i="5"/>
  <c r="G240" i="5"/>
  <c r="G239" i="5"/>
  <c r="F239" i="5"/>
  <c r="G238" i="5"/>
  <c r="G237" i="5"/>
  <c r="G236" i="5"/>
  <c r="G235" i="5"/>
  <c r="G234" i="5"/>
  <c r="G233" i="5"/>
  <c r="G232" i="5"/>
  <c r="G231" i="5"/>
  <c r="G230" i="5"/>
  <c r="F229" i="5"/>
  <c r="G229" i="5" s="1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F198" i="5"/>
  <c r="G198" i="5" s="1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F176" i="5"/>
  <c r="G176" i="5" s="1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F157" i="5"/>
  <c r="G157" i="5" s="1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F139" i="5"/>
  <c r="G139" i="5" s="1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F122" i="5"/>
  <c r="G122" i="5" s="1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F84" i="5"/>
  <c r="G84" i="5" s="1"/>
  <c r="G83" i="5"/>
  <c r="G82" i="5"/>
  <c r="G81" i="5"/>
  <c r="G80" i="5"/>
  <c r="G79" i="5"/>
  <c r="G78" i="5"/>
  <c r="F77" i="5"/>
  <c r="G77" i="5" s="1"/>
  <c r="G76" i="5"/>
  <c r="G75" i="5"/>
  <c r="G74" i="5"/>
  <c r="G73" i="5"/>
  <c r="G72" i="5"/>
  <c r="G71" i="5"/>
  <c r="F70" i="5"/>
  <c r="G70" i="5" s="1"/>
  <c r="G69" i="5"/>
  <c r="G68" i="5"/>
  <c r="G67" i="5"/>
  <c r="G66" i="5"/>
  <c r="G65" i="5"/>
  <c r="G64" i="5"/>
  <c r="G63" i="5"/>
  <c r="G62" i="5"/>
  <c r="G61" i="5"/>
  <c r="G60" i="5"/>
  <c r="F59" i="5"/>
  <c r="G59" i="5" s="1"/>
  <c r="G58" i="5"/>
  <c r="G57" i="5"/>
  <c r="G56" i="5"/>
  <c r="G55" i="5"/>
  <c r="G54" i="5"/>
  <c r="G53" i="5"/>
  <c r="G52" i="5"/>
  <c r="G51" i="5"/>
  <c r="F50" i="5"/>
  <c r="G50" i="5" s="1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F34" i="5"/>
  <c r="G34" i="5" s="1"/>
  <c r="G33" i="5"/>
  <c r="G32" i="5"/>
  <c r="G31" i="5"/>
  <c r="G30" i="5"/>
  <c r="G29" i="5"/>
  <c r="G28" i="5"/>
  <c r="G27" i="5"/>
  <c r="G26" i="5"/>
  <c r="G25" i="5"/>
  <c r="G24" i="5"/>
  <c r="G23" i="5"/>
  <c r="G22" i="5"/>
  <c r="F21" i="5"/>
  <c r="G21" i="5" s="1"/>
  <c r="G20" i="5"/>
  <c r="G19" i="5"/>
  <c r="G18" i="5"/>
  <c r="G17" i="5"/>
  <c r="G16" i="5"/>
  <c r="G15" i="5"/>
  <c r="G14" i="5"/>
  <c r="G13" i="5"/>
  <c r="G12" i="5"/>
  <c r="F11" i="5"/>
  <c r="G11" i="5" s="1"/>
  <c r="G10" i="5"/>
  <c r="G242" i="4" l="1"/>
  <c r="G241" i="4"/>
  <c r="G240" i="4"/>
  <c r="G238" i="4"/>
  <c r="G237" i="4"/>
  <c r="G236" i="4"/>
  <c r="G235" i="4"/>
  <c r="G234" i="4"/>
  <c r="G233" i="4"/>
  <c r="G232" i="4"/>
  <c r="G231" i="4"/>
  <c r="G230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3" i="4"/>
  <c r="G82" i="4"/>
  <c r="G81" i="4"/>
  <c r="G80" i="4"/>
  <c r="G79" i="4"/>
  <c r="G78" i="4"/>
  <c r="G76" i="4"/>
  <c r="G75" i="4"/>
  <c r="G74" i="4"/>
  <c r="G73" i="4"/>
  <c r="G72" i="4"/>
  <c r="G71" i="4"/>
  <c r="G69" i="4"/>
  <c r="G68" i="4"/>
  <c r="G67" i="4"/>
  <c r="G66" i="4"/>
  <c r="G65" i="4"/>
  <c r="G64" i="4"/>
  <c r="G63" i="4"/>
  <c r="G62" i="4"/>
  <c r="G61" i="4"/>
  <c r="G60" i="4"/>
  <c r="G58" i="4"/>
  <c r="G57" i="4"/>
  <c r="G56" i="4"/>
  <c r="G55" i="4"/>
  <c r="G54" i="4"/>
  <c r="G53" i="4"/>
  <c r="G52" i="4"/>
  <c r="G51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3" i="4"/>
  <c r="G32" i="4"/>
  <c r="G31" i="4"/>
  <c r="G30" i="4"/>
  <c r="G29" i="4"/>
  <c r="G28" i="4"/>
  <c r="G27" i="4"/>
  <c r="G26" i="4"/>
  <c r="G25" i="4"/>
  <c r="G24" i="4"/>
  <c r="G23" i="4"/>
  <c r="G22" i="4"/>
  <c r="G20" i="4"/>
  <c r="G19" i="4"/>
  <c r="G18" i="4"/>
  <c r="G17" i="4"/>
  <c r="G16" i="4"/>
  <c r="G15" i="4"/>
  <c r="G14" i="4"/>
  <c r="G13" i="4"/>
  <c r="G12" i="4"/>
  <c r="G10" i="4"/>
  <c r="F239" i="4"/>
  <c r="G239" i="4" s="1"/>
  <c r="F229" i="4"/>
  <c r="G229" i="4" s="1"/>
  <c r="F198" i="4"/>
  <c r="G198" i="4" s="1"/>
  <c r="F176" i="4"/>
  <c r="G176" i="4" s="1"/>
  <c r="F157" i="4"/>
  <c r="G157" i="4" s="1"/>
  <c r="F139" i="4"/>
  <c r="G139" i="4" s="1"/>
  <c r="F122" i="4"/>
  <c r="G122" i="4" s="1"/>
  <c r="F84" i="4"/>
  <c r="G84" i="4" s="1"/>
  <c r="F77" i="4"/>
  <c r="G77" i="4" s="1"/>
  <c r="F70" i="4"/>
  <c r="G70" i="4" s="1"/>
  <c r="F59" i="4"/>
  <c r="G59" i="4" s="1"/>
  <c r="F50" i="4"/>
  <c r="G50" i="4" s="1"/>
  <c r="F34" i="4"/>
  <c r="G34" i="4" s="1"/>
  <c r="F21" i="4"/>
  <c r="G21" i="4" s="1"/>
  <c r="F11" i="4"/>
  <c r="G11" i="4" s="1"/>
  <c r="G241" i="3"/>
  <c r="G240" i="3"/>
  <c r="F239" i="3"/>
  <c r="G239" i="3" s="1"/>
  <c r="G238" i="3"/>
  <c r="G237" i="3"/>
  <c r="G236" i="3"/>
  <c r="G235" i="3"/>
  <c r="G234" i="3"/>
  <c r="G233" i="3"/>
  <c r="G232" i="3"/>
  <c r="G231" i="3"/>
  <c r="G230" i="3"/>
  <c r="F229" i="3"/>
  <c r="G229" i="3" s="1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F198" i="3"/>
  <c r="G198" i="3" s="1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F176" i="3"/>
  <c r="G176" i="3" s="1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F157" i="3"/>
  <c r="G157" i="3" s="1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F139" i="3"/>
  <c r="G139" i="3" s="1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F122" i="3"/>
  <c r="G122" i="3" s="1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F84" i="3"/>
  <c r="G84" i="3" s="1"/>
  <c r="G83" i="3"/>
  <c r="G82" i="3"/>
  <c r="G81" i="3"/>
  <c r="G80" i="3"/>
  <c r="G79" i="3"/>
  <c r="G78" i="3"/>
  <c r="F77" i="3"/>
  <c r="G77" i="3" s="1"/>
  <c r="G76" i="3"/>
  <c r="G75" i="3"/>
  <c r="G74" i="3"/>
  <c r="G73" i="3"/>
  <c r="G72" i="3"/>
  <c r="G71" i="3"/>
  <c r="F70" i="3"/>
  <c r="G70" i="3" s="1"/>
  <c r="G69" i="3"/>
  <c r="G68" i="3"/>
  <c r="G67" i="3"/>
  <c r="G66" i="3"/>
  <c r="G65" i="3"/>
  <c r="G64" i="3"/>
  <c r="G63" i="3"/>
  <c r="G62" i="3"/>
  <c r="G61" i="3"/>
  <c r="G60" i="3"/>
  <c r="F59" i="3"/>
  <c r="G59" i="3" s="1"/>
  <c r="G58" i="3"/>
  <c r="G57" i="3"/>
  <c r="G56" i="3"/>
  <c r="G55" i="3"/>
  <c r="G54" i="3"/>
  <c r="G53" i="3"/>
  <c r="G52" i="3"/>
  <c r="G51" i="3"/>
  <c r="F50" i="3"/>
  <c r="G50" i="3" s="1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F34" i="3"/>
  <c r="G34" i="3" s="1"/>
  <c r="G33" i="3"/>
  <c r="G32" i="3"/>
  <c r="G31" i="3"/>
  <c r="G30" i="3"/>
  <c r="G29" i="3"/>
  <c r="G28" i="3"/>
  <c r="G27" i="3"/>
  <c r="G26" i="3"/>
  <c r="G25" i="3"/>
  <c r="G24" i="3"/>
  <c r="G23" i="3"/>
  <c r="G22" i="3"/>
  <c r="F21" i="3"/>
  <c r="G21" i="3" s="1"/>
  <c r="G20" i="3"/>
  <c r="G19" i="3"/>
  <c r="G18" i="3"/>
  <c r="G17" i="3"/>
  <c r="G16" i="3"/>
  <c r="G15" i="3"/>
  <c r="G14" i="3"/>
  <c r="G13" i="3"/>
  <c r="G12" i="3"/>
  <c r="F11" i="3"/>
  <c r="G11" i="3" s="1"/>
  <c r="G10" i="2" l="1"/>
  <c r="G242" i="2" l="1"/>
  <c r="F11" i="2"/>
  <c r="G11" i="2" s="1"/>
  <c r="G241" i="2"/>
  <c r="G240" i="2"/>
  <c r="F239" i="2"/>
  <c r="G239" i="2" s="1"/>
  <c r="G238" i="2"/>
  <c r="G237" i="2"/>
  <c r="G236" i="2"/>
  <c r="G235" i="2"/>
  <c r="G234" i="2"/>
  <c r="G233" i="2"/>
  <c r="G232" i="2"/>
  <c r="G231" i="2"/>
  <c r="G230" i="2"/>
  <c r="F229" i="2"/>
  <c r="G229" i="2" s="1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F198" i="2"/>
  <c r="G198" i="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F176" i="2"/>
  <c r="G176" i="2" s="1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F157" i="2"/>
  <c r="G157" i="2" s="1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F139" i="2"/>
  <c r="G139" i="2" s="1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F122" i="2"/>
  <c r="G122" i="2" s="1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F84" i="2"/>
  <c r="G84" i="2" s="1"/>
  <c r="G83" i="2"/>
  <c r="G82" i="2"/>
  <c r="G81" i="2"/>
  <c r="G80" i="2"/>
  <c r="G79" i="2"/>
  <c r="G78" i="2"/>
  <c r="F77" i="2"/>
  <c r="G77" i="2" s="1"/>
  <c r="G76" i="2"/>
  <c r="G75" i="2"/>
  <c r="G74" i="2"/>
  <c r="G73" i="2"/>
  <c r="G72" i="2"/>
  <c r="G71" i="2"/>
  <c r="F70" i="2"/>
  <c r="G70" i="2" s="1"/>
  <c r="G69" i="2"/>
  <c r="G68" i="2"/>
  <c r="G67" i="2"/>
  <c r="G66" i="2"/>
  <c r="G65" i="2"/>
  <c r="G64" i="2"/>
  <c r="G63" i="2"/>
  <c r="G62" i="2"/>
  <c r="G61" i="2"/>
  <c r="G60" i="2"/>
  <c r="F59" i="2"/>
  <c r="G59" i="2" s="1"/>
  <c r="G58" i="2"/>
  <c r="G57" i="2"/>
  <c r="G56" i="2"/>
  <c r="G55" i="2"/>
  <c r="G54" i="2"/>
  <c r="G53" i="2"/>
  <c r="G52" i="2"/>
  <c r="G51" i="2"/>
  <c r="F50" i="2"/>
  <c r="G50" i="2" s="1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F34" i="2"/>
  <c r="G34" i="2" s="1"/>
  <c r="G33" i="2"/>
  <c r="G32" i="2"/>
  <c r="G31" i="2"/>
  <c r="G30" i="2"/>
  <c r="G29" i="2"/>
  <c r="G28" i="2"/>
  <c r="G27" i="2"/>
  <c r="G26" i="2"/>
  <c r="G25" i="2"/>
  <c r="G24" i="2"/>
  <c r="G23" i="2"/>
  <c r="G22" i="2"/>
  <c r="F21" i="2"/>
  <c r="G21" i="2" s="1"/>
  <c r="G20" i="2"/>
  <c r="G19" i="2"/>
  <c r="G18" i="2"/>
  <c r="G17" i="2"/>
  <c r="G16" i="2"/>
  <c r="G15" i="2"/>
  <c r="G14" i="2"/>
  <c r="G13" i="2"/>
  <c r="G12" i="2"/>
</calcChain>
</file>

<file path=xl/sharedStrings.xml><?xml version="1.0" encoding="utf-8"?>
<sst xmlns="http://schemas.openxmlformats.org/spreadsheetml/2006/main" count="5371" uniqueCount="484">
  <si>
    <t>Kết quả đánh giá cấp độ dịch tại TP. Hải Phòng</t>
  </si>
  <si>
    <t>Cấp 1</t>
  </si>
  <si>
    <t>Cấp 2</t>
  </si>
  <si>
    <t>Cấp 3</t>
  </si>
  <si>
    <t>Cấp 4</t>
  </si>
  <si>
    <t>Phạm vi xã</t>
  </si>
  <si>
    <t>Đơn vị hành chính</t>
  </si>
  <si>
    <t>TT</t>
  </si>
  <si>
    <t>Tên xã/phường</t>
  </si>
  <si>
    <t>Cấp độ dịch</t>
  </si>
  <si>
    <t>Thành phố Hải Phòng</t>
  </si>
  <si>
    <t>Quận Hồng Bàng</t>
  </si>
  <si>
    <t>Phường Quán Toan</t>
  </si>
  <si>
    <t>Phường Hùng Vương</t>
  </si>
  <si>
    <t>Phường Sở Dầu</t>
  </si>
  <si>
    <t>Phường Thượng Lý</t>
  </si>
  <si>
    <t>Phường Hạ Lý</t>
  </si>
  <si>
    <t>Phường Minh Khai</t>
  </si>
  <si>
    <t>Phường Trại Chuối</t>
  </si>
  <si>
    <t>Phường Hoàng Văn Thụ</t>
  </si>
  <si>
    <t>Phường Phan Bội Châu</t>
  </si>
  <si>
    <t>Quận Ngô Quyền</t>
  </si>
  <si>
    <t>Phường Máy Chai</t>
  </si>
  <si>
    <t>Phường Máy Tơ</t>
  </si>
  <si>
    <t>Phường Vạn Mỹ</t>
  </si>
  <si>
    <t>Phường Cầu Tre</t>
  </si>
  <si>
    <t>Phường Lạc Viên</t>
  </si>
  <si>
    <t>Phường Gia Viên</t>
  </si>
  <si>
    <t>Phường Đông Khê</t>
  </si>
  <si>
    <t>Phường Cầu Đất</t>
  </si>
  <si>
    <t>Phường Lê Lợi</t>
  </si>
  <si>
    <t>Phường Đằng Giang</t>
  </si>
  <si>
    <t>Phường Lạch Tray</t>
  </si>
  <si>
    <t>Phường Đổng Quốc Bình</t>
  </si>
  <si>
    <t>Quận Lê Chân</t>
  </si>
  <si>
    <t>Phường Cát Dài</t>
  </si>
  <si>
    <t>Phường An Biên</t>
  </si>
  <si>
    <t>Phường Lam Sơn</t>
  </si>
  <si>
    <t>Phường An Dương</t>
  </si>
  <si>
    <t>Phường Trần Nguyên Hãn</t>
  </si>
  <si>
    <t>Phường Hồ Nam</t>
  </si>
  <si>
    <t>Phường Trại Cau</t>
  </si>
  <si>
    <t>Phường Dư Hàng</t>
  </si>
  <si>
    <t>Phường Hàng Kênh</t>
  </si>
  <si>
    <t>Phường Đông Hải</t>
  </si>
  <si>
    <t>Phường Niệm Nghĩa</t>
  </si>
  <si>
    <t>Phường Nghĩa Xá</t>
  </si>
  <si>
    <t>Phường Dư Hàng Kênh</t>
  </si>
  <si>
    <t>Phường Kênh Dương</t>
  </si>
  <si>
    <t>Phường Vĩnh Niệm</t>
  </si>
  <si>
    <t>Quận Hải An</t>
  </si>
  <si>
    <t>Phường Đông Hải 1</t>
  </si>
  <si>
    <t>Phường Đông Hải 2</t>
  </si>
  <si>
    <t>Phường Đằng Lâm</t>
  </si>
  <si>
    <t>Phường Thành Tô</t>
  </si>
  <si>
    <t>Phường Đằng Hải</t>
  </si>
  <si>
    <t>Phường Nam Hải</t>
  </si>
  <si>
    <t>Phường Cát Bi</t>
  </si>
  <si>
    <t>Phường Tràng Cát</t>
  </si>
  <si>
    <t>Quận Kiến An</t>
  </si>
  <si>
    <t>Phường Quán Trữ</t>
  </si>
  <si>
    <t>Phường Lãm Hà</t>
  </si>
  <si>
    <t>Phường Đồng Hoà</t>
  </si>
  <si>
    <t>Phường Bắc Sơn</t>
  </si>
  <si>
    <t>Phường Nam Sơn</t>
  </si>
  <si>
    <t>Phường Ngọc Sơn</t>
  </si>
  <si>
    <t>Phường Trần Thành Ngọ</t>
  </si>
  <si>
    <t>Phường Văn Đẩu</t>
  </si>
  <si>
    <t>Phường Phù Liễn</t>
  </si>
  <si>
    <t>Phường Tràng Minh</t>
  </si>
  <si>
    <t>Quận Đồ Sơn</t>
  </si>
  <si>
    <t>Phường Ngọc Xuyên</t>
  </si>
  <si>
    <t>Phường Hải Sơn</t>
  </si>
  <si>
    <t>Phường Vạn Hương</t>
  </si>
  <si>
    <t>Phường Minh Đức</t>
  </si>
  <si>
    <t>Phường Bàng La</t>
  </si>
  <si>
    <t>Phường Hợp Đức</t>
  </si>
  <si>
    <t>Quận Dương Kinh</t>
  </si>
  <si>
    <t>Phường Đa Phúc</t>
  </si>
  <si>
    <t>Phường Hưng Đạo</t>
  </si>
  <si>
    <t>Phường Anh Dũng</t>
  </si>
  <si>
    <t>Phường Hải Thành</t>
  </si>
  <si>
    <t>Phường Hoà Nghĩa</t>
  </si>
  <si>
    <t>Phường Tân Thành</t>
  </si>
  <si>
    <t>Huyện Thủy Nguyên</t>
  </si>
  <si>
    <t>Thị trấn Núi Đèo</t>
  </si>
  <si>
    <t>Thị trấn Minh Đức</t>
  </si>
  <si>
    <t>Xã Lại Xuân</t>
  </si>
  <si>
    <t>Xã An Sơn</t>
  </si>
  <si>
    <t>Xã Kỳ Sơn</t>
  </si>
  <si>
    <t>Xã Liên Khê</t>
  </si>
  <si>
    <t>Xã Lưu Kiếm</t>
  </si>
  <si>
    <t>Xã Lưu Kỳ</t>
  </si>
  <si>
    <t>Xã Gia Minh</t>
  </si>
  <si>
    <t>Xã Gia Đức</t>
  </si>
  <si>
    <t>Xã Minh Tân</t>
  </si>
  <si>
    <t>Xã Phù Ninh</t>
  </si>
  <si>
    <t>Xã Quảng Thanh</t>
  </si>
  <si>
    <t>Xã Chính Mỹ</t>
  </si>
  <si>
    <t>Xã Kênh Giang</t>
  </si>
  <si>
    <t>Xã Hợp Thành</t>
  </si>
  <si>
    <t>Xã Cao Nhân</t>
  </si>
  <si>
    <t>Xã Mỹ Đồng</t>
  </si>
  <si>
    <t>Xã Đông Sơn</t>
  </si>
  <si>
    <t>Xã Hoà Bình</t>
  </si>
  <si>
    <t>Xã Trung Hà</t>
  </si>
  <si>
    <t>Xã An Lư</t>
  </si>
  <si>
    <t>Xã Thuỷ Triều</t>
  </si>
  <si>
    <t>Xã Ngũ Lão</t>
  </si>
  <si>
    <t>Xã Phục Lễ</t>
  </si>
  <si>
    <t>Xã Tam Hưng</t>
  </si>
  <si>
    <t>Xã Phả Lễ</t>
  </si>
  <si>
    <t>Xã Lập Lễ</t>
  </si>
  <si>
    <t>Xã Kiền Bái</t>
  </si>
  <si>
    <t>Xã Thiên Hương</t>
  </si>
  <si>
    <t>Xã Thuỷ Sơn</t>
  </si>
  <si>
    <t>Xã Thuỷ Đường</t>
  </si>
  <si>
    <t>Xã Hoàng Động</t>
  </si>
  <si>
    <t>Xã Lâm Động</t>
  </si>
  <si>
    <t>Xã Hoa Động</t>
  </si>
  <si>
    <t>Xã Tân Dương</t>
  </si>
  <si>
    <t>Xã Dương Quan</t>
  </si>
  <si>
    <t>Huyện An Dương</t>
  </si>
  <si>
    <t>Thị trấn An Dương</t>
  </si>
  <si>
    <t>Xã Lê Thiện</t>
  </si>
  <si>
    <t>Xã Đại Bản</t>
  </si>
  <si>
    <t>Xã An Hoà</t>
  </si>
  <si>
    <t>Xã Hồng Phong</t>
  </si>
  <si>
    <t>Xã Tân Tiến</t>
  </si>
  <si>
    <t>Xã An Hưng</t>
  </si>
  <si>
    <t>Xã An Hồng</t>
  </si>
  <si>
    <t>Xã Bắc Sơn</t>
  </si>
  <si>
    <t>Xã Nam Sơn</t>
  </si>
  <si>
    <t>Xã Lê Lợi</t>
  </si>
  <si>
    <t>Xã Đặng Cương</t>
  </si>
  <si>
    <t>Xã Đồng Thái</t>
  </si>
  <si>
    <t>Xã Quốc Tuấn</t>
  </si>
  <si>
    <t>Xã An Đồng</t>
  </si>
  <si>
    <t>Xã Hồng Thái</t>
  </si>
  <si>
    <t>Huyện An Lão</t>
  </si>
  <si>
    <t>Thị trấn An Lão</t>
  </si>
  <si>
    <t>Xã Bát Trang</t>
  </si>
  <si>
    <t>Xã Trường Thọ</t>
  </si>
  <si>
    <t>Xã Trường Thành</t>
  </si>
  <si>
    <t>Xã An Tiến</t>
  </si>
  <si>
    <t>Xã Quang Hưng</t>
  </si>
  <si>
    <t>Xã Quang Trung</t>
  </si>
  <si>
    <t>Xã An Thắng</t>
  </si>
  <si>
    <t>Thị trấn Trường Sơn</t>
  </si>
  <si>
    <t>Xã Tân Dân</t>
  </si>
  <si>
    <t>Xã Thái Sơn</t>
  </si>
  <si>
    <t>Xã Tân Viên</t>
  </si>
  <si>
    <t>Xã Mỹ Đức</t>
  </si>
  <si>
    <t>Xã Chiến Thắng</t>
  </si>
  <si>
    <t>Xã An Thọ</t>
  </si>
  <si>
    <t>Xã An Thái</t>
  </si>
  <si>
    <t>Huyện Kiến Thụy</t>
  </si>
  <si>
    <t>Thị trấn Núi Đối</t>
  </si>
  <si>
    <t>Xã Đông Phương</t>
  </si>
  <si>
    <t>Xã Thuận Thiên</t>
  </si>
  <si>
    <t>Xã Hữu Bằng</t>
  </si>
  <si>
    <t>Xã Đại Đồng</t>
  </si>
  <si>
    <t>Xã Ngũ Phúc</t>
  </si>
  <si>
    <t>Xã Kiến Quốc</t>
  </si>
  <si>
    <t>Xã Du Lễ</t>
  </si>
  <si>
    <t>Xã Thuỵ Hương</t>
  </si>
  <si>
    <t>Xã Thanh Sơn</t>
  </si>
  <si>
    <t>Xã Đại Hà</t>
  </si>
  <si>
    <t>Xã Ngũ Đoan</t>
  </si>
  <si>
    <t>Xã Tân Phong</t>
  </si>
  <si>
    <t>Xã Tân Trào</t>
  </si>
  <si>
    <t>Xã Đoàn Xá</t>
  </si>
  <si>
    <t>Xã Tú Sơn</t>
  </si>
  <si>
    <t>Xã Đại Hợp</t>
  </si>
  <si>
    <t>Huyện Tiên Lãng</t>
  </si>
  <si>
    <t>Thị trấn Tiên Lãng</t>
  </si>
  <si>
    <t>Xã Đại Thắng</t>
  </si>
  <si>
    <t>Xã Tiên Cường</t>
  </si>
  <si>
    <t>Xã Tự Cường</t>
  </si>
  <si>
    <t>Xã Quyết Tiến</t>
  </si>
  <si>
    <t>Xã Khởi Nghĩa</t>
  </si>
  <si>
    <t>Xã Tiên Thanh</t>
  </si>
  <si>
    <t>Xã Cấp Tiến</t>
  </si>
  <si>
    <t>Xã Kiến Thiết</t>
  </si>
  <si>
    <t>Xã Đoàn Lập</t>
  </si>
  <si>
    <t>Xã Bạch Đằng</t>
  </si>
  <si>
    <t>Xã Quang Phục</t>
  </si>
  <si>
    <t>Xã Toàn Thắng</t>
  </si>
  <si>
    <t>Xã Tiên Thắng</t>
  </si>
  <si>
    <t>Xã Tiên Minh</t>
  </si>
  <si>
    <t>Xã Bắc Hưng</t>
  </si>
  <si>
    <t>Xã Nam Hưng</t>
  </si>
  <si>
    <t>Xã Hùng Thắng</t>
  </si>
  <si>
    <t>Xã Tây Hưng</t>
  </si>
  <si>
    <t>Xã Đông Hưng</t>
  </si>
  <si>
    <t>Xã Vinh Quang</t>
  </si>
  <si>
    <t>Huyện Vĩnh Bảo</t>
  </si>
  <si>
    <t>Thị trấn Vĩnh Bảo</t>
  </si>
  <si>
    <t>Xã Dũng Tiến</t>
  </si>
  <si>
    <t>Xã Giang Biên</t>
  </si>
  <si>
    <t>Xã Thắng Thuỷ</t>
  </si>
  <si>
    <t>Xã Trung Lập</t>
  </si>
  <si>
    <t>Xã Việt Tiến</t>
  </si>
  <si>
    <t>Xã Vĩnh An</t>
  </si>
  <si>
    <t>Xã Vĩnh Long</t>
  </si>
  <si>
    <t>Xã Hiệp Hoà</t>
  </si>
  <si>
    <t>Xã Hùng Tiến</t>
  </si>
  <si>
    <t>Xã Tân Hưng</t>
  </si>
  <si>
    <t>Xã Tân Liên</t>
  </si>
  <si>
    <t>Xã Nhân Hoà</t>
  </si>
  <si>
    <t>Xã Tam Đa</t>
  </si>
  <si>
    <t>Xã Hưng Nhân</t>
  </si>
  <si>
    <t>Xã Đồng Minh</t>
  </si>
  <si>
    <t>Xã Thanh Lương</t>
  </si>
  <si>
    <t>Xã Liên Am</t>
  </si>
  <si>
    <t>Xã Lý Học</t>
  </si>
  <si>
    <t>Xã Tam Cường</t>
  </si>
  <si>
    <t>Xã Tiền Phong</t>
  </si>
  <si>
    <t>Xã Vĩnh Phong</t>
  </si>
  <si>
    <t>Xã Cộng Hiền</t>
  </si>
  <si>
    <t>Xã Cao Minh</t>
  </si>
  <si>
    <t>Xã Cổ Am</t>
  </si>
  <si>
    <t>Xã Vĩnh Tiến</t>
  </si>
  <si>
    <t>Xã Trấn Dương</t>
  </si>
  <si>
    <t>Huyện Cát Hải</t>
  </si>
  <si>
    <t>Thị trấn Cát Bà</t>
  </si>
  <si>
    <t>Thị trấn Cát Hải</t>
  </si>
  <si>
    <t>Xã Nghĩa Lộ</t>
  </si>
  <si>
    <t>Xã Đồng Bài</t>
  </si>
  <si>
    <t>Xã Hoàng Châu</t>
  </si>
  <si>
    <t>Xã Văn Phong</t>
  </si>
  <si>
    <t>Xã Phù Long</t>
  </si>
  <si>
    <t>Xã Gia Luận</t>
  </si>
  <si>
    <t>Xã Hiền Hào</t>
  </si>
  <si>
    <t>Xã Trân Châu</t>
  </si>
  <si>
    <t>Xã Việt Hải</t>
  </si>
  <si>
    <t>Xã Xuân Đám</t>
  </si>
  <si>
    <t>Huyện Bạch Long Vĩ</t>
  </si>
  <si>
    <t>Số ca mắc trong 2 tuần</t>
  </si>
  <si>
    <t>Dân số</t>
  </si>
  <si>
    <t>Số mắc/100.000 dân</t>
  </si>
  <si>
    <t>(cập nhật ngày 14/12/2021)</t>
  </si>
  <si>
    <t>(cập nhật ngày 08/11/2021)</t>
  </si>
  <si>
    <t>Cộng đồng-K lq tới ECOBA</t>
  </si>
  <si>
    <t>Chủ yếu lq tới ECOBA</t>
  </si>
  <si>
    <t>1 ECOBA, 2 Nguyễn Khuyến</t>
  </si>
  <si>
    <t>Ổ dịch Nguyễn Khuyến</t>
  </si>
  <si>
    <t>Lq BN Cẩm Vân</t>
  </si>
  <si>
    <t>Từ vùng dịch ngoại tỉnh về</t>
  </si>
  <si>
    <t>lq Ổ dịch Nguyễn Khuyến</t>
  </si>
  <si>
    <t>1 Lq BN Cẩm Vân</t>
  </si>
  <si>
    <t>1 lq Ổ dịch Nguyễn Khuyến</t>
  </si>
  <si>
    <t>Lây chéo KSCĐ</t>
  </si>
  <si>
    <t>1 ca lq Ổ dịch Nguyễn Khuyến</t>
  </si>
  <si>
    <t>Sàng lọc cộng đồng</t>
  </si>
  <si>
    <t>Từ vùng dịch về</t>
  </si>
  <si>
    <t>Không lq tới ECOBA và Tieen lãng</t>
  </si>
  <si>
    <t>Ổ dịch Maple</t>
  </si>
  <si>
    <t>ECOBA, MAPLE</t>
  </si>
  <si>
    <t>1 lq Ổ dịch Maple</t>
  </si>
  <si>
    <t xml:space="preserve">     </t>
  </si>
  <si>
    <t>Lq đến ổ dịch Tiên lãng</t>
  </si>
  <si>
    <t>Xã Quang Thanh</t>
  </si>
  <si>
    <t>(cập nhật ngày 18/12/2021)</t>
  </si>
  <si>
    <t>HB</t>
  </si>
  <si>
    <t>NQ</t>
  </si>
  <si>
    <t>LC</t>
  </si>
  <si>
    <t>HA</t>
  </si>
  <si>
    <t>KA</t>
  </si>
  <si>
    <t>ĐS</t>
  </si>
  <si>
    <t>DK</t>
  </si>
  <si>
    <t>TN</t>
  </si>
  <si>
    <t>AD</t>
  </si>
  <si>
    <t>AL</t>
  </si>
  <si>
    <t>KT</t>
  </si>
  <si>
    <t>TL</t>
  </si>
  <si>
    <t>VB</t>
  </si>
  <si>
    <t>CH</t>
  </si>
  <si>
    <t>BLV</t>
  </si>
  <si>
    <t>Bạch Long Vỹ</t>
  </si>
  <si>
    <t>Quán Toan</t>
  </si>
  <si>
    <t>Hùng Vương</t>
  </si>
  <si>
    <t>Sở Dầu</t>
  </si>
  <si>
    <t>Thượng Lý</t>
  </si>
  <si>
    <t>Hạ Lý</t>
  </si>
  <si>
    <t>Minh Khai</t>
  </si>
  <si>
    <t>Trại Chuối</t>
  </si>
  <si>
    <t>Hoàng Văn Thụ</t>
  </si>
  <si>
    <t>Phan Bội Châu</t>
  </si>
  <si>
    <t>Máy Chai</t>
  </si>
  <si>
    <t>Máy Tơ</t>
  </si>
  <si>
    <t>Vạn Mỹ</t>
  </si>
  <si>
    <t>Cầu Tre</t>
  </si>
  <si>
    <t>Lạc Viên</t>
  </si>
  <si>
    <t>Gia Viên</t>
  </si>
  <si>
    <t>Đông Khê</t>
  </si>
  <si>
    <t>Cầu Đất</t>
  </si>
  <si>
    <t>Lê Lợi</t>
  </si>
  <si>
    <t>Đằng Giang</t>
  </si>
  <si>
    <t>Lạch Tray</t>
  </si>
  <si>
    <t>Đổng Quốc Bình</t>
  </si>
  <si>
    <t>Cát Dài</t>
  </si>
  <si>
    <t>An Biên</t>
  </si>
  <si>
    <t>Lam Sơn</t>
  </si>
  <si>
    <t>An Dương</t>
  </si>
  <si>
    <t>Trần Nguyên Hãn</t>
  </si>
  <si>
    <t>Hồ Nam</t>
  </si>
  <si>
    <t>Trại Cau</t>
  </si>
  <si>
    <t>Dư Hàng</t>
  </si>
  <si>
    <t>Hàng Kênh</t>
  </si>
  <si>
    <t>Đông Hải</t>
  </si>
  <si>
    <t>Niệm Nghĩa</t>
  </si>
  <si>
    <t>Nghĩa Xá</t>
  </si>
  <si>
    <t>Dư Hàng Kênh</t>
  </si>
  <si>
    <t>Kênh Dương</t>
  </si>
  <si>
    <t>Vĩnh Niệm</t>
  </si>
  <si>
    <t>Đông Hải 1</t>
  </si>
  <si>
    <t>Đông Hải 2</t>
  </si>
  <si>
    <t>Đằng Lâm</t>
  </si>
  <si>
    <t>Thành Tô</t>
  </si>
  <si>
    <t>Đằng Hải</t>
  </si>
  <si>
    <t>Nam Hải</t>
  </si>
  <si>
    <t>Cát Bi</t>
  </si>
  <si>
    <t>Tràng Cát</t>
  </si>
  <si>
    <t>Quán Trữ</t>
  </si>
  <si>
    <t>Lãm Hà</t>
  </si>
  <si>
    <t>Bắc Sơn</t>
  </si>
  <si>
    <t>Nam Sơn</t>
  </si>
  <si>
    <t>Ngọc Sơn</t>
  </si>
  <si>
    <t>Trần Thành Ngọ</t>
  </si>
  <si>
    <t>Văn Đẩu</t>
  </si>
  <si>
    <t>Phù Liễn</t>
  </si>
  <si>
    <t>Tràng Minh</t>
  </si>
  <si>
    <t>Ngọc Xuyên</t>
  </si>
  <si>
    <t>Hải Sơn</t>
  </si>
  <si>
    <t>Vạn Hương</t>
  </si>
  <si>
    <t>Minh Đức</t>
  </si>
  <si>
    <t>Bàng La</t>
  </si>
  <si>
    <t>Hợp Đức</t>
  </si>
  <si>
    <t>Đa Phúc</t>
  </si>
  <si>
    <t>Hưng Đạo</t>
  </si>
  <si>
    <t>Anh Dũng</t>
  </si>
  <si>
    <t>Hải Thành</t>
  </si>
  <si>
    <t>Tân Thành</t>
  </si>
  <si>
    <t>Lại Xuân</t>
  </si>
  <si>
    <t>An Sơn</t>
  </si>
  <si>
    <t>Kỳ Sơn</t>
  </si>
  <si>
    <t>Liên Khê</t>
  </si>
  <si>
    <t>Lưu Kiếm</t>
  </si>
  <si>
    <t>Lưu Kỳ</t>
  </si>
  <si>
    <t>Gia Minh</t>
  </si>
  <si>
    <t>Gia Đức</t>
  </si>
  <si>
    <t>Minh Tân</t>
  </si>
  <si>
    <t>Phù Ninh</t>
  </si>
  <si>
    <t>Chính Mỹ</t>
  </si>
  <si>
    <t>Kênh Giang</t>
  </si>
  <si>
    <t>Hợp Thành</t>
  </si>
  <si>
    <t>Cao Nhân</t>
  </si>
  <si>
    <t>Mỹ Đồng</t>
  </si>
  <si>
    <t>Đông Sơn</t>
  </si>
  <si>
    <t>Trung Hà</t>
  </si>
  <si>
    <t>An Lư</t>
  </si>
  <si>
    <t>Ngũ Lão</t>
  </si>
  <si>
    <t>Phục Lễ</t>
  </si>
  <si>
    <t>Tam Hưng</t>
  </si>
  <si>
    <t>Phả Lễ</t>
  </si>
  <si>
    <t>Lập Lễ</t>
  </si>
  <si>
    <t>Kiền Bái</t>
  </si>
  <si>
    <t>Thiên Hương</t>
  </si>
  <si>
    <t>Hoàng Động</t>
  </si>
  <si>
    <t>Lâm Động</t>
  </si>
  <si>
    <t>Hoa Động</t>
  </si>
  <si>
    <t>Tân Dương</t>
  </si>
  <si>
    <t>Dương Quan</t>
  </si>
  <si>
    <t>Lê Thiện</t>
  </si>
  <si>
    <t>Đại Bản</t>
  </si>
  <si>
    <t>Hồng Phong</t>
  </si>
  <si>
    <t>Tân Tiến</t>
  </si>
  <si>
    <t>An Hưng</t>
  </si>
  <si>
    <t>An Hồng</t>
  </si>
  <si>
    <t>Đặng Cương</t>
  </si>
  <si>
    <t>Đồng Thái</t>
  </si>
  <si>
    <t>Quốc Tuấn</t>
  </si>
  <si>
    <t>An Đồng</t>
  </si>
  <si>
    <t>Hồng Thái</t>
  </si>
  <si>
    <t>Bát Trang</t>
  </si>
  <si>
    <t>Trường Thọ</t>
  </si>
  <si>
    <t>Trường Thành</t>
  </si>
  <si>
    <t>An Tiến</t>
  </si>
  <si>
    <t>Quang Hưng</t>
  </si>
  <si>
    <t>Quang Trung</t>
  </si>
  <si>
    <t>An Thắng</t>
  </si>
  <si>
    <t>Tân Dân</t>
  </si>
  <si>
    <t>Thái Sơn</t>
  </si>
  <si>
    <t>Tân Viên</t>
  </si>
  <si>
    <t>Mỹ Đức</t>
  </si>
  <si>
    <t>Chiến Thắng</t>
  </si>
  <si>
    <t>An Thọ</t>
  </si>
  <si>
    <t>An Thái</t>
  </si>
  <si>
    <t>Đông Phương</t>
  </si>
  <si>
    <t>Thuận Thiên</t>
  </si>
  <si>
    <t>Hữu Bằng</t>
  </si>
  <si>
    <t>Đại Đồng</t>
  </si>
  <si>
    <t>Ngũ Phúc</t>
  </si>
  <si>
    <t>Kiến Quốc</t>
  </si>
  <si>
    <t>Du Lễ</t>
  </si>
  <si>
    <t>Thanh Sơn</t>
  </si>
  <si>
    <t>Đại Hà</t>
  </si>
  <si>
    <t>Ngũ Đoan</t>
  </si>
  <si>
    <t>Tân Phong</t>
  </si>
  <si>
    <t>Tân Trào</t>
  </si>
  <si>
    <t>Đoàn Xá</t>
  </si>
  <si>
    <t>Tú Sơn</t>
  </si>
  <si>
    <t>Đại Hợp</t>
  </si>
  <si>
    <t>Đại Thắng</t>
  </si>
  <si>
    <t>Tiên Cường</t>
  </si>
  <si>
    <t>Tự Cường</t>
  </si>
  <si>
    <t>Quyết Tiến</t>
  </si>
  <si>
    <t>Khởi Nghĩa</t>
  </si>
  <si>
    <t>Tiên Thanh</t>
  </si>
  <si>
    <t>Cấp Tiến</t>
  </si>
  <si>
    <t>Kiến Thiết</t>
  </si>
  <si>
    <t>Đoàn Lập</t>
  </si>
  <si>
    <t>Bạch Đằng</t>
  </si>
  <si>
    <t>Quang Phục</t>
  </si>
  <si>
    <t>Toàn Thắng</t>
  </si>
  <si>
    <t>Tiên Thắng</t>
  </si>
  <si>
    <t>Tiên Minh</t>
  </si>
  <si>
    <t>Bắc Hưng</t>
  </si>
  <si>
    <t>Nam Hưng</t>
  </si>
  <si>
    <t>Hùng Thắng</t>
  </si>
  <si>
    <t>Tây Hưng</t>
  </si>
  <si>
    <t>Đông Hưng</t>
  </si>
  <si>
    <t>Vinh Quang</t>
  </si>
  <si>
    <t>Dũng Tiến</t>
  </si>
  <si>
    <t>Giang Biên</t>
  </si>
  <si>
    <t>Trung Lập</t>
  </si>
  <si>
    <t>Việt Tiến</t>
  </si>
  <si>
    <t>Vĩnh An</t>
  </si>
  <si>
    <t>Vĩnh Long</t>
  </si>
  <si>
    <t>Hùng Tiến</t>
  </si>
  <si>
    <t>Tân Hưng</t>
  </si>
  <si>
    <t>Tân Liên</t>
  </si>
  <si>
    <t>Tam Đa</t>
  </si>
  <si>
    <t>Hưng Nhân</t>
  </si>
  <si>
    <t>Đồng Minh</t>
  </si>
  <si>
    <t>Thanh Lương</t>
  </si>
  <si>
    <t>Liên Am</t>
  </si>
  <si>
    <t>Lý Học</t>
  </si>
  <si>
    <t>Tam Cường</t>
  </si>
  <si>
    <t>Tiền Phong</t>
  </si>
  <si>
    <t>Vĩnh Phong</t>
  </si>
  <si>
    <t>Cộng Hiền</t>
  </si>
  <si>
    <t>Cao Minh</t>
  </si>
  <si>
    <t>Cổ Am</t>
  </si>
  <si>
    <t>Vĩnh Tiến</t>
  </si>
  <si>
    <t>Trấn Dương</t>
  </si>
  <si>
    <t>Nghĩa Lộ</t>
  </si>
  <si>
    <t>Đồng Bài</t>
  </si>
  <si>
    <t>Hoàng Châu</t>
  </si>
  <si>
    <t>Văn Phong</t>
  </si>
  <si>
    <t>Phù Long</t>
  </si>
  <si>
    <t>Gia Luận</t>
  </si>
  <si>
    <t>Hiền Hào</t>
  </si>
  <si>
    <t>Trân Châu</t>
  </si>
  <si>
    <t>Việt Hải</t>
  </si>
  <si>
    <t>Xuân Đám</t>
  </si>
  <si>
    <t>#</t>
  </si>
  <si>
    <t>An Hòa</t>
  </si>
  <si>
    <t>KCN</t>
  </si>
  <si>
    <t>KCN Tràng Duệ</t>
  </si>
  <si>
    <t>TÂN VIÊN</t>
  </si>
  <si>
    <t>Hòa Nghĩa</t>
  </si>
  <si>
    <t>Đồng Hòa</t>
  </si>
  <si>
    <t>Thụy Hương</t>
  </si>
  <si>
    <t>Hòa Bình</t>
  </si>
  <si>
    <t>KCN Vsip</t>
  </si>
  <si>
    <t>Quảng Thanh</t>
  </si>
  <si>
    <t>Thủy Đường</t>
  </si>
  <si>
    <t>Thủy Sơn</t>
  </si>
  <si>
    <t>Thủy Triều</t>
  </si>
  <si>
    <t>Hiệp Hòa</t>
  </si>
  <si>
    <t>Thắng Thủy</t>
  </si>
  <si>
    <t>Nhân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</si>
</sst>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3"/>
      <color rgb="FF000000"/>
      <name val="Times"/>
    </font>
    <font>
      <sz val="10"/>
      <color theme="1"/>
      <name val="Arial"/>
      <family val="2"/>
    </font>
    <font>
      <i/>
      <sz val="13"/>
      <color rgb="FF000000"/>
      <name val="Times"/>
    </font>
    <font>
      <sz val="13"/>
      <color rgb="FF000000"/>
      <name val="Times"/>
    </font>
    <font>
      <b/>
      <sz val="13"/>
      <color rgb="FF212529"/>
      <name val="Times"/>
    </font>
    <font>
      <sz val="10"/>
      <name val="Arial"/>
      <family val="2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FF0000"/>
      <name val="Times"/>
    </font>
    <font>
      <b/>
      <sz val="13"/>
      <color rgb="FFFF0000"/>
      <name val="Times New Roman"/>
      <family val="1"/>
    </font>
    <font>
      <b/>
      <sz val="13"/>
      <color rgb="FF000000"/>
      <name val="Times"/>
      <charset val="163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3"/>
      <color theme="1"/>
      <name val="Times"/>
    </font>
    <font>
      <sz val="12"/>
      <color theme="1"/>
      <name val="Times New Roman"/>
      <family val="1"/>
    </font>
    <font>
      <sz val="13"/>
      <color theme="1"/>
      <name val="Times"/>
    </font>
    <font>
      <sz val="12"/>
      <color theme="1"/>
      <name val="&quot;Times New Roman&quot;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3"/>
      <color theme="1"/>
      <name val="Times"/>
      <charset val="163"/>
    </font>
    <font>
      <sz val="13"/>
      <color theme="1"/>
      <name val="Times New Roman"/>
      <family val="1"/>
      <charset val="163"/>
    </font>
    <font>
      <b/>
      <sz val="13"/>
      <name val="Times"/>
    </font>
    <font>
      <sz val="13"/>
      <color theme="1"/>
      <name val="Times"/>
      <charset val="163"/>
    </font>
  </fonts>
  <fills count="4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rgb="FFB7DEE8"/>
        <bgColor rgb="FFB7DEE8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BFBFBF"/>
      </patternFill>
    </fill>
    <fill>
      <patternFill patternType="solid">
        <fgColor rgb="FF00B050"/>
        <bgColor rgb="FFFFFF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rgb="FFE5B8B7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rgb="FFBFBFBF"/>
      </patternFill>
    </fill>
    <fill>
      <patternFill patternType="solid">
        <fgColor rgb="FF00B050"/>
        <bgColor rgb="FFBFBFBF"/>
      </patternFill>
    </fill>
    <fill>
      <patternFill patternType="solid">
        <fgColor rgb="FFFF9933"/>
        <bgColor rgb="FFFF6D01"/>
      </patternFill>
    </fill>
    <fill>
      <patternFill patternType="solid">
        <fgColor rgb="FFFF6D01"/>
        <bgColor rgb="FFFF6D01"/>
      </patternFill>
    </fill>
    <fill>
      <patternFill patternType="solid">
        <fgColor theme="0"/>
        <bgColor rgb="FFB7DEE8"/>
      </patternFill>
    </fill>
    <fill>
      <patternFill patternType="solid">
        <fgColor theme="9" tint="0.39997558519241921"/>
        <bgColor rgb="FFBFBFBF"/>
      </patternFill>
    </fill>
    <fill>
      <patternFill patternType="solid">
        <fgColor rgb="FFE5B8B7"/>
        <bgColor rgb="FFE5B8B7"/>
      </patternFill>
    </fill>
    <fill>
      <patternFill patternType="solid">
        <fgColor theme="0"/>
        <bgColor rgb="FFBFBFBF"/>
      </patternFill>
    </fill>
    <fill>
      <patternFill patternType="solid">
        <fgColor rgb="FFFFC000"/>
        <bgColor rgb="FFFFFFFF"/>
      </patternFill>
    </fill>
    <fill>
      <patternFill patternType="solid">
        <fgColor theme="5" tint="0.39997558519241921"/>
        <bgColor rgb="FFFF6D01"/>
      </patternFill>
    </fill>
    <fill>
      <patternFill patternType="solid">
        <fgColor rgb="FFCC330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9933"/>
        <bgColor rgb="FFFFFFFF"/>
      </patternFill>
    </fill>
    <fill>
      <patternFill patternType="solid">
        <fgColor rgb="FF92D050"/>
        <bgColor rgb="FFBFBFBF"/>
      </patternFill>
    </fill>
    <fill>
      <patternFill patternType="solid">
        <fgColor rgb="FFFF9933"/>
        <bgColor rgb="FFBFBFBF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rgb="FFBFBFBF"/>
      </patternFill>
    </fill>
    <fill>
      <patternFill patternType="solid">
        <fgColor rgb="FFFF5050"/>
        <bgColor rgb="FFBFBFBF"/>
      </patternFill>
    </fill>
    <fill>
      <patternFill patternType="solid">
        <fgColor rgb="FFFFC000"/>
        <bgColor rgb="FFBFBFBF"/>
      </patternFill>
    </fill>
    <fill>
      <patternFill patternType="solid">
        <fgColor rgb="FFFFFF00"/>
        <bgColor rgb="FF92D050"/>
      </patternFill>
    </fill>
    <fill>
      <patternFill patternType="solid">
        <fgColor theme="5" tint="0.39997558519241921"/>
        <bgColor rgb="FF92D050"/>
      </patternFill>
    </fill>
    <fill>
      <patternFill patternType="solid">
        <fgColor rgb="FFFF0000"/>
        <bgColor rgb="FF92D050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228">
    <xf numFmtId="0" fontId="0" fillId="0" borderId="0" xfId="0"/>
    <xf numFmtId="0" fontId="3" fillId="0" borderId="0" xfId="1" applyFont="1" applyAlignment="1">
      <alignment wrapText="1"/>
    </xf>
    <xf numFmtId="0" fontId="1" fillId="0" borderId="0" xfId="1" applyFont="1" applyAlignment="1"/>
    <xf numFmtId="0" fontId="2" fillId="0" borderId="0" xfId="1" applyFont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center" wrapText="1"/>
    </xf>
    <xf numFmtId="0" fontId="2" fillId="4" borderId="2" xfId="1" applyFont="1" applyFill="1" applyBorder="1" applyAlignment="1">
      <alignment horizontal="center" wrapText="1"/>
    </xf>
    <xf numFmtId="0" fontId="2" fillId="5" borderId="0" xfId="1" applyFont="1" applyFill="1" applyBorder="1" applyAlignment="1">
      <alignment horizontal="center" wrapText="1"/>
    </xf>
    <xf numFmtId="0" fontId="4" fillId="0" borderId="0" xfId="1" applyFont="1" applyAlignment="1">
      <alignment horizontal="center" wrapText="1"/>
    </xf>
    <xf numFmtId="0" fontId="5" fillId="5" borderId="0" xfId="1" applyFont="1" applyFill="1" applyBorder="1" applyAlignment="1">
      <alignment horizontal="center" wrapText="1"/>
    </xf>
    <xf numFmtId="0" fontId="2" fillId="7" borderId="3" xfId="1" applyFont="1" applyFill="1" applyBorder="1" applyAlignment="1">
      <alignment horizontal="center" wrapText="1"/>
    </xf>
    <xf numFmtId="0" fontId="7" fillId="0" borderId="8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5" fillId="0" borderId="9" xfId="1" applyFont="1" applyBorder="1" applyAlignment="1">
      <alignment horizontal="center" wrapText="1"/>
    </xf>
    <xf numFmtId="0" fontId="2" fillId="7" borderId="9" xfId="1" applyFont="1" applyFill="1" applyBorder="1" applyAlignment="1">
      <alignment horizontal="center" wrapText="1"/>
    </xf>
    <xf numFmtId="0" fontId="5" fillId="7" borderId="9" xfId="1" applyFont="1" applyFill="1" applyBorder="1" applyAlignment="1">
      <alignment horizontal="center" wrapText="1"/>
    </xf>
    <xf numFmtId="0" fontId="5" fillId="0" borderId="9" xfId="1" applyFont="1" applyBorder="1" applyAlignment="1">
      <alignment wrapText="1"/>
    </xf>
    <xf numFmtId="0" fontId="2" fillId="7" borderId="10" xfId="1" applyFont="1" applyFill="1" applyBorder="1" applyAlignment="1">
      <alignment horizontal="center" wrapText="1"/>
    </xf>
    <xf numFmtId="0" fontId="8" fillId="8" borderId="8" xfId="1" applyFont="1" applyFill="1" applyBorder="1" applyAlignment="1">
      <alignment horizontal="center" wrapText="1"/>
    </xf>
    <xf numFmtId="0" fontId="9" fillId="3" borderId="8" xfId="1" applyFont="1" applyFill="1" applyBorder="1" applyAlignment="1">
      <alignment horizontal="center" wrapText="1"/>
    </xf>
    <xf numFmtId="0" fontId="10" fillId="8" borderId="8" xfId="1" applyFont="1" applyFill="1" applyBorder="1" applyAlignment="1">
      <alignment horizontal="center" wrapText="1"/>
    </xf>
    <xf numFmtId="4" fontId="11" fillId="7" borderId="8" xfId="1" applyNumberFormat="1" applyFont="1" applyFill="1" applyBorder="1" applyAlignment="1">
      <alignment horizontal="right" wrapText="1"/>
    </xf>
    <xf numFmtId="0" fontId="9" fillId="0" borderId="8" xfId="1" applyFont="1" applyBorder="1" applyAlignment="1">
      <alignment horizontal="center" wrapText="1"/>
    </xf>
    <xf numFmtId="0" fontId="9" fillId="7" borderId="8" xfId="1" applyFont="1" applyFill="1" applyBorder="1" applyAlignment="1">
      <alignment wrapText="1"/>
    </xf>
    <xf numFmtId="0" fontId="11" fillId="7" borderId="8" xfId="1" applyFont="1" applyFill="1" applyBorder="1" applyAlignment="1">
      <alignment horizontal="center" wrapText="1"/>
    </xf>
    <xf numFmtId="0" fontId="11" fillId="9" borderId="8" xfId="1" applyFont="1" applyFill="1" applyBorder="1" applyAlignment="1">
      <alignment horizontal="center" wrapText="1"/>
    </xf>
    <xf numFmtId="0" fontId="9" fillId="7" borderId="8" xfId="1" applyFont="1" applyFill="1" applyBorder="1" applyAlignment="1">
      <alignment horizontal="center" wrapText="1"/>
    </xf>
    <xf numFmtId="0" fontId="11" fillId="10" borderId="8" xfId="1" applyFont="1" applyFill="1" applyBorder="1" applyAlignment="1">
      <alignment horizontal="center" wrapText="1"/>
    </xf>
    <xf numFmtId="0" fontId="2" fillId="11" borderId="9" xfId="1" applyFont="1" applyFill="1" applyBorder="1" applyAlignment="1">
      <alignment horizontal="center" wrapText="1"/>
    </xf>
    <xf numFmtId="0" fontId="11" fillId="12" borderId="8" xfId="1" applyFont="1" applyFill="1" applyBorder="1" applyAlignment="1">
      <alignment horizontal="center" wrapText="1"/>
    </xf>
    <xf numFmtId="4" fontId="11" fillId="15" borderId="8" xfId="1" applyNumberFormat="1" applyFont="1" applyFill="1" applyBorder="1" applyAlignment="1">
      <alignment horizontal="right" wrapText="1"/>
    </xf>
    <xf numFmtId="0" fontId="8" fillId="13" borderId="8" xfId="1" applyFont="1" applyFill="1" applyBorder="1" applyAlignment="1">
      <alignment horizontal="center" wrapText="1"/>
    </xf>
    <xf numFmtId="4" fontId="10" fillId="15" borderId="8" xfId="1" applyNumberFormat="1" applyFont="1" applyFill="1" applyBorder="1" applyAlignment="1">
      <alignment horizontal="right" wrapText="1"/>
    </xf>
    <xf numFmtId="0" fontId="8" fillId="16" borderId="8" xfId="1" applyFont="1" applyFill="1" applyBorder="1" applyAlignment="1">
      <alignment horizontal="center" wrapText="1"/>
    </xf>
    <xf numFmtId="0" fontId="10" fillId="16" borderId="8" xfId="1" applyFont="1" applyFill="1" applyBorder="1" applyAlignment="1">
      <alignment horizontal="center" wrapText="1"/>
    </xf>
    <xf numFmtId="0" fontId="11" fillId="15" borderId="8" xfId="1" applyFont="1" applyFill="1" applyBorder="1" applyAlignment="1">
      <alignment horizontal="right" wrapText="1"/>
    </xf>
    <xf numFmtId="0" fontId="2" fillId="17" borderId="9" xfId="1" applyFont="1" applyFill="1" applyBorder="1" applyAlignment="1">
      <alignment horizontal="center" wrapText="1"/>
    </xf>
    <xf numFmtId="0" fontId="12" fillId="7" borderId="0" xfId="1" applyFont="1" applyFill="1" applyBorder="1" applyAlignment="1">
      <alignment horizontal="center" wrapText="1"/>
    </xf>
    <xf numFmtId="0" fontId="2" fillId="5" borderId="0" xfId="1" applyFont="1" applyFill="1" applyBorder="1" applyAlignment="1">
      <alignment horizontal="right" wrapText="1"/>
    </xf>
    <xf numFmtId="0" fontId="5" fillId="5" borderId="0" xfId="1" applyFont="1" applyFill="1" applyBorder="1" applyAlignment="1">
      <alignment horizontal="right" wrapText="1"/>
    </xf>
    <xf numFmtId="0" fontId="7" fillId="0" borderId="0" xfId="1" applyFont="1" applyBorder="1" applyAlignment="1">
      <alignment horizontal="right" vertical="center"/>
    </xf>
    <xf numFmtId="3" fontId="10" fillId="14" borderId="8" xfId="1" applyNumberFormat="1" applyFont="1" applyFill="1" applyBorder="1" applyAlignment="1">
      <alignment horizontal="right" vertical="center" wrapText="1"/>
    </xf>
    <xf numFmtId="3" fontId="11" fillId="0" borderId="8" xfId="1" applyNumberFormat="1" applyFont="1" applyBorder="1" applyAlignment="1">
      <alignment horizontal="right" vertical="center"/>
    </xf>
    <xf numFmtId="3" fontId="10" fillId="14" borderId="8" xfId="1" applyNumberFormat="1" applyFont="1" applyFill="1" applyBorder="1" applyAlignment="1">
      <alignment horizontal="right" vertical="center"/>
    </xf>
    <xf numFmtId="3" fontId="11" fillId="0" borderId="8" xfId="1" applyNumberFormat="1" applyFont="1" applyBorder="1" applyAlignment="1">
      <alignment horizontal="right"/>
    </xf>
    <xf numFmtId="3" fontId="11" fillId="7" borderId="8" xfId="1" applyNumberFormat="1" applyFont="1" applyFill="1" applyBorder="1" applyAlignment="1">
      <alignment horizontal="right"/>
    </xf>
    <xf numFmtId="3" fontId="11" fillId="14" borderId="8" xfId="1" applyNumberFormat="1" applyFont="1" applyFill="1" applyBorder="1" applyAlignment="1">
      <alignment horizontal="right" vertical="center"/>
    </xf>
    <xf numFmtId="3" fontId="8" fillId="14" borderId="8" xfId="1" applyNumberFormat="1" applyFont="1" applyFill="1" applyBorder="1" applyAlignment="1">
      <alignment horizontal="right"/>
    </xf>
    <xf numFmtId="3" fontId="9" fillId="7" borderId="8" xfId="1" applyNumberFormat="1" applyFont="1" applyFill="1" applyBorder="1" applyAlignment="1">
      <alignment horizontal="right"/>
    </xf>
    <xf numFmtId="0" fontId="3" fillId="0" borderId="0" xfId="1" applyFont="1" applyAlignment="1">
      <alignment horizontal="right" wrapText="1"/>
    </xf>
    <xf numFmtId="0" fontId="1" fillId="0" borderId="0" xfId="1" applyFont="1" applyAlignment="1">
      <alignment horizontal="right"/>
    </xf>
    <xf numFmtId="3" fontId="13" fillId="0" borderId="8" xfId="1" applyNumberFormat="1" applyFont="1" applyBorder="1" applyAlignment="1">
      <alignment horizontal="right"/>
    </xf>
    <xf numFmtId="3" fontId="12" fillId="7" borderId="11" xfId="1" applyNumberFormat="1" applyFont="1" applyFill="1" applyBorder="1" applyAlignment="1">
      <alignment horizontal="center" wrapText="1"/>
    </xf>
    <xf numFmtId="4" fontId="12" fillId="7" borderId="8" xfId="1" applyNumberFormat="1" applyFont="1" applyFill="1" applyBorder="1" applyAlignment="1">
      <alignment horizontal="right" wrapText="1"/>
    </xf>
    <xf numFmtId="0" fontId="2" fillId="18" borderId="2" xfId="1" applyFont="1" applyFill="1" applyBorder="1" applyAlignment="1">
      <alignment horizontal="center" wrapText="1"/>
    </xf>
    <xf numFmtId="0" fontId="5" fillId="18" borderId="4" xfId="1" applyFont="1" applyFill="1" applyBorder="1" applyAlignment="1">
      <alignment horizontal="center" wrapText="1"/>
    </xf>
    <xf numFmtId="0" fontId="14" fillId="2" borderId="3" xfId="1" applyFont="1" applyFill="1" applyBorder="1" applyAlignment="1">
      <alignment horizontal="center" wrapText="1"/>
    </xf>
    <xf numFmtId="0" fontId="14" fillId="3" borderId="4" xfId="1" applyFont="1" applyFill="1" applyBorder="1" applyAlignment="1">
      <alignment horizontal="center" wrapText="1"/>
    </xf>
    <xf numFmtId="0" fontId="14" fillId="18" borderId="4" xfId="1" applyFont="1" applyFill="1" applyBorder="1" applyAlignment="1">
      <alignment horizontal="center" wrapText="1"/>
    </xf>
    <xf numFmtId="0" fontId="14" fillId="4" borderId="4" xfId="1" applyFont="1" applyFill="1" applyBorder="1" applyAlignment="1">
      <alignment horizontal="center" wrapText="1"/>
    </xf>
    <xf numFmtId="0" fontId="16" fillId="0" borderId="0" xfId="2" applyFont="1" applyAlignment="1">
      <alignment wrapText="1"/>
    </xf>
    <xf numFmtId="0" fontId="15" fillId="0" borderId="0" xfId="2" applyFont="1" applyAlignment="1"/>
    <xf numFmtId="0" fontId="2" fillId="0" borderId="0" xfId="2" applyFont="1" applyAlignment="1">
      <alignment horizontal="center" wrapText="1"/>
    </xf>
    <xf numFmtId="0" fontId="2" fillId="2" borderId="1" xfId="2" applyFont="1" applyFill="1" applyBorder="1" applyAlignment="1">
      <alignment horizontal="center" wrapText="1"/>
    </xf>
    <xf numFmtId="0" fontId="2" fillId="3" borderId="2" xfId="2" applyFont="1" applyFill="1" applyBorder="1" applyAlignment="1">
      <alignment horizontal="center" wrapText="1"/>
    </xf>
    <xf numFmtId="0" fontId="2" fillId="19" borderId="2" xfId="2" applyFont="1" applyFill="1" applyBorder="1" applyAlignment="1">
      <alignment horizontal="center" wrapText="1"/>
    </xf>
    <xf numFmtId="0" fontId="2" fillId="4" borderId="2" xfId="2" applyFont="1" applyFill="1" applyBorder="1" applyAlignment="1">
      <alignment horizontal="center" wrapText="1"/>
    </xf>
    <xf numFmtId="0" fontId="2" fillId="5" borderId="0" xfId="2" applyFont="1" applyFill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5" fillId="2" borderId="3" xfId="2" applyFont="1" applyFill="1" applyBorder="1" applyAlignment="1">
      <alignment horizontal="center" wrapText="1"/>
    </xf>
    <xf numFmtId="0" fontId="5" fillId="3" borderId="4" xfId="2" applyFont="1" applyFill="1" applyBorder="1" applyAlignment="1">
      <alignment horizontal="center" wrapText="1"/>
    </xf>
    <xf numFmtId="0" fontId="5" fillId="19" borderId="4" xfId="2" applyFont="1" applyFill="1" applyBorder="1" applyAlignment="1">
      <alignment horizontal="center" wrapText="1"/>
    </xf>
    <xf numFmtId="0" fontId="5" fillId="4" borderId="4" xfId="2" applyFont="1" applyFill="1" applyBorder="1" applyAlignment="1">
      <alignment horizontal="center" wrapText="1"/>
    </xf>
    <xf numFmtId="0" fontId="5" fillId="5" borderId="0" xfId="2" applyFont="1" applyFill="1" applyBorder="1" applyAlignment="1">
      <alignment horizontal="center" wrapText="1"/>
    </xf>
    <xf numFmtId="0" fontId="6" fillId="6" borderId="0" xfId="2" applyFont="1" applyFill="1" applyBorder="1" applyAlignment="1">
      <alignment horizontal="center" wrapText="1"/>
    </xf>
    <xf numFmtId="0" fontId="6" fillId="20" borderId="0" xfId="2" applyFont="1" applyFill="1" applyBorder="1" applyAlignment="1">
      <alignment horizontal="center" wrapText="1"/>
    </xf>
    <xf numFmtId="0" fontId="5" fillId="0" borderId="0" xfId="2" applyFont="1" applyAlignment="1">
      <alignment wrapText="1"/>
    </xf>
    <xf numFmtId="0" fontId="17" fillId="0" borderId="8" xfId="2" applyFont="1" applyBorder="1"/>
    <xf numFmtId="0" fontId="17" fillId="0" borderId="0" xfId="2" applyFont="1" applyBorder="1"/>
    <xf numFmtId="0" fontId="2" fillId="7" borderId="3" xfId="2" applyFont="1" applyFill="1" applyBorder="1" applyAlignment="1">
      <alignment horizontal="center" wrapText="1"/>
    </xf>
    <xf numFmtId="0" fontId="2" fillId="7" borderId="4" xfId="2" applyFont="1" applyFill="1" applyBorder="1" applyAlignment="1">
      <alignment horizontal="center" wrapText="1"/>
    </xf>
    <xf numFmtId="0" fontId="18" fillId="7" borderId="12" xfId="2" applyFont="1" applyFill="1" applyBorder="1" applyAlignment="1">
      <alignment horizontal="center" wrapText="1"/>
    </xf>
    <xf numFmtId="0" fontId="18" fillId="7" borderId="8" xfId="2" applyFont="1" applyFill="1" applyBorder="1" applyAlignment="1">
      <alignment horizontal="center" wrapText="1"/>
    </xf>
    <xf numFmtId="0" fontId="18" fillId="7" borderId="0" xfId="2" applyFont="1" applyFill="1" applyBorder="1" applyAlignment="1">
      <alignment horizontal="center" wrapText="1"/>
    </xf>
    <xf numFmtId="0" fontId="2" fillId="21" borderId="3" xfId="2" applyFont="1" applyFill="1" applyBorder="1" applyAlignment="1">
      <alignment horizontal="center" wrapText="1"/>
    </xf>
    <xf numFmtId="0" fontId="2" fillId="8" borderId="4" xfId="2" applyFont="1" applyFill="1" applyBorder="1" applyAlignment="1">
      <alignment horizontal="center" wrapText="1"/>
    </xf>
    <xf numFmtId="0" fontId="18" fillId="8" borderId="8" xfId="2" applyFont="1" applyFill="1" applyBorder="1" applyAlignment="1">
      <alignment horizontal="center" wrapText="1"/>
    </xf>
    <xf numFmtId="3" fontId="19" fillId="22" borderId="1" xfId="2" applyNumberFormat="1" applyFont="1" applyFill="1" applyBorder="1" applyAlignment="1">
      <alignment horizontal="center" vertical="center" wrapText="1"/>
    </xf>
    <xf numFmtId="4" fontId="20" fillId="7" borderId="0" xfId="2" applyNumberFormat="1" applyFont="1" applyFill="1" applyBorder="1" applyAlignment="1">
      <alignment horizontal="center" wrapText="1"/>
    </xf>
    <xf numFmtId="0" fontId="18" fillId="23" borderId="0" xfId="2" applyFont="1" applyFill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7" borderId="4" xfId="2" applyFont="1" applyFill="1" applyBorder="1" applyAlignment="1">
      <alignment wrapText="1"/>
    </xf>
    <xf numFmtId="0" fontId="20" fillId="7" borderId="12" xfId="2" applyFont="1" applyFill="1" applyBorder="1" applyAlignment="1">
      <alignment horizontal="center" wrapText="1"/>
    </xf>
    <xf numFmtId="0" fontId="20" fillId="7" borderId="8" xfId="2" applyFont="1" applyFill="1" applyBorder="1" applyAlignment="1">
      <alignment horizontal="center" wrapText="1"/>
    </xf>
    <xf numFmtId="3" fontId="19" fillId="0" borderId="1" xfId="2" applyNumberFormat="1" applyFont="1" applyBorder="1" applyAlignment="1">
      <alignment horizontal="center" vertical="center"/>
    </xf>
    <xf numFmtId="4" fontId="20" fillId="9" borderId="0" xfId="2" applyNumberFormat="1" applyFont="1" applyFill="1" applyBorder="1" applyAlignment="1">
      <alignment horizontal="center" wrapText="1"/>
    </xf>
    <xf numFmtId="0" fontId="2" fillId="8" borderId="3" xfId="2" applyFont="1" applyFill="1" applyBorder="1" applyAlignment="1">
      <alignment horizontal="center" wrapText="1"/>
    </xf>
    <xf numFmtId="3" fontId="19" fillId="22" borderId="1" xfId="2" applyNumberFormat="1" applyFont="1" applyFill="1" applyBorder="1" applyAlignment="1">
      <alignment horizontal="center" vertical="center"/>
    </xf>
    <xf numFmtId="3" fontId="19" fillId="0" borderId="1" xfId="2" applyNumberFormat="1" applyFont="1" applyBorder="1" applyAlignment="1">
      <alignment horizontal="center"/>
    </xf>
    <xf numFmtId="3" fontId="19" fillId="0" borderId="3" xfId="2" applyNumberFormat="1" applyFont="1" applyBorder="1" applyAlignment="1">
      <alignment horizontal="center"/>
    </xf>
    <xf numFmtId="0" fontId="18" fillId="8" borderId="12" xfId="2" applyFont="1" applyFill="1" applyBorder="1" applyAlignment="1">
      <alignment horizontal="center" wrapText="1"/>
    </xf>
    <xf numFmtId="3" fontId="19" fillId="7" borderId="1" xfId="2" applyNumberFormat="1" applyFont="1" applyFill="1" applyBorder="1" applyAlignment="1">
      <alignment horizontal="center"/>
    </xf>
    <xf numFmtId="0" fontId="5" fillId="7" borderId="3" xfId="2" applyFont="1" applyFill="1" applyBorder="1" applyAlignment="1">
      <alignment horizontal="center" wrapText="1"/>
    </xf>
    <xf numFmtId="0" fontId="20" fillId="9" borderId="8" xfId="2" applyFont="1" applyFill="1" applyBorder="1" applyAlignment="1">
      <alignment horizontal="center" wrapText="1"/>
    </xf>
    <xf numFmtId="3" fontId="21" fillId="0" borderId="0" xfId="2" applyNumberFormat="1" applyFont="1" applyAlignment="1">
      <alignment horizontal="center"/>
    </xf>
    <xf numFmtId="0" fontId="5" fillId="7" borderId="4" xfId="2" applyFont="1" applyFill="1" applyBorder="1" applyAlignment="1">
      <alignment horizontal="center" wrapText="1"/>
    </xf>
    <xf numFmtId="3" fontId="21" fillId="0" borderId="1" xfId="2" applyNumberFormat="1" applyFont="1" applyBorder="1" applyAlignment="1">
      <alignment horizontal="center"/>
    </xf>
    <xf numFmtId="0" fontId="5" fillId="0" borderId="3" xfId="2" applyFont="1" applyBorder="1" applyAlignment="1">
      <alignment wrapText="1"/>
    </xf>
    <xf numFmtId="0" fontId="22" fillId="0" borderId="0" xfId="2" applyFont="1" applyAlignment="1">
      <alignment wrapText="1"/>
    </xf>
    <xf numFmtId="3" fontId="23" fillId="22" borderId="1" xfId="2" applyNumberFormat="1" applyFont="1" applyFill="1" applyBorder="1" applyAlignment="1">
      <alignment horizontal="center"/>
    </xf>
    <xf numFmtId="3" fontId="23" fillId="7" borderId="3" xfId="2" applyNumberFormat="1" applyFont="1" applyFill="1" applyBorder="1" applyAlignment="1">
      <alignment horizontal="center"/>
    </xf>
    <xf numFmtId="3" fontId="23" fillId="7" borderId="1" xfId="2" applyNumberFormat="1" applyFont="1" applyFill="1" applyBorder="1" applyAlignment="1">
      <alignment horizontal="center"/>
    </xf>
    <xf numFmtId="3" fontId="23" fillId="7" borderId="6" xfId="2" applyNumberFormat="1" applyFont="1" applyFill="1" applyBorder="1" applyAlignment="1">
      <alignment horizontal="center"/>
    </xf>
    <xf numFmtId="3" fontId="19" fillId="0" borderId="0" xfId="2" applyNumberFormat="1" applyFont="1" applyAlignment="1">
      <alignment horizontal="center"/>
    </xf>
    <xf numFmtId="0" fontId="20" fillId="10" borderId="12" xfId="2" applyFont="1" applyFill="1" applyBorder="1" applyAlignment="1">
      <alignment horizontal="center" wrapText="1"/>
    </xf>
    <xf numFmtId="0" fontId="20" fillId="10" borderId="8" xfId="2" applyFont="1" applyFill="1" applyBorder="1" applyAlignment="1">
      <alignment horizontal="center" wrapText="1"/>
    </xf>
    <xf numFmtId="0" fontId="20" fillId="24" borderId="12" xfId="2" applyFont="1" applyFill="1" applyBorder="1" applyAlignment="1">
      <alignment horizontal="center" wrapText="1"/>
    </xf>
    <xf numFmtId="0" fontId="20" fillId="24" borderId="8" xfId="2" applyFont="1" applyFill="1" applyBorder="1" applyAlignment="1">
      <alignment horizontal="center" wrapText="1"/>
    </xf>
    <xf numFmtId="0" fontId="20" fillId="7" borderId="0" xfId="2" applyFont="1" applyFill="1" applyBorder="1" applyAlignment="1">
      <alignment horizontal="center" wrapText="1"/>
    </xf>
    <xf numFmtId="0" fontId="2" fillId="7" borderId="12" xfId="2" applyFont="1" applyFill="1" applyBorder="1" applyAlignment="1">
      <alignment horizontal="center" wrapText="1"/>
    </xf>
    <xf numFmtId="0" fontId="2" fillId="8" borderId="12" xfId="2" applyFont="1" applyFill="1" applyBorder="1" applyAlignment="1">
      <alignment horizontal="center" wrapText="1"/>
    </xf>
    <xf numFmtId="0" fontId="5" fillId="7" borderId="12" xfId="2" applyFont="1" applyFill="1" applyBorder="1" applyAlignment="1">
      <alignment wrapText="1"/>
    </xf>
    <xf numFmtId="3" fontId="12" fillId="7" borderId="13" xfId="1" applyNumberFormat="1" applyFont="1" applyFill="1" applyBorder="1" applyAlignment="1">
      <alignment horizontal="center" wrapText="1"/>
    </xf>
    <xf numFmtId="0" fontId="18" fillId="8" borderId="14" xfId="2" applyFont="1" applyFill="1" applyBorder="1" applyAlignment="1">
      <alignment horizontal="center" wrapText="1"/>
    </xf>
    <xf numFmtId="0" fontId="20" fillId="7" borderId="14" xfId="2" applyFont="1" applyFill="1" applyBorder="1" applyAlignment="1">
      <alignment horizontal="center" wrapText="1"/>
    </xf>
    <xf numFmtId="0" fontId="20" fillId="9" borderId="14" xfId="2" applyFont="1" applyFill="1" applyBorder="1" applyAlignment="1">
      <alignment horizontal="center" wrapText="1"/>
    </xf>
    <xf numFmtId="0" fontId="12" fillId="7" borderId="8" xfId="1" applyFont="1" applyFill="1" applyBorder="1" applyAlignment="1">
      <alignment horizontal="center" wrapText="1"/>
    </xf>
    <xf numFmtId="0" fontId="2" fillId="25" borderId="2" xfId="2" applyFont="1" applyFill="1" applyBorder="1" applyAlignment="1">
      <alignment horizontal="center" wrapText="1"/>
    </xf>
    <xf numFmtId="0" fontId="5" fillId="25" borderId="4" xfId="2" applyFont="1" applyFill="1" applyBorder="1" applyAlignment="1">
      <alignment horizontal="center" wrapText="1"/>
    </xf>
    <xf numFmtId="4" fontId="20" fillId="26" borderId="8" xfId="2" applyNumberFormat="1" applyFont="1" applyFill="1" applyBorder="1" applyAlignment="1">
      <alignment horizontal="center" wrapText="1"/>
    </xf>
    <xf numFmtId="4" fontId="20" fillId="27" borderId="8" xfId="2" applyNumberFormat="1" applyFont="1" applyFill="1" applyBorder="1" applyAlignment="1">
      <alignment horizontal="center" wrapText="1"/>
    </xf>
    <xf numFmtId="4" fontId="20" fillId="28" borderId="8" xfId="2" applyNumberFormat="1" applyFont="1" applyFill="1" applyBorder="1" applyAlignment="1">
      <alignment horizontal="center" wrapText="1"/>
    </xf>
    <xf numFmtId="4" fontId="20" fillId="10" borderId="8" xfId="2" applyNumberFormat="1" applyFont="1" applyFill="1" applyBorder="1" applyAlignment="1">
      <alignment horizontal="center" wrapText="1"/>
    </xf>
    <xf numFmtId="4" fontId="24" fillId="28" borderId="8" xfId="2" applyNumberFormat="1" applyFont="1" applyFill="1" applyBorder="1" applyAlignment="1">
      <alignment horizontal="center" wrapText="1"/>
    </xf>
    <xf numFmtId="4" fontId="24" fillId="10" borderId="8" xfId="2" applyNumberFormat="1" applyFont="1" applyFill="1" applyBorder="1" applyAlignment="1">
      <alignment horizontal="center" wrapText="1"/>
    </xf>
    <xf numFmtId="4" fontId="24" fillId="27" borderId="8" xfId="2" applyNumberFormat="1" applyFont="1" applyFill="1" applyBorder="1" applyAlignment="1">
      <alignment horizontal="center" wrapText="1"/>
    </xf>
    <xf numFmtId="0" fontId="2" fillId="5" borderId="0" xfId="2" applyFont="1" applyFill="1" applyBorder="1" applyAlignment="1">
      <alignment horizontal="right" wrapText="1"/>
    </xf>
    <xf numFmtId="0" fontId="5" fillId="5" borderId="0" xfId="2" applyFont="1" applyFill="1" applyBorder="1" applyAlignment="1">
      <alignment horizontal="right" wrapText="1"/>
    </xf>
    <xf numFmtId="3" fontId="19" fillId="22" borderId="1" xfId="2" applyNumberFormat="1" applyFont="1" applyFill="1" applyBorder="1" applyAlignment="1">
      <alignment horizontal="right" vertical="center" wrapText="1"/>
    </xf>
    <xf numFmtId="3" fontId="19" fillId="0" borderId="1" xfId="2" applyNumberFormat="1" applyFont="1" applyBorder="1" applyAlignment="1">
      <alignment horizontal="right" vertical="center"/>
    </xf>
    <xf numFmtId="3" fontId="19" fillId="22" borderId="1" xfId="2" applyNumberFormat="1" applyFont="1" applyFill="1" applyBorder="1" applyAlignment="1">
      <alignment horizontal="right" vertical="center"/>
    </xf>
    <xf numFmtId="3" fontId="19" fillId="0" borderId="1" xfId="2" applyNumberFormat="1" applyFont="1" applyBorder="1" applyAlignment="1">
      <alignment horizontal="right"/>
    </xf>
    <xf numFmtId="3" fontId="19" fillId="0" borderId="3" xfId="2" applyNumberFormat="1" applyFont="1" applyBorder="1" applyAlignment="1">
      <alignment horizontal="right"/>
    </xf>
    <xf numFmtId="3" fontId="19" fillId="7" borderId="1" xfId="2" applyNumberFormat="1" applyFont="1" applyFill="1" applyBorder="1" applyAlignment="1">
      <alignment horizontal="right"/>
    </xf>
    <xf numFmtId="3" fontId="21" fillId="0" borderId="0" xfId="2" applyNumberFormat="1" applyFont="1" applyAlignment="1">
      <alignment horizontal="right"/>
    </xf>
    <xf numFmtId="3" fontId="21" fillId="0" borderId="1" xfId="2" applyNumberFormat="1" applyFont="1" applyBorder="1" applyAlignment="1">
      <alignment horizontal="right"/>
    </xf>
    <xf numFmtId="3" fontId="23" fillId="22" borderId="1" xfId="2" applyNumberFormat="1" applyFont="1" applyFill="1" applyBorder="1" applyAlignment="1">
      <alignment horizontal="right"/>
    </xf>
    <xf numFmtId="3" fontId="23" fillId="7" borderId="3" xfId="2" applyNumberFormat="1" applyFont="1" applyFill="1" applyBorder="1" applyAlignment="1">
      <alignment horizontal="right"/>
    </xf>
    <xf numFmtId="3" fontId="23" fillId="7" borderId="1" xfId="2" applyNumberFormat="1" applyFont="1" applyFill="1" applyBorder="1" applyAlignment="1">
      <alignment horizontal="right"/>
    </xf>
    <xf numFmtId="3" fontId="23" fillId="7" borderId="6" xfId="2" applyNumberFormat="1" applyFont="1" applyFill="1" applyBorder="1" applyAlignment="1">
      <alignment horizontal="right"/>
    </xf>
    <xf numFmtId="3" fontId="19" fillId="0" borderId="0" xfId="2" applyNumberFormat="1" applyFont="1" applyAlignment="1">
      <alignment horizontal="right"/>
    </xf>
    <xf numFmtId="0" fontId="16" fillId="0" borderId="0" xfId="2" applyFont="1" applyAlignment="1">
      <alignment horizontal="right" wrapText="1"/>
    </xf>
    <xf numFmtId="0" fontId="15" fillId="0" borderId="0" xfId="2" applyFont="1" applyAlignment="1">
      <alignment horizontal="right"/>
    </xf>
    <xf numFmtId="0" fontId="17" fillId="0" borderId="8" xfId="2" applyFont="1" applyBorder="1" applyAlignment="1">
      <alignment vertical="center"/>
    </xf>
    <xf numFmtId="0" fontId="17" fillId="0" borderId="0" xfId="2" applyFont="1" applyBorder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2" fillId="29" borderId="3" xfId="2" applyFont="1" applyFill="1" applyBorder="1" applyAlignment="1">
      <alignment horizontal="center" wrapText="1"/>
    </xf>
    <xf numFmtId="0" fontId="2" fillId="30" borderId="3" xfId="2" applyFont="1" applyFill="1" applyBorder="1" applyAlignment="1">
      <alignment horizontal="center" wrapText="1"/>
    </xf>
    <xf numFmtId="0" fontId="2" fillId="11" borderId="3" xfId="2" applyFont="1" applyFill="1" applyBorder="1" applyAlignment="1">
      <alignment horizontal="center" wrapText="1"/>
    </xf>
    <xf numFmtId="0" fontId="2" fillId="0" borderId="0" xfId="2" applyFont="1" applyAlignment="1">
      <alignment horizontal="center" wrapText="1"/>
    </xf>
    <xf numFmtId="0" fontId="15" fillId="0" borderId="0" xfId="2" applyFont="1" applyAlignment="1"/>
    <xf numFmtId="0" fontId="4" fillId="0" borderId="0" xfId="2" applyFont="1" applyAlignment="1">
      <alignment horizontal="center" wrapText="1"/>
    </xf>
    <xf numFmtId="0" fontId="16" fillId="0" borderId="0" xfId="2" applyFont="1" applyAlignment="1">
      <alignment horizontal="center" wrapText="1"/>
    </xf>
    <xf numFmtId="0" fontId="15" fillId="0" borderId="0" xfId="2" applyFont="1" applyAlignment="1"/>
    <xf numFmtId="0" fontId="17" fillId="0" borderId="3" xfId="2" applyFont="1" applyBorder="1" applyAlignment="1">
      <alignment vertical="center"/>
    </xf>
    <xf numFmtId="0" fontId="16" fillId="31" borderId="0" xfId="2" applyFont="1" applyFill="1" applyAlignment="1">
      <alignment wrapText="1"/>
    </xf>
    <xf numFmtId="0" fontId="17" fillId="0" borderId="4" xfId="2" applyFont="1" applyBorder="1" applyAlignment="1">
      <alignment vertical="center"/>
    </xf>
    <xf numFmtId="0" fontId="17" fillId="0" borderId="12" xfId="2" applyFont="1" applyBorder="1" applyAlignment="1">
      <alignment vertical="center"/>
    </xf>
    <xf numFmtId="0" fontId="17" fillId="0" borderId="13" xfId="2" applyFont="1" applyBorder="1" applyAlignment="1">
      <alignment vertical="center"/>
    </xf>
    <xf numFmtId="0" fontId="2" fillId="0" borderId="0" xfId="2" applyFont="1" applyAlignment="1">
      <alignment horizontal="center" wrapText="1"/>
    </xf>
    <xf numFmtId="0" fontId="15" fillId="0" borderId="0" xfId="2" applyFont="1" applyAlignment="1"/>
    <xf numFmtId="0" fontId="4" fillId="0" borderId="0" xfId="2" applyFont="1" applyAlignment="1">
      <alignment horizontal="center" wrapText="1"/>
    </xf>
    <xf numFmtId="0" fontId="17" fillId="0" borderId="3" xfId="2" applyFont="1" applyBorder="1" applyAlignment="1">
      <alignment vertical="center"/>
    </xf>
    <xf numFmtId="4" fontId="11" fillId="9" borderId="8" xfId="1" applyNumberFormat="1" applyFont="1" applyFill="1" applyBorder="1" applyAlignment="1">
      <alignment horizontal="right" wrapText="1"/>
    </xf>
    <xf numFmtId="4" fontId="18" fillId="8" borderId="14" xfId="2" applyNumberFormat="1" applyFont="1" applyFill="1" applyBorder="1" applyAlignment="1">
      <alignment horizontal="right" wrapText="1"/>
    </xf>
    <xf numFmtId="0" fontId="2" fillId="32" borderId="3" xfId="2" applyFont="1" applyFill="1" applyBorder="1" applyAlignment="1">
      <alignment horizontal="center" wrapText="1"/>
    </xf>
    <xf numFmtId="0" fontId="2" fillId="33" borderId="3" xfId="2" applyFont="1" applyFill="1" applyBorder="1" applyAlignment="1">
      <alignment horizontal="center" wrapText="1"/>
    </xf>
    <xf numFmtId="0" fontId="2" fillId="34" borderId="3" xfId="2" applyFont="1" applyFill="1" applyBorder="1" applyAlignment="1">
      <alignment horizontal="center" wrapText="1"/>
    </xf>
    <xf numFmtId="0" fontId="15" fillId="0" borderId="0" xfId="2" applyFont="1" applyAlignment="1"/>
    <xf numFmtId="0" fontId="1" fillId="0" borderId="0" xfId="2" applyFont="1" applyAlignment="1"/>
    <xf numFmtId="4" fontId="25" fillId="15" borderId="8" xfId="1" applyNumberFormat="1" applyFont="1" applyFill="1" applyBorder="1" applyAlignment="1">
      <alignment horizontal="right" wrapText="1"/>
    </xf>
    <xf numFmtId="0" fontId="26" fillId="7" borderId="8" xfId="1" applyFont="1" applyFill="1" applyBorder="1" applyAlignment="1">
      <alignment horizontal="center" wrapText="1"/>
    </xf>
    <xf numFmtId="0" fontId="5" fillId="35" borderId="3" xfId="2" applyFont="1" applyFill="1" applyBorder="1" applyAlignment="1">
      <alignment horizontal="center" wrapText="1"/>
    </xf>
    <xf numFmtId="0" fontId="5" fillId="36" borderId="3" xfId="2" applyFont="1" applyFill="1" applyBorder="1" applyAlignment="1">
      <alignment horizontal="center" wrapText="1"/>
    </xf>
    <xf numFmtId="0" fontId="5" fillId="37" borderId="3" xfId="2" applyFont="1" applyFill="1" applyBorder="1" applyAlignment="1">
      <alignment horizontal="center" wrapText="1"/>
    </xf>
    <xf numFmtId="0" fontId="27" fillId="23" borderId="14" xfId="2" applyFont="1" applyFill="1" applyBorder="1" applyAlignment="1">
      <alignment horizontal="center" wrapText="1"/>
    </xf>
    <xf numFmtId="0" fontId="24" fillId="38" borderId="14" xfId="2" applyFont="1" applyFill="1" applyBorder="1" applyAlignment="1">
      <alignment horizontal="center" wrapText="1"/>
    </xf>
    <xf numFmtId="0" fontId="12" fillId="9" borderId="8" xfId="1" applyFont="1" applyFill="1" applyBorder="1" applyAlignment="1">
      <alignment horizontal="center" wrapText="1"/>
    </xf>
    <xf numFmtId="0" fontId="2" fillId="23" borderId="12" xfId="2" applyFont="1" applyFill="1" applyBorder="1" applyAlignment="1">
      <alignment horizontal="center" wrapText="1"/>
    </xf>
    <xf numFmtId="4" fontId="20" fillId="9" borderId="8" xfId="2" applyNumberFormat="1" applyFont="1" applyFill="1" applyBorder="1" applyAlignment="1">
      <alignment horizontal="center" wrapText="1"/>
    </xf>
    <xf numFmtId="0" fontId="2" fillId="9" borderId="3" xfId="2" applyFont="1" applyFill="1" applyBorder="1" applyAlignment="1">
      <alignment horizontal="center" wrapText="1"/>
    </xf>
    <xf numFmtId="0" fontId="2" fillId="23" borderId="3" xfId="2" applyFont="1" applyFill="1" applyBorder="1" applyAlignment="1">
      <alignment horizontal="center" wrapText="1"/>
    </xf>
    <xf numFmtId="0" fontId="5" fillId="39" borderId="3" xfId="2" applyFont="1" applyFill="1" applyBorder="1" applyAlignment="1">
      <alignment horizontal="center" wrapText="1"/>
    </xf>
    <xf numFmtId="0" fontId="5" fillId="9" borderId="3" xfId="2" applyFont="1" applyFill="1" applyBorder="1" applyAlignment="1">
      <alignment horizontal="center" wrapText="1"/>
    </xf>
    <xf numFmtId="0" fontId="5" fillId="39" borderId="3" xfId="2" applyFont="1" applyFill="1" applyBorder="1" applyAlignment="1">
      <alignment wrapText="1"/>
    </xf>
    <xf numFmtId="0" fontId="16" fillId="39" borderId="0" xfId="2" applyFont="1" applyFill="1" applyAlignment="1">
      <alignment wrapText="1"/>
    </xf>
    <xf numFmtId="0" fontId="15" fillId="39" borderId="0" xfId="2" applyFont="1" applyFill="1" applyAlignment="1"/>
    <xf numFmtId="0" fontId="2" fillId="0" borderId="0" xfId="2" applyFont="1" applyAlignment="1">
      <alignment horizontal="center" wrapText="1"/>
    </xf>
    <xf numFmtId="0" fontId="15" fillId="0" borderId="0" xfId="2" applyFont="1" applyAlignment="1"/>
    <xf numFmtId="0" fontId="4" fillId="0" borderId="0" xfId="2" applyFont="1" applyAlignment="1">
      <alignment horizontal="center" wrapText="1"/>
    </xf>
    <xf numFmtId="0" fontId="2" fillId="6" borderId="5" xfId="2" applyFont="1" applyFill="1" applyBorder="1" applyAlignment="1">
      <alignment horizontal="center" vertical="center" wrapText="1"/>
    </xf>
    <xf numFmtId="0" fontId="17" fillId="0" borderId="6" xfId="2" applyFont="1" applyBorder="1" applyAlignment="1">
      <alignment vertical="center"/>
    </xf>
    <xf numFmtId="0" fontId="17" fillId="0" borderId="3" xfId="2" applyFont="1" applyBorder="1" applyAlignment="1">
      <alignment vertical="center"/>
    </xf>
    <xf numFmtId="0" fontId="2" fillId="6" borderId="6" xfId="2" applyFont="1" applyFill="1" applyBorder="1" applyAlignment="1">
      <alignment horizontal="center" vertical="center" wrapText="1"/>
    </xf>
    <xf numFmtId="0" fontId="6" fillId="6" borderId="6" xfId="2" applyFont="1" applyFill="1" applyBorder="1" applyAlignment="1">
      <alignment horizontal="center" vertical="center" wrapText="1"/>
    </xf>
    <xf numFmtId="0" fontId="17" fillId="0" borderId="7" xfId="2" applyFont="1" applyBorder="1" applyAlignment="1">
      <alignment vertical="center"/>
    </xf>
    <xf numFmtId="0" fontId="6" fillId="6" borderId="6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vertical="center"/>
    </xf>
    <xf numFmtId="0" fontId="7" fillId="0" borderId="7" xfId="1" applyFont="1" applyBorder="1" applyAlignment="1">
      <alignment horizontal="center" vertical="center"/>
    </xf>
    <xf numFmtId="0" fontId="2" fillId="6" borderId="5" xfId="2" applyFont="1" applyFill="1" applyBorder="1" applyAlignment="1">
      <alignment horizontal="center" wrapText="1"/>
    </xf>
    <xf numFmtId="0" fontId="17" fillId="0" borderId="6" xfId="2" applyFont="1" applyBorder="1"/>
    <xf numFmtId="0" fontId="17" fillId="0" borderId="3" xfId="2" applyFont="1" applyBorder="1"/>
    <xf numFmtId="0" fontId="2" fillId="6" borderId="6" xfId="2" applyFont="1" applyFill="1" applyBorder="1" applyAlignment="1">
      <alignment horizontal="center" wrapText="1"/>
    </xf>
    <xf numFmtId="0" fontId="6" fillId="6" borderId="6" xfId="2" applyFont="1" applyFill="1" applyBorder="1" applyAlignment="1">
      <alignment horizontal="center" wrapText="1"/>
    </xf>
    <xf numFmtId="0" fontId="17" fillId="0" borderId="7" xfId="2" applyFont="1" applyBorder="1"/>
    <xf numFmtId="0" fontId="17" fillId="0" borderId="9" xfId="2" applyFont="1" applyBorder="1"/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4" fillId="0" borderId="0" xfId="1" applyFont="1" applyAlignment="1">
      <alignment horizontal="center" wrapText="1"/>
    </xf>
    <xf numFmtId="0" fontId="2" fillId="6" borderId="5" xfId="1" applyFont="1" applyFill="1" applyBorder="1" applyAlignment="1">
      <alignment horizontal="center" wrapText="1"/>
    </xf>
    <xf numFmtId="0" fontId="7" fillId="0" borderId="6" xfId="1" applyFont="1" applyBorder="1"/>
    <xf numFmtId="0" fontId="7" fillId="0" borderId="3" xfId="1" applyFont="1" applyBorder="1"/>
    <xf numFmtId="0" fontId="2" fillId="6" borderId="6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6" fillId="6" borderId="6" xfId="1" applyFont="1" applyFill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2"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5FF1D"/>
      <color rgb="FFFF6600"/>
      <color rgb="FFCC3300"/>
      <color rgb="FFFF99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F3F0-50B1-4897-A3E7-4A32B1C9E37E}">
  <sheetPr>
    <outlinePr summaryBelow="0" summaryRight="0"/>
  </sheetPr>
  <dimension ref="A1:V1001"/>
  <sheetViews>
    <sheetView tabSelected="1" workbookViewId="0">
      <selection activeCell="I10" sqref="I10"/>
    </sheetView>
  </sheetViews>
  <sheetFormatPr defaultColWidth="14.5" defaultRowHeight="15" customHeight="1"/>
  <cols>
    <col min="1" max="1" width="24.25" style="197" customWidth="1"/>
    <col min="2" max="2" width="14.5" style="171" customWidth="1"/>
    <col min="3" max="3" width="27.5" style="171" customWidth="1"/>
    <col min="4" max="4" width="12.25" style="171" customWidth="1"/>
    <col min="5" max="5" width="13.375" style="171" customWidth="1"/>
    <col min="6" max="6" width="11.875" style="153" customWidth="1"/>
    <col min="7" max="7" width="10.5" style="171" customWidth="1"/>
    <col min="8" max="16384" width="14.5" style="171"/>
  </cols>
  <sheetData>
    <row r="1" spans="1:22" ht="15" customHeight="1">
      <c r="A1" s="198" t="s">
        <v>0</v>
      </c>
      <c r="B1" s="199"/>
      <c r="C1" s="199"/>
      <c r="D1" s="199"/>
      <c r="E1" s="199"/>
      <c r="F1" s="199"/>
      <c r="G1" s="199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2" ht="15" customHeight="1">
      <c r="A2" s="200" t="s">
        <v>263</v>
      </c>
      <c r="B2" s="199"/>
      <c r="C2" s="199"/>
      <c r="D2" s="199"/>
      <c r="E2" s="199"/>
      <c r="F2" s="199"/>
      <c r="G2" s="199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ht="15" customHeight="1">
      <c r="A3" s="170"/>
      <c r="B3" s="63" t="s">
        <v>1</v>
      </c>
      <c r="C3" s="64" t="s">
        <v>2</v>
      </c>
      <c r="D3" s="128" t="s">
        <v>3</v>
      </c>
      <c r="E3" s="66" t="s">
        <v>4</v>
      </c>
      <c r="F3" s="137"/>
      <c r="G3" s="67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1:22" ht="17.25" customHeight="1">
      <c r="A4" s="172" t="s">
        <v>5</v>
      </c>
      <c r="B4" s="69">
        <v>22</v>
      </c>
      <c r="C4" s="70">
        <v>36</v>
      </c>
      <c r="D4" s="129">
        <v>96</v>
      </c>
      <c r="E4" s="72">
        <v>63</v>
      </c>
      <c r="F4" s="138"/>
      <c r="G4" s="73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ht="15" customHeight="1">
      <c r="A5" s="201" t="s">
        <v>6</v>
      </c>
      <c r="B5" s="204" t="s">
        <v>7</v>
      </c>
      <c r="C5" s="204" t="s">
        <v>8</v>
      </c>
      <c r="D5" s="205" t="s">
        <v>9</v>
      </c>
      <c r="E5" s="207" t="s">
        <v>238</v>
      </c>
      <c r="F5" s="207" t="s">
        <v>239</v>
      </c>
      <c r="G5" s="207" t="s">
        <v>240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ht="15" customHeight="1">
      <c r="A6" s="202"/>
      <c r="B6" s="202"/>
      <c r="C6" s="202"/>
      <c r="D6" s="206"/>
      <c r="E6" s="208"/>
      <c r="F6" s="209"/>
      <c r="G6" s="208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ht="15" customHeight="1">
      <c r="A7" s="202"/>
      <c r="B7" s="202"/>
      <c r="C7" s="202"/>
      <c r="D7" s="206"/>
      <c r="E7" s="208"/>
      <c r="F7" s="209"/>
      <c r="G7" s="208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</row>
    <row r="8" spans="1:22" ht="15" customHeight="1">
      <c r="A8" s="202"/>
      <c r="B8" s="202"/>
      <c r="C8" s="202"/>
      <c r="D8" s="206"/>
      <c r="E8" s="208"/>
      <c r="F8" s="209"/>
      <c r="G8" s="208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</row>
    <row r="9" spans="1:22" ht="3" customHeight="1">
      <c r="A9" s="203"/>
      <c r="B9" s="203"/>
      <c r="C9" s="203"/>
      <c r="D9" s="206"/>
      <c r="E9" s="154"/>
      <c r="F9" s="155"/>
      <c r="G9" s="156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</row>
    <row r="10" spans="1:22" ht="12.75">
      <c r="A10" s="173"/>
      <c r="B10" s="167"/>
      <c r="C10" s="168"/>
      <c r="D10" s="156"/>
      <c r="E10" s="169"/>
      <c r="F10" s="155"/>
      <c r="G10" s="156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</row>
    <row r="11" spans="1:22" ht="34.5" customHeight="1">
      <c r="A11" s="191" t="s">
        <v>10</v>
      </c>
      <c r="B11" s="80"/>
      <c r="C11" s="120"/>
      <c r="D11" s="188" t="s">
        <v>3</v>
      </c>
      <c r="E11" s="123">
        <v>5919</v>
      </c>
      <c r="F11" s="51">
        <v>2096015</v>
      </c>
      <c r="G11" s="53">
        <v>141.19650861277233</v>
      </c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</row>
    <row r="12" spans="1:22" ht="15" customHeight="1">
      <c r="A12" s="192" t="s">
        <v>11</v>
      </c>
      <c r="B12" s="85"/>
      <c r="C12" s="121"/>
      <c r="D12" s="189" t="s">
        <v>4</v>
      </c>
      <c r="E12" s="124">
        <v>434</v>
      </c>
      <c r="F12" s="139">
        <v>107214</v>
      </c>
      <c r="G12" s="32">
        <v>202.4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</row>
    <row r="13" spans="1:22" ht="15" customHeight="1">
      <c r="A13" s="193"/>
      <c r="B13" s="91">
        <v>1</v>
      </c>
      <c r="C13" s="122" t="s">
        <v>12</v>
      </c>
      <c r="D13" s="190" t="s">
        <v>2</v>
      </c>
      <c r="E13" s="125">
        <v>12</v>
      </c>
      <c r="F13" s="140">
        <v>12325</v>
      </c>
      <c r="G13" s="174">
        <v>48.68</v>
      </c>
      <c r="H13" s="163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1:22" ht="15" customHeight="1">
      <c r="A14" s="193"/>
      <c r="B14" s="91">
        <v>2</v>
      </c>
      <c r="C14" s="122" t="s">
        <v>13</v>
      </c>
      <c r="D14" s="190" t="s">
        <v>4</v>
      </c>
      <c r="E14" s="125">
        <v>60</v>
      </c>
      <c r="F14" s="140">
        <v>15298</v>
      </c>
      <c r="G14" s="174">
        <v>196.1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</row>
    <row r="15" spans="1:22" ht="15" customHeight="1">
      <c r="A15" s="193"/>
      <c r="B15" s="91">
        <v>3</v>
      </c>
      <c r="C15" s="122" t="s">
        <v>14</v>
      </c>
      <c r="D15" s="190" t="s">
        <v>4</v>
      </c>
      <c r="E15" s="125">
        <v>65</v>
      </c>
      <c r="F15" s="140">
        <v>17315</v>
      </c>
      <c r="G15" s="174">
        <v>187.7</v>
      </c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1:22" ht="15" customHeight="1">
      <c r="A16" s="193"/>
      <c r="B16" s="91">
        <v>4</v>
      </c>
      <c r="C16" s="122" t="s">
        <v>15</v>
      </c>
      <c r="D16" s="190" t="s">
        <v>4</v>
      </c>
      <c r="E16" s="125">
        <v>85</v>
      </c>
      <c r="F16" s="140">
        <v>16275</v>
      </c>
      <c r="G16" s="174">
        <v>261.14</v>
      </c>
      <c r="H16" s="163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</row>
    <row r="17" spans="1:22" ht="15" customHeight="1">
      <c r="A17" s="193"/>
      <c r="B17" s="91">
        <v>5</v>
      </c>
      <c r="C17" s="122" t="s">
        <v>16</v>
      </c>
      <c r="D17" s="190" t="s">
        <v>4</v>
      </c>
      <c r="E17" s="125">
        <v>54</v>
      </c>
      <c r="F17" s="140">
        <v>13691</v>
      </c>
      <c r="G17" s="174">
        <v>197.21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</row>
    <row r="18" spans="1:22" ht="15" customHeight="1">
      <c r="A18" s="193"/>
      <c r="B18" s="91">
        <v>6</v>
      </c>
      <c r="C18" s="122" t="s">
        <v>17</v>
      </c>
      <c r="D18" s="190" t="s">
        <v>3</v>
      </c>
      <c r="E18" s="125">
        <v>14</v>
      </c>
      <c r="F18" s="140">
        <v>6001</v>
      </c>
      <c r="G18" s="174">
        <v>116.65</v>
      </c>
      <c r="H18" s="163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</row>
    <row r="19" spans="1:22" ht="15" customHeight="1">
      <c r="A19" s="193"/>
      <c r="B19" s="91">
        <v>7</v>
      </c>
      <c r="C19" s="122" t="s">
        <v>18</v>
      </c>
      <c r="D19" s="190" t="s">
        <v>4</v>
      </c>
      <c r="E19" s="125">
        <v>88</v>
      </c>
      <c r="F19" s="140">
        <v>10636</v>
      </c>
      <c r="G19" s="174">
        <v>413.69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</row>
    <row r="20" spans="1:22" ht="15" customHeight="1">
      <c r="A20" s="193"/>
      <c r="B20" s="91">
        <v>8</v>
      </c>
      <c r="C20" s="122" t="s">
        <v>19</v>
      </c>
      <c r="D20" s="190" t="s">
        <v>4</v>
      </c>
      <c r="E20" s="125">
        <v>24</v>
      </c>
      <c r="F20" s="140">
        <v>7758</v>
      </c>
      <c r="G20" s="174">
        <v>154.68</v>
      </c>
      <c r="H20" s="163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</row>
    <row r="21" spans="1:22" ht="15" customHeight="1">
      <c r="A21" s="193"/>
      <c r="B21" s="91">
        <v>9</v>
      </c>
      <c r="C21" s="122" t="s">
        <v>20</v>
      </c>
      <c r="D21" s="190" t="s">
        <v>4</v>
      </c>
      <c r="E21" s="125">
        <v>32</v>
      </c>
      <c r="F21" s="140">
        <v>7915</v>
      </c>
      <c r="G21" s="174">
        <v>202.15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</row>
    <row r="22" spans="1:22" ht="15" customHeight="1">
      <c r="A22" s="192" t="s">
        <v>21</v>
      </c>
      <c r="B22" s="85"/>
      <c r="C22" s="121"/>
      <c r="D22" s="189" t="s">
        <v>3</v>
      </c>
      <c r="E22" s="124">
        <v>354</v>
      </c>
      <c r="F22" s="141">
        <v>156627</v>
      </c>
      <c r="G22" s="175">
        <v>113.01</v>
      </c>
      <c r="H22" s="163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</row>
    <row r="23" spans="1:22" ht="15" customHeight="1">
      <c r="A23" s="193"/>
      <c r="B23" s="91">
        <v>1</v>
      </c>
      <c r="C23" s="122" t="s">
        <v>22</v>
      </c>
      <c r="D23" s="190" t="s">
        <v>3</v>
      </c>
      <c r="E23" s="125">
        <v>43</v>
      </c>
      <c r="F23" s="142">
        <v>19397</v>
      </c>
      <c r="G23" s="174">
        <v>110.84</v>
      </c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</row>
    <row r="24" spans="1:22" ht="15" customHeight="1">
      <c r="A24" s="193"/>
      <c r="B24" s="91">
        <v>2</v>
      </c>
      <c r="C24" s="122" t="s">
        <v>23</v>
      </c>
      <c r="D24" s="190" t="s">
        <v>3</v>
      </c>
      <c r="E24" s="125">
        <v>17</v>
      </c>
      <c r="F24" s="143">
        <v>11371</v>
      </c>
      <c r="G24" s="174">
        <v>74.75</v>
      </c>
      <c r="H24" s="163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</row>
    <row r="25" spans="1:22" ht="15" customHeight="1">
      <c r="A25" s="193"/>
      <c r="B25" s="91">
        <v>3</v>
      </c>
      <c r="C25" s="122" t="s">
        <v>24</v>
      </c>
      <c r="D25" s="190" t="s">
        <v>3</v>
      </c>
      <c r="E25" s="125">
        <v>31</v>
      </c>
      <c r="F25" s="143">
        <v>19351</v>
      </c>
      <c r="G25" s="174">
        <v>80.099999999999994</v>
      </c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</row>
    <row r="26" spans="1:22" ht="15" customHeight="1">
      <c r="A26" s="193"/>
      <c r="B26" s="91">
        <v>4</v>
      </c>
      <c r="C26" s="122" t="s">
        <v>25</v>
      </c>
      <c r="D26" s="190" t="s">
        <v>3</v>
      </c>
      <c r="E26" s="125">
        <v>36</v>
      </c>
      <c r="F26" s="143">
        <v>16032</v>
      </c>
      <c r="G26" s="174">
        <v>112.28</v>
      </c>
      <c r="H26" s="163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</row>
    <row r="27" spans="1:22" ht="15" customHeight="1">
      <c r="A27" s="193"/>
      <c r="B27" s="91">
        <v>5</v>
      </c>
      <c r="C27" s="122" t="s">
        <v>26</v>
      </c>
      <c r="D27" s="190" t="s">
        <v>3</v>
      </c>
      <c r="E27" s="125">
        <v>18</v>
      </c>
      <c r="F27" s="143">
        <v>9514</v>
      </c>
      <c r="G27" s="174">
        <v>94.6</v>
      </c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</row>
    <row r="28" spans="1:22" ht="15" customHeight="1">
      <c r="A28" s="193"/>
      <c r="B28" s="91">
        <v>6</v>
      </c>
      <c r="C28" s="122" t="s">
        <v>27</v>
      </c>
      <c r="D28" s="190" t="s">
        <v>3</v>
      </c>
      <c r="E28" s="125">
        <v>18</v>
      </c>
      <c r="F28" s="143">
        <v>8999</v>
      </c>
      <c r="G28" s="174">
        <v>100.01</v>
      </c>
      <c r="H28" s="163"/>
      <c r="I28" s="152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</row>
    <row r="29" spans="1:22" ht="15.75" customHeight="1">
      <c r="A29" s="193"/>
      <c r="B29" s="91">
        <v>7</v>
      </c>
      <c r="C29" s="122" t="s">
        <v>28</v>
      </c>
      <c r="D29" s="190" t="s">
        <v>3</v>
      </c>
      <c r="E29" s="125">
        <v>49</v>
      </c>
      <c r="F29" s="143">
        <v>18553</v>
      </c>
      <c r="G29" s="174">
        <v>132.05000000000001</v>
      </c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</row>
    <row r="30" spans="1:22" ht="15.75" customHeight="1">
      <c r="A30" s="193"/>
      <c r="B30" s="91">
        <v>8</v>
      </c>
      <c r="C30" s="122" t="s">
        <v>29</v>
      </c>
      <c r="D30" s="190" t="s">
        <v>3</v>
      </c>
      <c r="E30" s="125">
        <v>17</v>
      </c>
      <c r="F30" s="143">
        <v>11175</v>
      </c>
      <c r="G30" s="174">
        <v>76.06</v>
      </c>
      <c r="H30" s="163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</row>
    <row r="31" spans="1:22" ht="15.75" customHeight="1">
      <c r="A31" s="191"/>
      <c r="B31" s="91">
        <v>9</v>
      </c>
      <c r="C31" s="122" t="s">
        <v>30</v>
      </c>
      <c r="D31" s="190" t="s">
        <v>3</v>
      </c>
      <c r="E31" s="125">
        <v>12</v>
      </c>
      <c r="F31" s="143">
        <v>7757</v>
      </c>
      <c r="G31" s="174">
        <v>77.349999999999994</v>
      </c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</row>
    <row r="32" spans="1:22" ht="15.75" customHeight="1">
      <c r="A32" s="193"/>
      <c r="B32" s="91">
        <v>10</v>
      </c>
      <c r="C32" s="122" t="s">
        <v>31</v>
      </c>
      <c r="D32" s="190" t="s">
        <v>3</v>
      </c>
      <c r="E32" s="125">
        <v>49</v>
      </c>
      <c r="F32" s="143">
        <v>21659</v>
      </c>
      <c r="G32" s="174">
        <v>113.12</v>
      </c>
      <c r="H32" s="163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</row>
    <row r="33" spans="1:22" ht="15.75" customHeight="1">
      <c r="A33" s="193"/>
      <c r="B33" s="91">
        <v>11</v>
      </c>
      <c r="C33" s="122" t="s">
        <v>32</v>
      </c>
      <c r="D33" s="190" t="s">
        <v>4</v>
      </c>
      <c r="E33" s="125">
        <v>49</v>
      </c>
      <c r="F33" s="143">
        <v>6356</v>
      </c>
      <c r="G33" s="174">
        <v>385.46</v>
      </c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</row>
    <row r="34" spans="1:22" ht="15.75" customHeight="1">
      <c r="A34" s="193"/>
      <c r="B34" s="91">
        <v>12</v>
      </c>
      <c r="C34" s="122" t="s">
        <v>33</v>
      </c>
      <c r="D34" s="190" t="s">
        <v>3</v>
      </c>
      <c r="E34" s="125">
        <v>10</v>
      </c>
      <c r="F34" s="143">
        <v>6463</v>
      </c>
      <c r="G34" s="174">
        <v>77.36</v>
      </c>
      <c r="H34" s="163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</row>
    <row r="35" spans="1:22" ht="15.75" customHeight="1">
      <c r="A35" s="192" t="s">
        <v>34</v>
      </c>
      <c r="B35" s="85"/>
      <c r="C35" s="121"/>
      <c r="D35" s="189" t="s">
        <v>4</v>
      </c>
      <c r="E35" s="124">
        <v>716</v>
      </c>
      <c r="F35" s="141">
        <v>200420</v>
      </c>
      <c r="G35" s="32">
        <v>178.62</v>
      </c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</row>
    <row r="36" spans="1:22" ht="15.75" customHeight="1">
      <c r="A36" s="193"/>
      <c r="B36" s="91">
        <v>1</v>
      </c>
      <c r="C36" s="122" t="s">
        <v>35</v>
      </c>
      <c r="D36" s="190" t="s">
        <v>3</v>
      </c>
      <c r="E36" s="125">
        <v>15</v>
      </c>
      <c r="F36" s="140">
        <v>6930</v>
      </c>
      <c r="G36" s="174">
        <v>108.23</v>
      </c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</row>
    <row r="37" spans="1:22" ht="15.75" customHeight="1">
      <c r="A37" s="193"/>
      <c r="B37" s="91">
        <v>2</v>
      </c>
      <c r="C37" s="122" t="s">
        <v>36</v>
      </c>
      <c r="D37" s="190" t="s">
        <v>4</v>
      </c>
      <c r="E37" s="125">
        <v>31</v>
      </c>
      <c r="F37" s="140">
        <v>10286</v>
      </c>
      <c r="G37" s="174">
        <v>150.69</v>
      </c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</row>
    <row r="38" spans="1:22" ht="15.75" customHeight="1">
      <c r="A38" s="193"/>
      <c r="B38" s="91">
        <v>3</v>
      </c>
      <c r="C38" s="122" t="s">
        <v>37</v>
      </c>
      <c r="D38" s="190" t="s">
        <v>4</v>
      </c>
      <c r="E38" s="125">
        <v>62</v>
      </c>
      <c r="F38" s="140">
        <v>10944</v>
      </c>
      <c r="G38" s="174">
        <v>283.26</v>
      </c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</row>
    <row r="39" spans="1:22" ht="15.75" customHeight="1">
      <c r="A39" s="193"/>
      <c r="B39" s="91">
        <v>4</v>
      </c>
      <c r="C39" s="122" t="s">
        <v>38</v>
      </c>
      <c r="D39" s="190" t="s">
        <v>4</v>
      </c>
      <c r="E39" s="125">
        <v>40</v>
      </c>
      <c r="F39" s="140">
        <v>10725</v>
      </c>
      <c r="G39" s="174">
        <v>186.48</v>
      </c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</row>
    <row r="40" spans="1:22" ht="15.75" customHeight="1">
      <c r="A40" s="193"/>
      <c r="B40" s="91">
        <v>5</v>
      </c>
      <c r="C40" s="122" t="s">
        <v>39</v>
      </c>
      <c r="D40" s="190" t="s">
        <v>4</v>
      </c>
      <c r="E40" s="125">
        <v>56</v>
      </c>
      <c r="F40" s="140">
        <v>10289</v>
      </c>
      <c r="G40" s="174">
        <v>272.14</v>
      </c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</row>
    <row r="41" spans="1:22" ht="15.75" customHeight="1">
      <c r="A41" s="193"/>
      <c r="B41" s="91">
        <v>6</v>
      </c>
      <c r="C41" s="122" t="s">
        <v>40</v>
      </c>
      <c r="D41" s="190" t="s">
        <v>3</v>
      </c>
      <c r="E41" s="125">
        <v>28</v>
      </c>
      <c r="F41" s="140">
        <v>12850</v>
      </c>
      <c r="G41" s="174">
        <v>108.95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</row>
    <row r="42" spans="1:22" ht="15.75" customHeight="1">
      <c r="A42" s="193"/>
      <c r="B42" s="91">
        <v>7</v>
      </c>
      <c r="C42" s="122" t="s">
        <v>41</v>
      </c>
      <c r="D42" s="190" t="s">
        <v>4</v>
      </c>
      <c r="E42" s="125">
        <v>59</v>
      </c>
      <c r="F42" s="140">
        <v>7668</v>
      </c>
      <c r="G42" s="174">
        <v>384.72</v>
      </c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</row>
    <row r="43" spans="1:22" ht="15.75" customHeight="1">
      <c r="A43" s="193"/>
      <c r="B43" s="91">
        <v>8</v>
      </c>
      <c r="C43" s="122" t="s">
        <v>42</v>
      </c>
      <c r="D43" s="190" t="s">
        <v>4</v>
      </c>
      <c r="E43" s="125">
        <v>40</v>
      </c>
      <c r="F43" s="140">
        <v>10568</v>
      </c>
      <c r="G43" s="174">
        <v>189.25</v>
      </c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</row>
    <row r="44" spans="1:22" ht="15.75" customHeight="1">
      <c r="A44" s="193"/>
      <c r="B44" s="91">
        <v>9</v>
      </c>
      <c r="C44" s="122" t="s">
        <v>43</v>
      </c>
      <c r="D44" s="190" t="s">
        <v>4</v>
      </c>
      <c r="E44" s="125">
        <v>64</v>
      </c>
      <c r="F44" s="140">
        <v>14306</v>
      </c>
      <c r="G44" s="174">
        <v>223.68</v>
      </c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</row>
    <row r="45" spans="1:22" ht="15.75" customHeight="1">
      <c r="A45" s="193"/>
      <c r="B45" s="91">
        <v>10</v>
      </c>
      <c r="C45" s="122" t="s">
        <v>44</v>
      </c>
      <c r="D45" s="190" t="s">
        <v>4</v>
      </c>
      <c r="E45" s="125">
        <v>57</v>
      </c>
      <c r="F45" s="140">
        <v>12626</v>
      </c>
      <c r="G45" s="174">
        <v>225.72</v>
      </c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</row>
    <row r="46" spans="1:22" ht="15.75" customHeight="1">
      <c r="A46" s="191"/>
      <c r="B46" s="91">
        <v>11</v>
      </c>
      <c r="C46" s="122" t="s">
        <v>45</v>
      </c>
      <c r="D46" s="190" t="s">
        <v>4</v>
      </c>
      <c r="E46" s="125">
        <v>51</v>
      </c>
      <c r="F46" s="140">
        <v>13668</v>
      </c>
      <c r="G46" s="174">
        <v>186.57</v>
      </c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</row>
    <row r="47" spans="1:22" ht="15.75" customHeight="1">
      <c r="A47" s="193"/>
      <c r="B47" s="91">
        <v>12</v>
      </c>
      <c r="C47" s="122" t="s">
        <v>46</v>
      </c>
      <c r="D47" s="190" t="s">
        <v>3</v>
      </c>
      <c r="E47" s="125">
        <v>23</v>
      </c>
      <c r="F47" s="140">
        <v>14889</v>
      </c>
      <c r="G47" s="174">
        <v>77.239999999999995</v>
      </c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</row>
    <row r="48" spans="1:22" ht="15.75" customHeight="1">
      <c r="A48" s="193"/>
      <c r="B48" s="91">
        <v>13</v>
      </c>
      <c r="C48" s="122" t="s">
        <v>47</v>
      </c>
      <c r="D48" s="190" t="s">
        <v>4</v>
      </c>
      <c r="E48" s="125">
        <v>71</v>
      </c>
      <c r="F48" s="140">
        <v>22583</v>
      </c>
      <c r="G48" s="174">
        <v>157.19999999999999</v>
      </c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</row>
    <row r="49" spans="1:22" ht="15.75" customHeight="1">
      <c r="A49" s="193"/>
      <c r="B49" s="91">
        <v>14</v>
      </c>
      <c r="C49" s="122" t="s">
        <v>48</v>
      </c>
      <c r="D49" s="190" t="s">
        <v>4</v>
      </c>
      <c r="E49" s="125">
        <v>40</v>
      </c>
      <c r="F49" s="140">
        <v>11941</v>
      </c>
      <c r="G49" s="174">
        <v>167.49</v>
      </c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</row>
    <row r="50" spans="1:22" ht="15.75" customHeight="1">
      <c r="A50" s="193"/>
      <c r="B50" s="91">
        <v>15</v>
      </c>
      <c r="C50" s="122" t="s">
        <v>49</v>
      </c>
      <c r="D50" s="190" t="s">
        <v>3</v>
      </c>
      <c r="E50" s="125">
        <v>79</v>
      </c>
      <c r="F50" s="140">
        <v>30147</v>
      </c>
      <c r="G50" s="174">
        <v>131.02000000000001</v>
      </c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</row>
    <row r="51" spans="1:22" ht="15.75" customHeight="1">
      <c r="A51" s="192" t="s">
        <v>50</v>
      </c>
      <c r="B51" s="85"/>
      <c r="C51" s="121"/>
      <c r="D51" s="189" t="s">
        <v>3</v>
      </c>
      <c r="E51" s="101">
        <v>262</v>
      </c>
      <c r="F51" s="141">
        <v>142665</v>
      </c>
      <c r="G51" s="32">
        <v>91.82</v>
      </c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</row>
    <row r="52" spans="1:22" ht="15.75" customHeight="1">
      <c r="A52" s="193"/>
      <c r="B52" s="91">
        <v>1</v>
      </c>
      <c r="C52" s="122" t="s">
        <v>51</v>
      </c>
      <c r="D52" s="190" t="s">
        <v>3</v>
      </c>
      <c r="E52" s="125">
        <v>63</v>
      </c>
      <c r="F52" s="140">
        <v>28577</v>
      </c>
      <c r="G52" s="174">
        <v>110.23</v>
      </c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</row>
    <row r="53" spans="1:22" ht="15.75" customHeight="1">
      <c r="A53" s="193"/>
      <c r="B53" s="91">
        <v>2</v>
      </c>
      <c r="C53" s="122" t="s">
        <v>52</v>
      </c>
      <c r="D53" s="190" t="s">
        <v>3</v>
      </c>
      <c r="E53" s="125">
        <v>19</v>
      </c>
      <c r="F53" s="144">
        <v>11498</v>
      </c>
      <c r="G53" s="174">
        <v>82.62</v>
      </c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</row>
    <row r="54" spans="1:22" ht="15.75" customHeight="1">
      <c r="A54" s="193"/>
      <c r="B54" s="91">
        <v>3</v>
      </c>
      <c r="C54" s="122" t="s">
        <v>53</v>
      </c>
      <c r="D54" s="190" t="s">
        <v>3</v>
      </c>
      <c r="E54" s="125">
        <v>62</v>
      </c>
      <c r="F54" s="144">
        <v>28171</v>
      </c>
      <c r="G54" s="174">
        <v>110.04</v>
      </c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</row>
    <row r="55" spans="1:22" ht="15.75" customHeight="1">
      <c r="A55" s="193"/>
      <c r="B55" s="91">
        <v>4</v>
      </c>
      <c r="C55" s="122" t="s">
        <v>54</v>
      </c>
      <c r="D55" s="190" t="s">
        <v>3</v>
      </c>
      <c r="E55" s="125">
        <v>21</v>
      </c>
      <c r="F55" s="144">
        <v>15035</v>
      </c>
      <c r="G55" s="174">
        <v>69.84</v>
      </c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</row>
    <row r="56" spans="1:22" ht="15.75" customHeight="1">
      <c r="A56" s="191"/>
      <c r="B56" s="91">
        <v>5</v>
      </c>
      <c r="C56" s="122" t="s">
        <v>55</v>
      </c>
      <c r="D56" s="190" t="s">
        <v>3</v>
      </c>
      <c r="E56" s="125">
        <v>37</v>
      </c>
      <c r="F56" s="144">
        <v>21325</v>
      </c>
      <c r="G56" s="174">
        <v>86.75</v>
      </c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</row>
    <row r="57" spans="1:22" ht="15.75" customHeight="1">
      <c r="A57" s="193"/>
      <c r="B57" s="91">
        <v>6</v>
      </c>
      <c r="C57" s="122" t="s">
        <v>56</v>
      </c>
      <c r="D57" s="190" t="s">
        <v>3</v>
      </c>
      <c r="E57" s="125">
        <v>18</v>
      </c>
      <c r="F57" s="144">
        <v>11261</v>
      </c>
      <c r="G57" s="174">
        <v>79.92</v>
      </c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</row>
    <row r="58" spans="1:22" ht="15.75" customHeight="1">
      <c r="A58" s="193"/>
      <c r="B58" s="91">
        <v>7</v>
      </c>
      <c r="C58" s="122" t="s">
        <v>57</v>
      </c>
      <c r="D58" s="190" t="s">
        <v>3</v>
      </c>
      <c r="E58" s="125">
        <v>34</v>
      </c>
      <c r="F58" s="144">
        <v>15373</v>
      </c>
      <c r="G58" s="174">
        <v>110.58</v>
      </c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</row>
    <row r="59" spans="1:22" ht="15.75" customHeight="1">
      <c r="A59" s="193"/>
      <c r="B59" s="91">
        <v>8</v>
      </c>
      <c r="C59" s="122" t="s">
        <v>58</v>
      </c>
      <c r="D59" s="190" t="s">
        <v>2</v>
      </c>
      <c r="E59" s="125">
        <v>6</v>
      </c>
      <c r="F59" s="144">
        <v>11425</v>
      </c>
      <c r="G59" s="174">
        <v>26.26</v>
      </c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</row>
    <row r="60" spans="1:22" ht="15.75" customHeight="1">
      <c r="A60" s="192" t="s">
        <v>59</v>
      </c>
      <c r="B60" s="85"/>
      <c r="C60" s="121"/>
      <c r="D60" s="189" t="s">
        <v>3</v>
      </c>
      <c r="E60" s="124">
        <v>205</v>
      </c>
      <c r="F60" s="141">
        <v>116680</v>
      </c>
      <c r="G60" s="32">
        <v>87.85</v>
      </c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</row>
    <row r="61" spans="1:22" ht="15.75" customHeight="1">
      <c r="A61" s="193"/>
      <c r="B61" s="91">
        <v>1</v>
      </c>
      <c r="C61" s="122" t="s">
        <v>60</v>
      </c>
      <c r="D61" s="190" t="s">
        <v>3</v>
      </c>
      <c r="E61" s="125">
        <v>17</v>
      </c>
      <c r="F61" s="140">
        <v>9512</v>
      </c>
      <c r="G61" s="174">
        <v>89.36</v>
      </c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</row>
    <row r="62" spans="1:22" ht="15.75" customHeight="1">
      <c r="A62" s="193"/>
      <c r="B62" s="91">
        <v>2</v>
      </c>
      <c r="C62" s="122" t="s">
        <v>61</v>
      </c>
      <c r="D62" s="190" t="s">
        <v>3</v>
      </c>
      <c r="E62" s="125">
        <v>35</v>
      </c>
      <c r="F62" s="140">
        <v>14356</v>
      </c>
      <c r="G62" s="174">
        <v>121.9</v>
      </c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</row>
    <row r="63" spans="1:22" ht="15.75" customHeight="1">
      <c r="A63" s="193"/>
      <c r="B63" s="91">
        <v>3</v>
      </c>
      <c r="C63" s="122" t="s">
        <v>62</v>
      </c>
      <c r="D63" s="190" t="s">
        <v>3</v>
      </c>
      <c r="E63" s="125">
        <v>21</v>
      </c>
      <c r="F63" s="140">
        <v>11794</v>
      </c>
      <c r="G63" s="174">
        <v>89.03</v>
      </c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</row>
    <row r="64" spans="1:22" ht="15.75" customHeight="1">
      <c r="A64" s="193"/>
      <c r="B64" s="91">
        <v>4</v>
      </c>
      <c r="C64" s="122" t="s">
        <v>63</v>
      </c>
      <c r="D64" s="190" t="s">
        <v>3</v>
      </c>
      <c r="E64" s="125">
        <v>28</v>
      </c>
      <c r="F64" s="140">
        <v>11857</v>
      </c>
      <c r="G64" s="174">
        <v>118.07</v>
      </c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</row>
    <row r="65" spans="1:22" ht="15.75" customHeight="1">
      <c r="A65" s="193"/>
      <c r="B65" s="91">
        <v>5</v>
      </c>
      <c r="C65" s="122" t="s">
        <v>64</v>
      </c>
      <c r="D65" s="190" t="s">
        <v>3</v>
      </c>
      <c r="E65" s="125">
        <v>19</v>
      </c>
      <c r="F65" s="140">
        <v>11152</v>
      </c>
      <c r="G65" s="174">
        <v>85.19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</row>
    <row r="66" spans="1:22" ht="15.75" customHeight="1">
      <c r="A66" s="193"/>
      <c r="B66" s="91">
        <v>6</v>
      </c>
      <c r="C66" s="122" t="s">
        <v>65</v>
      </c>
      <c r="D66" s="190" t="s">
        <v>3</v>
      </c>
      <c r="E66" s="125">
        <v>20</v>
      </c>
      <c r="F66" s="140">
        <v>7035</v>
      </c>
      <c r="G66" s="174">
        <v>142.15</v>
      </c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</row>
    <row r="67" spans="1:22" ht="15.75" customHeight="1">
      <c r="A67" s="193"/>
      <c r="B67" s="91">
        <v>7</v>
      </c>
      <c r="C67" s="122" t="s">
        <v>66</v>
      </c>
      <c r="D67" s="190" t="s">
        <v>3</v>
      </c>
      <c r="E67" s="125">
        <v>22</v>
      </c>
      <c r="F67" s="140">
        <v>14101</v>
      </c>
      <c r="G67" s="174">
        <v>78.010000000000005</v>
      </c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</row>
    <row r="68" spans="1:22" ht="15.75" customHeight="1">
      <c r="A68" s="191"/>
      <c r="B68" s="91">
        <v>8</v>
      </c>
      <c r="C68" s="122" t="s">
        <v>67</v>
      </c>
      <c r="D68" s="190" t="s">
        <v>3</v>
      </c>
      <c r="E68" s="125">
        <v>27</v>
      </c>
      <c r="F68" s="140">
        <v>15389</v>
      </c>
      <c r="G68" s="174">
        <v>87.72</v>
      </c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</row>
    <row r="69" spans="1:22" ht="15.75" customHeight="1">
      <c r="A69" s="194"/>
      <c r="B69" s="91">
        <v>9</v>
      </c>
      <c r="C69" s="122" t="s">
        <v>68</v>
      </c>
      <c r="D69" s="190" t="s">
        <v>3</v>
      </c>
      <c r="E69" s="125">
        <v>12</v>
      </c>
      <c r="F69" s="140">
        <v>10226</v>
      </c>
      <c r="G69" s="174">
        <v>58.67</v>
      </c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</row>
    <row r="70" spans="1:22" ht="15.75" customHeight="1">
      <c r="A70" s="193"/>
      <c r="B70" s="91">
        <v>10</v>
      </c>
      <c r="C70" s="122" t="s">
        <v>69</v>
      </c>
      <c r="D70" s="190" t="s">
        <v>1</v>
      </c>
      <c r="E70" s="125">
        <v>4</v>
      </c>
      <c r="F70" s="140">
        <v>11258</v>
      </c>
      <c r="G70" s="174">
        <v>17.77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</row>
    <row r="71" spans="1:22" ht="15.75" customHeight="1">
      <c r="A71" s="192" t="s">
        <v>70</v>
      </c>
      <c r="B71" s="85"/>
      <c r="C71" s="121"/>
      <c r="D71" s="189" t="s">
        <v>4</v>
      </c>
      <c r="E71" s="124">
        <v>196</v>
      </c>
      <c r="F71" s="141">
        <v>51551</v>
      </c>
      <c r="G71" s="32">
        <v>190.1</v>
      </c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</row>
    <row r="72" spans="1:22" ht="15.75" customHeight="1">
      <c r="A72" s="193"/>
      <c r="B72" s="91">
        <v>1</v>
      </c>
      <c r="C72" s="122" t="s">
        <v>71</v>
      </c>
      <c r="D72" s="190" t="s">
        <v>3</v>
      </c>
      <c r="E72" s="125">
        <v>13</v>
      </c>
      <c r="F72" s="140">
        <v>6450</v>
      </c>
      <c r="G72" s="174">
        <v>100.78</v>
      </c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</row>
    <row r="73" spans="1:22" ht="15.75" customHeight="1">
      <c r="A73" s="193"/>
      <c r="B73" s="91">
        <v>2</v>
      </c>
      <c r="C73" s="122" t="s">
        <v>72</v>
      </c>
      <c r="D73" s="190" t="s">
        <v>3</v>
      </c>
      <c r="E73" s="125">
        <v>24</v>
      </c>
      <c r="F73" s="140">
        <v>14269</v>
      </c>
      <c r="G73" s="174">
        <v>84.1</v>
      </c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</row>
    <row r="74" spans="1:22" ht="15.75" customHeight="1">
      <c r="A74" s="193"/>
      <c r="B74" s="91">
        <v>3</v>
      </c>
      <c r="C74" s="122" t="s">
        <v>73</v>
      </c>
      <c r="D74" s="190" t="s">
        <v>4</v>
      </c>
      <c r="E74" s="125">
        <v>18</v>
      </c>
      <c r="F74" s="140">
        <v>4178</v>
      </c>
      <c r="G74" s="174">
        <v>215.41</v>
      </c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</row>
    <row r="75" spans="1:22" ht="15.75" customHeight="1">
      <c r="A75" s="193"/>
      <c r="B75" s="91">
        <v>4</v>
      </c>
      <c r="C75" s="122" t="s">
        <v>74</v>
      </c>
      <c r="D75" s="190" t="s">
        <v>4</v>
      </c>
      <c r="E75" s="125">
        <v>60</v>
      </c>
      <c r="F75" s="140">
        <v>7823</v>
      </c>
      <c r="G75" s="174">
        <v>383.48</v>
      </c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</row>
    <row r="76" spans="1:22" ht="15.75" customHeight="1">
      <c r="A76" s="191"/>
      <c r="B76" s="91">
        <v>5</v>
      </c>
      <c r="C76" s="122" t="s">
        <v>75</v>
      </c>
      <c r="D76" s="190" t="s">
        <v>4</v>
      </c>
      <c r="E76" s="125">
        <v>39</v>
      </c>
      <c r="F76" s="140">
        <v>9981</v>
      </c>
      <c r="G76" s="174">
        <v>195.37</v>
      </c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</row>
    <row r="77" spans="1:22" ht="15.75" customHeight="1">
      <c r="A77" s="193"/>
      <c r="B77" s="91">
        <v>6</v>
      </c>
      <c r="C77" s="122" t="s">
        <v>76</v>
      </c>
      <c r="D77" s="190" t="s">
        <v>3</v>
      </c>
      <c r="E77" s="125">
        <v>19</v>
      </c>
      <c r="F77" s="140">
        <v>8850</v>
      </c>
      <c r="G77" s="174">
        <v>107.34</v>
      </c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</row>
    <row r="78" spans="1:22" ht="15.75" customHeight="1">
      <c r="A78" s="192" t="s">
        <v>77</v>
      </c>
      <c r="B78" s="85"/>
      <c r="C78" s="121"/>
      <c r="D78" s="189" t="s">
        <v>4</v>
      </c>
      <c r="E78" s="124">
        <v>325</v>
      </c>
      <c r="F78" s="141">
        <v>59983</v>
      </c>
      <c r="G78" s="32">
        <v>270.91000000000003</v>
      </c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</row>
    <row r="79" spans="1:22" ht="15.75" customHeight="1">
      <c r="A79" s="193"/>
      <c r="B79" s="91">
        <v>1</v>
      </c>
      <c r="C79" s="122" t="s">
        <v>78</v>
      </c>
      <c r="D79" s="190" t="s">
        <v>4</v>
      </c>
      <c r="E79" s="125">
        <v>62</v>
      </c>
      <c r="F79" s="140">
        <v>11308</v>
      </c>
      <c r="G79" s="174">
        <v>274.14</v>
      </c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</row>
    <row r="80" spans="1:22" ht="15.75" customHeight="1">
      <c r="A80" s="193"/>
      <c r="B80" s="91">
        <v>2</v>
      </c>
      <c r="C80" s="122" t="s">
        <v>79</v>
      </c>
      <c r="D80" s="190" t="s">
        <v>4</v>
      </c>
      <c r="E80" s="125">
        <v>55</v>
      </c>
      <c r="F80" s="140">
        <v>12041</v>
      </c>
      <c r="G80" s="174">
        <v>228.39</v>
      </c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</row>
    <row r="81" spans="1:22" ht="15.75" customHeight="1">
      <c r="A81" s="193"/>
      <c r="B81" s="91">
        <v>3</v>
      </c>
      <c r="C81" s="122" t="s">
        <v>80</v>
      </c>
      <c r="D81" s="190" t="s">
        <v>4</v>
      </c>
      <c r="E81" s="125">
        <v>56</v>
      </c>
      <c r="F81" s="140">
        <v>10430</v>
      </c>
      <c r="G81" s="174">
        <v>268.45999999999998</v>
      </c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</row>
    <row r="82" spans="1:22" ht="15.75" customHeight="1">
      <c r="A82" s="193"/>
      <c r="B82" s="91">
        <v>4</v>
      </c>
      <c r="C82" s="122" t="s">
        <v>81</v>
      </c>
      <c r="D82" s="190" t="s">
        <v>3</v>
      </c>
      <c r="E82" s="125">
        <v>16</v>
      </c>
      <c r="F82" s="140">
        <v>6421</v>
      </c>
      <c r="G82" s="174">
        <v>124.59</v>
      </c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</row>
    <row r="83" spans="1:22" ht="15.75" customHeight="1">
      <c r="A83" s="193"/>
      <c r="B83" s="91">
        <v>5</v>
      </c>
      <c r="C83" s="122" t="s">
        <v>82</v>
      </c>
      <c r="D83" s="190" t="s">
        <v>3</v>
      </c>
      <c r="E83" s="125">
        <v>25</v>
      </c>
      <c r="F83" s="140">
        <v>14655</v>
      </c>
      <c r="G83" s="174">
        <v>85.3</v>
      </c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</row>
    <row r="84" spans="1:22" ht="15.75" customHeight="1">
      <c r="A84" s="193"/>
      <c r="B84" s="91">
        <v>6</v>
      </c>
      <c r="C84" s="122" t="s">
        <v>83</v>
      </c>
      <c r="D84" s="190" t="s">
        <v>4</v>
      </c>
      <c r="E84" s="126">
        <v>22</v>
      </c>
      <c r="F84" s="140">
        <v>5128</v>
      </c>
      <c r="G84" s="174">
        <v>214.51</v>
      </c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</row>
    <row r="85" spans="1:22" ht="15.75" customHeight="1">
      <c r="A85" s="192" t="s">
        <v>84</v>
      </c>
      <c r="B85" s="85"/>
      <c r="C85" s="121"/>
      <c r="D85" s="189" t="s">
        <v>4</v>
      </c>
      <c r="E85" s="124">
        <v>1344</v>
      </c>
      <c r="F85" s="141">
        <v>352029</v>
      </c>
      <c r="G85" s="32">
        <v>190.89</v>
      </c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</row>
    <row r="86" spans="1:22" ht="15.75" customHeight="1">
      <c r="A86" s="193"/>
      <c r="B86" s="91">
        <v>1</v>
      </c>
      <c r="C86" s="122" t="s">
        <v>85</v>
      </c>
      <c r="D86" s="190" t="s">
        <v>3</v>
      </c>
      <c r="E86" s="125">
        <v>10</v>
      </c>
      <c r="F86" s="145">
        <v>5123</v>
      </c>
      <c r="G86" s="174">
        <v>97.6</v>
      </c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</row>
    <row r="87" spans="1:22" ht="15.75" customHeight="1">
      <c r="A87" s="191"/>
      <c r="B87" s="106">
        <v>2</v>
      </c>
      <c r="C87" s="122" t="s">
        <v>86</v>
      </c>
      <c r="D87" s="190" t="s">
        <v>3</v>
      </c>
      <c r="E87" s="125">
        <v>34</v>
      </c>
      <c r="F87" s="146">
        <v>11969</v>
      </c>
      <c r="G87" s="174">
        <v>142.03</v>
      </c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</row>
    <row r="88" spans="1:22" ht="15.75" customHeight="1">
      <c r="A88" s="193"/>
      <c r="B88" s="91">
        <v>3</v>
      </c>
      <c r="C88" s="122" t="s">
        <v>87</v>
      </c>
      <c r="D88" s="190" t="s">
        <v>3</v>
      </c>
      <c r="E88" s="125">
        <v>13</v>
      </c>
      <c r="F88" s="146">
        <v>10611</v>
      </c>
      <c r="G88" s="174">
        <v>61.26</v>
      </c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</row>
    <row r="89" spans="1:22" ht="15.75" customHeight="1">
      <c r="A89" s="193"/>
      <c r="B89" s="106">
        <v>4</v>
      </c>
      <c r="C89" s="122" t="s">
        <v>88</v>
      </c>
      <c r="D89" s="190" t="s">
        <v>4</v>
      </c>
      <c r="E89" s="125">
        <v>27</v>
      </c>
      <c r="F89" s="146">
        <v>6252</v>
      </c>
      <c r="G89" s="174">
        <v>215.93</v>
      </c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</row>
    <row r="90" spans="1:22" ht="15.75" customHeight="1">
      <c r="A90" s="193"/>
      <c r="B90" s="91">
        <v>5</v>
      </c>
      <c r="C90" s="122" t="s">
        <v>89</v>
      </c>
      <c r="D90" s="190" t="s">
        <v>4</v>
      </c>
      <c r="E90" s="125">
        <v>34</v>
      </c>
      <c r="F90" s="146">
        <v>10718</v>
      </c>
      <c r="G90" s="174">
        <v>158.61000000000001</v>
      </c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</row>
    <row r="91" spans="1:22" ht="15.75" customHeight="1">
      <c r="A91" s="193"/>
      <c r="B91" s="106">
        <v>6</v>
      </c>
      <c r="C91" s="122" t="s">
        <v>90</v>
      </c>
      <c r="D91" s="190" t="s">
        <v>3</v>
      </c>
      <c r="E91" s="125">
        <v>23</v>
      </c>
      <c r="F91" s="146">
        <v>10985</v>
      </c>
      <c r="G91" s="174">
        <v>104.69</v>
      </c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</row>
    <row r="92" spans="1:22" ht="15.75" customHeight="1">
      <c r="A92" s="193"/>
      <c r="B92" s="91">
        <v>7</v>
      </c>
      <c r="C92" s="122" t="s">
        <v>91</v>
      </c>
      <c r="D92" s="190" t="s">
        <v>3</v>
      </c>
      <c r="E92" s="125">
        <v>25</v>
      </c>
      <c r="F92" s="146">
        <v>11629</v>
      </c>
      <c r="G92" s="174">
        <v>107.49</v>
      </c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</row>
    <row r="93" spans="1:22" ht="15.75" customHeight="1">
      <c r="A93" s="193"/>
      <c r="B93" s="106">
        <v>8</v>
      </c>
      <c r="C93" s="122" t="s">
        <v>92</v>
      </c>
      <c r="D93" s="190" t="s">
        <v>1</v>
      </c>
      <c r="E93" s="125">
        <v>0</v>
      </c>
      <c r="F93" s="146">
        <v>2924</v>
      </c>
      <c r="G93" s="174">
        <v>0</v>
      </c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</row>
    <row r="94" spans="1:22" ht="15.75" customHeight="1">
      <c r="A94" s="193"/>
      <c r="B94" s="91">
        <v>9</v>
      </c>
      <c r="C94" s="122" t="s">
        <v>93</v>
      </c>
      <c r="D94" s="190" t="s">
        <v>3</v>
      </c>
      <c r="E94" s="125">
        <v>9</v>
      </c>
      <c r="F94" s="146">
        <v>4132</v>
      </c>
      <c r="G94" s="174">
        <v>108.91</v>
      </c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</row>
    <row r="95" spans="1:22" ht="15.75" customHeight="1">
      <c r="A95" s="193"/>
      <c r="B95" s="106">
        <v>10</v>
      </c>
      <c r="C95" s="122" t="s">
        <v>94</v>
      </c>
      <c r="D95" s="190" t="s">
        <v>2</v>
      </c>
      <c r="E95" s="125">
        <v>3</v>
      </c>
      <c r="F95" s="146">
        <v>5394</v>
      </c>
      <c r="G95" s="174">
        <v>27.81</v>
      </c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</row>
    <row r="96" spans="1:22" ht="15.75" customHeight="1">
      <c r="A96" s="193"/>
      <c r="B96" s="91">
        <v>11</v>
      </c>
      <c r="C96" s="122" t="s">
        <v>95</v>
      </c>
      <c r="D96" s="190" t="s">
        <v>3</v>
      </c>
      <c r="E96" s="125">
        <v>33</v>
      </c>
      <c r="F96" s="146">
        <v>11091</v>
      </c>
      <c r="G96" s="174">
        <v>148.77000000000001</v>
      </c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</row>
    <row r="97" spans="1:22" ht="15.75" customHeight="1">
      <c r="A97" s="193"/>
      <c r="B97" s="106">
        <v>12</v>
      </c>
      <c r="C97" s="122" t="s">
        <v>96</v>
      </c>
      <c r="D97" s="190" t="s">
        <v>3</v>
      </c>
      <c r="E97" s="125">
        <v>19</v>
      </c>
      <c r="F97" s="146">
        <v>6851</v>
      </c>
      <c r="G97" s="174">
        <v>138.66999999999999</v>
      </c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</row>
    <row r="98" spans="1:22" ht="15.75" customHeight="1">
      <c r="A98" s="193"/>
      <c r="B98" s="91">
        <v>13</v>
      </c>
      <c r="C98" s="122" t="s">
        <v>262</v>
      </c>
      <c r="D98" s="190" t="s">
        <v>3</v>
      </c>
      <c r="E98" s="125">
        <v>30</v>
      </c>
      <c r="F98" s="146">
        <v>10608</v>
      </c>
      <c r="G98" s="174">
        <v>141.4</v>
      </c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</row>
    <row r="99" spans="1:22" ht="15.75" customHeight="1">
      <c r="A99" s="193"/>
      <c r="B99" s="106">
        <v>14</v>
      </c>
      <c r="C99" s="122" t="s">
        <v>98</v>
      </c>
      <c r="D99" s="190" t="s">
        <v>4</v>
      </c>
      <c r="E99" s="125">
        <v>47</v>
      </c>
      <c r="F99" s="146">
        <v>10463</v>
      </c>
      <c r="G99" s="174">
        <v>224.6</v>
      </c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</row>
    <row r="100" spans="1:22" ht="15.75" customHeight="1">
      <c r="A100" s="193"/>
      <c r="B100" s="91">
        <v>15</v>
      </c>
      <c r="C100" s="122" t="s">
        <v>99</v>
      </c>
      <c r="D100" s="190" t="s">
        <v>4</v>
      </c>
      <c r="E100" s="125">
        <v>75</v>
      </c>
      <c r="F100" s="146">
        <v>10680</v>
      </c>
      <c r="G100" s="174">
        <v>351.12</v>
      </c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</row>
    <row r="101" spans="1:22" ht="15.75" customHeight="1">
      <c r="A101" s="195"/>
      <c r="B101" s="106">
        <v>16</v>
      </c>
      <c r="C101" s="122" t="s">
        <v>100</v>
      </c>
      <c r="D101" s="190" t="s">
        <v>4</v>
      </c>
      <c r="E101" s="125">
        <v>34</v>
      </c>
      <c r="F101" s="146">
        <v>8331</v>
      </c>
      <c r="G101" s="174">
        <v>204.06</v>
      </c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</row>
    <row r="102" spans="1:22" ht="15.75" customHeight="1">
      <c r="A102" s="195"/>
      <c r="B102" s="91">
        <v>17</v>
      </c>
      <c r="C102" s="122" t="s">
        <v>101</v>
      </c>
      <c r="D102" s="190" t="s">
        <v>4</v>
      </c>
      <c r="E102" s="125">
        <v>57</v>
      </c>
      <c r="F102" s="146">
        <v>11592</v>
      </c>
      <c r="G102" s="174">
        <v>245.86</v>
      </c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</row>
    <row r="103" spans="1:22" ht="15.75" customHeight="1">
      <c r="A103" s="195"/>
      <c r="B103" s="106">
        <v>18</v>
      </c>
      <c r="C103" s="122" t="s">
        <v>102</v>
      </c>
      <c r="D103" s="190" t="s">
        <v>3</v>
      </c>
      <c r="E103" s="125">
        <v>11</v>
      </c>
      <c r="F103" s="146">
        <v>6906</v>
      </c>
      <c r="G103" s="174">
        <v>79.64</v>
      </c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</row>
    <row r="104" spans="1:22" ht="15.75" customHeight="1">
      <c r="A104" s="195"/>
      <c r="B104" s="91">
        <v>19</v>
      </c>
      <c r="C104" s="122" t="s">
        <v>103</v>
      </c>
      <c r="D104" s="190" t="s">
        <v>4</v>
      </c>
      <c r="E104" s="125">
        <v>47</v>
      </c>
      <c r="F104" s="146">
        <v>7632</v>
      </c>
      <c r="G104" s="174">
        <v>307.91000000000003</v>
      </c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</row>
    <row r="105" spans="1:22" ht="15.75" customHeight="1">
      <c r="A105" s="195"/>
      <c r="B105" s="106">
        <v>20</v>
      </c>
      <c r="C105" s="122" t="s">
        <v>104</v>
      </c>
      <c r="D105" s="190" t="s">
        <v>4</v>
      </c>
      <c r="E105" s="125">
        <v>54</v>
      </c>
      <c r="F105" s="146">
        <v>12656</v>
      </c>
      <c r="G105" s="174">
        <v>213.34</v>
      </c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</row>
    <row r="106" spans="1:22" ht="15.75" customHeight="1">
      <c r="A106" s="195"/>
      <c r="B106" s="91">
        <v>21</v>
      </c>
      <c r="C106" s="122" t="s">
        <v>105</v>
      </c>
      <c r="D106" s="190" t="s">
        <v>3</v>
      </c>
      <c r="E106" s="125">
        <v>16</v>
      </c>
      <c r="F106" s="146">
        <v>6140</v>
      </c>
      <c r="G106" s="174">
        <v>130.29</v>
      </c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</row>
    <row r="107" spans="1:22" ht="15.75" customHeight="1">
      <c r="A107" s="195"/>
      <c r="B107" s="106">
        <v>22</v>
      </c>
      <c r="C107" s="122" t="s">
        <v>106</v>
      </c>
      <c r="D107" s="190" t="s">
        <v>3</v>
      </c>
      <c r="E107" s="125">
        <v>38</v>
      </c>
      <c r="F107" s="146">
        <v>15206</v>
      </c>
      <c r="G107" s="174">
        <v>124.95</v>
      </c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</row>
    <row r="108" spans="1:22" ht="15.75" customHeight="1">
      <c r="A108" s="195"/>
      <c r="B108" s="91">
        <v>23</v>
      </c>
      <c r="C108" s="122" t="s">
        <v>107</v>
      </c>
      <c r="D108" s="190" t="s">
        <v>4</v>
      </c>
      <c r="E108" s="125">
        <v>58</v>
      </c>
      <c r="F108" s="146">
        <v>12817</v>
      </c>
      <c r="G108" s="174">
        <v>226.26</v>
      </c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</row>
    <row r="109" spans="1:22" ht="15.75" customHeight="1">
      <c r="A109" s="195"/>
      <c r="B109" s="106">
        <v>24</v>
      </c>
      <c r="C109" s="122" t="s">
        <v>108</v>
      </c>
      <c r="D109" s="190" t="s">
        <v>4</v>
      </c>
      <c r="E109" s="125">
        <v>46</v>
      </c>
      <c r="F109" s="146">
        <v>14621</v>
      </c>
      <c r="G109" s="174">
        <v>157.31</v>
      </c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</row>
    <row r="110" spans="1:22" ht="15.75" customHeight="1">
      <c r="A110" s="195"/>
      <c r="B110" s="91">
        <v>25</v>
      </c>
      <c r="C110" s="122" t="s">
        <v>109</v>
      </c>
      <c r="D110" s="190" t="s">
        <v>4</v>
      </c>
      <c r="E110" s="125">
        <v>25</v>
      </c>
      <c r="F110" s="146">
        <v>8035</v>
      </c>
      <c r="G110" s="174">
        <v>155.57</v>
      </c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</row>
    <row r="111" spans="1:22" ht="15.75" customHeight="1">
      <c r="A111" s="195"/>
      <c r="B111" s="106">
        <v>26</v>
      </c>
      <c r="C111" s="122" t="s">
        <v>110</v>
      </c>
      <c r="D111" s="190" t="s">
        <v>4</v>
      </c>
      <c r="E111" s="125">
        <v>31</v>
      </c>
      <c r="F111" s="146">
        <v>7167</v>
      </c>
      <c r="G111" s="174">
        <v>216.27</v>
      </c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</row>
    <row r="112" spans="1:22" ht="15.75" customHeight="1">
      <c r="A112" s="195"/>
      <c r="B112" s="91">
        <v>27</v>
      </c>
      <c r="C112" s="122" t="s">
        <v>111</v>
      </c>
      <c r="D112" s="190" t="s">
        <v>3</v>
      </c>
      <c r="E112" s="125">
        <v>20</v>
      </c>
      <c r="F112" s="146">
        <v>7558</v>
      </c>
      <c r="G112" s="174">
        <v>132.31</v>
      </c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</row>
    <row r="113" spans="1:22" ht="15.75" customHeight="1">
      <c r="A113" s="195"/>
      <c r="B113" s="106">
        <v>28</v>
      </c>
      <c r="C113" s="122" t="s">
        <v>112</v>
      </c>
      <c r="D113" s="190" t="s">
        <v>3</v>
      </c>
      <c r="E113" s="125">
        <v>24</v>
      </c>
      <c r="F113" s="146">
        <v>13090</v>
      </c>
      <c r="G113" s="174">
        <v>91.67</v>
      </c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</row>
    <row r="114" spans="1:22" ht="15.75" customHeight="1">
      <c r="A114" s="195"/>
      <c r="B114" s="91">
        <v>29</v>
      </c>
      <c r="C114" s="122" t="s">
        <v>113</v>
      </c>
      <c r="D114" s="190" t="s">
        <v>4</v>
      </c>
      <c r="E114" s="125">
        <v>46</v>
      </c>
      <c r="F114" s="146">
        <v>11867</v>
      </c>
      <c r="G114" s="174">
        <v>193.81</v>
      </c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</row>
    <row r="115" spans="1:22" ht="15.75" customHeight="1">
      <c r="A115" s="195"/>
      <c r="B115" s="106">
        <v>30</v>
      </c>
      <c r="C115" s="122" t="s">
        <v>114</v>
      </c>
      <c r="D115" s="190" t="s">
        <v>4</v>
      </c>
      <c r="E115" s="125">
        <v>96</v>
      </c>
      <c r="F115" s="146">
        <v>11832</v>
      </c>
      <c r="G115" s="174">
        <v>405.68</v>
      </c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</row>
    <row r="116" spans="1:22" ht="15.75" customHeight="1">
      <c r="A116" s="195"/>
      <c r="B116" s="91">
        <v>31</v>
      </c>
      <c r="C116" s="122" t="s">
        <v>115</v>
      </c>
      <c r="D116" s="190" t="s">
        <v>4</v>
      </c>
      <c r="E116" s="125">
        <v>28</v>
      </c>
      <c r="F116" s="146">
        <v>8842</v>
      </c>
      <c r="G116" s="174">
        <v>158.34</v>
      </c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</row>
    <row r="117" spans="1:22" ht="15.75" customHeight="1">
      <c r="A117" s="195"/>
      <c r="B117" s="106">
        <v>32</v>
      </c>
      <c r="C117" s="122" t="s">
        <v>116</v>
      </c>
      <c r="D117" s="190" t="s">
        <v>3</v>
      </c>
      <c r="E117" s="125">
        <v>27</v>
      </c>
      <c r="F117" s="146">
        <v>14503</v>
      </c>
      <c r="G117" s="174">
        <v>93.08</v>
      </c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</row>
    <row r="118" spans="1:22" ht="15.75" customHeight="1">
      <c r="A118" s="195"/>
      <c r="B118" s="91">
        <v>33</v>
      </c>
      <c r="C118" s="122" t="s">
        <v>117</v>
      </c>
      <c r="D118" s="190" t="s">
        <v>4</v>
      </c>
      <c r="E118" s="125">
        <v>62</v>
      </c>
      <c r="F118" s="146">
        <v>8125</v>
      </c>
      <c r="G118" s="174">
        <v>381.54</v>
      </c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</row>
    <row r="119" spans="1:22" ht="15.75" customHeight="1">
      <c r="A119" s="195"/>
      <c r="B119" s="106">
        <v>34</v>
      </c>
      <c r="C119" s="122" t="s">
        <v>118</v>
      </c>
      <c r="D119" s="190" t="s">
        <v>4</v>
      </c>
      <c r="E119" s="125">
        <v>28</v>
      </c>
      <c r="F119" s="146">
        <v>5871</v>
      </c>
      <c r="G119" s="174">
        <v>238.46</v>
      </c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</row>
    <row r="120" spans="1:22" ht="15.75" customHeight="1">
      <c r="A120" s="195"/>
      <c r="B120" s="91">
        <v>35</v>
      </c>
      <c r="C120" s="122" t="s">
        <v>119</v>
      </c>
      <c r="D120" s="190" t="s">
        <v>4</v>
      </c>
      <c r="E120" s="125">
        <v>49</v>
      </c>
      <c r="F120" s="146">
        <v>11887</v>
      </c>
      <c r="G120" s="174">
        <v>206.11</v>
      </c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</row>
    <row r="121" spans="1:22" ht="15.75" customHeight="1">
      <c r="A121" s="195"/>
      <c r="B121" s="106">
        <v>36</v>
      </c>
      <c r="C121" s="122" t="s">
        <v>120</v>
      </c>
      <c r="D121" s="190" t="s">
        <v>3</v>
      </c>
      <c r="E121" s="125">
        <v>25</v>
      </c>
      <c r="F121" s="146">
        <v>9000</v>
      </c>
      <c r="G121" s="174">
        <v>138.88999999999999</v>
      </c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</row>
    <row r="122" spans="1:22" ht="15.75" customHeight="1">
      <c r="A122" s="195"/>
      <c r="B122" s="91">
        <v>37</v>
      </c>
      <c r="C122" s="122" t="s">
        <v>121</v>
      </c>
      <c r="D122" s="190" t="s">
        <v>3</v>
      </c>
      <c r="E122" s="125">
        <v>20</v>
      </c>
      <c r="F122" s="146">
        <v>8921</v>
      </c>
      <c r="G122" s="174">
        <v>112.1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</row>
    <row r="123" spans="1:22" ht="15.75" customHeight="1">
      <c r="A123" s="192" t="s">
        <v>122</v>
      </c>
      <c r="B123" s="85"/>
      <c r="C123" s="121"/>
      <c r="D123" s="189" t="s">
        <v>4</v>
      </c>
      <c r="E123" s="124">
        <v>869</v>
      </c>
      <c r="F123" s="141">
        <v>197085</v>
      </c>
      <c r="G123" s="32">
        <v>220.46</v>
      </c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</row>
    <row r="124" spans="1:22" ht="15.75" customHeight="1">
      <c r="A124" s="195"/>
      <c r="B124" s="91">
        <v>1</v>
      </c>
      <c r="C124" s="122" t="s">
        <v>123</v>
      </c>
      <c r="D124" s="190" t="s">
        <v>2</v>
      </c>
      <c r="E124" s="125">
        <v>27</v>
      </c>
      <c r="F124" s="140">
        <v>27731</v>
      </c>
      <c r="G124" s="174">
        <v>48.68</v>
      </c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</row>
    <row r="125" spans="1:22" ht="15.75" customHeight="1">
      <c r="A125" s="195"/>
      <c r="B125" s="91">
        <v>2</v>
      </c>
      <c r="C125" s="122" t="s">
        <v>124</v>
      </c>
      <c r="D125" s="190" t="s">
        <v>4</v>
      </c>
      <c r="E125" s="125">
        <v>28</v>
      </c>
      <c r="F125" s="140">
        <v>8685</v>
      </c>
      <c r="G125" s="174">
        <v>161.19999999999999</v>
      </c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</row>
    <row r="126" spans="1:22" ht="15.75" customHeight="1">
      <c r="A126" s="195"/>
      <c r="B126" s="91">
        <v>3</v>
      </c>
      <c r="C126" s="122" t="s">
        <v>125</v>
      </c>
      <c r="D126" s="190" t="s">
        <v>3</v>
      </c>
      <c r="E126" s="125">
        <v>31</v>
      </c>
      <c r="F126" s="140">
        <v>13427</v>
      </c>
      <c r="G126" s="174">
        <v>115.44</v>
      </c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</row>
    <row r="127" spans="1:22" ht="15.75" customHeight="1">
      <c r="A127" s="195"/>
      <c r="B127" s="91">
        <v>4</v>
      </c>
      <c r="C127" s="122" t="s">
        <v>126</v>
      </c>
      <c r="D127" s="190" t="s">
        <v>4</v>
      </c>
      <c r="E127" s="125">
        <v>45</v>
      </c>
      <c r="F127" s="140">
        <v>12583</v>
      </c>
      <c r="G127" s="174">
        <v>178.81</v>
      </c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</row>
    <row r="128" spans="1:22" ht="15.75" customHeight="1">
      <c r="A128" s="195"/>
      <c r="B128" s="91">
        <v>5</v>
      </c>
      <c r="C128" s="122" t="s">
        <v>127</v>
      </c>
      <c r="D128" s="190" t="s">
        <v>4</v>
      </c>
      <c r="E128" s="125">
        <v>210</v>
      </c>
      <c r="F128" s="140">
        <v>6777</v>
      </c>
      <c r="G128" s="174">
        <v>1549.36</v>
      </c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</row>
    <row r="129" spans="1:22" ht="15.75" customHeight="1">
      <c r="A129" s="195"/>
      <c r="B129" s="91">
        <v>6</v>
      </c>
      <c r="C129" s="122" t="s">
        <v>128</v>
      </c>
      <c r="D129" s="190" t="s">
        <v>3</v>
      </c>
      <c r="E129" s="125">
        <v>26</v>
      </c>
      <c r="F129" s="140">
        <v>12012</v>
      </c>
      <c r="G129" s="174">
        <v>108.23</v>
      </c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</row>
    <row r="130" spans="1:22" ht="15.75" customHeight="1">
      <c r="A130" s="195"/>
      <c r="B130" s="91">
        <v>7</v>
      </c>
      <c r="C130" s="122" t="s">
        <v>129</v>
      </c>
      <c r="D130" s="190" t="s">
        <v>2</v>
      </c>
      <c r="E130" s="125">
        <v>10</v>
      </c>
      <c r="F130" s="140">
        <v>18515</v>
      </c>
      <c r="G130" s="174">
        <v>27.01</v>
      </c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</row>
    <row r="131" spans="1:22" ht="15.75" customHeight="1">
      <c r="A131" s="195"/>
      <c r="B131" s="91">
        <v>8</v>
      </c>
      <c r="C131" s="122" t="s">
        <v>130</v>
      </c>
      <c r="D131" s="190" t="s">
        <v>4</v>
      </c>
      <c r="E131" s="125">
        <v>36</v>
      </c>
      <c r="F131" s="140">
        <v>11305</v>
      </c>
      <c r="G131" s="174">
        <v>159.22</v>
      </c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</row>
    <row r="132" spans="1:22" ht="15.75" customHeight="1">
      <c r="A132" s="195"/>
      <c r="B132" s="91">
        <v>9</v>
      </c>
      <c r="C132" s="122" t="s">
        <v>131</v>
      </c>
      <c r="D132" s="190" t="s">
        <v>4</v>
      </c>
      <c r="E132" s="125">
        <v>43</v>
      </c>
      <c r="F132" s="140">
        <v>13133</v>
      </c>
      <c r="G132" s="174">
        <v>163.71</v>
      </c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</row>
    <row r="133" spans="1:22" ht="15.75" customHeight="1">
      <c r="A133" s="195"/>
      <c r="B133" s="91">
        <v>10</v>
      </c>
      <c r="C133" s="122" t="s">
        <v>132</v>
      </c>
      <c r="D133" s="190" t="s">
        <v>3</v>
      </c>
      <c r="E133" s="125">
        <v>20</v>
      </c>
      <c r="F133" s="140">
        <v>8112</v>
      </c>
      <c r="G133" s="174">
        <v>123.27</v>
      </c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</row>
    <row r="134" spans="1:22" ht="15.75" customHeight="1">
      <c r="A134" s="195"/>
      <c r="B134" s="91">
        <v>11</v>
      </c>
      <c r="C134" s="122" t="s">
        <v>133</v>
      </c>
      <c r="D134" s="190" t="s">
        <v>3</v>
      </c>
      <c r="E134" s="125">
        <v>23</v>
      </c>
      <c r="F134" s="140">
        <v>8962</v>
      </c>
      <c r="G134" s="174">
        <v>128.32</v>
      </c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</row>
    <row r="135" spans="1:22" ht="15.75" customHeight="1">
      <c r="A135" s="195"/>
      <c r="B135" s="91">
        <v>12</v>
      </c>
      <c r="C135" s="122" t="s">
        <v>134</v>
      </c>
      <c r="D135" s="190" t="s">
        <v>1</v>
      </c>
      <c r="E135" s="125">
        <v>2</v>
      </c>
      <c r="F135" s="140">
        <v>13170</v>
      </c>
      <c r="G135" s="174">
        <v>7.59</v>
      </c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</row>
    <row r="136" spans="1:22" ht="15.75" customHeight="1">
      <c r="A136" s="195"/>
      <c r="B136" s="91">
        <v>13</v>
      </c>
      <c r="C136" s="122" t="s">
        <v>135</v>
      </c>
      <c r="D136" s="190" t="s">
        <v>3</v>
      </c>
      <c r="E136" s="125">
        <v>25</v>
      </c>
      <c r="F136" s="140">
        <v>9186</v>
      </c>
      <c r="G136" s="174">
        <v>136.08000000000001</v>
      </c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</row>
    <row r="137" spans="1:22" ht="15.75" customHeight="1">
      <c r="A137" s="195"/>
      <c r="B137" s="91">
        <v>14</v>
      </c>
      <c r="C137" s="122" t="s">
        <v>136</v>
      </c>
      <c r="D137" s="190" t="s">
        <v>3</v>
      </c>
      <c r="E137" s="125">
        <v>17</v>
      </c>
      <c r="F137" s="140">
        <v>11322</v>
      </c>
      <c r="G137" s="174">
        <v>75.08</v>
      </c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</row>
    <row r="138" spans="1:22" ht="15.75" customHeight="1">
      <c r="A138" s="195"/>
      <c r="B138" s="91">
        <v>15</v>
      </c>
      <c r="C138" s="122" t="s">
        <v>137</v>
      </c>
      <c r="D138" s="190" t="s">
        <v>4</v>
      </c>
      <c r="E138" s="125">
        <v>141</v>
      </c>
      <c r="F138" s="140">
        <v>10133</v>
      </c>
      <c r="G138" s="174">
        <v>695.75</v>
      </c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</row>
    <row r="139" spans="1:22" ht="15.75" customHeight="1">
      <c r="A139" s="195"/>
      <c r="B139" s="91">
        <v>16</v>
      </c>
      <c r="C139" s="122" t="s">
        <v>138</v>
      </c>
      <c r="D139" s="190" t="s">
        <v>3</v>
      </c>
      <c r="E139" s="125">
        <v>14</v>
      </c>
      <c r="F139" s="140">
        <v>12032</v>
      </c>
      <c r="G139" s="174">
        <v>58.18</v>
      </c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</row>
    <row r="140" spans="1:22" ht="15.75" customHeight="1">
      <c r="A140" s="192" t="s">
        <v>139</v>
      </c>
      <c r="B140" s="85"/>
      <c r="C140" s="121"/>
      <c r="D140" s="189" t="s">
        <v>3</v>
      </c>
      <c r="E140" s="124">
        <v>171</v>
      </c>
      <c r="F140" s="141">
        <v>152395</v>
      </c>
      <c r="G140" s="32">
        <v>56.1</v>
      </c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</row>
    <row r="141" spans="1:22" ht="15.75" customHeight="1">
      <c r="A141" s="195"/>
      <c r="B141" s="91">
        <v>1</v>
      </c>
      <c r="C141" s="122" t="s">
        <v>140</v>
      </c>
      <c r="D141" s="190" t="s">
        <v>3</v>
      </c>
      <c r="E141" s="125">
        <v>6</v>
      </c>
      <c r="F141" s="140">
        <v>4726</v>
      </c>
      <c r="G141" s="174">
        <v>63.48</v>
      </c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</row>
    <row r="142" spans="1:22" ht="15.75" customHeight="1">
      <c r="A142" s="195"/>
      <c r="B142" s="91">
        <v>2</v>
      </c>
      <c r="C142" s="122" t="s">
        <v>141</v>
      </c>
      <c r="D142" s="190" t="s">
        <v>2</v>
      </c>
      <c r="E142" s="125">
        <v>5</v>
      </c>
      <c r="F142" s="140">
        <v>11222</v>
      </c>
      <c r="G142" s="174">
        <v>22.28</v>
      </c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</row>
    <row r="143" spans="1:22" ht="15.75" customHeight="1">
      <c r="A143" s="195"/>
      <c r="B143" s="91">
        <v>3</v>
      </c>
      <c r="C143" s="122" t="s">
        <v>142</v>
      </c>
      <c r="D143" s="190" t="s">
        <v>2</v>
      </c>
      <c r="E143" s="125">
        <v>6</v>
      </c>
      <c r="F143" s="140">
        <v>9710</v>
      </c>
      <c r="G143" s="174">
        <v>30.9</v>
      </c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</row>
    <row r="144" spans="1:22" ht="15.75" customHeight="1">
      <c r="A144" s="195"/>
      <c r="B144" s="91">
        <v>4</v>
      </c>
      <c r="C144" s="122" t="s">
        <v>143</v>
      </c>
      <c r="D144" s="190" t="s">
        <v>3</v>
      </c>
      <c r="E144" s="125">
        <v>8</v>
      </c>
      <c r="F144" s="140">
        <v>6500</v>
      </c>
      <c r="G144" s="174">
        <v>61.54</v>
      </c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</row>
    <row r="145" spans="1:22" ht="15.75" customHeight="1">
      <c r="A145" s="195"/>
      <c r="B145" s="91">
        <v>5</v>
      </c>
      <c r="C145" s="122" t="s">
        <v>144</v>
      </c>
      <c r="D145" s="190" t="s">
        <v>3</v>
      </c>
      <c r="E145" s="125">
        <v>20</v>
      </c>
      <c r="F145" s="140">
        <v>9175</v>
      </c>
      <c r="G145" s="174">
        <v>108.99</v>
      </c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</row>
    <row r="146" spans="1:22" ht="15.75" customHeight="1">
      <c r="A146" s="195"/>
      <c r="B146" s="91">
        <v>6</v>
      </c>
      <c r="C146" s="122" t="s">
        <v>145</v>
      </c>
      <c r="D146" s="190" t="s">
        <v>3</v>
      </c>
      <c r="E146" s="125">
        <v>11</v>
      </c>
      <c r="F146" s="140">
        <v>6979</v>
      </c>
      <c r="G146" s="174">
        <v>78.81</v>
      </c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</row>
    <row r="147" spans="1:22" ht="15.75" customHeight="1">
      <c r="A147" s="195"/>
      <c r="B147" s="91">
        <v>7</v>
      </c>
      <c r="C147" s="122" t="s">
        <v>146</v>
      </c>
      <c r="D147" s="190" t="s">
        <v>3</v>
      </c>
      <c r="E147" s="125">
        <v>12</v>
      </c>
      <c r="F147" s="140">
        <v>10500</v>
      </c>
      <c r="G147" s="174">
        <v>57.14</v>
      </c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</row>
    <row r="148" spans="1:22" ht="15.75" customHeight="1">
      <c r="A148" s="195"/>
      <c r="B148" s="91">
        <v>8</v>
      </c>
      <c r="C148" s="122" t="s">
        <v>136</v>
      </c>
      <c r="D148" s="190" t="s">
        <v>3</v>
      </c>
      <c r="E148" s="125">
        <v>23</v>
      </c>
      <c r="F148" s="140">
        <v>10480</v>
      </c>
      <c r="G148" s="174">
        <v>109.73</v>
      </c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</row>
    <row r="149" spans="1:22" ht="15.75" customHeight="1">
      <c r="A149" s="195"/>
      <c r="B149" s="91">
        <v>9</v>
      </c>
      <c r="C149" s="122" t="s">
        <v>147</v>
      </c>
      <c r="D149" s="190" t="s">
        <v>2</v>
      </c>
      <c r="E149" s="125">
        <v>8</v>
      </c>
      <c r="F149" s="140">
        <v>8657</v>
      </c>
      <c r="G149" s="174">
        <v>46.21</v>
      </c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</row>
    <row r="150" spans="1:22" ht="15.75" customHeight="1">
      <c r="A150" s="195"/>
      <c r="B150" s="91">
        <v>10</v>
      </c>
      <c r="C150" s="122" t="s">
        <v>148</v>
      </c>
      <c r="D150" s="190" t="s">
        <v>2</v>
      </c>
      <c r="E150" s="125">
        <v>8</v>
      </c>
      <c r="F150" s="140">
        <v>8399</v>
      </c>
      <c r="G150" s="174">
        <v>47.62</v>
      </c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</row>
    <row r="151" spans="1:22" ht="15.75" customHeight="1">
      <c r="A151" s="195"/>
      <c r="B151" s="91">
        <v>11</v>
      </c>
      <c r="C151" s="122" t="s">
        <v>149</v>
      </c>
      <c r="D151" s="190" t="s">
        <v>1</v>
      </c>
      <c r="E151" s="125">
        <v>3</v>
      </c>
      <c r="F151" s="140">
        <v>8040</v>
      </c>
      <c r="G151" s="174">
        <v>18.66</v>
      </c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</row>
    <row r="152" spans="1:22" ht="15.75" customHeight="1">
      <c r="A152" s="195"/>
      <c r="B152" s="91">
        <v>12</v>
      </c>
      <c r="C152" s="122" t="s">
        <v>150</v>
      </c>
      <c r="D152" s="190" t="s">
        <v>3</v>
      </c>
      <c r="E152" s="125">
        <v>36</v>
      </c>
      <c r="F152" s="140">
        <v>13554</v>
      </c>
      <c r="G152" s="174">
        <v>132.80000000000001</v>
      </c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</row>
    <row r="153" spans="1:22" ht="15.75" customHeight="1">
      <c r="A153" s="195"/>
      <c r="B153" s="91">
        <v>13</v>
      </c>
      <c r="C153" s="122" t="s">
        <v>151</v>
      </c>
      <c r="D153" s="190" t="s">
        <v>1</v>
      </c>
      <c r="E153" s="125">
        <v>2</v>
      </c>
      <c r="F153" s="140">
        <v>8246</v>
      </c>
      <c r="G153" s="174">
        <v>12.13</v>
      </c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</row>
    <row r="154" spans="1:22" ht="15.75" customHeight="1">
      <c r="A154" s="195"/>
      <c r="B154" s="91">
        <v>14</v>
      </c>
      <c r="C154" s="122" t="s">
        <v>152</v>
      </c>
      <c r="D154" s="190" t="s">
        <v>2</v>
      </c>
      <c r="E154" s="125">
        <v>11</v>
      </c>
      <c r="F154" s="140">
        <v>13452</v>
      </c>
      <c r="G154" s="174">
        <v>40.89</v>
      </c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</row>
    <row r="155" spans="1:22" ht="15.75" customHeight="1">
      <c r="A155" s="195"/>
      <c r="B155" s="91">
        <v>15</v>
      </c>
      <c r="C155" s="122" t="s">
        <v>153</v>
      </c>
      <c r="D155" s="190" t="s">
        <v>3</v>
      </c>
      <c r="E155" s="125">
        <v>8</v>
      </c>
      <c r="F155" s="140">
        <v>7120</v>
      </c>
      <c r="G155" s="174">
        <v>56.18</v>
      </c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</row>
    <row r="156" spans="1:22" ht="15.75" customHeight="1">
      <c r="A156" s="195"/>
      <c r="B156" s="91">
        <v>16</v>
      </c>
      <c r="C156" s="122" t="s">
        <v>154</v>
      </c>
      <c r="D156" s="190" t="s">
        <v>1</v>
      </c>
      <c r="E156" s="125">
        <v>0</v>
      </c>
      <c r="F156" s="140">
        <v>6346</v>
      </c>
      <c r="G156" s="174">
        <v>0</v>
      </c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</row>
    <row r="157" spans="1:22" ht="15.75" customHeight="1">
      <c r="A157" s="195"/>
      <c r="B157" s="91">
        <v>17</v>
      </c>
      <c r="C157" s="122" t="s">
        <v>155</v>
      </c>
      <c r="D157" s="190" t="s">
        <v>1</v>
      </c>
      <c r="E157" s="125">
        <v>2</v>
      </c>
      <c r="F157" s="140">
        <v>9289</v>
      </c>
      <c r="G157" s="174">
        <v>10.77</v>
      </c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</row>
    <row r="158" spans="1:22" ht="15.75" customHeight="1">
      <c r="A158" s="192" t="s">
        <v>156</v>
      </c>
      <c r="B158" s="85"/>
      <c r="C158" s="121"/>
      <c r="D158" s="189" t="s">
        <v>3</v>
      </c>
      <c r="E158" s="124">
        <v>270</v>
      </c>
      <c r="F158" s="147">
        <v>150857</v>
      </c>
      <c r="G158" s="32">
        <v>89.49</v>
      </c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</row>
    <row r="159" spans="1:22" ht="15.75" customHeight="1">
      <c r="A159" s="195"/>
      <c r="B159" s="91">
        <v>1</v>
      </c>
      <c r="C159" s="122" t="s">
        <v>157</v>
      </c>
      <c r="D159" s="190" t="s">
        <v>2</v>
      </c>
      <c r="E159" s="125">
        <v>3</v>
      </c>
      <c r="F159" s="148">
        <v>3955</v>
      </c>
      <c r="G159" s="174">
        <v>37.93</v>
      </c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</row>
    <row r="160" spans="1:22" ht="15.75" customHeight="1">
      <c r="A160" s="195"/>
      <c r="B160" s="91">
        <v>2</v>
      </c>
      <c r="C160" s="122" t="s">
        <v>158</v>
      </c>
      <c r="D160" s="190" t="s">
        <v>4</v>
      </c>
      <c r="E160" s="125">
        <v>25</v>
      </c>
      <c r="F160" s="148">
        <v>7559</v>
      </c>
      <c r="G160" s="174">
        <v>165.37</v>
      </c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</row>
    <row r="161" spans="1:22" ht="15.75" customHeight="1">
      <c r="A161" s="195"/>
      <c r="B161" s="91">
        <v>3</v>
      </c>
      <c r="C161" s="122" t="s">
        <v>159</v>
      </c>
      <c r="D161" s="190" t="s">
        <v>2</v>
      </c>
      <c r="E161" s="125">
        <v>4</v>
      </c>
      <c r="F161" s="148">
        <v>9339</v>
      </c>
      <c r="G161" s="174">
        <v>21.42</v>
      </c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</row>
    <row r="162" spans="1:22" ht="15.75" customHeight="1">
      <c r="A162" s="195"/>
      <c r="B162" s="91">
        <v>4</v>
      </c>
      <c r="C162" s="122" t="s">
        <v>160</v>
      </c>
      <c r="D162" s="190" t="s">
        <v>3</v>
      </c>
      <c r="E162" s="125">
        <v>15</v>
      </c>
      <c r="F162" s="148">
        <v>9750</v>
      </c>
      <c r="G162" s="174">
        <v>76.92</v>
      </c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</row>
    <row r="163" spans="1:22" ht="15.75" customHeight="1">
      <c r="A163" s="195"/>
      <c r="B163" s="91">
        <v>5</v>
      </c>
      <c r="C163" s="122" t="s">
        <v>161</v>
      </c>
      <c r="D163" s="190" t="s">
        <v>4</v>
      </c>
      <c r="E163" s="125">
        <v>26</v>
      </c>
      <c r="F163" s="148">
        <v>7228</v>
      </c>
      <c r="G163" s="174">
        <v>179.86</v>
      </c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</row>
    <row r="164" spans="1:22" ht="15.75" customHeight="1">
      <c r="A164" s="195"/>
      <c r="B164" s="91">
        <v>6</v>
      </c>
      <c r="C164" s="122" t="s">
        <v>162</v>
      </c>
      <c r="D164" s="190" t="s">
        <v>3</v>
      </c>
      <c r="E164" s="125">
        <v>10</v>
      </c>
      <c r="F164" s="148">
        <v>8014</v>
      </c>
      <c r="G164" s="174">
        <v>62.39</v>
      </c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</row>
    <row r="165" spans="1:22" ht="15.75" customHeight="1">
      <c r="A165" s="195"/>
      <c r="B165" s="91">
        <v>7</v>
      </c>
      <c r="C165" s="122" t="s">
        <v>163</v>
      </c>
      <c r="D165" s="190" t="s">
        <v>3</v>
      </c>
      <c r="E165" s="125">
        <v>11</v>
      </c>
      <c r="F165" s="148">
        <v>10700</v>
      </c>
      <c r="G165" s="174">
        <v>51.4</v>
      </c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</row>
    <row r="166" spans="1:22" ht="15.75" customHeight="1">
      <c r="A166" s="195"/>
      <c r="B166" s="91">
        <v>8</v>
      </c>
      <c r="C166" s="122" t="s">
        <v>164</v>
      </c>
      <c r="D166" s="190" t="s">
        <v>1</v>
      </c>
      <c r="E166" s="125">
        <v>2</v>
      </c>
      <c r="F166" s="148">
        <v>5922</v>
      </c>
      <c r="G166" s="174">
        <v>16.89</v>
      </c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</row>
    <row r="167" spans="1:22" ht="15.75" customHeight="1">
      <c r="A167" s="195"/>
      <c r="B167" s="91">
        <v>9</v>
      </c>
      <c r="C167" s="122" t="s">
        <v>165</v>
      </c>
      <c r="D167" s="190" t="s">
        <v>4</v>
      </c>
      <c r="E167" s="125">
        <v>18</v>
      </c>
      <c r="F167" s="148">
        <v>5875</v>
      </c>
      <c r="G167" s="174">
        <v>153.19</v>
      </c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</row>
    <row r="168" spans="1:22" ht="15.75" customHeight="1">
      <c r="A168" s="195"/>
      <c r="B168" s="91">
        <v>10</v>
      </c>
      <c r="C168" s="122" t="s">
        <v>166</v>
      </c>
      <c r="D168" s="190" t="s">
        <v>4</v>
      </c>
      <c r="E168" s="125">
        <v>20</v>
      </c>
      <c r="F168" s="148">
        <v>6652</v>
      </c>
      <c r="G168" s="174">
        <v>150.33000000000001</v>
      </c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</row>
    <row r="169" spans="1:22" ht="15.75" customHeight="1">
      <c r="A169" s="195"/>
      <c r="B169" s="91">
        <v>11</v>
      </c>
      <c r="C169" s="122" t="s">
        <v>95</v>
      </c>
      <c r="D169" s="190" t="s">
        <v>3</v>
      </c>
      <c r="E169" s="125">
        <v>13</v>
      </c>
      <c r="F169" s="149">
        <v>9275</v>
      </c>
      <c r="G169" s="174">
        <v>70.08</v>
      </c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</row>
    <row r="170" spans="1:22" ht="15.75" customHeight="1">
      <c r="A170" s="195"/>
      <c r="B170" s="91">
        <v>12</v>
      </c>
      <c r="C170" s="122" t="s">
        <v>167</v>
      </c>
      <c r="D170" s="190" t="s">
        <v>3</v>
      </c>
      <c r="E170" s="125">
        <v>22</v>
      </c>
      <c r="F170" s="149">
        <v>7505</v>
      </c>
      <c r="G170" s="174">
        <v>146.57</v>
      </c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</row>
    <row r="171" spans="1:22" ht="15.75" customHeight="1">
      <c r="A171" s="195"/>
      <c r="B171" s="91">
        <v>13</v>
      </c>
      <c r="C171" s="122" t="s">
        <v>168</v>
      </c>
      <c r="D171" s="190" t="s">
        <v>3</v>
      </c>
      <c r="E171" s="125">
        <v>18</v>
      </c>
      <c r="F171" s="148">
        <v>8653</v>
      </c>
      <c r="G171" s="174">
        <v>104.01</v>
      </c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</row>
    <row r="172" spans="1:22" ht="15.75" customHeight="1">
      <c r="A172" s="195"/>
      <c r="B172" s="91">
        <v>14</v>
      </c>
      <c r="C172" s="122" t="s">
        <v>169</v>
      </c>
      <c r="D172" s="190" t="s">
        <v>3</v>
      </c>
      <c r="E172" s="125">
        <v>17</v>
      </c>
      <c r="F172" s="148">
        <v>7198</v>
      </c>
      <c r="G172" s="174">
        <v>118.09</v>
      </c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</row>
    <row r="173" spans="1:22" ht="15.75" customHeight="1">
      <c r="A173" s="195"/>
      <c r="B173" s="91">
        <v>15</v>
      </c>
      <c r="C173" s="122" t="s">
        <v>170</v>
      </c>
      <c r="D173" s="190" t="s">
        <v>2</v>
      </c>
      <c r="E173" s="125">
        <v>7</v>
      </c>
      <c r="F173" s="150">
        <v>9224</v>
      </c>
      <c r="G173" s="174">
        <v>37.94</v>
      </c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</row>
    <row r="174" spans="1:22" ht="15.75" customHeight="1">
      <c r="A174" s="195"/>
      <c r="B174" s="91">
        <v>16</v>
      </c>
      <c r="C174" s="122" t="s">
        <v>171</v>
      </c>
      <c r="D174" s="190" t="s">
        <v>3</v>
      </c>
      <c r="E174" s="125">
        <v>21</v>
      </c>
      <c r="F174" s="149">
        <v>10986</v>
      </c>
      <c r="G174" s="174">
        <v>95.58</v>
      </c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</row>
    <row r="175" spans="1:22" ht="15.75" customHeight="1">
      <c r="A175" s="195"/>
      <c r="B175" s="91">
        <v>17</v>
      </c>
      <c r="C175" s="122" t="s">
        <v>172</v>
      </c>
      <c r="D175" s="190" t="s">
        <v>3</v>
      </c>
      <c r="E175" s="125">
        <v>17</v>
      </c>
      <c r="F175" s="148">
        <v>11477</v>
      </c>
      <c r="G175" s="174">
        <v>74.06</v>
      </c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</row>
    <row r="176" spans="1:22" ht="15.75" customHeight="1">
      <c r="A176" s="195"/>
      <c r="B176" s="91">
        <v>18</v>
      </c>
      <c r="C176" s="122" t="s">
        <v>173</v>
      </c>
      <c r="D176" s="190" t="s">
        <v>3</v>
      </c>
      <c r="E176" s="125">
        <v>21</v>
      </c>
      <c r="F176" s="148">
        <v>11545</v>
      </c>
      <c r="G176" s="174">
        <v>90.95</v>
      </c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</row>
    <row r="177" spans="1:22" ht="15.75" customHeight="1">
      <c r="A177" s="192" t="s">
        <v>174</v>
      </c>
      <c r="B177" s="85"/>
      <c r="C177" s="121"/>
      <c r="D177" s="189" t="s">
        <v>3</v>
      </c>
      <c r="E177" s="124">
        <v>202</v>
      </c>
      <c r="F177" s="141">
        <v>165577</v>
      </c>
      <c r="G177" s="32">
        <v>61</v>
      </c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</row>
    <row r="178" spans="1:22" ht="15.75" customHeight="1">
      <c r="A178" s="195"/>
      <c r="B178" s="91">
        <v>1</v>
      </c>
      <c r="C178" s="122" t="s">
        <v>175</v>
      </c>
      <c r="D178" s="190" t="s">
        <v>2</v>
      </c>
      <c r="E178" s="125">
        <v>13</v>
      </c>
      <c r="F178" s="151">
        <v>15067</v>
      </c>
      <c r="G178" s="174">
        <v>43.14</v>
      </c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</row>
    <row r="179" spans="1:22" ht="15.75" customHeight="1">
      <c r="A179" s="195"/>
      <c r="B179" s="91">
        <v>2</v>
      </c>
      <c r="C179" s="122" t="s">
        <v>176</v>
      </c>
      <c r="D179" s="190" t="s">
        <v>1</v>
      </c>
      <c r="E179" s="125">
        <v>1</v>
      </c>
      <c r="F179" s="142">
        <v>6089</v>
      </c>
      <c r="G179" s="174">
        <v>8.2100000000000009</v>
      </c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</row>
    <row r="180" spans="1:22" ht="15.75" customHeight="1">
      <c r="A180" s="195"/>
      <c r="B180" s="91">
        <v>3</v>
      </c>
      <c r="C180" s="122" t="s">
        <v>177</v>
      </c>
      <c r="D180" s="190" t="s">
        <v>1</v>
      </c>
      <c r="E180" s="125">
        <v>1</v>
      </c>
      <c r="F180" s="142">
        <v>6308</v>
      </c>
      <c r="G180" s="174">
        <v>7.93</v>
      </c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</row>
    <row r="181" spans="1:22" ht="15.75" customHeight="1">
      <c r="A181" s="195"/>
      <c r="B181" s="91">
        <v>4</v>
      </c>
      <c r="C181" s="122" t="s">
        <v>178</v>
      </c>
      <c r="D181" s="190" t="s">
        <v>2</v>
      </c>
      <c r="E181" s="125">
        <v>5</v>
      </c>
      <c r="F181" s="142">
        <v>6565</v>
      </c>
      <c r="G181" s="174">
        <v>38.08</v>
      </c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</row>
    <row r="182" spans="1:22" ht="15.75" customHeight="1">
      <c r="A182" s="195"/>
      <c r="B182" s="91">
        <v>5</v>
      </c>
      <c r="C182" s="122" t="s">
        <v>179</v>
      </c>
      <c r="D182" s="190" t="s">
        <v>2</v>
      </c>
      <c r="E182" s="125">
        <v>5</v>
      </c>
      <c r="F182" s="140">
        <v>7915</v>
      </c>
      <c r="G182" s="174">
        <v>31.59</v>
      </c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</row>
    <row r="183" spans="1:22" ht="15.75" customHeight="1">
      <c r="A183" s="195"/>
      <c r="B183" s="91">
        <v>6</v>
      </c>
      <c r="C183" s="122" t="s">
        <v>180</v>
      </c>
      <c r="D183" s="190" t="s">
        <v>2</v>
      </c>
      <c r="E183" s="125">
        <v>6</v>
      </c>
      <c r="F183" s="140">
        <v>6080</v>
      </c>
      <c r="G183" s="174">
        <v>49.34</v>
      </c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</row>
    <row r="184" spans="1:22" ht="15.75" customHeight="1">
      <c r="A184" s="195"/>
      <c r="B184" s="91">
        <v>7</v>
      </c>
      <c r="C184" s="122" t="s">
        <v>181</v>
      </c>
      <c r="D184" s="190" t="s">
        <v>3</v>
      </c>
      <c r="E184" s="125">
        <v>7</v>
      </c>
      <c r="F184" s="140">
        <v>5760</v>
      </c>
      <c r="G184" s="174">
        <v>60.76</v>
      </c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</row>
    <row r="185" spans="1:22" ht="15.75" customHeight="1">
      <c r="A185" s="195"/>
      <c r="B185" s="91">
        <v>8</v>
      </c>
      <c r="C185" s="122" t="s">
        <v>182</v>
      </c>
      <c r="D185" s="190" t="s">
        <v>4</v>
      </c>
      <c r="E185" s="125">
        <v>35</v>
      </c>
      <c r="F185" s="140">
        <v>7785</v>
      </c>
      <c r="G185" s="174">
        <v>224.79</v>
      </c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</row>
    <row r="186" spans="1:22" ht="15.75" customHeight="1">
      <c r="A186" s="195"/>
      <c r="B186" s="91">
        <v>9</v>
      </c>
      <c r="C186" s="122" t="s">
        <v>183</v>
      </c>
      <c r="D186" s="190" t="s">
        <v>3</v>
      </c>
      <c r="E186" s="125">
        <v>15</v>
      </c>
      <c r="F186" s="140">
        <v>10400</v>
      </c>
      <c r="G186" s="174">
        <v>72.12</v>
      </c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</row>
    <row r="187" spans="1:22" ht="15.75" customHeight="1">
      <c r="A187" s="195"/>
      <c r="B187" s="91">
        <v>10</v>
      </c>
      <c r="C187" s="122" t="s">
        <v>184</v>
      </c>
      <c r="D187" s="190" t="s">
        <v>4</v>
      </c>
      <c r="E187" s="125">
        <v>42</v>
      </c>
      <c r="F187" s="140">
        <v>7934</v>
      </c>
      <c r="G187" s="174">
        <v>264.68</v>
      </c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</row>
    <row r="188" spans="1:22" ht="15.75" customHeight="1">
      <c r="A188" s="195"/>
      <c r="B188" s="91">
        <v>11</v>
      </c>
      <c r="C188" s="122" t="s">
        <v>185</v>
      </c>
      <c r="D188" s="190" t="s">
        <v>3</v>
      </c>
      <c r="E188" s="125">
        <v>11</v>
      </c>
      <c r="F188" s="140">
        <v>6160</v>
      </c>
      <c r="G188" s="174">
        <v>89.29</v>
      </c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</row>
    <row r="189" spans="1:22" ht="15.75" customHeight="1">
      <c r="A189" s="195"/>
      <c r="B189" s="91">
        <v>12</v>
      </c>
      <c r="C189" s="122" t="s">
        <v>186</v>
      </c>
      <c r="D189" s="190" t="s">
        <v>2</v>
      </c>
      <c r="E189" s="126">
        <v>9</v>
      </c>
      <c r="F189" s="140">
        <v>10648</v>
      </c>
      <c r="G189" s="174">
        <v>42.26</v>
      </c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</row>
    <row r="190" spans="1:22" ht="15.75" customHeight="1">
      <c r="A190" s="195"/>
      <c r="B190" s="91">
        <v>13</v>
      </c>
      <c r="C190" s="122" t="s">
        <v>187</v>
      </c>
      <c r="D190" s="190" t="s">
        <v>1</v>
      </c>
      <c r="E190" s="126">
        <v>1</v>
      </c>
      <c r="F190" s="140">
        <v>4132</v>
      </c>
      <c r="G190" s="174">
        <v>12.1</v>
      </c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</row>
    <row r="191" spans="1:22" ht="15.75" customHeight="1">
      <c r="A191" s="195"/>
      <c r="B191" s="91">
        <v>14</v>
      </c>
      <c r="C191" s="122" t="s">
        <v>188</v>
      </c>
      <c r="D191" s="190" t="s">
        <v>3</v>
      </c>
      <c r="E191" s="126">
        <v>11</v>
      </c>
      <c r="F191" s="140">
        <v>8865</v>
      </c>
      <c r="G191" s="174">
        <v>62.04</v>
      </c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</row>
    <row r="192" spans="1:22" ht="15.75" customHeight="1">
      <c r="A192" s="195"/>
      <c r="B192" s="91">
        <v>15</v>
      </c>
      <c r="C192" s="122" t="s">
        <v>189</v>
      </c>
      <c r="D192" s="190" t="s">
        <v>2</v>
      </c>
      <c r="E192" s="126">
        <v>7</v>
      </c>
      <c r="F192" s="140">
        <v>8150</v>
      </c>
      <c r="G192" s="174">
        <v>42.94</v>
      </c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</row>
    <row r="193" spans="1:22" ht="15.75" customHeight="1">
      <c r="A193" s="195"/>
      <c r="B193" s="91">
        <v>16</v>
      </c>
      <c r="C193" s="122" t="s">
        <v>190</v>
      </c>
      <c r="D193" s="190" t="s">
        <v>2</v>
      </c>
      <c r="E193" s="125">
        <v>4</v>
      </c>
      <c r="F193" s="140">
        <v>6482</v>
      </c>
      <c r="G193" s="174">
        <v>30.85</v>
      </c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</row>
    <row r="194" spans="1:22" ht="15.75" customHeight="1">
      <c r="A194" s="195"/>
      <c r="B194" s="91">
        <v>17</v>
      </c>
      <c r="C194" s="122" t="s">
        <v>191</v>
      </c>
      <c r="D194" s="190" t="s">
        <v>2</v>
      </c>
      <c r="E194" s="125">
        <v>4</v>
      </c>
      <c r="F194" s="140">
        <v>5491</v>
      </c>
      <c r="G194" s="174">
        <v>36.42</v>
      </c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</row>
    <row r="195" spans="1:22" ht="15.75" customHeight="1">
      <c r="A195" s="195"/>
      <c r="B195" s="91">
        <v>18</v>
      </c>
      <c r="C195" s="122" t="s">
        <v>192</v>
      </c>
      <c r="D195" s="190" t="s">
        <v>2</v>
      </c>
      <c r="E195" s="125">
        <v>6</v>
      </c>
      <c r="F195" s="140">
        <v>11650</v>
      </c>
      <c r="G195" s="174">
        <v>25.75</v>
      </c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</row>
    <row r="196" spans="1:22" ht="15.75" customHeight="1">
      <c r="A196" s="195"/>
      <c r="B196" s="91">
        <v>19</v>
      </c>
      <c r="C196" s="122" t="s">
        <v>193</v>
      </c>
      <c r="D196" s="190" t="s">
        <v>2</v>
      </c>
      <c r="E196" s="125">
        <v>3</v>
      </c>
      <c r="F196" s="140">
        <v>4115</v>
      </c>
      <c r="G196" s="174">
        <v>36.450000000000003</v>
      </c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</row>
    <row r="197" spans="1:22" ht="15.75" customHeight="1">
      <c r="A197" s="195"/>
      <c r="B197" s="91">
        <v>20</v>
      </c>
      <c r="C197" s="122" t="s">
        <v>194</v>
      </c>
      <c r="D197" s="190" t="s">
        <v>2</v>
      </c>
      <c r="E197" s="125">
        <v>4</v>
      </c>
      <c r="F197" s="140">
        <v>7947</v>
      </c>
      <c r="G197" s="174">
        <v>25.17</v>
      </c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</row>
    <row r="198" spans="1:22" ht="15.75" customHeight="1">
      <c r="A198" s="195"/>
      <c r="B198" s="91">
        <v>21</v>
      </c>
      <c r="C198" s="122" t="s">
        <v>195</v>
      </c>
      <c r="D198" s="190" t="s">
        <v>2</v>
      </c>
      <c r="E198" s="125">
        <v>7</v>
      </c>
      <c r="F198" s="140">
        <v>12034</v>
      </c>
      <c r="G198" s="174">
        <v>29.08</v>
      </c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</row>
    <row r="199" spans="1:22" ht="15.75" customHeight="1">
      <c r="A199" s="192" t="s">
        <v>196</v>
      </c>
      <c r="B199" s="85"/>
      <c r="C199" s="121"/>
      <c r="D199" s="189" t="s">
        <v>3</v>
      </c>
      <c r="E199" s="124">
        <v>422</v>
      </c>
      <c r="F199" s="141">
        <v>207239</v>
      </c>
      <c r="G199" s="175">
        <v>101.81</v>
      </c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</row>
    <row r="200" spans="1:22" ht="15.75" customHeight="1">
      <c r="A200" s="195"/>
      <c r="B200" s="91">
        <v>1</v>
      </c>
      <c r="C200" s="122" t="s">
        <v>197</v>
      </c>
      <c r="D200" s="190" t="s">
        <v>1</v>
      </c>
      <c r="E200" s="125">
        <v>3</v>
      </c>
      <c r="F200" s="140">
        <v>8662</v>
      </c>
      <c r="G200" s="174">
        <v>17.32</v>
      </c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</row>
    <row r="201" spans="1:22" ht="15.75" customHeight="1">
      <c r="A201" s="195"/>
      <c r="B201" s="91">
        <v>2</v>
      </c>
      <c r="C201" s="122" t="s">
        <v>198</v>
      </c>
      <c r="D201" s="190" t="s">
        <v>2</v>
      </c>
      <c r="E201" s="125">
        <v>6</v>
      </c>
      <c r="F201" s="140">
        <v>9791</v>
      </c>
      <c r="G201" s="174">
        <v>30.64</v>
      </c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</row>
    <row r="202" spans="1:22" ht="15.75" customHeight="1">
      <c r="A202" s="195"/>
      <c r="B202" s="91">
        <v>3</v>
      </c>
      <c r="C202" s="122" t="s">
        <v>199</v>
      </c>
      <c r="D202" s="190" t="s">
        <v>3</v>
      </c>
      <c r="E202" s="125">
        <v>9</v>
      </c>
      <c r="F202" s="140">
        <v>8594</v>
      </c>
      <c r="G202" s="174">
        <v>52.36</v>
      </c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</row>
    <row r="203" spans="1:22" ht="15.75" customHeight="1">
      <c r="A203" s="195"/>
      <c r="B203" s="91">
        <v>4</v>
      </c>
      <c r="C203" s="122" t="s">
        <v>200</v>
      </c>
      <c r="D203" s="190" t="s">
        <v>1</v>
      </c>
      <c r="E203" s="125">
        <v>2</v>
      </c>
      <c r="F203" s="140">
        <v>6880</v>
      </c>
      <c r="G203" s="174">
        <v>14.53</v>
      </c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</row>
    <row r="204" spans="1:22" ht="15.75" customHeight="1">
      <c r="A204" s="195"/>
      <c r="B204" s="91">
        <v>5</v>
      </c>
      <c r="C204" s="122" t="s">
        <v>201</v>
      </c>
      <c r="D204" s="190" t="s">
        <v>2</v>
      </c>
      <c r="E204" s="125">
        <v>5</v>
      </c>
      <c r="F204" s="140">
        <v>8459</v>
      </c>
      <c r="G204" s="174">
        <v>29.55</v>
      </c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</row>
    <row r="205" spans="1:22" ht="15.75" customHeight="1">
      <c r="A205" s="195"/>
      <c r="B205" s="91">
        <v>6</v>
      </c>
      <c r="C205" s="122" t="s">
        <v>202</v>
      </c>
      <c r="D205" s="190" t="s">
        <v>2</v>
      </c>
      <c r="E205" s="125">
        <v>6</v>
      </c>
      <c r="F205" s="140">
        <v>8627</v>
      </c>
      <c r="G205" s="174">
        <v>34.770000000000003</v>
      </c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</row>
    <row r="206" spans="1:22" ht="15.75" customHeight="1">
      <c r="A206" s="195"/>
      <c r="B206" s="91">
        <v>7</v>
      </c>
      <c r="C206" s="122" t="s">
        <v>203</v>
      </c>
      <c r="D206" s="190" t="s">
        <v>2</v>
      </c>
      <c r="E206" s="125">
        <v>7</v>
      </c>
      <c r="F206" s="140">
        <v>7844</v>
      </c>
      <c r="G206" s="174">
        <v>44.62</v>
      </c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</row>
    <row r="207" spans="1:22" ht="15.75" customHeight="1">
      <c r="A207" s="195"/>
      <c r="B207" s="91">
        <v>8</v>
      </c>
      <c r="C207" s="122" t="s">
        <v>204</v>
      </c>
      <c r="D207" s="190" t="s">
        <v>1</v>
      </c>
      <c r="E207" s="125">
        <v>1</v>
      </c>
      <c r="F207" s="140">
        <v>4395</v>
      </c>
      <c r="G207" s="174">
        <v>11.38</v>
      </c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</row>
    <row r="208" spans="1:22" ht="15.75" customHeight="1">
      <c r="A208" s="195"/>
      <c r="B208" s="91">
        <v>9</v>
      </c>
      <c r="C208" s="122" t="s">
        <v>205</v>
      </c>
      <c r="D208" s="190" t="s">
        <v>4</v>
      </c>
      <c r="E208" s="125">
        <v>18</v>
      </c>
      <c r="F208" s="140">
        <v>5401</v>
      </c>
      <c r="G208" s="174">
        <v>166.64</v>
      </c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</row>
    <row r="209" spans="1:22" ht="15.75" customHeight="1">
      <c r="A209" s="195"/>
      <c r="B209" s="91">
        <v>10</v>
      </c>
      <c r="C209" s="122" t="s">
        <v>206</v>
      </c>
      <c r="D209" s="190" t="s">
        <v>4</v>
      </c>
      <c r="E209" s="125">
        <v>30</v>
      </c>
      <c r="F209" s="140">
        <v>8401</v>
      </c>
      <c r="G209" s="174">
        <v>178.55</v>
      </c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</row>
    <row r="210" spans="1:22" ht="15.75" customHeight="1">
      <c r="A210" s="195"/>
      <c r="B210" s="91">
        <v>11</v>
      </c>
      <c r="C210" s="122" t="s">
        <v>126</v>
      </c>
      <c r="D210" s="190" t="s">
        <v>4</v>
      </c>
      <c r="E210" s="125">
        <v>183</v>
      </c>
      <c r="F210" s="140">
        <v>7647</v>
      </c>
      <c r="G210" s="174">
        <v>1196.55</v>
      </c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</row>
    <row r="211" spans="1:22" ht="15.75" customHeight="1">
      <c r="A211" s="195"/>
      <c r="B211" s="91">
        <v>12</v>
      </c>
      <c r="C211" s="122" t="s">
        <v>207</v>
      </c>
      <c r="D211" s="190" t="s">
        <v>2</v>
      </c>
      <c r="E211" s="125">
        <v>6</v>
      </c>
      <c r="F211" s="140">
        <v>7770</v>
      </c>
      <c r="G211" s="174">
        <v>38.61</v>
      </c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</row>
    <row r="212" spans="1:22" ht="15.75" customHeight="1">
      <c r="A212" s="195"/>
      <c r="B212" s="91">
        <v>13</v>
      </c>
      <c r="C212" s="122" t="s">
        <v>208</v>
      </c>
      <c r="D212" s="190" t="s">
        <v>2</v>
      </c>
      <c r="E212" s="125">
        <v>3</v>
      </c>
      <c r="F212" s="140">
        <v>5822</v>
      </c>
      <c r="G212" s="174">
        <v>25.76</v>
      </c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</row>
    <row r="213" spans="1:22" ht="15.75" customHeight="1">
      <c r="A213" s="195"/>
      <c r="B213" s="91">
        <v>14</v>
      </c>
      <c r="C213" s="122" t="s">
        <v>209</v>
      </c>
      <c r="D213" s="190" t="s">
        <v>1</v>
      </c>
      <c r="E213" s="125">
        <v>0</v>
      </c>
      <c r="F213" s="140">
        <v>6441</v>
      </c>
      <c r="G213" s="174">
        <v>0</v>
      </c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</row>
    <row r="214" spans="1:22" ht="15.75" customHeight="1">
      <c r="A214" s="195"/>
      <c r="B214" s="91">
        <v>15</v>
      </c>
      <c r="C214" s="122" t="s">
        <v>210</v>
      </c>
      <c r="D214" s="190" t="s">
        <v>1</v>
      </c>
      <c r="E214" s="125">
        <v>1</v>
      </c>
      <c r="F214" s="140">
        <v>5421</v>
      </c>
      <c r="G214" s="174">
        <v>9.2200000000000006</v>
      </c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</row>
    <row r="215" spans="1:22" ht="15.75" customHeight="1">
      <c r="A215" s="195"/>
      <c r="B215" s="91">
        <v>16</v>
      </c>
      <c r="C215" s="122" t="s">
        <v>211</v>
      </c>
      <c r="D215" s="190" t="s">
        <v>3</v>
      </c>
      <c r="E215" s="125">
        <v>9</v>
      </c>
      <c r="F215" s="140">
        <v>4322</v>
      </c>
      <c r="G215" s="174">
        <v>104.12</v>
      </c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</row>
    <row r="216" spans="1:22" ht="15.75" customHeight="1">
      <c r="A216" s="195"/>
      <c r="B216" s="91">
        <v>17</v>
      </c>
      <c r="C216" s="122" t="s">
        <v>195</v>
      </c>
      <c r="D216" s="190" t="s">
        <v>3</v>
      </c>
      <c r="E216" s="125">
        <v>12</v>
      </c>
      <c r="F216" s="140">
        <v>7824</v>
      </c>
      <c r="G216" s="174">
        <v>76.69</v>
      </c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</row>
    <row r="217" spans="1:22" ht="15.75" customHeight="1">
      <c r="A217" s="195"/>
      <c r="B217" s="91">
        <v>18</v>
      </c>
      <c r="C217" s="122" t="s">
        <v>212</v>
      </c>
      <c r="D217" s="190" t="s">
        <v>3</v>
      </c>
      <c r="E217" s="125">
        <v>13</v>
      </c>
      <c r="F217" s="140">
        <v>6920</v>
      </c>
      <c r="G217" s="174">
        <v>93.93</v>
      </c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</row>
    <row r="218" spans="1:22" ht="15.75" customHeight="1">
      <c r="A218" s="195"/>
      <c r="B218" s="91">
        <v>19</v>
      </c>
      <c r="C218" s="122" t="s">
        <v>213</v>
      </c>
      <c r="D218" s="190" t="s">
        <v>4</v>
      </c>
      <c r="E218" s="125">
        <v>33</v>
      </c>
      <c r="F218" s="140">
        <v>4410</v>
      </c>
      <c r="G218" s="174">
        <v>374.15</v>
      </c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</row>
    <row r="219" spans="1:22" ht="15.75" customHeight="1">
      <c r="A219" s="195"/>
      <c r="B219" s="91">
        <v>20</v>
      </c>
      <c r="C219" s="122" t="s">
        <v>214</v>
      </c>
      <c r="D219" s="190" t="s">
        <v>2</v>
      </c>
      <c r="E219" s="125">
        <v>4</v>
      </c>
      <c r="F219" s="140">
        <v>7131</v>
      </c>
      <c r="G219" s="174">
        <v>28.05</v>
      </c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</row>
    <row r="220" spans="1:22" ht="15.75" customHeight="1">
      <c r="A220" s="195"/>
      <c r="B220" s="91">
        <v>21</v>
      </c>
      <c r="C220" s="122" t="s">
        <v>215</v>
      </c>
      <c r="D220" s="190" t="s">
        <v>2</v>
      </c>
      <c r="E220" s="125">
        <v>6</v>
      </c>
      <c r="F220" s="140">
        <v>6133</v>
      </c>
      <c r="G220" s="174">
        <v>48.92</v>
      </c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</row>
    <row r="221" spans="1:22" ht="15.75" customHeight="1">
      <c r="A221" s="195"/>
      <c r="B221" s="91">
        <v>22</v>
      </c>
      <c r="C221" s="122" t="s">
        <v>216</v>
      </c>
      <c r="D221" s="190" t="s">
        <v>2</v>
      </c>
      <c r="E221" s="125">
        <v>5</v>
      </c>
      <c r="F221" s="140">
        <v>7275</v>
      </c>
      <c r="G221" s="174">
        <v>34.36</v>
      </c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</row>
    <row r="222" spans="1:22" ht="15.75" customHeight="1">
      <c r="A222" s="195"/>
      <c r="B222" s="91">
        <v>23</v>
      </c>
      <c r="C222" s="122" t="s">
        <v>104</v>
      </c>
      <c r="D222" s="190" t="s">
        <v>3</v>
      </c>
      <c r="E222" s="125">
        <v>12</v>
      </c>
      <c r="F222" s="140">
        <v>8636</v>
      </c>
      <c r="G222" s="174">
        <v>69.48</v>
      </c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</row>
    <row r="223" spans="1:22" ht="15.75" customHeight="1">
      <c r="A223" s="195"/>
      <c r="B223" s="91">
        <v>24</v>
      </c>
      <c r="C223" s="122" t="s">
        <v>217</v>
      </c>
      <c r="D223" s="190" t="s">
        <v>4</v>
      </c>
      <c r="E223" s="125">
        <v>27</v>
      </c>
      <c r="F223" s="140">
        <v>7410</v>
      </c>
      <c r="G223" s="174">
        <v>182.19</v>
      </c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</row>
    <row r="224" spans="1:22" ht="15.75" customHeight="1">
      <c r="A224" s="195"/>
      <c r="B224" s="91">
        <v>25</v>
      </c>
      <c r="C224" s="122" t="s">
        <v>218</v>
      </c>
      <c r="D224" s="190" t="s">
        <v>3</v>
      </c>
      <c r="E224" s="125">
        <v>7</v>
      </c>
      <c r="F224" s="140">
        <v>4408</v>
      </c>
      <c r="G224" s="174">
        <v>79.400000000000006</v>
      </c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</row>
    <row r="225" spans="1:22" ht="15.75" customHeight="1">
      <c r="A225" s="195"/>
      <c r="B225" s="91">
        <v>26</v>
      </c>
      <c r="C225" s="122" t="s">
        <v>219</v>
      </c>
      <c r="D225" s="190" t="s">
        <v>3</v>
      </c>
      <c r="E225" s="125">
        <v>8</v>
      </c>
      <c r="F225" s="140">
        <v>7303</v>
      </c>
      <c r="G225" s="174">
        <v>54.77</v>
      </c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</row>
    <row r="226" spans="1:22" ht="15.75" customHeight="1">
      <c r="A226" s="195"/>
      <c r="B226" s="91">
        <v>27</v>
      </c>
      <c r="C226" s="122" t="s">
        <v>220</v>
      </c>
      <c r="D226" s="190" t="s">
        <v>1</v>
      </c>
      <c r="E226" s="125">
        <v>0</v>
      </c>
      <c r="F226" s="140">
        <v>9314</v>
      </c>
      <c r="G226" s="174">
        <v>0</v>
      </c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</row>
    <row r="227" spans="1:22" ht="15.75" customHeight="1">
      <c r="A227" s="195"/>
      <c r="B227" s="91">
        <v>28</v>
      </c>
      <c r="C227" s="122" t="s">
        <v>221</v>
      </c>
      <c r="D227" s="190" t="s">
        <v>2</v>
      </c>
      <c r="E227" s="125">
        <v>2</v>
      </c>
      <c r="F227" s="140">
        <v>4943</v>
      </c>
      <c r="G227" s="174">
        <v>20.23</v>
      </c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</row>
    <row r="228" spans="1:22" ht="15.75" customHeight="1">
      <c r="A228" s="195"/>
      <c r="B228" s="91">
        <v>29</v>
      </c>
      <c r="C228" s="122" t="s">
        <v>222</v>
      </c>
      <c r="D228" s="190" t="s">
        <v>2</v>
      </c>
      <c r="E228" s="125">
        <v>3</v>
      </c>
      <c r="F228" s="140">
        <v>3397</v>
      </c>
      <c r="G228" s="174">
        <v>44.16</v>
      </c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</row>
    <row r="229" spans="1:22" ht="15.75" customHeight="1">
      <c r="A229" s="195"/>
      <c r="B229" s="91">
        <v>30</v>
      </c>
      <c r="C229" s="122" t="s">
        <v>223</v>
      </c>
      <c r="D229" s="190" t="s">
        <v>1</v>
      </c>
      <c r="E229" s="125">
        <v>1</v>
      </c>
      <c r="F229" s="140">
        <v>7658</v>
      </c>
      <c r="G229" s="174">
        <v>6.53</v>
      </c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</row>
    <row r="230" spans="1:22" ht="15.75" customHeight="1">
      <c r="A230" s="192" t="s">
        <v>224</v>
      </c>
      <c r="B230" s="85"/>
      <c r="C230" s="121"/>
      <c r="D230" s="189" t="s">
        <v>4</v>
      </c>
      <c r="E230" s="124">
        <v>149</v>
      </c>
      <c r="F230" s="141">
        <v>34578</v>
      </c>
      <c r="G230" s="32">
        <v>215.45</v>
      </c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</row>
    <row r="231" spans="1:22" ht="15.75" customHeight="1">
      <c r="A231" s="195"/>
      <c r="B231" s="91">
        <v>1</v>
      </c>
      <c r="C231" s="122" t="s">
        <v>225</v>
      </c>
      <c r="D231" s="190" t="s">
        <v>4</v>
      </c>
      <c r="E231" s="125">
        <v>112</v>
      </c>
      <c r="F231" s="140">
        <v>12835</v>
      </c>
      <c r="G231" s="174">
        <v>436.31</v>
      </c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</row>
    <row r="232" spans="1:22" ht="15.75" customHeight="1">
      <c r="A232" s="195"/>
      <c r="B232" s="91">
        <v>2</v>
      </c>
      <c r="C232" s="122" t="s">
        <v>226</v>
      </c>
      <c r="D232" s="190" t="s">
        <v>3</v>
      </c>
      <c r="E232" s="125">
        <v>9</v>
      </c>
      <c r="F232" s="140">
        <v>7689</v>
      </c>
      <c r="G232" s="174">
        <v>58.53</v>
      </c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</row>
    <row r="233" spans="1:22" ht="15.75" customHeight="1">
      <c r="A233" s="195"/>
      <c r="B233" s="91">
        <v>3</v>
      </c>
      <c r="C233" s="122" t="s">
        <v>227</v>
      </c>
      <c r="D233" s="190" t="s">
        <v>3</v>
      </c>
      <c r="E233" s="125">
        <v>5</v>
      </c>
      <c r="F233" s="140">
        <v>2356</v>
      </c>
      <c r="G233" s="174">
        <v>106.11</v>
      </c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</row>
    <row r="234" spans="1:22" ht="15.75" customHeight="1">
      <c r="A234" s="195"/>
      <c r="B234" s="91">
        <v>4</v>
      </c>
      <c r="C234" s="122" t="s">
        <v>228</v>
      </c>
      <c r="D234" s="190" t="s">
        <v>3</v>
      </c>
      <c r="E234" s="125">
        <v>3</v>
      </c>
      <c r="F234" s="140">
        <v>1125</v>
      </c>
      <c r="G234" s="174">
        <v>133.33000000000001</v>
      </c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</row>
    <row r="235" spans="1:22" ht="15.75" customHeight="1">
      <c r="A235" s="195"/>
      <c r="B235" s="91">
        <v>5</v>
      </c>
      <c r="C235" s="122" t="s">
        <v>229</v>
      </c>
      <c r="D235" s="190" t="s">
        <v>3</v>
      </c>
      <c r="E235" s="125">
        <v>2</v>
      </c>
      <c r="F235" s="140">
        <v>1666</v>
      </c>
      <c r="G235" s="174">
        <v>60.02</v>
      </c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</row>
    <row r="236" spans="1:22" ht="15.75" customHeight="1">
      <c r="A236" s="195"/>
      <c r="B236" s="91">
        <v>6</v>
      </c>
      <c r="C236" s="122" t="s">
        <v>230</v>
      </c>
      <c r="D236" s="190" t="s">
        <v>4</v>
      </c>
      <c r="E236" s="125">
        <v>14</v>
      </c>
      <c r="F236" s="140">
        <v>2310</v>
      </c>
      <c r="G236" s="174">
        <v>303.02999999999997</v>
      </c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</row>
    <row r="237" spans="1:22" ht="15.75" customHeight="1">
      <c r="A237" s="195"/>
      <c r="B237" s="91">
        <v>7</v>
      </c>
      <c r="C237" s="122" t="s">
        <v>231</v>
      </c>
      <c r="D237" s="190" t="s">
        <v>1</v>
      </c>
      <c r="E237" s="125">
        <v>0</v>
      </c>
      <c r="F237" s="140">
        <v>2341</v>
      </c>
      <c r="G237" s="174">
        <v>0</v>
      </c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</row>
    <row r="238" spans="1:22" ht="15.75" customHeight="1">
      <c r="A238" s="195"/>
      <c r="B238" s="91">
        <v>8</v>
      </c>
      <c r="C238" s="122" t="s">
        <v>232</v>
      </c>
      <c r="D238" s="190" t="s">
        <v>1</v>
      </c>
      <c r="E238" s="125">
        <v>0</v>
      </c>
      <c r="F238" s="140">
        <v>693</v>
      </c>
      <c r="G238" s="174">
        <v>0</v>
      </c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</row>
    <row r="239" spans="1:22" ht="15.75" customHeight="1">
      <c r="A239" s="195"/>
      <c r="B239" s="91">
        <v>9</v>
      </c>
      <c r="C239" s="122" t="s">
        <v>233</v>
      </c>
      <c r="D239" s="190" t="s">
        <v>1</v>
      </c>
      <c r="E239" s="125">
        <v>0</v>
      </c>
      <c r="F239" s="140">
        <v>384</v>
      </c>
      <c r="G239" s="174">
        <v>0</v>
      </c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</row>
    <row r="240" spans="1:22" ht="15.75" customHeight="1">
      <c r="A240" s="195"/>
      <c r="B240" s="91">
        <v>10</v>
      </c>
      <c r="C240" s="122" t="s">
        <v>234</v>
      </c>
      <c r="D240" s="190" t="s">
        <v>3</v>
      </c>
      <c r="E240" s="125">
        <v>3</v>
      </c>
      <c r="F240" s="140">
        <v>1951</v>
      </c>
      <c r="G240" s="174">
        <v>76.88</v>
      </c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</row>
    <row r="241" spans="1:22" ht="15.75" customHeight="1">
      <c r="A241" s="195"/>
      <c r="B241" s="91">
        <v>11</v>
      </c>
      <c r="C241" s="122" t="s">
        <v>235</v>
      </c>
      <c r="D241" s="190" t="s">
        <v>1</v>
      </c>
      <c r="E241" s="125">
        <v>0</v>
      </c>
      <c r="F241" s="140">
        <v>245</v>
      </c>
      <c r="G241" s="174">
        <v>0</v>
      </c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</row>
    <row r="242" spans="1:22" ht="15.75" customHeight="1">
      <c r="A242" s="195"/>
      <c r="B242" s="91">
        <v>12</v>
      </c>
      <c r="C242" s="122" t="s">
        <v>236</v>
      </c>
      <c r="D242" s="190" t="s">
        <v>3</v>
      </c>
      <c r="E242" s="125">
        <v>1</v>
      </c>
      <c r="F242" s="140">
        <v>983</v>
      </c>
      <c r="G242" s="174">
        <v>50.86</v>
      </c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</row>
    <row r="243" spans="1:22" ht="15.75" customHeight="1">
      <c r="A243" s="192" t="s">
        <v>237</v>
      </c>
      <c r="B243" s="85"/>
      <c r="C243" s="121"/>
      <c r="D243" s="189" t="s">
        <v>1</v>
      </c>
      <c r="E243" s="124">
        <v>0</v>
      </c>
      <c r="F243" s="141">
        <v>1115</v>
      </c>
      <c r="G243" s="35">
        <v>0</v>
      </c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</row>
    <row r="244" spans="1:22" ht="15.75" customHeight="1">
      <c r="A244" s="196"/>
      <c r="B244" s="60"/>
      <c r="C244" s="60"/>
      <c r="D244" s="60"/>
      <c r="E244" s="60"/>
      <c r="F244" s="152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</row>
    <row r="245" spans="1:22" ht="15.75" customHeight="1">
      <c r="A245" s="196"/>
      <c r="B245" s="60"/>
      <c r="C245" s="60"/>
      <c r="D245" s="60"/>
      <c r="E245" s="60"/>
      <c r="F245" s="152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</row>
    <row r="246" spans="1:22" ht="15.75" customHeight="1">
      <c r="A246" s="196"/>
      <c r="B246" s="60"/>
      <c r="C246" s="60"/>
      <c r="D246" s="60"/>
      <c r="E246" s="60"/>
      <c r="F246" s="152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</row>
    <row r="247" spans="1:22" ht="15.75" customHeight="1">
      <c r="A247" s="196"/>
      <c r="B247" s="60"/>
      <c r="C247" s="60"/>
      <c r="D247" s="60"/>
      <c r="E247" s="60"/>
      <c r="F247" s="152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</row>
    <row r="248" spans="1:22" ht="15.75" customHeight="1">
      <c r="A248" s="196"/>
      <c r="B248" s="60"/>
      <c r="C248" s="60"/>
      <c r="D248" s="60"/>
      <c r="E248" s="60"/>
      <c r="F248" s="152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</row>
    <row r="249" spans="1:22" ht="15.75" customHeight="1">
      <c r="A249" s="196"/>
      <c r="B249" s="60"/>
      <c r="C249" s="60"/>
      <c r="D249" s="60"/>
      <c r="E249" s="60"/>
      <c r="F249" s="152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</row>
    <row r="250" spans="1:22" ht="15.75" customHeight="1">
      <c r="A250" s="196"/>
      <c r="B250" s="60"/>
      <c r="C250" s="60"/>
      <c r="D250" s="60"/>
      <c r="E250" s="60"/>
      <c r="F250" s="152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</row>
    <row r="251" spans="1:22" ht="15.75" customHeight="1">
      <c r="A251" s="196"/>
      <c r="B251" s="60"/>
      <c r="C251" s="60"/>
      <c r="D251" s="60"/>
      <c r="E251" s="60"/>
      <c r="F251" s="152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</row>
    <row r="252" spans="1:22" ht="15.75" customHeight="1">
      <c r="A252" s="196"/>
      <c r="B252" s="60"/>
      <c r="C252" s="60"/>
      <c r="D252" s="60"/>
      <c r="E252" s="60"/>
      <c r="F252" s="152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</row>
    <row r="253" spans="1:22" ht="15.75" customHeight="1">
      <c r="A253" s="196"/>
      <c r="B253" s="60"/>
      <c r="C253" s="60"/>
      <c r="D253" s="60"/>
      <c r="E253" s="60"/>
      <c r="F253" s="152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</row>
    <row r="254" spans="1:22" ht="15.75" customHeight="1">
      <c r="A254" s="196"/>
      <c r="B254" s="60"/>
      <c r="C254" s="60"/>
      <c r="D254" s="60"/>
      <c r="E254" s="60"/>
      <c r="F254" s="152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</row>
    <row r="255" spans="1:22" ht="15.75" customHeight="1">
      <c r="A255" s="196"/>
      <c r="B255" s="60"/>
      <c r="C255" s="60"/>
      <c r="D255" s="60"/>
      <c r="E255" s="60"/>
      <c r="F255" s="152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</row>
    <row r="256" spans="1:22" ht="15.75" customHeight="1">
      <c r="A256" s="196"/>
      <c r="B256" s="60"/>
      <c r="C256" s="60"/>
      <c r="D256" s="60"/>
      <c r="E256" s="60"/>
      <c r="F256" s="152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</row>
    <row r="257" spans="1:22" ht="15.75" customHeight="1">
      <c r="A257" s="196"/>
      <c r="B257" s="60"/>
      <c r="C257" s="60"/>
      <c r="D257" s="60"/>
      <c r="E257" s="60"/>
      <c r="F257" s="152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</row>
    <row r="258" spans="1:22" ht="15.75" customHeight="1">
      <c r="A258" s="196"/>
      <c r="B258" s="60"/>
      <c r="C258" s="60"/>
      <c r="D258" s="60"/>
      <c r="E258" s="60"/>
      <c r="F258" s="152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</row>
    <row r="259" spans="1:22" ht="15.75" customHeight="1">
      <c r="A259" s="196"/>
      <c r="B259" s="60"/>
      <c r="C259" s="60"/>
      <c r="D259" s="60"/>
      <c r="E259" s="60"/>
      <c r="F259" s="152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</row>
    <row r="260" spans="1:22" ht="15.75" customHeight="1">
      <c r="A260" s="196"/>
      <c r="B260" s="60"/>
      <c r="C260" s="60"/>
      <c r="D260" s="60"/>
      <c r="E260" s="60"/>
      <c r="F260" s="152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</row>
    <row r="261" spans="1:22" ht="15.75" customHeight="1">
      <c r="A261" s="196"/>
      <c r="B261" s="60"/>
      <c r="C261" s="60"/>
      <c r="D261" s="60"/>
      <c r="E261" s="60"/>
      <c r="F261" s="152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</row>
    <row r="262" spans="1:22" ht="15.75" customHeight="1">
      <c r="A262" s="196"/>
      <c r="B262" s="60"/>
      <c r="C262" s="60"/>
      <c r="D262" s="60"/>
      <c r="E262" s="60"/>
      <c r="F262" s="152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</row>
    <row r="263" spans="1:22" ht="15.75" customHeight="1">
      <c r="A263" s="196"/>
      <c r="B263" s="60"/>
      <c r="C263" s="60"/>
      <c r="D263" s="60"/>
      <c r="E263" s="60"/>
      <c r="F263" s="152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</row>
    <row r="264" spans="1:22" ht="15.75" customHeight="1">
      <c r="A264" s="196"/>
      <c r="B264" s="60"/>
      <c r="C264" s="60"/>
      <c r="D264" s="60"/>
      <c r="E264" s="60"/>
      <c r="F264" s="152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</row>
    <row r="265" spans="1:22" ht="15.75" customHeight="1">
      <c r="A265" s="196"/>
      <c r="B265" s="60"/>
      <c r="C265" s="60"/>
      <c r="D265" s="60"/>
      <c r="E265" s="60"/>
      <c r="F265" s="152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</row>
    <row r="266" spans="1:22" ht="15.75" customHeight="1">
      <c r="A266" s="196"/>
      <c r="B266" s="60"/>
      <c r="C266" s="60"/>
      <c r="D266" s="60"/>
      <c r="E266" s="60"/>
      <c r="F266" s="152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</row>
    <row r="267" spans="1:22" ht="15.75" customHeight="1">
      <c r="A267" s="196"/>
      <c r="B267" s="60"/>
      <c r="C267" s="60"/>
      <c r="D267" s="60"/>
      <c r="E267" s="60"/>
      <c r="F267" s="152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</row>
    <row r="268" spans="1:22" ht="15.75" customHeight="1">
      <c r="A268" s="196"/>
      <c r="B268" s="60"/>
      <c r="C268" s="60"/>
      <c r="D268" s="60"/>
      <c r="E268" s="60"/>
      <c r="F268" s="152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</row>
    <row r="269" spans="1:22" ht="15.75" customHeight="1">
      <c r="A269" s="196"/>
      <c r="B269" s="60"/>
      <c r="C269" s="60"/>
      <c r="D269" s="60"/>
      <c r="E269" s="60"/>
      <c r="F269" s="152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</row>
    <row r="270" spans="1:22" ht="15.75" customHeight="1">
      <c r="A270" s="196"/>
      <c r="B270" s="60"/>
      <c r="C270" s="60"/>
      <c r="D270" s="60"/>
      <c r="E270" s="60"/>
      <c r="F270" s="152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</row>
    <row r="271" spans="1:22" ht="15.75" customHeight="1">
      <c r="A271" s="196"/>
      <c r="B271" s="60"/>
      <c r="C271" s="60"/>
      <c r="D271" s="60"/>
      <c r="E271" s="60"/>
      <c r="F271" s="152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</row>
    <row r="272" spans="1:22" ht="15.75" customHeight="1">
      <c r="A272" s="196"/>
      <c r="B272" s="60"/>
      <c r="C272" s="60"/>
      <c r="D272" s="60"/>
      <c r="E272" s="60"/>
      <c r="F272" s="152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</row>
    <row r="273" spans="1:22" ht="15.75" customHeight="1">
      <c r="A273" s="196"/>
      <c r="B273" s="60"/>
      <c r="C273" s="60"/>
      <c r="D273" s="60"/>
      <c r="E273" s="60"/>
      <c r="F273" s="152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</row>
    <row r="274" spans="1:22" ht="15.75" customHeight="1">
      <c r="A274" s="196"/>
      <c r="B274" s="60"/>
      <c r="C274" s="60"/>
      <c r="D274" s="60"/>
      <c r="E274" s="60"/>
      <c r="F274" s="152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</row>
    <row r="275" spans="1:22" ht="15.75" customHeight="1">
      <c r="A275" s="196"/>
      <c r="B275" s="60"/>
      <c r="C275" s="60"/>
      <c r="D275" s="60"/>
      <c r="E275" s="60"/>
      <c r="F275" s="152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</row>
    <row r="276" spans="1:22" ht="15.75" customHeight="1">
      <c r="A276" s="196"/>
      <c r="B276" s="60"/>
      <c r="C276" s="60"/>
      <c r="D276" s="60"/>
      <c r="E276" s="60"/>
      <c r="F276" s="152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</row>
    <row r="277" spans="1:22" ht="15.75" customHeight="1">
      <c r="A277" s="196"/>
      <c r="B277" s="60"/>
      <c r="C277" s="60"/>
      <c r="D277" s="60"/>
      <c r="E277" s="60"/>
      <c r="F277" s="152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</row>
    <row r="278" spans="1:22" ht="15.75" customHeight="1">
      <c r="A278" s="196"/>
      <c r="B278" s="60"/>
      <c r="C278" s="60"/>
      <c r="D278" s="60"/>
      <c r="E278" s="60"/>
      <c r="F278" s="152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</row>
    <row r="279" spans="1:22" ht="15.75" customHeight="1">
      <c r="A279" s="196"/>
      <c r="B279" s="60"/>
      <c r="C279" s="60"/>
      <c r="D279" s="60"/>
      <c r="E279" s="60"/>
      <c r="F279" s="152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</row>
    <row r="280" spans="1:22" ht="15.75" customHeight="1">
      <c r="A280" s="196"/>
      <c r="B280" s="60"/>
      <c r="C280" s="60"/>
      <c r="D280" s="60"/>
      <c r="E280" s="60"/>
      <c r="F280" s="152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</row>
    <row r="281" spans="1:22" ht="15.75" customHeight="1">
      <c r="A281" s="196"/>
      <c r="B281" s="60"/>
      <c r="C281" s="60"/>
      <c r="D281" s="60"/>
      <c r="E281" s="60"/>
      <c r="F281" s="152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</row>
    <row r="282" spans="1:22" ht="15.75" customHeight="1">
      <c r="A282" s="196"/>
      <c r="B282" s="60"/>
      <c r="C282" s="60"/>
      <c r="D282" s="60"/>
      <c r="E282" s="60"/>
      <c r="F282" s="152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</row>
    <row r="283" spans="1:22" ht="15.75" customHeight="1">
      <c r="A283" s="196"/>
      <c r="B283" s="60"/>
      <c r="C283" s="60"/>
      <c r="D283" s="60"/>
      <c r="E283" s="60"/>
      <c r="F283" s="152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</row>
    <row r="284" spans="1:22" ht="15.75" customHeight="1">
      <c r="A284" s="196"/>
      <c r="B284" s="60"/>
      <c r="C284" s="60"/>
      <c r="D284" s="60"/>
      <c r="E284" s="60"/>
      <c r="F284" s="152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</row>
    <row r="285" spans="1:22" ht="15.75" customHeight="1">
      <c r="A285" s="196"/>
      <c r="B285" s="60"/>
      <c r="C285" s="60"/>
      <c r="D285" s="60"/>
      <c r="E285" s="60"/>
      <c r="F285" s="152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</row>
    <row r="286" spans="1:22" ht="15.75" customHeight="1">
      <c r="A286" s="196"/>
      <c r="B286" s="60"/>
      <c r="C286" s="60"/>
      <c r="D286" s="60"/>
      <c r="E286" s="60"/>
      <c r="F286" s="152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</row>
    <row r="287" spans="1:22" ht="15.75" customHeight="1">
      <c r="A287" s="196"/>
      <c r="B287" s="60"/>
      <c r="C287" s="60"/>
      <c r="D287" s="60"/>
      <c r="E287" s="60"/>
      <c r="F287" s="152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</row>
    <row r="288" spans="1:22" ht="15.75" customHeight="1">
      <c r="A288" s="196"/>
      <c r="B288" s="60"/>
      <c r="C288" s="60"/>
      <c r="D288" s="60"/>
      <c r="E288" s="60"/>
      <c r="F288" s="152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</row>
    <row r="289" spans="1:22" ht="15.75" customHeight="1">
      <c r="A289" s="196"/>
      <c r="B289" s="60"/>
      <c r="C289" s="60"/>
      <c r="D289" s="60"/>
      <c r="E289" s="60"/>
      <c r="F289" s="152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</row>
    <row r="290" spans="1:22" ht="15.75" customHeight="1">
      <c r="A290" s="196"/>
      <c r="B290" s="60"/>
      <c r="C290" s="60"/>
      <c r="D290" s="60"/>
      <c r="E290" s="60"/>
      <c r="F290" s="152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</row>
    <row r="291" spans="1:22" ht="15.75" customHeight="1">
      <c r="A291" s="196"/>
      <c r="B291" s="60"/>
      <c r="C291" s="60"/>
      <c r="D291" s="60"/>
      <c r="E291" s="60"/>
      <c r="F291" s="152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</row>
    <row r="292" spans="1:22" ht="15.75" customHeight="1">
      <c r="A292" s="196"/>
      <c r="B292" s="60"/>
      <c r="C292" s="60"/>
      <c r="D292" s="60"/>
      <c r="E292" s="60"/>
      <c r="F292" s="152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</row>
    <row r="293" spans="1:22" ht="15.75" customHeight="1">
      <c r="A293" s="196"/>
      <c r="B293" s="60"/>
      <c r="C293" s="60"/>
      <c r="D293" s="60"/>
      <c r="E293" s="60"/>
      <c r="F293" s="152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</row>
    <row r="294" spans="1:22" ht="15.75" customHeight="1">
      <c r="A294" s="196"/>
      <c r="B294" s="60"/>
      <c r="C294" s="60"/>
      <c r="D294" s="60"/>
      <c r="E294" s="60"/>
      <c r="F294" s="152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</row>
    <row r="295" spans="1:22" ht="15.75" customHeight="1">
      <c r="A295" s="196"/>
      <c r="B295" s="60"/>
      <c r="C295" s="60"/>
      <c r="D295" s="60"/>
      <c r="E295" s="60"/>
      <c r="F295" s="152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</row>
    <row r="296" spans="1:22" ht="15.75" customHeight="1">
      <c r="A296" s="196"/>
      <c r="B296" s="60"/>
      <c r="C296" s="60"/>
      <c r="D296" s="60"/>
      <c r="E296" s="60"/>
      <c r="F296" s="152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</row>
    <row r="297" spans="1:22" ht="15.75" customHeight="1">
      <c r="A297" s="196"/>
      <c r="B297" s="60"/>
      <c r="C297" s="60"/>
      <c r="D297" s="60"/>
      <c r="E297" s="60"/>
      <c r="F297" s="152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</row>
    <row r="298" spans="1:22" ht="15.75" customHeight="1">
      <c r="A298" s="196"/>
      <c r="B298" s="60"/>
      <c r="C298" s="60"/>
      <c r="D298" s="60"/>
      <c r="E298" s="60"/>
      <c r="F298" s="152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</row>
    <row r="299" spans="1:22" ht="15.75" customHeight="1">
      <c r="A299" s="196"/>
      <c r="B299" s="60"/>
      <c r="C299" s="60"/>
      <c r="D299" s="60"/>
      <c r="E299" s="60"/>
      <c r="F299" s="152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</row>
    <row r="300" spans="1:22" ht="15.75" customHeight="1">
      <c r="A300" s="196"/>
      <c r="B300" s="60"/>
      <c r="C300" s="60"/>
      <c r="D300" s="60"/>
      <c r="E300" s="60"/>
      <c r="F300" s="152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</row>
    <row r="301" spans="1:22" ht="15.75" customHeight="1">
      <c r="A301" s="196"/>
      <c r="B301" s="60"/>
      <c r="C301" s="60"/>
      <c r="D301" s="60"/>
      <c r="E301" s="60"/>
      <c r="F301" s="152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</row>
    <row r="302" spans="1:22" ht="15.75" customHeight="1">
      <c r="A302" s="196"/>
      <c r="B302" s="60"/>
      <c r="C302" s="60"/>
      <c r="D302" s="60"/>
      <c r="E302" s="60"/>
      <c r="F302" s="152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</row>
    <row r="303" spans="1:22" ht="15.75" customHeight="1">
      <c r="A303" s="196"/>
      <c r="B303" s="60"/>
      <c r="C303" s="60"/>
      <c r="D303" s="60"/>
      <c r="E303" s="60"/>
      <c r="F303" s="152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</row>
    <row r="304" spans="1:22" ht="15.75" customHeight="1">
      <c r="A304" s="196"/>
      <c r="B304" s="60"/>
      <c r="C304" s="60"/>
      <c r="D304" s="60"/>
      <c r="E304" s="60"/>
      <c r="F304" s="152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</row>
    <row r="305" spans="1:22" ht="15.75" customHeight="1">
      <c r="A305" s="196"/>
      <c r="B305" s="60"/>
      <c r="C305" s="60"/>
      <c r="D305" s="60"/>
      <c r="E305" s="60"/>
      <c r="F305" s="152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</row>
    <row r="306" spans="1:22" ht="15.75" customHeight="1">
      <c r="A306" s="196"/>
      <c r="B306" s="60"/>
      <c r="C306" s="60"/>
      <c r="D306" s="60"/>
      <c r="E306" s="60"/>
      <c r="F306" s="152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</row>
    <row r="307" spans="1:22" ht="15.75" customHeight="1">
      <c r="A307" s="196"/>
      <c r="B307" s="60"/>
      <c r="C307" s="60"/>
      <c r="D307" s="60"/>
      <c r="E307" s="60"/>
      <c r="F307" s="152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</row>
    <row r="308" spans="1:22" ht="15.75" customHeight="1">
      <c r="A308" s="196"/>
      <c r="B308" s="60"/>
      <c r="C308" s="60"/>
      <c r="D308" s="60"/>
      <c r="E308" s="60"/>
      <c r="F308" s="152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</row>
    <row r="309" spans="1:22" ht="15.75" customHeight="1">
      <c r="A309" s="196"/>
      <c r="B309" s="60"/>
      <c r="C309" s="60"/>
      <c r="D309" s="60"/>
      <c r="E309" s="60"/>
      <c r="F309" s="152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</row>
    <row r="310" spans="1:22" ht="15.75" customHeight="1">
      <c r="A310" s="196"/>
      <c r="B310" s="60"/>
      <c r="C310" s="60"/>
      <c r="D310" s="60"/>
      <c r="E310" s="60"/>
      <c r="F310" s="152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</row>
    <row r="311" spans="1:22" ht="15.75" customHeight="1">
      <c r="A311" s="196"/>
      <c r="B311" s="60"/>
      <c r="C311" s="60"/>
      <c r="D311" s="60"/>
      <c r="E311" s="60"/>
      <c r="F311" s="152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</row>
    <row r="312" spans="1:22" ht="15.75" customHeight="1">
      <c r="A312" s="196"/>
      <c r="B312" s="60"/>
      <c r="C312" s="60"/>
      <c r="D312" s="60"/>
      <c r="E312" s="60"/>
      <c r="F312" s="152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</row>
    <row r="313" spans="1:22" ht="15.75" customHeight="1">
      <c r="A313" s="196"/>
      <c r="B313" s="60"/>
      <c r="C313" s="60"/>
      <c r="D313" s="60"/>
      <c r="E313" s="60"/>
      <c r="F313" s="152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</row>
    <row r="314" spans="1:22" ht="15.75" customHeight="1">
      <c r="A314" s="196"/>
      <c r="B314" s="60"/>
      <c r="C314" s="60"/>
      <c r="D314" s="60"/>
      <c r="E314" s="60"/>
      <c r="F314" s="152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</row>
    <row r="315" spans="1:22" ht="15.75" customHeight="1">
      <c r="A315" s="196"/>
      <c r="B315" s="60"/>
      <c r="C315" s="60"/>
      <c r="D315" s="60"/>
      <c r="E315" s="60"/>
      <c r="F315" s="152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</row>
    <row r="316" spans="1:22" ht="15.75" customHeight="1">
      <c r="A316" s="196"/>
      <c r="B316" s="60"/>
      <c r="C316" s="60"/>
      <c r="D316" s="60"/>
      <c r="E316" s="60"/>
      <c r="F316" s="152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</row>
    <row r="317" spans="1:22" ht="15.75" customHeight="1">
      <c r="A317" s="196"/>
      <c r="B317" s="60"/>
      <c r="C317" s="60"/>
      <c r="D317" s="60"/>
      <c r="E317" s="60"/>
      <c r="F317" s="152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</row>
    <row r="318" spans="1:22" ht="15.75" customHeight="1">
      <c r="A318" s="196"/>
      <c r="B318" s="60"/>
      <c r="C318" s="60"/>
      <c r="D318" s="60"/>
      <c r="E318" s="60"/>
      <c r="F318" s="152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</row>
    <row r="319" spans="1:22" ht="15.75" customHeight="1">
      <c r="A319" s="196"/>
      <c r="B319" s="60"/>
      <c r="C319" s="60"/>
      <c r="D319" s="60"/>
      <c r="E319" s="60"/>
      <c r="F319" s="152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</row>
    <row r="320" spans="1:22" ht="15.75" customHeight="1">
      <c r="A320" s="196"/>
      <c r="B320" s="60"/>
      <c r="C320" s="60"/>
      <c r="D320" s="60"/>
      <c r="E320" s="60"/>
      <c r="F320" s="152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</row>
    <row r="321" spans="1:22" ht="15.75" customHeight="1">
      <c r="A321" s="196"/>
      <c r="B321" s="60"/>
      <c r="C321" s="60"/>
      <c r="D321" s="60"/>
      <c r="E321" s="60"/>
      <c r="F321" s="152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</row>
    <row r="322" spans="1:22" ht="15.75" customHeight="1">
      <c r="A322" s="196"/>
      <c r="B322" s="60"/>
      <c r="C322" s="60"/>
      <c r="D322" s="60"/>
      <c r="E322" s="60"/>
      <c r="F322" s="152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</row>
    <row r="323" spans="1:22" ht="15.75" customHeight="1">
      <c r="A323" s="196"/>
      <c r="B323" s="60"/>
      <c r="C323" s="60"/>
      <c r="D323" s="60"/>
      <c r="E323" s="60"/>
      <c r="F323" s="152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</row>
    <row r="324" spans="1:22" ht="15.75" customHeight="1">
      <c r="A324" s="196"/>
      <c r="B324" s="60"/>
      <c r="C324" s="60"/>
      <c r="D324" s="60"/>
      <c r="E324" s="60"/>
      <c r="F324" s="152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</row>
    <row r="325" spans="1:22" ht="15.75" customHeight="1">
      <c r="A325" s="196"/>
      <c r="B325" s="60"/>
      <c r="C325" s="60"/>
      <c r="D325" s="60"/>
      <c r="E325" s="60"/>
      <c r="F325" s="152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</row>
    <row r="326" spans="1:22" ht="15.75" customHeight="1">
      <c r="A326" s="196"/>
      <c r="B326" s="60"/>
      <c r="C326" s="60"/>
      <c r="D326" s="60"/>
      <c r="E326" s="60"/>
      <c r="F326" s="152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</row>
    <row r="327" spans="1:22" ht="15.75" customHeight="1">
      <c r="A327" s="196"/>
      <c r="B327" s="60"/>
      <c r="C327" s="60"/>
      <c r="D327" s="60"/>
      <c r="E327" s="60"/>
      <c r="F327" s="152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</row>
    <row r="328" spans="1:22" ht="15.75" customHeight="1">
      <c r="A328" s="196"/>
      <c r="B328" s="60"/>
      <c r="C328" s="60"/>
      <c r="D328" s="60"/>
      <c r="E328" s="60"/>
      <c r="F328" s="152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</row>
    <row r="329" spans="1:22" ht="15.75" customHeight="1">
      <c r="A329" s="196"/>
      <c r="B329" s="60"/>
      <c r="C329" s="60"/>
      <c r="D329" s="60"/>
      <c r="E329" s="60"/>
      <c r="F329" s="152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</row>
    <row r="330" spans="1:22" ht="15.75" customHeight="1">
      <c r="A330" s="196"/>
      <c r="B330" s="60"/>
      <c r="C330" s="60"/>
      <c r="D330" s="60"/>
      <c r="E330" s="60"/>
      <c r="F330" s="152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</row>
    <row r="331" spans="1:22" ht="15.75" customHeight="1">
      <c r="A331" s="196"/>
      <c r="B331" s="60"/>
      <c r="C331" s="60"/>
      <c r="D331" s="60"/>
      <c r="E331" s="60"/>
      <c r="F331" s="152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</row>
    <row r="332" spans="1:22" ht="15.75" customHeight="1">
      <c r="A332" s="196"/>
      <c r="B332" s="60"/>
      <c r="C332" s="60"/>
      <c r="D332" s="60"/>
      <c r="E332" s="60"/>
      <c r="F332" s="152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</row>
    <row r="333" spans="1:22" ht="15.75" customHeight="1">
      <c r="A333" s="196"/>
      <c r="B333" s="60"/>
      <c r="C333" s="60"/>
      <c r="D333" s="60"/>
      <c r="E333" s="60"/>
      <c r="F333" s="152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</row>
    <row r="334" spans="1:22" ht="15.75" customHeight="1">
      <c r="A334" s="196"/>
      <c r="B334" s="60"/>
      <c r="C334" s="60"/>
      <c r="D334" s="60"/>
      <c r="E334" s="60"/>
      <c r="F334" s="152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</row>
    <row r="335" spans="1:22" ht="15.75" customHeight="1">
      <c r="A335" s="196"/>
      <c r="B335" s="60"/>
      <c r="C335" s="60"/>
      <c r="D335" s="60"/>
      <c r="E335" s="60"/>
      <c r="F335" s="152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</row>
    <row r="336" spans="1:22" ht="15.75" customHeight="1">
      <c r="A336" s="196"/>
      <c r="B336" s="60"/>
      <c r="C336" s="60"/>
      <c r="D336" s="60"/>
      <c r="E336" s="60"/>
      <c r="F336" s="152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</row>
    <row r="337" spans="1:22" ht="15.75" customHeight="1">
      <c r="A337" s="196"/>
      <c r="B337" s="60"/>
      <c r="C337" s="60"/>
      <c r="D337" s="60"/>
      <c r="E337" s="60"/>
      <c r="F337" s="152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</row>
    <row r="338" spans="1:22" ht="15.75" customHeight="1">
      <c r="A338" s="196"/>
      <c r="B338" s="60"/>
      <c r="C338" s="60"/>
      <c r="D338" s="60"/>
      <c r="E338" s="60"/>
      <c r="F338" s="152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</row>
    <row r="339" spans="1:22" ht="15.75" customHeight="1">
      <c r="A339" s="196"/>
      <c r="B339" s="60"/>
      <c r="C339" s="60"/>
      <c r="D339" s="60"/>
      <c r="E339" s="60"/>
      <c r="F339" s="152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</row>
    <row r="340" spans="1:22" ht="15.75" customHeight="1">
      <c r="A340" s="196"/>
      <c r="B340" s="60"/>
      <c r="C340" s="60"/>
      <c r="D340" s="60"/>
      <c r="E340" s="60"/>
      <c r="F340" s="152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</row>
    <row r="341" spans="1:22" ht="15.75" customHeight="1">
      <c r="A341" s="196"/>
      <c r="B341" s="60"/>
      <c r="C341" s="60"/>
      <c r="D341" s="60"/>
      <c r="E341" s="60"/>
      <c r="F341" s="152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</row>
    <row r="342" spans="1:22" ht="15.75" customHeight="1">
      <c r="A342" s="196"/>
      <c r="B342" s="60"/>
      <c r="C342" s="60"/>
      <c r="D342" s="60"/>
      <c r="E342" s="60"/>
      <c r="F342" s="152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</row>
    <row r="343" spans="1:22" ht="15.75" customHeight="1">
      <c r="A343" s="196"/>
      <c r="B343" s="60"/>
      <c r="C343" s="60"/>
      <c r="D343" s="60"/>
      <c r="E343" s="60"/>
      <c r="F343" s="152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</row>
    <row r="344" spans="1:22" ht="15.75" customHeight="1">
      <c r="A344" s="196"/>
      <c r="B344" s="60"/>
      <c r="C344" s="60"/>
      <c r="D344" s="60"/>
      <c r="E344" s="60"/>
      <c r="F344" s="152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</row>
    <row r="345" spans="1:22" ht="15.75" customHeight="1">
      <c r="A345" s="196"/>
      <c r="B345" s="60"/>
      <c r="C345" s="60"/>
      <c r="D345" s="60"/>
      <c r="E345" s="60"/>
      <c r="F345" s="152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</row>
    <row r="346" spans="1:22" ht="15.75" customHeight="1">
      <c r="A346" s="196"/>
      <c r="B346" s="60"/>
      <c r="C346" s="60"/>
      <c r="D346" s="60"/>
      <c r="E346" s="60"/>
      <c r="F346" s="152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</row>
    <row r="347" spans="1:22" ht="15.75" customHeight="1">
      <c r="A347" s="196"/>
      <c r="B347" s="60"/>
      <c r="C347" s="60"/>
      <c r="D347" s="60"/>
      <c r="E347" s="60"/>
      <c r="F347" s="152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</row>
    <row r="348" spans="1:22" ht="15.75" customHeight="1">
      <c r="A348" s="196"/>
      <c r="B348" s="60"/>
      <c r="C348" s="60"/>
      <c r="D348" s="60"/>
      <c r="E348" s="60"/>
      <c r="F348" s="152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</row>
    <row r="349" spans="1:22" ht="15.75" customHeight="1">
      <c r="A349" s="196"/>
      <c r="B349" s="60"/>
      <c r="C349" s="60"/>
      <c r="D349" s="60"/>
      <c r="E349" s="60"/>
      <c r="F349" s="152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</row>
    <row r="350" spans="1:22" ht="15.75" customHeight="1">
      <c r="A350" s="196"/>
      <c r="B350" s="60"/>
      <c r="C350" s="60"/>
      <c r="D350" s="60"/>
      <c r="E350" s="60"/>
      <c r="F350" s="152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</row>
    <row r="351" spans="1:22" ht="15.75" customHeight="1">
      <c r="A351" s="196"/>
      <c r="B351" s="60"/>
      <c r="C351" s="60"/>
      <c r="D351" s="60"/>
      <c r="E351" s="60"/>
      <c r="F351" s="152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</row>
    <row r="352" spans="1:22" ht="15.75" customHeight="1">
      <c r="A352" s="196"/>
      <c r="B352" s="60"/>
      <c r="C352" s="60"/>
      <c r="D352" s="60"/>
      <c r="E352" s="60"/>
      <c r="F352" s="152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</row>
    <row r="353" spans="1:22" ht="15.75" customHeight="1">
      <c r="A353" s="196"/>
      <c r="B353" s="60"/>
      <c r="C353" s="60"/>
      <c r="D353" s="60"/>
      <c r="E353" s="60"/>
      <c r="F353" s="152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</row>
    <row r="354" spans="1:22" ht="15.75" customHeight="1">
      <c r="A354" s="196"/>
      <c r="B354" s="60"/>
      <c r="C354" s="60"/>
      <c r="D354" s="60"/>
      <c r="E354" s="60"/>
      <c r="F354" s="152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</row>
    <row r="355" spans="1:22" ht="15.75" customHeight="1">
      <c r="A355" s="196"/>
      <c r="B355" s="60"/>
      <c r="C355" s="60"/>
      <c r="D355" s="60"/>
      <c r="E355" s="60"/>
      <c r="F355" s="152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</row>
    <row r="356" spans="1:22" ht="15.75" customHeight="1">
      <c r="A356" s="196"/>
      <c r="B356" s="60"/>
      <c r="C356" s="60"/>
      <c r="D356" s="60"/>
      <c r="E356" s="60"/>
      <c r="F356" s="152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</row>
    <row r="357" spans="1:22" ht="15.75" customHeight="1">
      <c r="A357" s="196"/>
      <c r="B357" s="60"/>
      <c r="C357" s="60"/>
      <c r="D357" s="60"/>
      <c r="E357" s="60"/>
      <c r="F357" s="152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</row>
    <row r="358" spans="1:22" ht="15.75" customHeight="1">
      <c r="A358" s="196"/>
      <c r="B358" s="60"/>
      <c r="C358" s="60"/>
      <c r="D358" s="60"/>
      <c r="E358" s="60"/>
      <c r="F358" s="152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</row>
    <row r="359" spans="1:22" ht="15.75" customHeight="1">
      <c r="A359" s="196"/>
      <c r="B359" s="60"/>
      <c r="C359" s="60"/>
      <c r="D359" s="60"/>
      <c r="E359" s="60"/>
      <c r="F359" s="152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</row>
    <row r="360" spans="1:22" ht="15.75" customHeight="1">
      <c r="A360" s="196"/>
      <c r="B360" s="60"/>
      <c r="C360" s="60"/>
      <c r="D360" s="60"/>
      <c r="E360" s="60"/>
      <c r="F360" s="152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</row>
    <row r="361" spans="1:22" ht="15.75" customHeight="1">
      <c r="A361" s="196"/>
      <c r="B361" s="60"/>
      <c r="C361" s="60"/>
      <c r="D361" s="60"/>
      <c r="E361" s="60"/>
      <c r="F361" s="152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</row>
    <row r="362" spans="1:22" ht="15.75" customHeight="1">
      <c r="A362" s="196"/>
      <c r="B362" s="60"/>
      <c r="C362" s="60"/>
      <c r="D362" s="60"/>
      <c r="E362" s="60"/>
      <c r="F362" s="152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</row>
    <row r="363" spans="1:22" ht="15.75" customHeight="1">
      <c r="A363" s="196"/>
      <c r="B363" s="60"/>
      <c r="C363" s="60"/>
      <c r="D363" s="60"/>
      <c r="E363" s="60"/>
      <c r="F363" s="152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</row>
    <row r="364" spans="1:22" ht="15.75" customHeight="1">
      <c r="A364" s="196"/>
      <c r="B364" s="60"/>
      <c r="C364" s="60"/>
      <c r="D364" s="60"/>
      <c r="E364" s="60"/>
      <c r="F364" s="152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</row>
    <row r="365" spans="1:22" ht="15.75" customHeight="1">
      <c r="A365" s="196"/>
      <c r="B365" s="60"/>
      <c r="C365" s="60"/>
      <c r="D365" s="60"/>
      <c r="E365" s="60"/>
      <c r="F365" s="152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</row>
    <row r="366" spans="1:22" ht="15.75" customHeight="1">
      <c r="A366" s="196"/>
      <c r="B366" s="60"/>
      <c r="C366" s="60"/>
      <c r="D366" s="60"/>
      <c r="E366" s="60"/>
      <c r="F366" s="152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</row>
    <row r="367" spans="1:22" ht="15.75" customHeight="1">
      <c r="A367" s="196"/>
      <c r="B367" s="60"/>
      <c r="C367" s="60"/>
      <c r="D367" s="60"/>
      <c r="E367" s="60"/>
      <c r="F367" s="152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</row>
    <row r="368" spans="1:22" ht="15.75" customHeight="1">
      <c r="A368" s="196"/>
      <c r="B368" s="60"/>
      <c r="C368" s="60"/>
      <c r="D368" s="60"/>
      <c r="E368" s="60"/>
      <c r="F368" s="152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</row>
    <row r="369" spans="1:22" ht="15.75" customHeight="1">
      <c r="A369" s="196"/>
      <c r="B369" s="60"/>
      <c r="C369" s="60"/>
      <c r="D369" s="60"/>
      <c r="E369" s="60"/>
      <c r="F369" s="152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</row>
    <row r="370" spans="1:22" ht="15.75" customHeight="1">
      <c r="A370" s="196"/>
      <c r="B370" s="60"/>
      <c r="C370" s="60"/>
      <c r="D370" s="60"/>
      <c r="E370" s="60"/>
      <c r="F370" s="152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</row>
    <row r="371" spans="1:22" ht="15.75" customHeight="1">
      <c r="A371" s="196"/>
      <c r="B371" s="60"/>
      <c r="C371" s="60"/>
      <c r="D371" s="60"/>
      <c r="E371" s="60"/>
      <c r="F371" s="152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</row>
    <row r="372" spans="1:22" ht="15.75" customHeight="1">
      <c r="A372" s="196"/>
      <c r="B372" s="60"/>
      <c r="C372" s="60"/>
      <c r="D372" s="60"/>
      <c r="E372" s="60"/>
      <c r="F372" s="152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</row>
    <row r="373" spans="1:22" ht="15.75" customHeight="1">
      <c r="A373" s="196"/>
      <c r="B373" s="60"/>
      <c r="C373" s="60"/>
      <c r="D373" s="60"/>
      <c r="E373" s="60"/>
      <c r="F373" s="152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</row>
    <row r="374" spans="1:22" ht="15.75" customHeight="1">
      <c r="A374" s="196"/>
      <c r="B374" s="60"/>
      <c r="C374" s="60"/>
      <c r="D374" s="60"/>
      <c r="E374" s="60"/>
      <c r="F374" s="152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</row>
    <row r="375" spans="1:22" ht="15.75" customHeight="1">
      <c r="A375" s="196"/>
      <c r="B375" s="60"/>
      <c r="C375" s="60"/>
      <c r="D375" s="60"/>
      <c r="E375" s="60"/>
      <c r="F375" s="152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</row>
    <row r="376" spans="1:22" ht="15.75" customHeight="1">
      <c r="A376" s="196"/>
      <c r="B376" s="60"/>
      <c r="C376" s="60"/>
      <c r="D376" s="60"/>
      <c r="E376" s="60"/>
      <c r="F376" s="152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</row>
    <row r="377" spans="1:22" ht="15.75" customHeight="1">
      <c r="A377" s="196"/>
      <c r="B377" s="60"/>
      <c r="C377" s="60"/>
      <c r="D377" s="60"/>
      <c r="E377" s="60"/>
      <c r="F377" s="152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</row>
    <row r="378" spans="1:22" ht="15.75" customHeight="1">
      <c r="A378" s="196"/>
      <c r="B378" s="60"/>
      <c r="C378" s="60"/>
      <c r="D378" s="60"/>
      <c r="E378" s="60"/>
      <c r="F378" s="152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</row>
    <row r="379" spans="1:22" ht="15.75" customHeight="1">
      <c r="A379" s="196"/>
      <c r="B379" s="60"/>
      <c r="C379" s="60"/>
      <c r="D379" s="60"/>
      <c r="E379" s="60"/>
      <c r="F379" s="152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</row>
    <row r="380" spans="1:22" ht="15.75" customHeight="1">
      <c r="A380" s="196"/>
      <c r="B380" s="60"/>
      <c r="C380" s="60"/>
      <c r="D380" s="60"/>
      <c r="E380" s="60"/>
      <c r="F380" s="152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</row>
    <row r="381" spans="1:22" ht="15.75" customHeight="1">
      <c r="A381" s="196"/>
      <c r="B381" s="60"/>
      <c r="C381" s="60"/>
      <c r="D381" s="60"/>
      <c r="E381" s="60"/>
      <c r="F381" s="152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</row>
    <row r="382" spans="1:22" ht="15.75" customHeight="1">
      <c r="A382" s="196"/>
      <c r="B382" s="60"/>
      <c r="C382" s="60"/>
      <c r="D382" s="60"/>
      <c r="E382" s="60"/>
      <c r="F382" s="152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</row>
    <row r="383" spans="1:22" ht="15.75" customHeight="1">
      <c r="A383" s="196"/>
      <c r="B383" s="60"/>
      <c r="C383" s="60"/>
      <c r="D383" s="60"/>
      <c r="E383" s="60"/>
      <c r="F383" s="152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</row>
    <row r="384" spans="1:22" ht="15.75" customHeight="1">
      <c r="A384" s="196"/>
      <c r="B384" s="60"/>
      <c r="C384" s="60"/>
      <c r="D384" s="60"/>
      <c r="E384" s="60"/>
      <c r="F384" s="152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</row>
    <row r="385" spans="1:22" ht="15.75" customHeight="1">
      <c r="A385" s="196"/>
      <c r="B385" s="60"/>
      <c r="C385" s="60"/>
      <c r="D385" s="60"/>
      <c r="E385" s="60"/>
      <c r="F385" s="152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</row>
    <row r="386" spans="1:22" ht="15.75" customHeight="1">
      <c r="A386" s="196"/>
      <c r="B386" s="60"/>
      <c r="C386" s="60"/>
      <c r="D386" s="60"/>
      <c r="E386" s="60"/>
      <c r="F386" s="152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</row>
    <row r="387" spans="1:22" ht="15.75" customHeight="1">
      <c r="A387" s="196"/>
      <c r="B387" s="60"/>
      <c r="C387" s="60"/>
      <c r="D387" s="60"/>
      <c r="E387" s="60"/>
      <c r="F387" s="152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</row>
    <row r="388" spans="1:22" ht="15.75" customHeight="1">
      <c r="A388" s="196"/>
      <c r="B388" s="60"/>
      <c r="C388" s="60"/>
      <c r="D388" s="60"/>
      <c r="E388" s="60"/>
      <c r="F388" s="152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</row>
    <row r="389" spans="1:22" ht="15.75" customHeight="1">
      <c r="A389" s="196"/>
      <c r="B389" s="60"/>
      <c r="C389" s="60"/>
      <c r="D389" s="60"/>
      <c r="E389" s="60"/>
      <c r="F389" s="152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</row>
    <row r="390" spans="1:22" ht="15.75" customHeight="1">
      <c r="A390" s="196"/>
      <c r="B390" s="60"/>
      <c r="C390" s="60"/>
      <c r="D390" s="60"/>
      <c r="E390" s="60"/>
      <c r="F390" s="152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</row>
    <row r="391" spans="1:22" ht="15.75" customHeight="1">
      <c r="A391" s="196"/>
      <c r="B391" s="60"/>
      <c r="C391" s="60"/>
      <c r="D391" s="60"/>
      <c r="E391" s="60"/>
      <c r="F391" s="152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</row>
    <row r="392" spans="1:22" ht="15.75" customHeight="1">
      <c r="A392" s="196"/>
      <c r="B392" s="60"/>
      <c r="C392" s="60"/>
      <c r="D392" s="60"/>
      <c r="E392" s="60"/>
      <c r="F392" s="152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</row>
    <row r="393" spans="1:22" ht="15.75" customHeight="1">
      <c r="A393" s="196"/>
      <c r="B393" s="60"/>
      <c r="C393" s="60"/>
      <c r="D393" s="60"/>
      <c r="E393" s="60"/>
      <c r="F393" s="152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</row>
    <row r="394" spans="1:22" ht="15.75" customHeight="1">
      <c r="A394" s="196"/>
      <c r="B394" s="60"/>
      <c r="C394" s="60"/>
      <c r="D394" s="60"/>
      <c r="E394" s="60"/>
      <c r="F394" s="152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</row>
    <row r="395" spans="1:22" ht="15.75" customHeight="1">
      <c r="A395" s="196"/>
      <c r="B395" s="60"/>
      <c r="C395" s="60"/>
      <c r="D395" s="60"/>
      <c r="E395" s="60"/>
      <c r="F395" s="152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</row>
    <row r="396" spans="1:22" ht="15.75" customHeight="1">
      <c r="A396" s="196"/>
      <c r="B396" s="60"/>
      <c r="C396" s="60"/>
      <c r="D396" s="60"/>
      <c r="E396" s="60"/>
      <c r="F396" s="152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</row>
    <row r="397" spans="1:22" ht="15.75" customHeight="1">
      <c r="A397" s="196"/>
      <c r="B397" s="60"/>
      <c r="C397" s="60"/>
      <c r="D397" s="60"/>
      <c r="E397" s="60"/>
      <c r="F397" s="152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</row>
    <row r="398" spans="1:22" ht="15.75" customHeight="1">
      <c r="A398" s="196"/>
      <c r="B398" s="60"/>
      <c r="C398" s="60"/>
      <c r="D398" s="60"/>
      <c r="E398" s="60"/>
      <c r="F398" s="152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</row>
    <row r="399" spans="1:22" ht="15.75" customHeight="1">
      <c r="A399" s="196"/>
      <c r="B399" s="60"/>
      <c r="C399" s="60"/>
      <c r="D399" s="60"/>
      <c r="E399" s="60"/>
      <c r="F399" s="152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</row>
    <row r="400" spans="1:22" ht="15.75" customHeight="1">
      <c r="A400" s="196"/>
      <c r="B400" s="60"/>
      <c r="C400" s="60"/>
      <c r="D400" s="60"/>
      <c r="E400" s="60"/>
      <c r="F400" s="152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</row>
    <row r="401" spans="1:22" ht="15.75" customHeight="1">
      <c r="A401" s="196"/>
      <c r="B401" s="60"/>
      <c r="C401" s="60"/>
      <c r="D401" s="60"/>
      <c r="E401" s="60"/>
      <c r="F401" s="152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</row>
    <row r="402" spans="1:22" ht="15.75" customHeight="1">
      <c r="A402" s="196"/>
      <c r="B402" s="60"/>
      <c r="C402" s="60"/>
      <c r="D402" s="60"/>
      <c r="E402" s="60"/>
      <c r="F402" s="152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</row>
    <row r="403" spans="1:22" ht="15.75" customHeight="1">
      <c r="A403" s="196"/>
      <c r="B403" s="60"/>
      <c r="C403" s="60"/>
      <c r="D403" s="60"/>
      <c r="E403" s="60"/>
      <c r="F403" s="152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</row>
    <row r="404" spans="1:22" ht="15.75" customHeight="1">
      <c r="A404" s="196"/>
      <c r="B404" s="60"/>
      <c r="C404" s="60"/>
      <c r="D404" s="60"/>
      <c r="E404" s="60"/>
      <c r="F404" s="152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</row>
    <row r="405" spans="1:22" ht="15.75" customHeight="1">
      <c r="A405" s="196"/>
      <c r="B405" s="60"/>
      <c r="C405" s="60"/>
      <c r="D405" s="60"/>
      <c r="E405" s="60"/>
      <c r="F405" s="152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</row>
    <row r="406" spans="1:22" ht="15.75" customHeight="1">
      <c r="A406" s="196"/>
      <c r="B406" s="60"/>
      <c r="C406" s="60"/>
      <c r="D406" s="60"/>
      <c r="E406" s="60"/>
      <c r="F406" s="152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</row>
    <row r="407" spans="1:22" ht="15.75" customHeight="1">
      <c r="A407" s="196"/>
      <c r="B407" s="60"/>
      <c r="C407" s="60"/>
      <c r="D407" s="60"/>
      <c r="E407" s="60"/>
      <c r="F407" s="152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</row>
    <row r="408" spans="1:22" ht="15.75" customHeight="1">
      <c r="A408" s="196"/>
      <c r="B408" s="60"/>
      <c r="C408" s="60"/>
      <c r="D408" s="60"/>
      <c r="E408" s="60"/>
      <c r="F408" s="152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</row>
    <row r="409" spans="1:22" ht="15.75" customHeight="1">
      <c r="A409" s="196"/>
      <c r="B409" s="60"/>
      <c r="C409" s="60"/>
      <c r="D409" s="60"/>
      <c r="E409" s="60"/>
      <c r="F409" s="152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</row>
    <row r="410" spans="1:22" ht="15.75" customHeight="1">
      <c r="A410" s="196"/>
      <c r="B410" s="60"/>
      <c r="C410" s="60"/>
      <c r="D410" s="60"/>
      <c r="E410" s="60"/>
      <c r="F410" s="152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</row>
    <row r="411" spans="1:22" ht="15.75" customHeight="1">
      <c r="A411" s="196"/>
      <c r="B411" s="60"/>
      <c r="C411" s="60"/>
      <c r="D411" s="60"/>
      <c r="E411" s="60"/>
      <c r="F411" s="152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</row>
    <row r="412" spans="1:22" ht="15.75" customHeight="1">
      <c r="A412" s="196"/>
      <c r="B412" s="60"/>
      <c r="C412" s="60"/>
      <c r="D412" s="60"/>
      <c r="E412" s="60"/>
      <c r="F412" s="152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</row>
    <row r="413" spans="1:22" ht="15.75" customHeight="1">
      <c r="A413" s="196"/>
      <c r="B413" s="60"/>
      <c r="C413" s="60"/>
      <c r="D413" s="60"/>
      <c r="E413" s="60"/>
      <c r="F413" s="152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</row>
    <row r="414" spans="1:22" ht="15.75" customHeight="1">
      <c r="A414" s="196"/>
      <c r="B414" s="60"/>
      <c r="C414" s="60"/>
      <c r="D414" s="60"/>
      <c r="E414" s="60"/>
      <c r="F414" s="152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</row>
    <row r="415" spans="1:22" ht="15.75" customHeight="1">
      <c r="A415" s="196"/>
      <c r="B415" s="60"/>
      <c r="C415" s="60"/>
      <c r="D415" s="60"/>
      <c r="E415" s="60"/>
      <c r="F415" s="152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</row>
    <row r="416" spans="1:22" ht="15.75" customHeight="1">
      <c r="A416" s="196"/>
      <c r="B416" s="60"/>
      <c r="C416" s="60"/>
      <c r="D416" s="60"/>
      <c r="E416" s="60"/>
      <c r="F416" s="152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</row>
    <row r="417" spans="1:22" ht="15.75" customHeight="1">
      <c r="A417" s="196"/>
      <c r="B417" s="60"/>
      <c r="C417" s="60"/>
      <c r="D417" s="60"/>
      <c r="E417" s="60"/>
      <c r="F417" s="152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</row>
    <row r="418" spans="1:22" ht="15.75" customHeight="1">
      <c r="A418" s="196"/>
      <c r="B418" s="60"/>
      <c r="C418" s="60"/>
      <c r="D418" s="60"/>
      <c r="E418" s="60"/>
      <c r="F418" s="152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</row>
    <row r="419" spans="1:22" ht="15.75" customHeight="1">
      <c r="A419" s="196"/>
      <c r="B419" s="60"/>
      <c r="C419" s="60"/>
      <c r="D419" s="60"/>
      <c r="E419" s="60"/>
      <c r="F419" s="152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</row>
    <row r="420" spans="1:22" ht="15.75" customHeight="1">
      <c r="A420" s="196"/>
      <c r="B420" s="60"/>
      <c r="C420" s="60"/>
      <c r="D420" s="60"/>
      <c r="E420" s="60"/>
      <c r="F420" s="152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</row>
    <row r="421" spans="1:22" ht="15.75" customHeight="1">
      <c r="A421" s="196"/>
      <c r="B421" s="60"/>
      <c r="C421" s="60"/>
      <c r="D421" s="60"/>
      <c r="E421" s="60"/>
      <c r="F421" s="152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</row>
    <row r="422" spans="1:22" ht="15.75" customHeight="1">
      <c r="A422" s="196"/>
      <c r="B422" s="60"/>
      <c r="C422" s="60"/>
      <c r="D422" s="60"/>
      <c r="E422" s="60"/>
      <c r="F422" s="152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</row>
    <row r="423" spans="1:22" ht="15.75" customHeight="1">
      <c r="A423" s="196"/>
      <c r="B423" s="60"/>
      <c r="C423" s="60"/>
      <c r="D423" s="60"/>
      <c r="E423" s="60"/>
      <c r="F423" s="152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</row>
    <row r="424" spans="1:22" ht="15.75" customHeight="1">
      <c r="A424" s="196"/>
      <c r="B424" s="60"/>
      <c r="C424" s="60"/>
      <c r="D424" s="60"/>
      <c r="E424" s="60"/>
      <c r="F424" s="152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</row>
    <row r="425" spans="1:22" ht="15.75" customHeight="1">
      <c r="A425" s="196"/>
      <c r="B425" s="60"/>
      <c r="C425" s="60"/>
      <c r="D425" s="60"/>
      <c r="E425" s="60"/>
      <c r="F425" s="152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</row>
    <row r="426" spans="1:22" ht="15.75" customHeight="1">
      <c r="A426" s="196"/>
      <c r="B426" s="60"/>
      <c r="C426" s="60"/>
      <c r="D426" s="60"/>
      <c r="E426" s="60"/>
      <c r="F426" s="152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</row>
    <row r="427" spans="1:22" ht="15.75" customHeight="1">
      <c r="A427" s="196"/>
      <c r="B427" s="60"/>
      <c r="C427" s="60"/>
      <c r="D427" s="60"/>
      <c r="E427" s="60"/>
      <c r="F427" s="152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</row>
    <row r="428" spans="1:22" ht="15.75" customHeight="1">
      <c r="A428" s="196"/>
      <c r="B428" s="60"/>
      <c r="C428" s="60"/>
      <c r="D428" s="60"/>
      <c r="E428" s="60"/>
      <c r="F428" s="152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</row>
    <row r="429" spans="1:22" ht="15.75" customHeight="1">
      <c r="A429" s="196"/>
      <c r="B429" s="60"/>
      <c r="C429" s="60"/>
      <c r="D429" s="60"/>
      <c r="E429" s="60"/>
      <c r="F429" s="152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</row>
    <row r="430" spans="1:22" ht="15.75" customHeight="1">
      <c r="A430" s="196"/>
      <c r="B430" s="60"/>
      <c r="C430" s="60"/>
      <c r="D430" s="60"/>
      <c r="E430" s="60"/>
      <c r="F430" s="152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</row>
    <row r="431" spans="1:22" ht="15.75" customHeight="1">
      <c r="A431" s="196"/>
      <c r="B431" s="60"/>
      <c r="C431" s="60"/>
      <c r="D431" s="60"/>
      <c r="E431" s="60"/>
      <c r="F431" s="152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</row>
    <row r="432" spans="1:22" ht="15.75" customHeight="1">
      <c r="A432" s="196"/>
      <c r="B432" s="60"/>
      <c r="C432" s="60"/>
      <c r="D432" s="60"/>
      <c r="E432" s="60"/>
      <c r="F432" s="152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</row>
    <row r="433" spans="1:22" ht="15.75" customHeight="1">
      <c r="A433" s="196"/>
      <c r="B433" s="60"/>
      <c r="C433" s="60"/>
      <c r="D433" s="60"/>
      <c r="E433" s="60"/>
      <c r="F433" s="152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</row>
    <row r="434" spans="1:22" ht="15.75" customHeight="1">
      <c r="A434" s="196"/>
      <c r="B434" s="60"/>
      <c r="C434" s="60"/>
      <c r="D434" s="60"/>
      <c r="E434" s="60"/>
      <c r="F434" s="152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</row>
    <row r="435" spans="1:22" ht="15.75" customHeight="1">
      <c r="A435" s="196"/>
      <c r="B435" s="60"/>
      <c r="C435" s="60"/>
      <c r="D435" s="60"/>
      <c r="E435" s="60"/>
      <c r="F435" s="152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</row>
    <row r="436" spans="1:22" ht="15.75" customHeight="1">
      <c r="A436" s="196"/>
      <c r="B436" s="60"/>
      <c r="C436" s="60"/>
      <c r="D436" s="60"/>
      <c r="E436" s="60"/>
      <c r="F436" s="152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</row>
    <row r="437" spans="1:22" ht="15.75" customHeight="1">
      <c r="A437" s="196"/>
      <c r="B437" s="60"/>
      <c r="C437" s="60"/>
      <c r="D437" s="60"/>
      <c r="E437" s="60"/>
      <c r="F437" s="152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</row>
    <row r="438" spans="1:22" ht="15.75" customHeight="1">
      <c r="A438" s="196"/>
      <c r="B438" s="60"/>
      <c r="C438" s="60"/>
      <c r="D438" s="60"/>
      <c r="E438" s="60"/>
      <c r="F438" s="152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</row>
    <row r="439" spans="1:22" ht="15.75" customHeight="1">
      <c r="A439" s="196"/>
      <c r="B439" s="60"/>
      <c r="C439" s="60"/>
      <c r="D439" s="60"/>
      <c r="E439" s="60"/>
      <c r="F439" s="152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</row>
    <row r="440" spans="1:22" ht="15.75" customHeight="1">
      <c r="A440" s="196"/>
      <c r="B440" s="60"/>
      <c r="C440" s="60"/>
      <c r="D440" s="60"/>
      <c r="E440" s="60"/>
      <c r="F440" s="152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</row>
    <row r="441" spans="1:22" ht="15.75" customHeight="1">
      <c r="A441" s="196"/>
      <c r="B441" s="60"/>
      <c r="C441" s="60"/>
      <c r="D441" s="60"/>
      <c r="E441" s="60"/>
      <c r="F441" s="152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</row>
    <row r="442" spans="1:22" ht="15.75" customHeight="1">
      <c r="A442" s="196"/>
      <c r="B442" s="60"/>
      <c r="C442" s="60"/>
      <c r="D442" s="60"/>
      <c r="E442" s="60"/>
      <c r="F442" s="152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</row>
    <row r="443" spans="1:22" ht="15.75" customHeight="1">
      <c r="A443" s="196"/>
      <c r="B443" s="60"/>
      <c r="C443" s="60"/>
      <c r="D443" s="60"/>
      <c r="E443" s="60"/>
      <c r="F443" s="152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</row>
    <row r="444" spans="1:22" ht="15.75" customHeight="1"/>
    <row r="445" spans="1:22" ht="15.75" customHeight="1"/>
    <row r="446" spans="1:22" ht="15.75" customHeight="1"/>
    <row r="447" spans="1:22" ht="15.75" customHeight="1"/>
    <row r="448" spans="1:22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A10:G243" xr:uid="{00000000-0009-0000-0000-000000000000}"/>
  <mergeCells count="9">
    <mergeCell ref="A1:G1"/>
    <mergeCell ref="A2:G2"/>
    <mergeCell ref="A5:A9"/>
    <mergeCell ref="B5:B9"/>
    <mergeCell ref="C5:C9"/>
    <mergeCell ref="D5:D9"/>
    <mergeCell ref="E5:E8"/>
    <mergeCell ref="F5:F8"/>
    <mergeCell ref="G5:G8"/>
  </mergeCells>
  <conditionalFormatting sqref="D11:D243">
    <cfRule type="expression" dxfId="11" priority="5">
      <formula>D11="Cấp 1"</formula>
    </cfRule>
    <cfRule type="expression" dxfId="10" priority="6">
      <formula>D11="Cấp 2"</formula>
    </cfRule>
    <cfRule type="expression" dxfId="9" priority="7">
      <formula>D11="Cấp 4"</formula>
    </cfRule>
    <cfRule type="expression" dxfId="8" priority="8">
      <formula>D11="Cấp 3"</formula>
    </cfRule>
  </conditionalFormatting>
  <conditionalFormatting sqref="A11:A243">
    <cfRule type="expression" dxfId="7" priority="1">
      <formula>AND(D11="Cấp 4",A11&lt;&gt;"")</formula>
    </cfRule>
    <cfRule type="expression" dxfId="6" priority="2">
      <formula>AND(D11="Cấp 3",A11&lt;&gt;"")</formula>
    </cfRule>
    <cfRule type="expression" dxfId="5" priority="3">
      <formula>AND(D11="Cấp 2",A11&lt;&gt;"")</formula>
    </cfRule>
    <cfRule type="expression" dxfId="4" priority="4">
      <formula>AND(D11="Cấp 1",A11&lt;&gt;"")</formula>
    </cfRule>
  </conditionalFormatting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1"/>
  <sheetViews>
    <sheetView workbookViewId="0">
      <selection activeCell="K12" sqref="K12"/>
    </sheetView>
  </sheetViews>
  <sheetFormatPr defaultColWidth="14.5" defaultRowHeight="15" customHeight="1"/>
  <cols>
    <col min="1" max="1" width="24.25" style="161" customWidth="1"/>
    <col min="2" max="2" width="14.5" style="161" customWidth="1"/>
    <col min="3" max="3" width="27.5" style="161" customWidth="1"/>
    <col min="4" max="4" width="12.25" style="161" customWidth="1"/>
    <col min="5" max="5" width="13.375" style="161" customWidth="1"/>
    <col min="6" max="6" width="11.875" style="153" customWidth="1"/>
    <col min="7" max="7" width="10.5" style="161" customWidth="1"/>
    <col min="8" max="16384" width="14.5" style="161"/>
  </cols>
  <sheetData>
    <row r="1" spans="1:22" ht="15" customHeight="1">
      <c r="A1" s="198" t="s">
        <v>0</v>
      </c>
      <c r="B1" s="199"/>
      <c r="C1" s="199"/>
      <c r="D1" s="199"/>
      <c r="E1" s="199"/>
      <c r="F1" s="199"/>
      <c r="G1" s="199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2" ht="15" customHeight="1">
      <c r="A2" s="200" t="s">
        <v>263</v>
      </c>
      <c r="B2" s="199"/>
      <c r="C2" s="199"/>
      <c r="D2" s="199"/>
      <c r="E2" s="199"/>
      <c r="F2" s="199"/>
      <c r="G2" s="199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ht="15" customHeight="1">
      <c r="A3" s="160"/>
      <c r="B3" s="63" t="s">
        <v>1</v>
      </c>
      <c r="C3" s="64" t="s">
        <v>2</v>
      </c>
      <c r="D3" s="128" t="s">
        <v>3</v>
      </c>
      <c r="E3" s="66" t="s">
        <v>4</v>
      </c>
      <c r="F3" s="137"/>
      <c r="G3" s="67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1:22" ht="17.25" customHeight="1">
      <c r="A4" s="162" t="s">
        <v>5</v>
      </c>
      <c r="B4" s="69">
        <v>57</v>
      </c>
      <c r="C4" s="70">
        <v>49</v>
      </c>
      <c r="D4" s="129">
        <v>84</v>
      </c>
      <c r="E4" s="72">
        <v>28</v>
      </c>
      <c r="F4" s="138"/>
      <c r="G4" s="73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ht="15" customHeight="1">
      <c r="A5" s="201" t="s">
        <v>6</v>
      </c>
      <c r="B5" s="204" t="s">
        <v>7</v>
      </c>
      <c r="C5" s="204" t="s">
        <v>8</v>
      </c>
      <c r="D5" s="205" t="s">
        <v>9</v>
      </c>
      <c r="E5" s="207" t="s">
        <v>238</v>
      </c>
      <c r="F5" s="207" t="s">
        <v>239</v>
      </c>
      <c r="G5" s="207" t="s">
        <v>240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ht="15" customHeight="1">
      <c r="A6" s="202"/>
      <c r="B6" s="202"/>
      <c r="C6" s="202"/>
      <c r="D6" s="206"/>
      <c r="E6" s="208"/>
      <c r="F6" s="209"/>
      <c r="G6" s="208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ht="15" customHeight="1">
      <c r="A7" s="202"/>
      <c r="B7" s="202"/>
      <c r="C7" s="202"/>
      <c r="D7" s="206"/>
      <c r="E7" s="208"/>
      <c r="F7" s="209"/>
      <c r="G7" s="208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</row>
    <row r="8" spans="1:22" ht="15" customHeight="1">
      <c r="A8" s="202"/>
      <c r="B8" s="202"/>
      <c r="C8" s="202"/>
      <c r="D8" s="206"/>
      <c r="E8" s="208"/>
      <c r="F8" s="209"/>
      <c r="G8" s="208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</row>
    <row r="9" spans="1:22" ht="3" customHeight="1">
      <c r="A9" s="203"/>
      <c r="B9" s="203"/>
      <c r="C9" s="203"/>
      <c r="D9" s="206"/>
      <c r="E9" s="154"/>
      <c r="F9" s="155"/>
      <c r="G9" s="156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</row>
    <row r="10" spans="1:22" s="164" customFormat="1" ht="12.75">
      <c r="A10" s="165"/>
      <c r="B10" s="167"/>
      <c r="C10" s="168"/>
      <c r="D10" s="156"/>
      <c r="E10" s="169"/>
      <c r="F10" s="155"/>
      <c r="G10" s="156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</row>
    <row r="11" spans="1:22" ht="34.5" customHeight="1">
      <c r="A11" s="79" t="s">
        <v>10</v>
      </c>
      <c r="B11" s="80"/>
      <c r="C11" s="120"/>
      <c r="D11" s="127" t="s">
        <v>3</v>
      </c>
      <c r="E11" s="123">
        <f>E12+E22+E35+E51+E60+E71+E78+E85+E123+E140+E158+E177+E199+E230+E243</f>
        <v>3465</v>
      </c>
      <c r="F11" s="51">
        <f>F12+F22+F35+F51+F60+F71+F78+F85+F123+F140+F158+F177+F199+F230+F243</f>
        <v>2096015</v>
      </c>
      <c r="G11" s="53">
        <f>(E11)/(F11*2)*100000</f>
        <v>82.65685121528233</v>
      </c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</row>
    <row r="12" spans="1:22" ht="15" customHeight="1">
      <c r="A12" s="158" t="s">
        <v>11</v>
      </c>
      <c r="B12" s="85"/>
      <c r="C12" s="121"/>
      <c r="D12" s="121" t="s">
        <v>3</v>
      </c>
      <c r="E12" s="124">
        <v>251</v>
      </c>
      <c r="F12" s="139">
        <f t="shared" ref="F12" si="0">SUM(F13:F21)</f>
        <v>107214</v>
      </c>
      <c r="G12" s="32">
        <f>(E12)/(F12*2)*100000</f>
        <v>117.05560840934953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</row>
    <row r="13" spans="1:22" ht="15" customHeight="1">
      <c r="A13" s="90"/>
      <c r="B13" s="91">
        <v>1</v>
      </c>
      <c r="C13" s="122" t="s">
        <v>12</v>
      </c>
      <c r="D13" s="133" t="s">
        <v>2</v>
      </c>
      <c r="E13" s="125">
        <v>7</v>
      </c>
      <c r="F13" s="140">
        <v>12325</v>
      </c>
      <c r="G13" s="174">
        <f>(E13)/(F13*2)*100000</f>
        <v>28.397565922920894</v>
      </c>
      <c r="H13" s="163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1:22" ht="15" customHeight="1">
      <c r="A14" s="90"/>
      <c r="B14" s="91">
        <v>2</v>
      </c>
      <c r="C14" s="122" t="s">
        <v>13</v>
      </c>
      <c r="D14" s="133" t="s">
        <v>2</v>
      </c>
      <c r="E14" s="125">
        <v>15</v>
      </c>
      <c r="F14" s="140">
        <v>15298</v>
      </c>
      <c r="G14" s="174">
        <f t="shared" ref="G14:G77" si="1">(E14)/(F14*2)*100000</f>
        <v>49.026016472741539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</row>
    <row r="15" spans="1:22" ht="15" customHeight="1">
      <c r="A15" s="90"/>
      <c r="B15" s="91">
        <v>3</v>
      </c>
      <c r="C15" s="122" t="s">
        <v>14</v>
      </c>
      <c r="D15" s="130" t="s">
        <v>4</v>
      </c>
      <c r="E15" s="125">
        <v>52</v>
      </c>
      <c r="F15" s="140">
        <v>17315</v>
      </c>
      <c r="G15" s="174">
        <f t="shared" si="1"/>
        <v>150.15882183078256</v>
      </c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1:22" ht="15" customHeight="1">
      <c r="A16" s="90"/>
      <c r="B16" s="91">
        <v>4</v>
      </c>
      <c r="C16" s="122" t="s">
        <v>15</v>
      </c>
      <c r="D16" s="130" t="s">
        <v>4</v>
      </c>
      <c r="E16" s="125">
        <v>69</v>
      </c>
      <c r="F16" s="140">
        <v>16275</v>
      </c>
      <c r="G16" s="174">
        <f t="shared" si="1"/>
        <v>211.9815668202765</v>
      </c>
      <c r="H16" s="163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</row>
    <row r="17" spans="1:22" ht="15" customHeight="1">
      <c r="A17" s="90"/>
      <c r="B17" s="91">
        <v>5</v>
      </c>
      <c r="C17" s="122" t="s">
        <v>16</v>
      </c>
      <c r="D17" s="130" t="s">
        <v>4</v>
      </c>
      <c r="E17" s="125">
        <v>21</v>
      </c>
      <c r="F17" s="140">
        <v>13691</v>
      </c>
      <c r="G17" s="174">
        <f t="shared" si="1"/>
        <v>76.69271784383902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</row>
    <row r="18" spans="1:22" ht="15" customHeight="1">
      <c r="A18" s="90"/>
      <c r="B18" s="91">
        <v>6</v>
      </c>
      <c r="C18" s="122" t="s">
        <v>17</v>
      </c>
      <c r="D18" s="133" t="s">
        <v>2</v>
      </c>
      <c r="E18" s="125">
        <v>3</v>
      </c>
      <c r="F18" s="140">
        <v>6001</v>
      </c>
      <c r="G18" s="174">
        <f t="shared" si="1"/>
        <v>24.995834027662056</v>
      </c>
      <c r="H18" s="163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</row>
    <row r="19" spans="1:22" ht="15" customHeight="1">
      <c r="A19" s="90"/>
      <c r="B19" s="91">
        <v>7</v>
      </c>
      <c r="C19" s="122" t="s">
        <v>18</v>
      </c>
      <c r="D19" s="132" t="s">
        <v>3</v>
      </c>
      <c r="E19" s="125">
        <v>29</v>
      </c>
      <c r="F19" s="140">
        <v>10636</v>
      </c>
      <c r="G19" s="174">
        <f t="shared" si="1"/>
        <v>136.32944716058668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</row>
    <row r="20" spans="1:22" ht="15" customHeight="1">
      <c r="A20" s="90"/>
      <c r="B20" s="91">
        <v>8</v>
      </c>
      <c r="C20" s="122" t="s">
        <v>19</v>
      </c>
      <c r="D20" s="132" t="s">
        <v>3</v>
      </c>
      <c r="E20" s="125">
        <v>13</v>
      </c>
      <c r="F20" s="140">
        <v>7758</v>
      </c>
      <c r="G20" s="174">
        <f t="shared" si="1"/>
        <v>83.78448053622067</v>
      </c>
      <c r="H20" s="163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</row>
    <row r="21" spans="1:22" ht="15" customHeight="1">
      <c r="A21" s="90"/>
      <c r="B21" s="91">
        <v>9</v>
      </c>
      <c r="C21" s="122" t="s">
        <v>20</v>
      </c>
      <c r="D21" s="132" t="s">
        <v>3</v>
      </c>
      <c r="E21" s="125">
        <v>19</v>
      </c>
      <c r="F21" s="140">
        <v>7915</v>
      </c>
      <c r="G21" s="174">
        <f t="shared" si="1"/>
        <v>120.02526847757423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</row>
    <row r="22" spans="1:22" ht="15" customHeight="1">
      <c r="A22" s="178" t="s">
        <v>21</v>
      </c>
      <c r="B22" s="85"/>
      <c r="C22" s="121"/>
      <c r="D22" s="121" t="s">
        <v>3</v>
      </c>
      <c r="E22" s="124">
        <v>205</v>
      </c>
      <c r="F22" s="141">
        <f t="shared" ref="F22" si="2">SUM(F23:F34)</f>
        <v>156627</v>
      </c>
      <c r="G22" s="175">
        <f t="shared" si="1"/>
        <v>65.442101297988216</v>
      </c>
      <c r="H22" s="163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</row>
    <row r="23" spans="1:22" ht="15" customHeight="1">
      <c r="A23" s="90"/>
      <c r="B23" s="91">
        <v>1</v>
      </c>
      <c r="C23" s="122" t="s">
        <v>22</v>
      </c>
      <c r="D23" s="133" t="s">
        <v>2</v>
      </c>
      <c r="E23" s="125">
        <v>13</v>
      </c>
      <c r="F23" s="142">
        <v>19397</v>
      </c>
      <c r="G23" s="174">
        <f t="shared" si="1"/>
        <v>33.51033664999742</v>
      </c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</row>
    <row r="24" spans="1:22" ht="15" customHeight="1">
      <c r="A24" s="90"/>
      <c r="B24" s="91">
        <v>2</v>
      </c>
      <c r="C24" s="122" t="s">
        <v>23</v>
      </c>
      <c r="D24" s="130" t="s">
        <v>4</v>
      </c>
      <c r="E24" s="125">
        <v>6</v>
      </c>
      <c r="F24" s="143">
        <v>11371</v>
      </c>
      <c r="G24" s="174">
        <f t="shared" si="1"/>
        <v>26.382903878286871</v>
      </c>
      <c r="H24" s="163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</row>
    <row r="25" spans="1:22" ht="15" customHeight="1">
      <c r="A25" s="90"/>
      <c r="B25" s="91">
        <v>3</v>
      </c>
      <c r="C25" s="122" t="s">
        <v>24</v>
      </c>
      <c r="D25" s="132" t="s">
        <v>3</v>
      </c>
      <c r="E25" s="125">
        <v>22</v>
      </c>
      <c r="F25" s="143">
        <v>19351</v>
      </c>
      <c r="G25" s="174">
        <f t="shared" si="1"/>
        <v>56.844607513823568</v>
      </c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</row>
    <row r="26" spans="1:22" ht="15" customHeight="1">
      <c r="A26" s="90"/>
      <c r="B26" s="91">
        <v>4</v>
      </c>
      <c r="C26" s="122" t="s">
        <v>25</v>
      </c>
      <c r="D26" s="132" t="s">
        <v>3</v>
      </c>
      <c r="E26" s="125">
        <v>20</v>
      </c>
      <c r="F26" s="143">
        <v>16032</v>
      </c>
      <c r="G26" s="174">
        <f t="shared" si="1"/>
        <v>62.375249500998002</v>
      </c>
      <c r="H26" s="163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</row>
    <row r="27" spans="1:22" ht="15" customHeight="1">
      <c r="A27" s="90"/>
      <c r="B27" s="91">
        <v>5</v>
      </c>
      <c r="C27" s="122" t="s">
        <v>26</v>
      </c>
      <c r="D27" s="130" t="s">
        <v>4</v>
      </c>
      <c r="E27" s="125">
        <v>12</v>
      </c>
      <c r="F27" s="143">
        <v>9514</v>
      </c>
      <c r="G27" s="174">
        <f t="shared" si="1"/>
        <v>63.064956905612782</v>
      </c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</row>
    <row r="28" spans="1:22" ht="15" customHeight="1">
      <c r="A28" s="90"/>
      <c r="B28" s="91">
        <v>6</v>
      </c>
      <c r="C28" s="122" t="s">
        <v>27</v>
      </c>
      <c r="D28" s="132" t="s">
        <v>3</v>
      </c>
      <c r="E28" s="125">
        <v>10</v>
      </c>
      <c r="F28" s="143">
        <v>8999</v>
      </c>
      <c r="G28" s="174">
        <f t="shared" si="1"/>
        <v>55.561729081008998</v>
      </c>
      <c r="H28" s="163"/>
      <c r="I28" s="152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</row>
    <row r="29" spans="1:22" ht="15.75" customHeight="1">
      <c r="A29" s="90"/>
      <c r="B29" s="91">
        <v>7</v>
      </c>
      <c r="C29" s="122" t="s">
        <v>28</v>
      </c>
      <c r="D29" s="130" t="s">
        <v>4</v>
      </c>
      <c r="E29" s="125">
        <v>18</v>
      </c>
      <c r="F29" s="143">
        <v>18553</v>
      </c>
      <c r="G29" s="174">
        <f t="shared" si="1"/>
        <v>48.509674985177604</v>
      </c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</row>
    <row r="30" spans="1:22" ht="15.75" customHeight="1">
      <c r="A30" s="90"/>
      <c r="B30" s="91">
        <v>8</v>
      </c>
      <c r="C30" s="122" t="s">
        <v>29</v>
      </c>
      <c r="D30" s="132" t="s">
        <v>3</v>
      </c>
      <c r="E30" s="125">
        <v>14</v>
      </c>
      <c r="F30" s="143">
        <v>11175</v>
      </c>
      <c r="G30" s="174">
        <f t="shared" si="1"/>
        <v>62.639821029082775</v>
      </c>
      <c r="H30" s="163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</row>
    <row r="31" spans="1:22" ht="15.75" customHeight="1">
      <c r="A31" s="79"/>
      <c r="B31" s="91">
        <v>9</v>
      </c>
      <c r="C31" s="122" t="s">
        <v>30</v>
      </c>
      <c r="D31" s="133" t="s">
        <v>2</v>
      </c>
      <c r="E31" s="125">
        <v>7</v>
      </c>
      <c r="F31" s="143">
        <v>7757</v>
      </c>
      <c r="G31" s="174">
        <f t="shared" si="1"/>
        <v>45.120536289802757</v>
      </c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</row>
    <row r="32" spans="1:22" ht="15.75" customHeight="1">
      <c r="A32" s="90"/>
      <c r="B32" s="91">
        <v>10</v>
      </c>
      <c r="C32" s="122" t="s">
        <v>31</v>
      </c>
      <c r="D32" s="132" t="s">
        <v>3</v>
      </c>
      <c r="E32" s="125">
        <v>34</v>
      </c>
      <c r="F32" s="143">
        <v>21659</v>
      </c>
      <c r="G32" s="174">
        <f t="shared" si="1"/>
        <v>78.489311602567071</v>
      </c>
      <c r="H32" s="163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</row>
    <row r="33" spans="1:22" ht="15.75" customHeight="1">
      <c r="A33" s="90"/>
      <c r="B33" s="91">
        <v>11</v>
      </c>
      <c r="C33" s="122" t="s">
        <v>32</v>
      </c>
      <c r="D33" s="130" t="s">
        <v>4</v>
      </c>
      <c r="E33" s="125">
        <v>30</v>
      </c>
      <c r="F33" s="143">
        <v>6356</v>
      </c>
      <c r="G33" s="174">
        <f t="shared" si="1"/>
        <v>235.99748269351795</v>
      </c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</row>
    <row r="34" spans="1:22" ht="15.75" customHeight="1">
      <c r="A34" s="90"/>
      <c r="B34" s="91">
        <v>12</v>
      </c>
      <c r="C34" s="122" t="s">
        <v>33</v>
      </c>
      <c r="D34" s="132" t="s">
        <v>3</v>
      </c>
      <c r="E34" s="125">
        <v>19</v>
      </c>
      <c r="F34" s="143">
        <v>6463</v>
      </c>
      <c r="G34" s="174">
        <f t="shared" si="1"/>
        <v>146.99056165867245</v>
      </c>
      <c r="H34" s="163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</row>
    <row r="35" spans="1:22" ht="15.75" customHeight="1">
      <c r="A35" s="178" t="s">
        <v>34</v>
      </c>
      <c r="B35" s="85"/>
      <c r="C35" s="121"/>
      <c r="D35" s="121" t="s">
        <v>3</v>
      </c>
      <c r="E35" s="124">
        <v>418</v>
      </c>
      <c r="F35" s="141">
        <f t="shared" ref="F35" si="3">SUM(F36:F50)</f>
        <v>200420</v>
      </c>
      <c r="G35" s="32">
        <f t="shared" si="1"/>
        <v>104.28100987925357</v>
      </c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</row>
    <row r="36" spans="1:22" ht="15.75" customHeight="1">
      <c r="A36" s="90"/>
      <c r="B36" s="91">
        <v>1</v>
      </c>
      <c r="C36" s="122" t="s">
        <v>35</v>
      </c>
      <c r="D36" s="132" t="s">
        <v>3</v>
      </c>
      <c r="E36" s="125">
        <v>16</v>
      </c>
      <c r="F36" s="140">
        <v>6930</v>
      </c>
      <c r="G36" s="174">
        <f t="shared" si="1"/>
        <v>115.44011544011543</v>
      </c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</row>
    <row r="37" spans="1:22" ht="15.75" customHeight="1">
      <c r="A37" s="90"/>
      <c r="B37" s="91">
        <v>2</v>
      </c>
      <c r="C37" s="122" t="s">
        <v>36</v>
      </c>
      <c r="D37" s="132" t="s">
        <v>3</v>
      </c>
      <c r="E37" s="125">
        <v>30</v>
      </c>
      <c r="F37" s="140">
        <v>10286</v>
      </c>
      <c r="G37" s="174">
        <f t="shared" si="1"/>
        <v>145.82928251993002</v>
      </c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</row>
    <row r="38" spans="1:22" ht="15.75" customHeight="1">
      <c r="A38" s="90"/>
      <c r="B38" s="91">
        <v>3</v>
      </c>
      <c r="C38" s="122" t="s">
        <v>37</v>
      </c>
      <c r="D38" s="130" t="s">
        <v>4</v>
      </c>
      <c r="E38" s="125">
        <v>40</v>
      </c>
      <c r="F38" s="140">
        <v>10944</v>
      </c>
      <c r="G38" s="174">
        <f t="shared" si="1"/>
        <v>182.7485380116959</v>
      </c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</row>
    <row r="39" spans="1:22" ht="15.75" customHeight="1">
      <c r="A39" s="90"/>
      <c r="B39" s="91">
        <v>4</v>
      </c>
      <c r="C39" s="122" t="s">
        <v>38</v>
      </c>
      <c r="D39" s="132" t="s">
        <v>3</v>
      </c>
      <c r="E39" s="125">
        <v>16</v>
      </c>
      <c r="F39" s="140">
        <v>10725</v>
      </c>
      <c r="G39" s="174">
        <f t="shared" si="1"/>
        <v>74.592074592074596</v>
      </c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</row>
    <row r="40" spans="1:22" ht="15.75" customHeight="1">
      <c r="A40" s="90"/>
      <c r="B40" s="91">
        <v>5</v>
      </c>
      <c r="C40" s="122" t="s">
        <v>39</v>
      </c>
      <c r="D40" s="130" t="s">
        <v>4</v>
      </c>
      <c r="E40" s="125">
        <v>48</v>
      </c>
      <c r="F40" s="140">
        <v>10289</v>
      </c>
      <c r="G40" s="174">
        <f t="shared" si="1"/>
        <v>233.25882009913499</v>
      </c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</row>
    <row r="41" spans="1:22" ht="15.75" customHeight="1">
      <c r="A41" s="90"/>
      <c r="B41" s="91">
        <v>6</v>
      </c>
      <c r="C41" s="122" t="s">
        <v>40</v>
      </c>
      <c r="D41" s="132" t="s">
        <v>3</v>
      </c>
      <c r="E41" s="125">
        <v>28</v>
      </c>
      <c r="F41" s="140">
        <v>12850</v>
      </c>
      <c r="G41" s="174">
        <f t="shared" si="1"/>
        <v>108.94941634241246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</row>
    <row r="42" spans="1:22" ht="15.75" customHeight="1">
      <c r="A42" s="90"/>
      <c r="B42" s="91">
        <v>7</v>
      </c>
      <c r="C42" s="122" t="s">
        <v>41</v>
      </c>
      <c r="D42" s="130" t="s">
        <v>4</v>
      </c>
      <c r="E42" s="125">
        <v>25</v>
      </c>
      <c r="F42" s="140">
        <v>7668</v>
      </c>
      <c r="G42" s="174">
        <f t="shared" si="1"/>
        <v>163.0151278038602</v>
      </c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</row>
    <row r="43" spans="1:22" ht="15.75" customHeight="1">
      <c r="A43" s="90"/>
      <c r="B43" s="91">
        <v>8</v>
      </c>
      <c r="C43" s="122" t="s">
        <v>42</v>
      </c>
      <c r="D43" s="132" t="s">
        <v>3</v>
      </c>
      <c r="E43" s="125">
        <v>22</v>
      </c>
      <c r="F43" s="140">
        <v>10568</v>
      </c>
      <c r="G43" s="174">
        <f t="shared" si="1"/>
        <v>104.0878122634368</v>
      </c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</row>
    <row r="44" spans="1:22" ht="15.75" customHeight="1">
      <c r="A44" s="90"/>
      <c r="B44" s="91">
        <v>9</v>
      </c>
      <c r="C44" s="122" t="s">
        <v>43</v>
      </c>
      <c r="D44" s="132" t="s">
        <v>3</v>
      </c>
      <c r="E44" s="125">
        <v>24</v>
      </c>
      <c r="F44" s="140">
        <v>14306</v>
      </c>
      <c r="G44" s="174">
        <f t="shared" si="1"/>
        <v>83.880889137424859</v>
      </c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</row>
    <row r="45" spans="1:22" ht="15.75" customHeight="1">
      <c r="A45" s="90"/>
      <c r="B45" s="91">
        <v>10</v>
      </c>
      <c r="C45" s="122" t="s">
        <v>44</v>
      </c>
      <c r="D45" s="132" t="s">
        <v>3</v>
      </c>
      <c r="E45" s="125">
        <v>18</v>
      </c>
      <c r="F45" s="140">
        <v>12626</v>
      </c>
      <c r="G45" s="174">
        <f t="shared" si="1"/>
        <v>71.281482654839223</v>
      </c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</row>
    <row r="46" spans="1:22" ht="15.75" customHeight="1">
      <c r="A46" s="79"/>
      <c r="B46" s="91">
        <v>11</v>
      </c>
      <c r="C46" s="122" t="s">
        <v>45</v>
      </c>
      <c r="D46" s="132" t="s">
        <v>3</v>
      </c>
      <c r="E46" s="125">
        <v>36</v>
      </c>
      <c r="F46" s="140">
        <v>13668</v>
      </c>
      <c r="G46" s="174">
        <f t="shared" si="1"/>
        <v>131.69446883230904</v>
      </c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</row>
    <row r="47" spans="1:22" ht="15.75" customHeight="1">
      <c r="A47" s="90"/>
      <c r="B47" s="91">
        <v>12</v>
      </c>
      <c r="C47" s="122" t="s">
        <v>46</v>
      </c>
      <c r="D47" s="133" t="s">
        <v>2</v>
      </c>
      <c r="E47" s="125">
        <v>15</v>
      </c>
      <c r="F47" s="140">
        <v>14889</v>
      </c>
      <c r="G47" s="174">
        <f t="shared" si="1"/>
        <v>50.372758412250661</v>
      </c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</row>
    <row r="48" spans="1:22" ht="15.75" customHeight="1">
      <c r="A48" s="90"/>
      <c r="B48" s="91">
        <v>13</v>
      </c>
      <c r="C48" s="122" t="s">
        <v>47</v>
      </c>
      <c r="D48" s="132" t="s">
        <v>3</v>
      </c>
      <c r="E48" s="125">
        <v>41</v>
      </c>
      <c r="F48" s="140">
        <v>22583</v>
      </c>
      <c r="G48" s="174">
        <f t="shared" si="1"/>
        <v>90.776247619891066</v>
      </c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</row>
    <row r="49" spans="1:22" ht="15.75" customHeight="1">
      <c r="A49" s="90"/>
      <c r="B49" s="91">
        <v>14</v>
      </c>
      <c r="C49" s="122" t="s">
        <v>48</v>
      </c>
      <c r="D49" s="132" t="s">
        <v>3</v>
      </c>
      <c r="E49" s="125">
        <v>16</v>
      </c>
      <c r="F49" s="140">
        <v>11941</v>
      </c>
      <c r="G49" s="174">
        <f t="shared" si="1"/>
        <v>66.996063981241093</v>
      </c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</row>
    <row r="50" spans="1:22" ht="15.75" customHeight="1">
      <c r="A50" s="90"/>
      <c r="B50" s="91">
        <v>15</v>
      </c>
      <c r="C50" s="122" t="s">
        <v>49</v>
      </c>
      <c r="D50" s="132" t="s">
        <v>3</v>
      </c>
      <c r="E50" s="125">
        <v>43</v>
      </c>
      <c r="F50" s="140">
        <v>30147</v>
      </c>
      <c r="G50" s="174">
        <f t="shared" si="1"/>
        <v>71.317212326267949</v>
      </c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</row>
    <row r="51" spans="1:22" ht="15.75" customHeight="1">
      <c r="A51" s="178" t="s">
        <v>50</v>
      </c>
      <c r="B51" s="85"/>
      <c r="C51" s="121"/>
      <c r="D51" s="121" t="s">
        <v>3</v>
      </c>
      <c r="E51" s="101">
        <v>178</v>
      </c>
      <c r="F51" s="141">
        <f t="shared" ref="F51" si="4">SUM(F52:F59)</f>
        <v>142665</v>
      </c>
      <c r="G51" s="32">
        <f t="shared" si="1"/>
        <v>62.383906354046189</v>
      </c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</row>
    <row r="52" spans="1:22" ht="15.75" customHeight="1">
      <c r="A52" s="90"/>
      <c r="B52" s="91">
        <v>1</v>
      </c>
      <c r="C52" s="122" t="s">
        <v>51</v>
      </c>
      <c r="D52" s="133" t="s">
        <v>2</v>
      </c>
      <c r="E52" s="125">
        <v>29</v>
      </c>
      <c r="F52" s="140">
        <v>28577</v>
      </c>
      <c r="G52" s="174">
        <f t="shared" si="1"/>
        <v>50.740105679392521</v>
      </c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</row>
    <row r="53" spans="1:22" ht="15.75" customHeight="1">
      <c r="A53" s="90"/>
      <c r="B53" s="91">
        <v>2</v>
      </c>
      <c r="C53" s="122" t="s">
        <v>52</v>
      </c>
      <c r="D53" s="132" t="s">
        <v>3</v>
      </c>
      <c r="E53" s="125">
        <v>21</v>
      </c>
      <c r="F53" s="144">
        <v>11498</v>
      </c>
      <c r="G53" s="174">
        <f t="shared" si="1"/>
        <v>91.320229605148725</v>
      </c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</row>
    <row r="54" spans="1:22" ht="15.75" customHeight="1">
      <c r="A54" s="90"/>
      <c r="B54" s="91">
        <v>3</v>
      </c>
      <c r="C54" s="122" t="s">
        <v>53</v>
      </c>
      <c r="D54" s="132" t="s">
        <v>3</v>
      </c>
      <c r="E54" s="125">
        <v>40</v>
      </c>
      <c r="F54" s="144">
        <v>28171</v>
      </c>
      <c r="G54" s="174">
        <f t="shared" si="1"/>
        <v>70.994994852862874</v>
      </c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</row>
    <row r="55" spans="1:22" ht="15.75" customHeight="1">
      <c r="A55" s="90"/>
      <c r="B55" s="91">
        <v>4</v>
      </c>
      <c r="C55" s="122" t="s">
        <v>54</v>
      </c>
      <c r="D55" s="132" t="s">
        <v>3</v>
      </c>
      <c r="E55" s="125">
        <v>33</v>
      </c>
      <c r="F55" s="144">
        <v>15035</v>
      </c>
      <c r="G55" s="174">
        <f t="shared" si="1"/>
        <v>109.74393082806785</v>
      </c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</row>
    <row r="56" spans="1:22" ht="15.75" customHeight="1">
      <c r="A56" s="79"/>
      <c r="B56" s="91">
        <v>5</v>
      </c>
      <c r="C56" s="122" t="s">
        <v>55</v>
      </c>
      <c r="D56" s="133" t="s">
        <v>2</v>
      </c>
      <c r="E56" s="125">
        <v>15</v>
      </c>
      <c r="F56" s="144">
        <v>21325</v>
      </c>
      <c r="G56" s="174">
        <f t="shared" si="1"/>
        <v>35.169988276670573</v>
      </c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</row>
    <row r="57" spans="1:22" ht="15.75" customHeight="1">
      <c r="A57" s="90"/>
      <c r="B57" s="91">
        <v>6</v>
      </c>
      <c r="C57" s="122" t="s">
        <v>56</v>
      </c>
      <c r="D57" s="132" t="s">
        <v>3</v>
      </c>
      <c r="E57" s="125">
        <v>13</v>
      </c>
      <c r="F57" s="144">
        <v>11261</v>
      </c>
      <c r="G57" s="174">
        <f t="shared" si="1"/>
        <v>57.721339135067936</v>
      </c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</row>
    <row r="58" spans="1:22" ht="15.75" customHeight="1">
      <c r="A58" s="90"/>
      <c r="B58" s="91">
        <v>7</v>
      </c>
      <c r="C58" s="122" t="s">
        <v>57</v>
      </c>
      <c r="D58" s="132" t="s">
        <v>3</v>
      </c>
      <c r="E58" s="125">
        <v>21</v>
      </c>
      <c r="F58" s="144">
        <v>15373</v>
      </c>
      <c r="G58" s="174">
        <f t="shared" si="1"/>
        <v>68.301567683601121</v>
      </c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</row>
    <row r="59" spans="1:22" ht="15.75" customHeight="1">
      <c r="A59" s="90"/>
      <c r="B59" s="91">
        <v>8</v>
      </c>
      <c r="C59" s="122" t="s">
        <v>58</v>
      </c>
      <c r="D59" s="133" t="s">
        <v>2</v>
      </c>
      <c r="E59" s="125">
        <v>6</v>
      </c>
      <c r="F59" s="144">
        <v>11425</v>
      </c>
      <c r="G59" s="174">
        <f t="shared" si="1"/>
        <v>26.258205689277897</v>
      </c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</row>
    <row r="60" spans="1:22" ht="15.75" customHeight="1">
      <c r="A60" s="178" t="s">
        <v>59</v>
      </c>
      <c r="B60" s="85"/>
      <c r="C60" s="121"/>
      <c r="D60" s="121" t="s">
        <v>3</v>
      </c>
      <c r="E60" s="124">
        <v>90</v>
      </c>
      <c r="F60" s="141">
        <f>SUM(F61:F70)</f>
        <v>116680</v>
      </c>
      <c r="G60" s="32">
        <f t="shared" si="1"/>
        <v>38.567020911895781</v>
      </c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</row>
    <row r="61" spans="1:22" ht="15.75" customHeight="1">
      <c r="A61" s="90"/>
      <c r="B61" s="91">
        <v>1</v>
      </c>
      <c r="C61" s="122" t="s">
        <v>60</v>
      </c>
      <c r="D61" s="132" t="s">
        <v>3</v>
      </c>
      <c r="E61" s="125">
        <v>11</v>
      </c>
      <c r="F61" s="140">
        <v>9512</v>
      </c>
      <c r="G61" s="174">
        <f t="shared" si="1"/>
        <v>57.821698906644237</v>
      </c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</row>
    <row r="62" spans="1:22" ht="15.75" customHeight="1">
      <c r="A62" s="90"/>
      <c r="B62" s="91">
        <v>2</v>
      </c>
      <c r="C62" s="122" t="s">
        <v>61</v>
      </c>
      <c r="D62" s="133" t="s">
        <v>2</v>
      </c>
      <c r="E62" s="125">
        <v>12</v>
      </c>
      <c r="F62" s="140">
        <v>14356</v>
      </c>
      <c r="G62" s="174">
        <f t="shared" si="1"/>
        <v>41.794371691278904</v>
      </c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</row>
    <row r="63" spans="1:22" ht="15.75" customHeight="1">
      <c r="A63" s="90"/>
      <c r="B63" s="91">
        <v>3</v>
      </c>
      <c r="C63" s="122" t="s">
        <v>62</v>
      </c>
      <c r="D63" s="133" t="s">
        <v>2</v>
      </c>
      <c r="E63" s="125">
        <v>12</v>
      </c>
      <c r="F63" s="140">
        <v>11794</v>
      </c>
      <c r="G63" s="174">
        <f t="shared" si="1"/>
        <v>50.873325419704926</v>
      </c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</row>
    <row r="64" spans="1:22" ht="15.75" customHeight="1">
      <c r="A64" s="90"/>
      <c r="B64" s="91">
        <v>4</v>
      </c>
      <c r="C64" s="122" t="s">
        <v>63</v>
      </c>
      <c r="D64" s="132" t="s">
        <v>3</v>
      </c>
      <c r="E64" s="125">
        <v>14</v>
      </c>
      <c r="F64" s="140">
        <v>11857</v>
      </c>
      <c r="G64" s="174">
        <f t="shared" si="1"/>
        <v>59.036855865733322</v>
      </c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</row>
    <row r="65" spans="1:22" ht="15.75" customHeight="1">
      <c r="A65" s="90"/>
      <c r="B65" s="91">
        <v>5</v>
      </c>
      <c r="C65" s="122" t="s">
        <v>64</v>
      </c>
      <c r="D65" s="132" t="s">
        <v>3</v>
      </c>
      <c r="E65" s="125">
        <v>16</v>
      </c>
      <c r="F65" s="140">
        <v>11152</v>
      </c>
      <c r="G65" s="174">
        <f t="shared" si="1"/>
        <v>71.736011477761835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</row>
    <row r="66" spans="1:22" ht="15.75" customHeight="1">
      <c r="A66" s="90"/>
      <c r="B66" s="91">
        <v>6</v>
      </c>
      <c r="C66" s="122" t="s">
        <v>65</v>
      </c>
      <c r="D66" s="132" t="s">
        <v>3</v>
      </c>
      <c r="E66" s="125">
        <v>9</v>
      </c>
      <c r="F66" s="140">
        <v>7035</v>
      </c>
      <c r="G66" s="174">
        <f t="shared" si="1"/>
        <v>63.965884861407254</v>
      </c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</row>
    <row r="67" spans="1:22" ht="15.75" customHeight="1">
      <c r="A67" s="90"/>
      <c r="B67" s="91">
        <v>7</v>
      </c>
      <c r="C67" s="122" t="s">
        <v>66</v>
      </c>
      <c r="D67" s="133" t="s">
        <v>2</v>
      </c>
      <c r="E67" s="125">
        <v>8</v>
      </c>
      <c r="F67" s="140">
        <v>14101</v>
      </c>
      <c r="G67" s="174">
        <f t="shared" si="1"/>
        <v>28.366782497695198</v>
      </c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</row>
    <row r="68" spans="1:22" ht="15.75" customHeight="1">
      <c r="A68" s="79"/>
      <c r="B68" s="91">
        <v>8</v>
      </c>
      <c r="C68" s="122" t="s">
        <v>67</v>
      </c>
      <c r="D68" s="131" t="s">
        <v>1</v>
      </c>
      <c r="E68" s="125">
        <v>0</v>
      </c>
      <c r="F68" s="140">
        <v>15389</v>
      </c>
      <c r="G68" s="174">
        <f t="shared" si="1"/>
        <v>0</v>
      </c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</row>
    <row r="69" spans="1:22" ht="15.75" customHeight="1">
      <c r="A69" s="103"/>
      <c r="B69" s="91">
        <v>9</v>
      </c>
      <c r="C69" s="122" t="s">
        <v>68</v>
      </c>
      <c r="D69" s="133" t="s">
        <v>2</v>
      </c>
      <c r="E69" s="125">
        <v>5</v>
      </c>
      <c r="F69" s="140">
        <v>10226</v>
      </c>
      <c r="G69" s="174">
        <f t="shared" si="1"/>
        <v>24.447486798357129</v>
      </c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</row>
    <row r="70" spans="1:22" ht="15.75" customHeight="1">
      <c r="A70" s="90"/>
      <c r="B70" s="91">
        <v>10</v>
      </c>
      <c r="C70" s="122" t="s">
        <v>69</v>
      </c>
      <c r="D70" s="131" t="s">
        <v>1</v>
      </c>
      <c r="E70" s="125">
        <v>3</v>
      </c>
      <c r="F70" s="140">
        <v>11258</v>
      </c>
      <c r="G70" s="174">
        <f t="shared" si="1"/>
        <v>13.323858589447504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</row>
    <row r="71" spans="1:22" ht="15.75" customHeight="1">
      <c r="A71" s="178" t="s">
        <v>70</v>
      </c>
      <c r="B71" s="85"/>
      <c r="C71" s="121"/>
      <c r="D71" s="121" t="s">
        <v>3</v>
      </c>
      <c r="E71" s="124">
        <v>72</v>
      </c>
      <c r="F71" s="141">
        <f t="shared" ref="F71" si="5">SUM(F72:F77)</f>
        <v>51551</v>
      </c>
      <c r="G71" s="32">
        <f t="shared" si="1"/>
        <v>69.833756862136525</v>
      </c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</row>
    <row r="72" spans="1:22" ht="15.75" customHeight="1">
      <c r="A72" s="90"/>
      <c r="B72" s="91">
        <v>1</v>
      </c>
      <c r="C72" s="122" t="s">
        <v>71</v>
      </c>
      <c r="D72" s="131" t="s">
        <v>1</v>
      </c>
      <c r="E72" s="125">
        <v>2</v>
      </c>
      <c r="F72" s="140">
        <v>6450</v>
      </c>
      <c r="G72" s="174">
        <f t="shared" si="1"/>
        <v>15.503875968992249</v>
      </c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</row>
    <row r="73" spans="1:22" ht="15.75" customHeight="1">
      <c r="A73" s="90"/>
      <c r="B73" s="91">
        <v>2</v>
      </c>
      <c r="C73" s="122" t="s">
        <v>72</v>
      </c>
      <c r="D73" s="133" t="s">
        <v>2</v>
      </c>
      <c r="E73" s="125">
        <v>6</v>
      </c>
      <c r="F73" s="140">
        <v>14269</v>
      </c>
      <c r="G73" s="174">
        <f t="shared" si="1"/>
        <v>21.024598780573271</v>
      </c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</row>
    <row r="74" spans="1:22" ht="15.75" customHeight="1">
      <c r="A74" s="90"/>
      <c r="B74" s="91">
        <v>3</v>
      </c>
      <c r="C74" s="122" t="s">
        <v>73</v>
      </c>
      <c r="D74" s="132" t="s">
        <v>3</v>
      </c>
      <c r="E74" s="125">
        <v>8</v>
      </c>
      <c r="F74" s="140">
        <v>4178</v>
      </c>
      <c r="G74" s="174">
        <f t="shared" si="1"/>
        <v>95.73958831977022</v>
      </c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</row>
    <row r="75" spans="1:22" ht="15.75" customHeight="1">
      <c r="A75" s="90"/>
      <c r="B75" s="91">
        <v>4</v>
      </c>
      <c r="C75" s="122" t="s">
        <v>74</v>
      </c>
      <c r="D75" s="132" t="s">
        <v>3</v>
      </c>
      <c r="E75" s="125">
        <v>20</v>
      </c>
      <c r="F75" s="140">
        <v>7823</v>
      </c>
      <c r="G75" s="174">
        <f t="shared" si="1"/>
        <v>127.82819890067749</v>
      </c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</row>
    <row r="76" spans="1:22" ht="15.75" customHeight="1">
      <c r="A76" s="79"/>
      <c r="B76" s="91">
        <v>5</v>
      </c>
      <c r="C76" s="122" t="s">
        <v>75</v>
      </c>
      <c r="D76" s="133" t="s">
        <v>2</v>
      </c>
      <c r="E76" s="125">
        <v>10</v>
      </c>
      <c r="F76" s="140">
        <v>9981</v>
      </c>
      <c r="G76" s="174">
        <f t="shared" si="1"/>
        <v>50.09518084360284</v>
      </c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</row>
    <row r="77" spans="1:22" ht="15.75" customHeight="1">
      <c r="A77" s="90"/>
      <c r="B77" s="91">
        <v>6</v>
      </c>
      <c r="C77" s="122" t="s">
        <v>76</v>
      </c>
      <c r="D77" s="132" t="s">
        <v>3</v>
      </c>
      <c r="E77" s="125">
        <v>15</v>
      </c>
      <c r="F77" s="140">
        <v>8850</v>
      </c>
      <c r="G77" s="174">
        <f t="shared" si="1"/>
        <v>84.745762711864401</v>
      </c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</row>
    <row r="78" spans="1:22" ht="15.75" customHeight="1">
      <c r="A78" s="178" t="s">
        <v>77</v>
      </c>
      <c r="B78" s="85"/>
      <c r="C78" s="121"/>
      <c r="D78" s="121" t="s">
        <v>3</v>
      </c>
      <c r="E78" s="124">
        <v>115</v>
      </c>
      <c r="F78" s="141">
        <f t="shared" ref="F78" si="6">SUM(F79:F84)</f>
        <v>59983</v>
      </c>
      <c r="G78" s="32">
        <f t="shared" ref="G78:G141" si="7">(E78)/(F78*2)*100000</f>
        <v>95.860493806578532</v>
      </c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</row>
    <row r="79" spans="1:22" ht="15.75" customHeight="1">
      <c r="A79" s="90"/>
      <c r="B79" s="91">
        <v>1</v>
      </c>
      <c r="C79" s="122" t="s">
        <v>78</v>
      </c>
      <c r="D79" s="130" t="s">
        <v>4</v>
      </c>
      <c r="E79" s="125">
        <v>36</v>
      </c>
      <c r="F79" s="140">
        <v>11308</v>
      </c>
      <c r="G79" s="174">
        <f t="shared" si="7"/>
        <v>159.17934205871947</v>
      </c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</row>
    <row r="80" spans="1:22" ht="15.75" customHeight="1">
      <c r="A80" s="90"/>
      <c r="B80" s="91">
        <v>2</v>
      </c>
      <c r="C80" s="122" t="s">
        <v>79</v>
      </c>
      <c r="D80" s="133" t="s">
        <v>2</v>
      </c>
      <c r="E80" s="125">
        <v>10</v>
      </c>
      <c r="F80" s="140">
        <v>12041</v>
      </c>
      <c r="G80" s="174">
        <f t="shared" si="7"/>
        <v>41.524790299808984</v>
      </c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</row>
    <row r="81" spans="1:22" ht="15.75" customHeight="1">
      <c r="A81" s="90"/>
      <c r="B81" s="91">
        <v>3</v>
      </c>
      <c r="C81" s="122" t="s">
        <v>80</v>
      </c>
      <c r="D81" s="132" t="s">
        <v>3</v>
      </c>
      <c r="E81" s="125">
        <v>21</v>
      </c>
      <c r="F81" s="140">
        <v>10430</v>
      </c>
      <c r="G81" s="174">
        <f t="shared" si="7"/>
        <v>100.67114093959732</v>
      </c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</row>
    <row r="82" spans="1:22" ht="15.75" customHeight="1">
      <c r="A82" s="90"/>
      <c r="B82" s="91">
        <v>4</v>
      </c>
      <c r="C82" s="122" t="s">
        <v>81</v>
      </c>
      <c r="D82" s="132" t="s">
        <v>3</v>
      </c>
      <c r="E82" s="125">
        <v>9</v>
      </c>
      <c r="F82" s="140">
        <v>6421</v>
      </c>
      <c r="G82" s="174">
        <f t="shared" si="7"/>
        <v>70.08254166017754</v>
      </c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</row>
    <row r="83" spans="1:22" ht="15.75" customHeight="1">
      <c r="A83" s="90"/>
      <c r="B83" s="91">
        <v>5</v>
      </c>
      <c r="C83" s="122" t="s">
        <v>82</v>
      </c>
      <c r="D83" s="132" t="s">
        <v>3</v>
      </c>
      <c r="E83" s="125">
        <v>24</v>
      </c>
      <c r="F83" s="140">
        <v>14655</v>
      </c>
      <c r="G83" s="174">
        <f t="shared" si="7"/>
        <v>81.883316274309109</v>
      </c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</row>
    <row r="84" spans="1:22" ht="15.75" customHeight="1">
      <c r="A84" s="90"/>
      <c r="B84" s="91">
        <v>6</v>
      </c>
      <c r="C84" s="122" t="s">
        <v>83</v>
      </c>
      <c r="D84" s="132" t="s">
        <v>3</v>
      </c>
      <c r="E84" s="126">
        <v>15</v>
      </c>
      <c r="F84" s="140">
        <v>5128</v>
      </c>
      <c r="G84" s="174">
        <f t="shared" si="7"/>
        <v>146.25585023400936</v>
      </c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</row>
    <row r="85" spans="1:22" ht="15.75" customHeight="1">
      <c r="A85" s="178" t="s">
        <v>84</v>
      </c>
      <c r="B85" s="85"/>
      <c r="C85" s="121"/>
      <c r="D85" s="121" t="s">
        <v>3</v>
      </c>
      <c r="E85" s="124">
        <v>900</v>
      </c>
      <c r="F85" s="141">
        <f t="shared" ref="F85" si="8">SUM(F86:F122)</f>
        <v>352029</v>
      </c>
      <c r="G85" s="32">
        <f t="shared" si="7"/>
        <v>127.83037761093547</v>
      </c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</row>
    <row r="86" spans="1:22" ht="15.75" customHeight="1">
      <c r="A86" s="90"/>
      <c r="B86" s="91">
        <v>1</v>
      </c>
      <c r="C86" s="122" t="s">
        <v>85</v>
      </c>
      <c r="D86" s="133" t="s">
        <v>2</v>
      </c>
      <c r="E86" s="125">
        <v>3</v>
      </c>
      <c r="F86" s="145">
        <v>5123</v>
      </c>
      <c r="G86" s="174">
        <f t="shared" si="7"/>
        <v>29.279718914698417</v>
      </c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</row>
    <row r="87" spans="1:22" ht="15.75" customHeight="1">
      <c r="A87" s="79"/>
      <c r="B87" s="106">
        <v>2</v>
      </c>
      <c r="C87" s="122" t="s">
        <v>86</v>
      </c>
      <c r="D87" s="133" t="s">
        <v>2</v>
      </c>
      <c r="E87" s="125">
        <v>11</v>
      </c>
      <c r="F87" s="146">
        <v>11969</v>
      </c>
      <c r="G87" s="174">
        <f t="shared" si="7"/>
        <v>45.95204277717437</v>
      </c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</row>
    <row r="88" spans="1:22" ht="15.75" customHeight="1">
      <c r="A88" s="90"/>
      <c r="B88" s="91">
        <v>3</v>
      </c>
      <c r="C88" s="122" t="s">
        <v>87</v>
      </c>
      <c r="D88" s="132" t="s">
        <v>3</v>
      </c>
      <c r="E88" s="125">
        <v>12</v>
      </c>
      <c r="F88" s="146">
        <v>10611</v>
      </c>
      <c r="G88" s="174">
        <f t="shared" si="7"/>
        <v>56.545094713033642</v>
      </c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</row>
    <row r="89" spans="1:22" ht="15.75" customHeight="1">
      <c r="A89" s="90"/>
      <c r="B89" s="106">
        <v>4</v>
      </c>
      <c r="C89" s="122" t="s">
        <v>88</v>
      </c>
      <c r="D89" s="130" t="s">
        <v>4</v>
      </c>
      <c r="E89" s="125">
        <v>25</v>
      </c>
      <c r="F89" s="146">
        <v>6252</v>
      </c>
      <c r="G89" s="174">
        <f t="shared" si="7"/>
        <v>199.93602047344851</v>
      </c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</row>
    <row r="90" spans="1:22" ht="15.75" customHeight="1">
      <c r="A90" s="90"/>
      <c r="B90" s="91">
        <v>5</v>
      </c>
      <c r="C90" s="122" t="s">
        <v>89</v>
      </c>
      <c r="D90" s="132" t="s">
        <v>3</v>
      </c>
      <c r="E90" s="125">
        <v>21</v>
      </c>
      <c r="F90" s="146">
        <v>10718</v>
      </c>
      <c r="G90" s="174">
        <f t="shared" si="7"/>
        <v>97.96603844000748</v>
      </c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</row>
    <row r="91" spans="1:22" ht="15.75" customHeight="1">
      <c r="A91" s="90"/>
      <c r="B91" s="106">
        <v>6</v>
      </c>
      <c r="C91" s="122" t="s">
        <v>90</v>
      </c>
      <c r="D91" s="132" t="s">
        <v>3</v>
      </c>
      <c r="E91" s="125">
        <v>21</v>
      </c>
      <c r="F91" s="146">
        <v>10985</v>
      </c>
      <c r="G91" s="174">
        <f t="shared" si="7"/>
        <v>95.584888484296769</v>
      </c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</row>
    <row r="92" spans="1:22" ht="15.75" customHeight="1">
      <c r="A92" s="90"/>
      <c r="B92" s="91">
        <v>7</v>
      </c>
      <c r="C92" s="122" t="s">
        <v>91</v>
      </c>
      <c r="D92" s="132" t="s">
        <v>3</v>
      </c>
      <c r="E92" s="125">
        <v>23</v>
      </c>
      <c r="F92" s="146">
        <v>11629</v>
      </c>
      <c r="G92" s="174">
        <f t="shared" si="7"/>
        <v>98.890704273798264</v>
      </c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</row>
    <row r="93" spans="1:22" ht="15.75" customHeight="1">
      <c r="A93" s="90"/>
      <c r="B93" s="106">
        <v>8</v>
      </c>
      <c r="C93" s="122" t="s">
        <v>92</v>
      </c>
      <c r="D93" s="131" t="s">
        <v>1</v>
      </c>
      <c r="E93" s="125">
        <v>1</v>
      </c>
      <c r="F93" s="146">
        <v>2924</v>
      </c>
      <c r="G93" s="174">
        <f t="shared" si="7"/>
        <v>17.09986320109439</v>
      </c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</row>
    <row r="94" spans="1:22" ht="15.75" customHeight="1">
      <c r="A94" s="90"/>
      <c r="B94" s="91">
        <v>9</v>
      </c>
      <c r="C94" s="122" t="s">
        <v>93</v>
      </c>
      <c r="D94" s="133" t="s">
        <v>2</v>
      </c>
      <c r="E94" s="125">
        <v>3</v>
      </c>
      <c r="F94" s="146">
        <v>4132</v>
      </c>
      <c r="G94" s="174">
        <f t="shared" si="7"/>
        <v>36.302032913843178</v>
      </c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</row>
    <row r="95" spans="1:22" ht="15.75" customHeight="1">
      <c r="A95" s="90"/>
      <c r="B95" s="106">
        <v>10</v>
      </c>
      <c r="C95" s="122" t="s">
        <v>94</v>
      </c>
      <c r="D95" s="131" t="s">
        <v>1</v>
      </c>
      <c r="E95" s="125">
        <v>2</v>
      </c>
      <c r="F95" s="146">
        <v>5394</v>
      </c>
      <c r="G95" s="174">
        <f t="shared" si="7"/>
        <v>18.53911753800519</v>
      </c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</row>
    <row r="96" spans="1:22" ht="15.75" customHeight="1">
      <c r="A96" s="90"/>
      <c r="B96" s="91">
        <v>11</v>
      </c>
      <c r="C96" s="122" t="s">
        <v>95</v>
      </c>
      <c r="D96" s="132" t="s">
        <v>3</v>
      </c>
      <c r="E96" s="125">
        <v>15</v>
      </c>
      <c r="F96" s="146">
        <v>11091</v>
      </c>
      <c r="G96" s="174">
        <f t="shared" si="7"/>
        <v>67.622396537733295</v>
      </c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</row>
    <row r="97" spans="1:22" ht="15.75" customHeight="1">
      <c r="A97" s="90"/>
      <c r="B97" s="106">
        <v>12</v>
      </c>
      <c r="C97" s="122" t="s">
        <v>96</v>
      </c>
      <c r="D97" s="132" t="s">
        <v>3</v>
      </c>
      <c r="E97" s="125">
        <v>11</v>
      </c>
      <c r="F97" s="146">
        <v>6851</v>
      </c>
      <c r="G97" s="174">
        <f t="shared" si="7"/>
        <v>80.280251058239671</v>
      </c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</row>
    <row r="98" spans="1:22" ht="15.75" customHeight="1">
      <c r="A98" s="90"/>
      <c r="B98" s="91">
        <v>13</v>
      </c>
      <c r="C98" s="122" t="s">
        <v>262</v>
      </c>
      <c r="D98" s="132" t="s">
        <v>3</v>
      </c>
      <c r="E98" s="125">
        <v>21</v>
      </c>
      <c r="F98" s="146">
        <v>10608</v>
      </c>
      <c r="G98" s="174">
        <f t="shared" si="7"/>
        <v>98.981900452488688</v>
      </c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</row>
    <row r="99" spans="1:22" ht="15.75" customHeight="1">
      <c r="A99" s="90"/>
      <c r="B99" s="106">
        <v>14</v>
      </c>
      <c r="C99" s="122" t="s">
        <v>98</v>
      </c>
      <c r="D99" s="132" t="s">
        <v>3</v>
      </c>
      <c r="E99" s="125">
        <v>21</v>
      </c>
      <c r="F99" s="146">
        <v>10463</v>
      </c>
      <c r="G99" s="174">
        <f t="shared" si="7"/>
        <v>100.35362706680684</v>
      </c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</row>
    <row r="100" spans="1:22" ht="15.75" customHeight="1">
      <c r="A100" s="90"/>
      <c r="B100" s="91">
        <v>15</v>
      </c>
      <c r="C100" s="122" t="s">
        <v>99</v>
      </c>
      <c r="D100" s="130" t="s">
        <v>4</v>
      </c>
      <c r="E100" s="125">
        <v>41</v>
      </c>
      <c r="F100" s="146">
        <v>10680</v>
      </c>
      <c r="G100" s="174">
        <f t="shared" si="7"/>
        <v>191.94756554307116</v>
      </c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</row>
    <row r="101" spans="1:22" ht="15.75" customHeight="1">
      <c r="A101" s="108"/>
      <c r="B101" s="106">
        <v>16</v>
      </c>
      <c r="C101" s="122" t="s">
        <v>100</v>
      </c>
      <c r="D101" s="132" t="s">
        <v>3</v>
      </c>
      <c r="E101" s="125">
        <v>20</v>
      </c>
      <c r="F101" s="146">
        <v>8331</v>
      </c>
      <c r="G101" s="174">
        <f t="shared" si="7"/>
        <v>120.03360941063498</v>
      </c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</row>
    <row r="102" spans="1:22" ht="15.75" customHeight="1">
      <c r="A102" s="108"/>
      <c r="B102" s="91">
        <v>17</v>
      </c>
      <c r="C102" s="122" t="s">
        <v>101</v>
      </c>
      <c r="D102" s="132" t="s">
        <v>3</v>
      </c>
      <c r="E102" s="125">
        <v>30</v>
      </c>
      <c r="F102" s="146">
        <v>11592</v>
      </c>
      <c r="G102" s="174">
        <f t="shared" si="7"/>
        <v>129.39958592132504</v>
      </c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</row>
    <row r="103" spans="1:22" ht="15.75" customHeight="1">
      <c r="A103" s="108"/>
      <c r="B103" s="106">
        <v>18</v>
      </c>
      <c r="C103" s="122" t="s">
        <v>102</v>
      </c>
      <c r="D103" s="132" t="s">
        <v>3</v>
      </c>
      <c r="E103" s="125">
        <v>8</v>
      </c>
      <c r="F103" s="146">
        <v>6906</v>
      </c>
      <c r="G103" s="174">
        <f t="shared" si="7"/>
        <v>57.920648711265564</v>
      </c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</row>
    <row r="104" spans="1:22" ht="15.75" customHeight="1">
      <c r="A104" s="108"/>
      <c r="B104" s="91">
        <v>19</v>
      </c>
      <c r="C104" s="122" t="s">
        <v>103</v>
      </c>
      <c r="D104" s="132" t="s">
        <v>3</v>
      </c>
      <c r="E104" s="125">
        <v>17</v>
      </c>
      <c r="F104" s="146">
        <v>7632</v>
      </c>
      <c r="G104" s="174">
        <f t="shared" si="7"/>
        <v>111.37316561844862</v>
      </c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</row>
    <row r="105" spans="1:22" ht="15.75" customHeight="1">
      <c r="A105" s="108"/>
      <c r="B105" s="106">
        <v>20</v>
      </c>
      <c r="C105" s="122" t="s">
        <v>104</v>
      </c>
      <c r="D105" s="132" t="s">
        <v>3</v>
      </c>
      <c r="E105" s="125">
        <v>29</v>
      </c>
      <c r="F105" s="146">
        <v>12656</v>
      </c>
      <c r="G105" s="174">
        <f t="shared" si="7"/>
        <v>114.57016434892542</v>
      </c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</row>
    <row r="106" spans="1:22" ht="15.75" customHeight="1">
      <c r="A106" s="108"/>
      <c r="B106" s="91">
        <v>21</v>
      </c>
      <c r="C106" s="122" t="s">
        <v>105</v>
      </c>
      <c r="D106" s="133" t="s">
        <v>2</v>
      </c>
      <c r="E106" s="125">
        <v>6</v>
      </c>
      <c r="F106" s="146">
        <v>6140</v>
      </c>
      <c r="G106" s="174">
        <f t="shared" si="7"/>
        <v>48.859934853420199</v>
      </c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</row>
    <row r="107" spans="1:22" ht="15.75" customHeight="1">
      <c r="A107" s="108"/>
      <c r="B107" s="106">
        <v>22</v>
      </c>
      <c r="C107" s="122" t="s">
        <v>106</v>
      </c>
      <c r="D107" s="133" t="s">
        <v>2</v>
      </c>
      <c r="E107" s="125">
        <v>15</v>
      </c>
      <c r="F107" s="146">
        <v>15206</v>
      </c>
      <c r="G107" s="174">
        <f t="shared" si="7"/>
        <v>49.322635801657235</v>
      </c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</row>
    <row r="108" spans="1:22" ht="15.75" customHeight="1">
      <c r="A108" s="108"/>
      <c r="B108" s="91">
        <v>23</v>
      </c>
      <c r="C108" s="122" t="s">
        <v>107</v>
      </c>
      <c r="D108" s="132" t="s">
        <v>3</v>
      </c>
      <c r="E108" s="125">
        <v>24</v>
      </c>
      <c r="F108" s="146">
        <v>12817</v>
      </c>
      <c r="G108" s="174">
        <f t="shared" si="7"/>
        <v>93.625653429039559</v>
      </c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</row>
    <row r="109" spans="1:22" ht="15.75" customHeight="1">
      <c r="A109" s="108"/>
      <c r="B109" s="106">
        <v>24</v>
      </c>
      <c r="C109" s="122" t="s">
        <v>108</v>
      </c>
      <c r="D109" s="130" t="s">
        <v>4</v>
      </c>
      <c r="E109" s="125">
        <v>58</v>
      </c>
      <c r="F109" s="146">
        <v>14621</v>
      </c>
      <c r="G109" s="174">
        <f t="shared" si="7"/>
        <v>198.34484645373092</v>
      </c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</row>
    <row r="110" spans="1:22" ht="15.75" customHeight="1">
      <c r="A110" s="108"/>
      <c r="B110" s="91">
        <v>25</v>
      </c>
      <c r="C110" s="122" t="s">
        <v>109</v>
      </c>
      <c r="D110" s="133" t="s">
        <v>2</v>
      </c>
      <c r="E110" s="125">
        <v>6</v>
      </c>
      <c r="F110" s="146">
        <v>8035</v>
      </c>
      <c r="G110" s="174">
        <f t="shared" si="7"/>
        <v>37.336652146857503</v>
      </c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</row>
    <row r="111" spans="1:22" ht="15.75" customHeight="1">
      <c r="A111" s="108"/>
      <c r="B111" s="106">
        <v>26</v>
      </c>
      <c r="C111" s="122" t="s">
        <v>110</v>
      </c>
      <c r="D111" s="132" t="s">
        <v>3</v>
      </c>
      <c r="E111" s="125">
        <v>12</v>
      </c>
      <c r="F111" s="146">
        <v>7167</v>
      </c>
      <c r="G111" s="174">
        <f t="shared" si="7"/>
        <v>83.717036416910844</v>
      </c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</row>
    <row r="112" spans="1:22" ht="15.75" customHeight="1">
      <c r="A112" s="108"/>
      <c r="B112" s="91">
        <v>27</v>
      </c>
      <c r="C112" s="122" t="s">
        <v>111</v>
      </c>
      <c r="D112" s="133" t="s">
        <v>2</v>
      </c>
      <c r="E112" s="125">
        <v>4</v>
      </c>
      <c r="F112" s="146">
        <v>7558</v>
      </c>
      <c r="G112" s="174">
        <f t="shared" si="7"/>
        <v>26.462026991267528</v>
      </c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</row>
    <row r="113" spans="1:22" ht="15.75" customHeight="1">
      <c r="A113" s="108"/>
      <c r="B113" s="106">
        <v>28</v>
      </c>
      <c r="C113" s="122" t="s">
        <v>112</v>
      </c>
      <c r="D113" s="131" t="s">
        <v>1</v>
      </c>
      <c r="E113" s="125">
        <v>3</v>
      </c>
      <c r="F113" s="146">
        <v>13090</v>
      </c>
      <c r="G113" s="174">
        <f t="shared" si="7"/>
        <v>11.45912910618793</v>
      </c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</row>
    <row r="114" spans="1:22" ht="15.75" customHeight="1">
      <c r="A114" s="108"/>
      <c r="B114" s="91">
        <v>29</v>
      </c>
      <c r="C114" s="122" t="s">
        <v>113</v>
      </c>
      <c r="D114" s="132" t="s">
        <v>3</v>
      </c>
      <c r="E114" s="125">
        <v>27</v>
      </c>
      <c r="F114" s="146">
        <v>11867</v>
      </c>
      <c r="G114" s="174">
        <f t="shared" si="7"/>
        <v>113.7608494143423</v>
      </c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</row>
    <row r="115" spans="1:22" ht="15.75" customHeight="1">
      <c r="A115" s="108"/>
      <c r="B115" s="106">
        <v>30</v>
      </c>
      <c r="C115" s="122" t="s">
        <v>114</v>
      </c>
      <c r="D115" s="130" t="s">
        <v>4</v>
      </c>
      <c r="E115" s="125">
        <v>50</v>
      </c>
      <c r="F115" s="146">
        <v>11832</v>
      </c>
      <c r="G115" s="174">
        <f t="shared" si="7"/>
        <v>211.29141311697092</v>
      </c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</row>
    <row r="116" spans="1:22" ht="15.75" customHeight="1">
      <c r="A116" s="108"/>
      <c r="B116" s="91">
        <v>31</v>
      </c>
      <c r="C116" s="122" t="s">
        <v>115</v>
      </c>
      <c r="D116" s="132" t="s">
        <v>3</v>
      </c>
      <c r="E116" s="125">
        <v>13</v>
      </c>
      <c r="F116" s="146">
        <v>8842</v>
      </c>
      <c r="G116" s="174">
        <f t="shared" si="7"/>
        <v>73.51277991404659</v>
      </c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</row>
    <row r="117" spans="1:22" ht="15.75" customHeight="1">
      <c r="A117" s="108"/>
      <c r="B117" s="106">
        <v>32</v>
      </c>
      <c r="C117" s="122" t="s">
        <v>116</v>
      </c>
      <c r="D117" s="132" t="s">
        <v>3</v>
      </c>
      <c r="E117" s="125">
        <v>19</v>
      </c>
      <c r="F117" s="146">
        <v>14503</v>
      </c>
      <c r="G117" s="174">
        <f t="shared" si="7"/>
        <v>65.503688891953388</v>
      </c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</row>
    <row r="118" spans="1:22" ht="15.75" customHeight="1">
      <c r="A118" s="108"/>
      <c r="B118" s="91">
        <v>33</v>
      </c>
      <c r="C118" s="122" t="s">
        <v>117</v>
      </c>
      <c r="D118" s="130" t="s">
        <v>4</v>
      </c>
      <c r="E118" s="125">
        <v>47</v>
      </c>
      <c r="F118" s="146">
        <v>8125</v>
      </c>
      <c r="G118" s="174">
        <f t="shared" si="7"/>
        <v>289.23076923076923</v>
      </c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</row>
    <row r="119" spans="1:22" ht="15.75" customHeight="1">
      <c r="A119" s="108"/>
      <c r="B119" s="106">
        <v>34</v>
      </c>
      <c r="C119" s="122" t="s">
        <v>118</v>
      </c>
      <c r="D119" s="130" t="s">
        <v>4</v>
      </c>
      <c r="E119" s="125">
        <v>35</v>
      </c>
      <c r="F119" s="146">
        <v>5871</v>
      </c>
      <c r="G119" s="174">
        <f t="shared" si="7"/>
        <v>298.07528530063018</v>
      </c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</row>
    <row r="120" spans="1:22" ht="15.75" customHeight="1">
      <c r="A120" s="108"/>
      <c r="B120" s="91">
        <v>35</v>
      </c>
      <c r="C120" s="122" t="s">
        <v>119</v>
      </c>
      <c r="D120" s="130" t="s">
        <v>4</v>
      </c>
      <c r="E120" s="125">
        <v>49</v>
      </c>
      <c r="F120" s="146">
        <v>11887</v>
      </c>
      <c r="G120" s="174">
        <f t="shared" si="7"/>
        <v>206.10751240851349</v>
      </c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</row>
    <row r="121" spans="1:22" ht="15.75" customHeight="1">
      <c r="A121" s="108"/>
      <c r="B121" s="106">
        <v>36</v>
      </c>
      <c r="C121" s="122" t="s">
        <v>120</v>
      </c>
      <c r="D121" s="130" t="s">
        <v>4</v>
      </c>
      <c r="E121" s="125">
        <v>32</v>
      </c>
      <c r="F121" s="146">
        <v>9000</v>
      </c>
      <c r="G121" s="174">
        <f t="shared" si="7"/>
        <v>177.7777777777778</v>
      </c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</row>
    <row r="122" spans="1:22" ht="15.75" customHeight="1">
      <c r="A122" s="108"/>
      <c r="B122" s="91">
        <v>37</v>
      </c>
      <c r="C122" s="122" t="s">
        <v>121</v>
      </c>
      <c r="D122" s="132" t="s">
        <v>3</v>
      </c>
      <c r="E122" s="125">
        <v>16</v>
      </c>
      <c r="F122" s="146">
        <v>8921</v>
      </c>
      <c r="G122" s="174">
        <f t="shared" si="7"/>
        <v>89.676045286402868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</row>
    <row r="123" spans="1:22" ht="15.75" customHeight="1">
      <c r="A123" s="176" t="s">
        <v>122</v>
      </c>
      <c r="B123" s="85"/>
      <c r="C123" s="121"/>
      <c r="D123" s="121" t="s">
        <v>4</v>
      </c>
      <c r="E123" s="124">
        <v>591</v>
      </c>
      <c r="F123" s="141">
        <f t="shared" ref="F123" si="9">SUM(F124:F139)</f>
        <v>197085</v>
      </c>
      <c r="G123" s="32">
        <f t="shared" si="7"/>
        <v>149.93530710099705</v>
      </c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</row>
    <row r="124" spans="1:22" ht="15.75" customHeight="1">
      <c r="A124" s="108"/>
      <c r="B124" s="91">
        <v>1</v>
      </c>
      <c r="C124" s="122" t="s">
        <v>123</v>
      </c>
      <c r="D124" s="133" t="s">
        <v>2</v>
      </c>
      <c r="E124" s="125">
        <v>16</v>
      </c>
      <c r="F124" s="140">
        <v>27731</v>
      </c>
      <c r="G124" s="174">
        <f t="shared" si="7"/>
        <v>28.848581010421547</v>
      </c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</row>
    <row r="125" spans="1:22" ht="15.75" customHeight="1">
      <c r="A125" s="108"/>
      <c r="B125" s="91">
        <v>2</v>
      </c>
      <c r="C125" s="122" t="s">
        <v>124</v>
      </c>
      <c r="D125" s="130" t="s">
        <v>4</v>
      </c>
      <c r="E125" s="125">
        <v>59</v>
      </c>
      <c r="F125" s="140">
        <v>8685</v>
      </c>
      <c r="G125" s="174">
        <f t="shared" si="7"/>
        <v>339.66609096142776</v>
      </c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</row>
    <row r="126" spans="1:22" ht="15.75" customHeight="1">
      <c r="A126" s="108"/>
      <c r="B126" s="91">
        <v>3</v>
      </c>
      <c r="C126" s="122" t="s">
        <v>125</v>
      </c>
      <c r="D126" s="133" t="s">
        <v>2</v>
      </c>
      <c r="E126" s="125">
        <v>10</v>
      </c>
      <c r="F126" s="140">
        <v>13427</v>
      </c>
      <c r="G126" s="174">
        <f t="shared" si="7"/>
        <v>37.23840023832576</v>
      </c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</row>
    <row r="127" spans="1:22" ht="15.75" customHeight="1">
      <c r="A127" s="108"/>
      <c r="B127" s="91">
        <v>4</v>
      </c>
      <c r="C127" s="122" t="s">
        <v>126</v>
      </c>
      <c r="D127" s="132" t="s">
        <v>3</v>
      </c>
      <c r="E127" s="125">
        <v>23</v>
      </c>
      <c r="F127" s="140">
        <v>12583</v>
      </c>
      <c r="G127" s="174">
        <f t="shared" si="7"/>
        <v>91.393149487403633</v>
      </c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</row>
    <row r="128" spans="1:22" ht="15.75" customHeight="1">
      <c r="A128" s="108"/>
      <c r="B128" s="91">
        <v>5</v>
      </c>
      <c r="C128" s="122" t="s">
        <v>127</v>
      </c>
      <c r="D128" s="130" t="s">
        <v>4</v>
      </c>
      <c r="E128" s="125">
        <v>191</v>
      </c>
      <c r="F128" s="140">
        <v>6777</v>
      </c>
      <c r="G128" s="174">
        <f t="shared" si="7"/>
        <v>1409.1781024051941</v>
      </c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</row>
    <row r="129" spans="1:22" ht="15.75" customHeight="1">
      <c r="A129" s="108"/>
      <c r="B129" s="91">
        <v>6</v>
      </c>
      <c r="C129" s="122" t="s">
        <v>128</v>
      </c>
      <c r="D129" s="132" t="s">
        <v>3</v>
      </c>
      <c r="E129" s="125">
        <v>22</v>
      </c>
      <c r="F129" s="140">
        <v>12012</v>
      </c>
      <c r="G129" s="174">
        <f t="shared" si="7"/>
        <v>91.575091575091577</v>
      </c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</row>
    <row r="130" spans="1:22" ht="15.75" customHeight="1">
      <c r="A130" s="108"/>
      <c r="B130" s="91">
        <v>7</v>
      </c>
      <c r="C130" s="122" t="s">
        <v>129</v>
      </c>
      <c r="D130" s="133" t="s">
        <v>2</v>
      </c>
      <c r="E130" s="125">
        <v>8</v>
      </c>
      <c r="F130" s="140">
        <v>18515</v>
      </c>
      <c r="G130" s="174">
        <f t="shared" si="7"/>
        <v>21.60410477990818</v>
      </c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</row>
    <row r="131" spans="1:22" ht="15.75" customHeight="1">
      <c r="A131" s="108"/>
      <c r="B131" s="91">
        <v>8</v>
      </c>
      <c r="C131" s="122" t="s">
        <v>130</v>
      </c>
      <c r="D131" s="132" t="s">
        <v>3</v>
      </c>
      <c r="E131" s="125">
        <v>16</v>
      </c>
      <c r="F131" s="140">
        <v>11305</v>
      </c>
      <c r="G131" s="174">
        <f t="shared" si="7"/>
        <v>70.765148164528981</v>
      </c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</row>
    <row r="132" spans="1:22" ht="15.75" customHeight="1">
      <c r="A132" s="108"/>
      <c r="B132" s="91">
        <v>9</v>
      </c>
      <c r="C132" s="122" t="s">
        <v>131</v>
      </c>
      <c r="D132" s="130" t="s">
        <v>4</v>
      </c>
      <c r="E132" s="125">
        <v>40</v>
      </c>
      <c r="F132" s="140">
        <v>13133</v>
      </c>
      <c r="G132" s="174">
        <f t="shared" si="7"/>
        <v>152.2881291403335</v>
      </c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</row>
    <row r="133" spans="1:22" ht="15.75" customHeight="1">
      <c r="A133" s="108"/>
      <c r="B133" s="91">
        <v>10</v>
      </c>
      <c r="C133" s="122" t="s">
        <v>132</v>
      </c>
      <c r="D133" s="132" t="s">
        <v>3</v>
      </c>
      <c r="E133" s="125">
        <v>11</v>
      </c>
      <c r="F133" s="140">
        <v>8112</v>
      </c>
      <c r="G133" s="174">
        <f t="shared" si="7"/>
        <v>67.800788954635109</v>
      </c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</row>
    <row r="134" spans="1:22" ht="15.75" customHeight="1">
      <c r="A134" s="108"/>
      <c r="B134" s="91">
        <v>11</v>
      </c>
      <c r="C134" s="122" t="s">
        <v>133</v>
      </c>
      <c r="D134" s="132" t="s">
        <v>3</v>
      </c>
      <c r="E134" s="125">
        <v>24</v>
      </c>
      <c r="F134" s="140">
        <v>8962</v>
      </c>
      <c r="G134" s="174">
        <f t="shared" si="7"/>
        <v>133.89868332961393</v>
      </c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</row>
    <row r="135" spans="1:22" ht="15.75" customHeight="1">
      <c r="A135" s="108"/>
      <c r="B135" s="91">
        <v>12</v>
      </c>
      <c r="C135" s="122" t="s">
        <v>134</v>
      </c>
      <c r="D135" s="131" t="s">
        <v>1</v>
      </c>
      <c r="E135" s="125">
        <v>2</v>
      </c>
      <c r="F135" s="140">
        <v>13170</v>
      </c>
      <c r="G135" s="174">
        <f t="shared" si="7"/>
        <v>7.5930144267274109</v>
      </c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</row>
    <row r="136" spans="1:22" ht="15.75" customHeight="1">
      <c r="A136" s="108"/>
      <c r="B136" s="91">
        <v>13</v>
      </c>
      <c r="C136" s="122" t="s">
        <v>135</v>
      </c>
      <c r="D136" s="132" t="s">
        <v>3</v>
      </c>
      <c r="E136" s="125">
        <v>19</v>
      </c>
      <c r="F136" s="140">
        <v>9186</v>
      </c>
      <c r="G136" s="174">
        <f t="shared" si="7"/>
        <v>103.41824515567167</v>
      </c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</row>
    <row r="137" spans="1:22" ht="15.75" customHeight="1">
      <c r="A137" s="108"/>
      <c r="B137" s="91">
        <v>14</v>
      </c>
      <c r="C137" s="122" t="s">
        <v>136</v>
      </c>
      <c r="D137" s="133" t="s">
        <v>2</v>
      </c>
      <c r="E137" s="125">
        <v>9</v>
      </c>
      <c r="F137" s="140">
        <v>11322</v>
      </c>
      <c r="G137" s="174">
        <f t="shared" si="7"/>
        <v>39.745627980922102</v>
      </c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</row>
    <row r="138" spans="1:22" ht="15.75" customHeight="1">
      <c r="A138" s="108"/>
      <c r="B138" s="91">
        <v>15</v>
      </c>
      <c r="C138" s="122" t="s">
        <v>137</v>
      </c>
      <c r="D138" s="130" t="s">
        <v>4</v>
      </c>
      <c r="E138" s="125">
        <v>75</v>
      </c>
      <c r="F138" s="140">
        <v>10133</v>
      </c>
      <c r="G138" s="174">
        <f t="shared" si="7"/>
        <v>370.07796309089116</v>
      </c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</row>
    <row r="139" spans="1:22" ht="15.75" customHeight="1">
      <c r="A139" s="108"/>
      <c r="B139" s="91">
        <v>16</v>
      </c>
      <c r="C139" s="122" t="s">
        <v>138</v>
      </c>
      <c r="D139" s="131" t="s">
        <v>1</v>
      </c>
      <c r="E139" s="125">
        <v>3</v>
      </c>
      <c r="F139" s="140">
        <v>12032</v>
      </c>
      <c r="G139" s="174">
        <f t="shared" si="7"/>
        <v>12.466755319148936</v>
      </c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</row>
    <row r="140" spans="1:22" ht="15.75" customHeight="1">
      <c r="A140" s="159" t="s">
        <v>139</v>
      </c>
      <c r="B140" s="85"/>
      <c r="C140" s="121"/>
      <c r="D140" s="121" t="s">
        <v>2</v>
      </c>
      <c r="E140" s="124">
        <v>102</v>
      </c>
      <c r="F140" s="141">
        <f t="shared" ref="F140" si="10">SUM(F141:F157)</f>
        <v>152395</v>
      </c>
      <c r="G140" s="32">
        <f t="shared" si="7"/>
        <v>33.465664884018501</v>
      </c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</row>
    <row r="141" spans="1:22" ht="15.75" customHeight="1">
      <c r="A141" s="108"/>
      <c r="B141" s="91">
        <v>1</v>
      </c>
      <c r="C141" s="122" t="s">
        <v>140</v>
      </c>
      <c r="D141" s="131" t="s">
        <v>1</v>
      </c>
      <c r="E141" s="125">
        <v>0</v>
      </c>
      <c r="F141" s="140">
        <v>4726</v>
      </c>
      <c r="G141" s="174">
        <f t="shared" si="7"/>
        <v>0</v>
      </c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</row>
    <row r="142" spans="1:22" ht="15.75" customHeight="1">
      <c r="A142" s="108"/>
      <c r="B142" s="91">
        <v>2</v>
      </c>
      <c r="C142" s="122" t="s">
        <v>141</v>
      </c>
      <c r="D142" s="132" t="s">
        <v>3</v>
      </c>
      <c r="E142" s="125">
        <v>12</v>
      </c>
      <c r="F142" s="140">
        <v>11222</v>
      </c>
      <c r="G142" s="174">
        <f t="shared" ref="G142:G205" si="11">(E142)/(F142*2)*100000</f>
        <v>53.466405275351988</v>
      </c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</row>
    <row r="143" spans="1:22" ht="15.75" customHeight="1">
      <c r="A143" s="108"/>
      <c r="B143" s="91">
        <v>3</v>
      </c>
      <c r="C143" s="122" t="s">
        <v>142</v>
      </c>
      <c r="D143" s="133" t="s">
        <v>2</v>
      </c>
      <c r="E143" s="125">
        <v>5</v>
      </c>
      <c r="F143" s="140">
        <v>9710</v>
      </c>
      <c r="G143" s="174">
        <f t="shared" si="11"/>
        <v>25.746652935118433</v>
      </c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</row>
    <row r="144" spans="1:22" ht="15.75" customHeight="1">
      <c r="A144" s="108"/>
      <c r="B144" s="91">
        <v>4</v>
      </c>
      <c r="C144" s="122" t="s">
        <v>143</v>
      </c>
      <c r="D144" s="131" t="s">
        <v>1</v>
      </c>
      <c r="E144" s="125">
        <v>2</v>
      </c>
      <c r="F144" s="140">
        <v>6500</v>
      </c>
      <c r="G144" s="174">
        <f t="shared" si="11"/>
        <v>15.384615384615385</v>
      </c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</row>
    <row r="145" spans="1:22" ht="15.75" customHeight="1">
      <c r="A145" s="108"/>
      <c r="B145" s="91">
        <v>5</v>
      </c>
      <c r="C145" s="122" t="s">
        <v>144</v>
      </c>
      <c r="D145" s="132" t="s">
        <v>3</v>
      </c>
      <c r="E145" s="125">
        <v>14</v>
      </c>
      <c r="F145" s="140">
        <v>9175</v>
      </c>
      <c r="G145" s="174">
        <f t="shared" si="11"/>
        <v>76.294277929155314</v>
      </c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</row>
    <row r="146" spans="1:22" ht="15.75" customHeight="1">
      <c r="A146" s="108"/>
      <c r="B146" s="91">
        <v>6</v>
      </c>
      <c r="C146" s="122" t="s">
        <v>145</v>
      </c>
      <c r="D146" s="132" t="s">
        <v>3</v>
      </c>
      <c r="E146" s="125">
        <v>11</v>
      </c>
      <c r="F146" s="140">
        <v>6979</v>
      </c>
      <c r="G146" s="174">
        <f t="shared" si="11"/>
        <v>78.807852127812012</v>
      </c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</row>
    <row r="147" spans="1:22" ht="15.75" customHeight="1">
      <c r="A147" s="108"/>
      <c r="B147" s="91">
        <v>7</v>
      </c>
      <c r="C147" s="122" t="s">
        <v>146</v>
      </c>
      <c r="D147" s="133" t="s">
        <v>2</v>
      </c>
      <c r="E147" s="125">
        <v>10</v>
      </c>
      <c r="F147" s="140">
        <v>10500</v>
      </c>
      <c r="G147" s="174">
        <f t="shared" si="11"/>
        <v>47.61904761904762</v>
      </c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</row>
    <row r="148" spans="1:22" ht="15.75" customHeight="1">
      <c r="A148" s="108"/>
      <c r="B148" s="91">
        <v>8</v>
      </c>
      <c r="C148" s="122" t="s">
        <v>136</v>
      </c>
      <c r="D148" s="133" t="s">
        <v>2</v>
      </c>
      <c r="E148" s="125">
        <v>10</v>
      </c>
      <c r="F148" s="140">
        <v>10480</v>
      </c>
      <c r="G148" s="174">
        <f t="shared" si="11"/>
        <v>47.709923664122137</v>
      </c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</row>
    <row r="149" spans="1:22" ht="15.75" customHeight="1">
      <c r="A149" s="108"/>
      <c r="B149" s="91">
        <v>9</v>
      </c>
      <c r="C149" s="122" t="s">
        <v>147</v>
      </c>
      <c r="D149" s="131" t="s">
        <v>1</v>
      </c>
      <c r="E149" s="125">
        <v>0</v>
      </c>
      <c r="F149" s="140">
        <v>8657</v>
      </c>
      <c r="G149" s="174">
        <f t="shared" si="11"/>
        <v>0</v>
      </c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</row>
    <row r="150" spans="1:22" ht="15.75" customHeight="1">
      <c r="A150" s="108"/>
      <c r="B150" s="91">
        <v>10</v>
      </c>
      <c r="C150" s="122" t="s">
        <v>148</v>
      </c>
      <c r="D150" s="133" t="s">
        <v>2</v>
      </c>
      <c r="E150" s="125">
        <v>6</v>
      </c>
      <c r="F150" s="140">
        <v>8399</v>
      </c>
      <c r="G150" s="174">
        <f t="shared" si="11"/>
        <v>35.718537921181095</v>
      </c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</row>
    <row r="151" spans="1:22" ht="15.75" customHeight="1">
      <c r="A151" s="108"/>
      <c r="B151" s="91">
        <v>11</v>
      </c>
      <c r="C151" s="122" t="s">
        <v>149</v>
      </c>
      <c r="D151" s="131" t="s">
        <v>1</v>
      </c>
      <c r="E151" s="125">
        <v>1</v>
      </c>
      <c r="F151" s="140">
        <v>8040</v>
      </c>
      <c r="G151" s="174">
        <f t="shared" si="11"/>
        <v>6.2189054726368154</v>
      </c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</row>
    <row r="152" spans="1:22" ht="15.75" customHeight="1">
      <c r="A152" s="108"/>
      <c r="B152" s="91">
        <v>12</v>
      </c>
      <c r="C152" s="122" t="s">
        <v>150</v>
      </c>
      <c r="D152" s="132" t="s">
        <v>3</v>
      </c>
      <c r="E152" s="125">
        <v>14</v>
      </c>
      <c r="F152" s="140">
        <v>13554</v>
      </c>
      <c r="G152" s="174">
        <f t="shared" si="11"/>
        <v>51.645270768776747</v>
      </c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</row>
    <row r="153" spans="1:22" ht="15.75" customHeight="1">
      <c r="A153" s="108"/>
      <c r="B153" s="91">
        <v>13</v>
      </c>
      <c r="C153" s="122" t="s">
        <v>151</v>
      </c>
      <c r="D153" s="131" t="s">
        <v>1</v>
      </c>
      <c r="E153" s="125">
        <v>3</v>
      </c>
      <c r="F153" s="140">
        <v>8246</v>
      </c>
      <c r="G153" s="174">
        <f t="shared" si="11"/>
        <v>18.190637885035169</v>
      </c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</row>
    <row r="154" spans="1:22" ht="15.75" customHeight="1">
      <c r="A154" s="108"/>
      <c r="B154" s="91">
        <v>14</v>
      </c>
      <c r="C154" s="122" t="s">
        <v>152</v>
      </c>
      <c r="D154" s="133" t="s">
        <v>2</v>
      </c>
      <c r="E154" s="125">
        <v>9</v>
      </c>
      <c r="F154" s="140">
        <v>13452</v>
      </c>
      <c r="G154" s="174">
        <f t="shared" si="11"/>
        <v>33.452274754683316</v>
      </c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</row>
    <row r="155" spans="1:22" ht="15.75" customHeight="1">
      <c r="A155" s="108"/>
      <c r="B155" s="91">
        <v>15</v>
      </c>
      <c r="C155" s="122" t="s">
        <v>153</v>
      </c>
      <c r="D155" s="131" t="s">
        <v>1</v>
      </c>
      <c r="E155" s="125">
        <v>2</v>
      </c>
      <c r="F155" s="140">
        <v>7120</v>
      </c>
      <c r="G155" s="174">
        <f t="shared" si="11"/>
        <v>14.04494382022472</v>
      </c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</row>
    <row r="156" spans="1:22" ht="15.75" customHeight="1">
      <c r="A156" s="108"/>
      <c r="B156" s="91">
        <v>16</v>
      </c>
      <c r="C156" s="122" t="s">
        <v>154</v>
      </c>
      <c r="D156" s="131" t="s">
        <v>1</v>
      </c>
      <c r="E156" s="125">
        <v>0</v>
      </c>
      <c r="F156" s="140">
        <v>6346</v>
      </c>
      <c r="G156" s="174">
        <f t="shared" si="11"/>
        <v>0</v>
      </c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</row>
    <row r="157" spans="1:22" ht="15.75" customHeight="1">
      <c r="A157" s="108"/>
      <c r="B157" s="91">
        <v>17</v>
      </c>
      <c r="C157" s="122" t="s">
        <v>155</v>
      </c>
      <c r="D157" s="131" t="s">
        <v>1</v>
      </c>
      <c r="E157" s="125">
        <v>2</v>
      </c>
      <c r="F157" s="140">
        <v>9289</v>
      </c>
      <c r="G157" s="174">
        <f t="shared" si="11"/>
        <v>10.765421466250404</v>
      </c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</row>
    <row r="158" spans="1:22" ht="15.75" customHeight="1">
      <c r="A158" s="159" t="s">
        <v>156</v>
      </c>
      <c r="B158" s="85"/>
      <c r="C158" s="121"/>
      <c r="D158" s="121" t="s">
        <v>2</v>
      </c>
      <c r="E158" s="124">
        <v>79</v>
      </c>
      <c r="F158" s="147">
        <f>SUM(F159:F176)</f>
        <v>150857</v>
      </c>
      <c r="G158" s="32">
        <f t="shared" si="11"/>
        <v>26.183736916417537</v>
      </c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</row>
    <row r="159" spans="1:22" ht="15.75" customHeight="1">
      <c r="A159" s="108"/>
      <c r="B159" s="91">
        <v>1</v>
      </c>
      <c r="C159" s="122" t="s">
        <v>157</v>
      </c>
      <c r="D159" s="131" t="s">
        <v>1</v>
      </c>
      <c r="E159" s="125">
        <v>0</v>
      </c>
      <c r="F159" s="148">
        <v>3955</v>
      </c>
      <c r="G159" s="174">
        <f t="shared" si="11"/>
        <v>0</v>
      </c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</row>
    <row r="160" spans="1:22" ht="15.75" customHeight="1">
      <c r="A160" s="108"/>
      <c r="B160" s="91">
        <v>2</v>
      </c>
      <c r="C160" s="122" t="s">
        <v>158</v>
      </c>
      <c r="D160" s="131" t="s">
        <v>1</v>
      </c>
      <c r="E160" s="125">
        <v>1</v>
      </c>
      <c r="F160" s="148">
        <v>7559</v>
      </c>
      <c r="G160" s="174">
        <f t="shared" si="11"/>
        <v>6.6146315650218286</v>
      </c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</row>
    <row r="161" spans="1:22" ht="15.75" customHeight="1">
      <c r="A161" s="108"/>
      <c r="B161" s="91">
        <v>3</v>
      </c>
      <c r="C161" s="122" t="s">
        <v>159</v>
      </c>
      <c r="D161" s="131" t="s">
        <v>1</v>
      </c>
      <c r="E161" s="125">
        <v>1</v>
      </c>
      <c r="F161" s="148">
        <v>9339</v>
      </c>
      <c r="G161" s="174">
        <f t="shared" si="11"/>
        <v>5.3538922796873329</v>
      </c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</row>
    <row r="162" spans="1:22" ht="15.75" customHeight="1">
      <c r="A162" s="108"/>
      <c r="B162" s="91">
        <v>4</v>
      </c>
      <c r="C162" s="122" t="s">
        <v>160</v>
      </c>
      <c r="D162" s="131" t="s">
        <v>1</v>
      </c>
      <c r="E162" s="125">
        <v>0</v>
      </c>
      <c r="F162" s="148">
        <v>9750</v>
      </c>
      <c r="G162" s="174">
        <f t="shared" si="11"/>
        <v>0</v>
      </c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</row>
    <row r="163" spans="1:22" ht="15.75" customHeight="1">
      <c r="A163" s="108"/>
      <c r="B163" s="91">
        <v>5</v>
      </c>
      <c r="C163" s="122" t="s">
        <v>161</v>
      </c>
      <c r="D163" s="133" t="s">
        <v>2</v>
      </c>
      <c r="E163" s="125">
        <v>5</v>
      </c>
      <c r="F163" s="148">
        <v>7228</v>
      </c>
      <c r="G163" s="174">
        <f t="shared" si="11"/>
        <v>34.587714443829547</v>
      </c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</row>
    <row r="164" spans="1:22" ht="15.75" customHeight="1">
      <c r="A164" s="108"/>
      <c r="B164" s="91">
        <v>6</v>
      </c>
      <c r="C164" s="122" t="s">
        <v>162</v>
      </c>
      <c r="D164" s="132" t="s">
        <v>3</v>
      </c>
      <c r="E164" s="125">
        <v>10</v>
      </c>
      <c r="F164" s="148">
        <v>8014</v>
      </c>
      <c r="G164" s="174">
        <f t="shared" si="11"/>
        <v>62.39081607187422</v>
      </c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</row>
    <row r="165" spans="1:22" ht="15.75" customHeight="1">
      <c r="A165" s="108"/>
      <c r="B165" s="91">
        <v>7</v>
      </c>
      <c r="C165" s="122" t="s">
        <v>163</v>
      </c>
      <c r="D165" s="131" t="s">
        <v>1</v>
      </c>
      <c r="E165" s="125">
        <v>2</v>
      </c>
      <c r="F165" s="148">
        <v>10700</v>
      </c>
      <c r="G165" s="174">
        <f t="shared" si="11"/>
        <v>9.3457943925233646</v>
      </c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</row>
    <row r="166" spans="1:22" ht="15.75" customHeight="1">
      <c r="A166" s="108"/>
      <c r="B166" s="91">
        <v>8</v>
      </c>
      <c r="C166" s="122" t="s">
        <v>164</v>
      </c>
      <c r="D166" s="131" t="s">
        <v>1</v>
      </c>
      <c r="E166" s="125">
        <v>0</v>
      </c>
      <c r="F166" s="148">
        <v>5922</v>
      </c>
      <c r="G166" s="174">
        <f t="shared" si="11"/>
        <v>0</v>
      </c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</row>
    <row r="167" spans="1:22" ht="15.75" customHeight="1">
      <c r="A167" s="108"/>
      <c r="B167" s="91">
        <v>9</v>
      </c>
      <c r="C167" s="122" t="s">
        <v>165</v>
      </c>
      <c r="D167" s="133" t="s">
        <v>2</v>
      </c>
      <c r="E167" s="125">
        <v>3</v>
      </c>
      <c r="F167" s="148">
        <v>5875</v>
      </c>
      <c r="G167" s="174">
        <f t="shared" si="11"/>
        <v>25.531914893617021</v>
      </c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</row>
    <row r="168" spans="1:22" ht="15.75" customHeight="1">
      <c r="A168" s="108"/>
      <c r="B168" s="91">
        <v>10</v>
      </c>
      <c r="C168" s="122" t="s">
        <v>166</v>
      </c>
      <c r="D168" s="131" t="s">
        <v>1</v>
      </c>
      <c r="E168" s="125">
        <v>0</v>
      </c>
      <c r="F168" s="148">
        <v>6652</v>
      </c>
      <c r="G168" s="174">
        <f t="shared" si="11"/>
        <v>0</v>
      </c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</row>
    <row r="169" spans="1:22" ht="15.75" customHeight="1">
      <c r="A169" s="108"/>
      <c r="B169" s="91">
        <v>11</v>
      </c>
      <c r="C169" s="122" t="s">
        <v>95</v>
      </c>
      <c r="D169" s="133" t="s">
        <v>2</v>
      </c>
      <c r="E169" s="125">
        <v>5</v>
      </c>
      <c r="F169" s="149">
        <v>9275</v>
      </c>
      <c r="G169" s="174">
        <f t="shared" si="11"/>
        <v>26.954177897574127</v>
      </c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</row>
    <row r="170" spans="1:22" ht="15.75" customHeight="1">
      <c r="A170" s="108"/>
      <c r="B170" s="91">
        <v>12</v>
      </c>
      <c r="C170" s="122" t="s">
        <v>167</v>
      </c>
      <c r="D170" s="132" t="s">
        <v>3</v>
      </c>
      <c r="E170" s="125">
        <v>11</v>
      </c>
      <c r="F170" s="149">
        <v>7505</v>
      </c>
      <c r="G170" s="174">
        <f t="shared" si="11"/>
        <v>73.28447701532312</v>
      </c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</row>
    <row r="171" spans="1:22" ht="15.75" customHeight="1">
      <c r="A171" s="108"/>
      <c r="B171" s="91">
        <v>13</v>
      </c>
      <c r="C171" s="122" t="s">
        <v>168</v>
      </c>
      <c r="D171" s="132" t="s">
        <v>3</v>
      </c>
      <c r="E171" s="125">
        <v>18</v>
      </c>
      <c r="F171" s="148">
        <v>8653</v>
      </c>
      <c r="G171" s="174">
        <f t="shared" si="11"/>
        <v>104.01016988327747</v>
      </c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</row>
    <row r="172" spans="1:22" ht="15.75" customHeight="1">
      <c r="A172" s="108"/>
      <c r="B172" s="91">
        <v>14</v>
      </c>
      <c r="C172" s="122" t="s">
        <v>169</v>
      </c>
      <c r="D172" s="132" t="s">
        <v>3</v>
      </c>
      <c r="E172" s="125">
        <v>12</v>
      </c>
      <c r="F172" s="148">
        <v>7198</v>
      </c>
      <c r="G172" s="174">
        <f t="shared" si="11"/>
        <v>83.356487913309252</v>
      </c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</row>
    <row r="173" spans="1:22" ht="15.75" customHeight="1">
      <c r="A173" s="108"/>
      <c r="B173" s="91">
        <v>15</v>
      </c>
      <c r="C173" s="122" t="s">
        <v>170</v>
      </c>
      <c r="D173" s="131" t="s">
        <v>1</v>
      </c>
      <c r="E173" s="125">
        <v>0</v>
      </c>
      <c r="F173" s="150">
        <v>9224</v>
      </c>
      <c r="G173" s="174">
        <f t="shared" si="11"/>
        <v>0</v>
      </c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</row>
    <row r="174" spans="1:22" ht="15.75" customHeight="1">
      <c r="A174" s="108"/>
      <c r="B174" s="91">
        <v>16</v>
      </c>
      <c r="C174" s="122" t="s">
        <v>171</v>
      </c>
      <c r="D174" s="131" t="s">
        <v>1</v>
      </c>
      <c r="E174" s="125">
        <v>3</v>
      </c>
      <c r="F174" s="149">
        <v>10986</v>
      </c>
      <c r="G174" s="174">
        <f t="shared" si="11"/>
        <v>13.653741125068267</v>
      </c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</row>
    <row r="175" spans="1:22" ht="15.75" customHeight="1">
      <c r="A175" s="108"/>
      <c r="B175" s="91">
        <v>17</v>
      </c>
      <c r="C175" s="122" t="s">
        <v>172</v>
      </c>
      <c r="D175" s="133" t="s">
        <v>2</v>
      </c>
      <c r="E175" s="125">
        <v>8</v>
      </c>
      <c r="F175" s="148">
        <v>11477</v>
      </c>
      <c r="G175" s="174">
        <f t="shared" si="11"/>
        <v>34.852313322296766</v>
      </c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</row>
    <row r="176" spans="1:22" ht="15.75" customHeight="1">
      <c r="A176" s="108"/>
      <c r="B176" s="91">
        <v>18</v>
      </c>
      <c r="C176" s="122" t="s">
        <v>173</v>
      </c>
      <c r="D176" s="131" t="s">
        <v>1</v>
      </c>
      <c r="E176" s="125">
        <v>0</v>
      </c>
      <c r="F176" s="148">
        <v>11545</v>
      </c>
      <c r="G176" s="174">
        <f t="shared" si="11"/>
        <v>0</v>
      </c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</row>
    <row r="177" spans="1:22" ht="15.75" customHeight="1">
      <c r="A177" s="159" t="s">
        <v>174</v>
      </c>
      <c r="B177" s="85"/>
      <c r="C177" s="121"/>
      <c r="D177" s="121" t="s">
        <v>2</v>
      </c>
      <c r="E177" s="124">
        <v>104</v>
      </c>
      <c r="F177" s="141">
        <f>SUM(F178:F198)</f>
        <v>165577</v>
      </c>
      <c r="G177" s="32">
        <f t="shared" si="11"/>
        <v>31.405328034690807</v>
      </c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</row>
    <row r="178" spans="1:22" ht="15.75" customHeight="1">
      <c r="A178" s="108"/>
      <c r="B178" s="91">
        <v>1</v>
      </c>
      <c r="C178" s="122" t="s">
        <v>175</v>
      </c>
      <c r="D178" s="131" t="s">
        <v>1</v>
      </c>
      <c r="E178" s="125">
        <v>0</v>
      </c>
      <c r="F178" s="151">
        <v>15067</v>
      </c>
      <c r="G178" s="174">
        <f t="shared" si="11"/>
        <v>0</v>
      </c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</row>
    <row r="179" spans="1:22" ht="15.75" customHeight="1">
      <c r="A179" s="108"/>
      <c r="B179" s="91">
        <v>2</v>
      </c>
      <c r="C179" s="122" t="s">
        <v>176</v>
      </c>
      <c r="D179" s="131" t="s">
        <v>1</v>
      </c>
      <c r="E179" s="125">
        <v>0</v>
      </c>
      <c r="F179" s="142">
        <v>6089</v>
      </c>
      <c r="G179" s="174">
        <f t="shared" si="11"/>
        <v>0</v>
      </c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</row>
    <row r="180" spans="1:22" ht="15.75" customHeight="1">
      <c r="A180" s="108"/>
      <c r="B180" s="91">
        <v>3</v>
      </c>
      <c r="C180" s="122" t="s">
        <v>177</v>
      </c>
      <c r="D180" s="131" t="s">
        <v>1</v>
      </c>
      <c r="E180" s="125">
        <v>2</v>
      </c>
      <c r="F180" s="142">
        <v>6308</v>
      </c>
      <c r="G180" s="174">
        <f t="shared" si="11"/>
        <v>15.85288522511097</v>
      </c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</row>
    <row r="181" spans="1:22" ht="15.75" customHeight="1">
      <c r="A181" s="108"/>
      <c r="B181" s="91">
        <v>4</v>
      </c>
      <c r="C181" s="122" t="s">
        <v>178</v>
      </c>
      <c r="D181" s="132" t="s">
        <v>3</v>
      </c>
      <c r="E181" s="125">
        <v>7</v>
      </c>
      <c r="F181" s="142">
        <v>6565</v>
      </c>
      <c r="G181" s="174">
        <f t="shared" si="11"/>
        <v>53.313023610053314</v>
      </c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</row>
    <row r="182" spans="1:22" ht="15.75" customHeight="1">
      <c r="A182" s="108"/>
      <c r="B182" s="91">
        <v>5</v>
      </c>
      <c r="C182" s="122" t="s">
        <v>179</v>
      </c>
      <c r="D182" s="131" t="s">
        <v>1</v>
      </c>
      <c r="E182" s="125">
        <v>3</v>
      </c>
      <c r="F182" s="140">
        <v>7915</v>
      </c>
      <c r="G182" s="174">
        <f t="shared" si="11"/>
        <v>18.951358180669615</v>
      </c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</row>
    <row r="183" spans="1:22" ht="15.75" customHeight="1">
      <c r="A183" s="108"/>
      <c r="B183" s="91">
        <v>6</v>
      </c>
      <c r="C183" s="122" t="s">
        <v>180</v>
      </c>
      <c r="D183" s="131" t="s">
        <v>1</v>
      </c>
      <c r="E183" s="125">
        <v>1</v>
      </c>
      <c r="F183" s="140">
        <v>6080</v>
      </c>
      <c r="G183" s="174">
        <f t="shared" si="11"/>
        <v>8.223684210526315</v>
      </c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</row>
    <row r="184" spans="1:22" ht="15.75" customHeight="1">
      <c r="A184" s="108"/>
      <c r="B184" s="91">
        <v>7</v>
      </c>
      <c r="C184" s="122" t="s">
        <v>181</v>
      </c>
      <c r="D184" s="131" t="s">
        <v>1</v>
      </c>
      <c r="E184" s="125">
        <v>1</v>
      </c>
      <c r="F184" s="140">
        <v>5760</v>
      </c>
      <c r="G184" s="174">
        <f t="shared" si="11"/>
        <v>8.6805555555555554</v>
      </c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</row>
    <row r="185" spans="1:22" ht="15.75" customHeight="1">
      <c r="A185" s="108"/>
      <c r="B185" s="91">
        <v>8</v>
      </c>
      <c r="C185" s="122" t="s">
        <v>182</v>
      </c>
      <c r="D185" s="131" t="s">
        <v>1</v>
      </c>
      <c r="E185" s="125">
        <v>0</v>
      </c>
      <c r="F185" s="140">
        <v>7785</v>
      </c>
      <c r="G185" s="174">
        <f t="shared" si="11"/>
        <v>0</v>
      </c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</row>
    <row r="186" spans="1:22" ht="15.75" customHeight="1">
      <c r="A186" s="108"/>
      <c r="B186" s="91">
        <v>9</v>
      </c>
      <c r="C186" s="122" t="s">
        <v>183</v>
      </c>
      <c r="D186" s="133" t="s">
        <v>2</v>
      </c>
      <c r="E186" s="125">
        <v>6</v>
      </c>
      <c r="F186" s="140">
        <v>10400</v>
      </c>
      <c r="G186" s="174">
        <f t="shared" si="11"/>
        <v>28.84615384615385</v>
      </c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</row>
    <row r="187" spans="1:22" ht="15.75" customHeight="1">
      <c r="A187" s="108"/>
      <c r="B187" s="91">
        <v>10</v>
      </c>
      <c r="C187" s="122" t="s">
        <v>184</v>
      </c>
      <c r="D187" s="131" t="s">
        <v>1</v>
      </c>
      <c r="E187" s="125">
        <v>1</v>
      </c>
      <c r="F187" s="140">
        <v>7934</v>
      </c>
      <c r="G187" s="174">
        <f t="shared" si="11"/>
        <v>6.3019914292916566</v>
      </c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</row>
    <row r="188" spans="1:22" ht="15.75" customHeight="1">
      <c r="A188" s="108"/>
      <c r="B188" s="91">
        <v>11</v>
      </c>
      <c r="C188" s="122" t="s">
        <v>185</v>
      </c>
      <c r="D188" s="133" t="s">
        <v>2</v>
      </c>
      <c r="E188" s="125">
        <v>3</v>
      </c>
      <c r="F188" s="140">
        <v>6160</v>
      </c>
      <c r="G188" s="174">
        <f t="shared" si="11"/>
        <v>24.350649350649352</v>
      </c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</row>
    <row r="189" spans="1:22" ht="15.75" customHeight="1">
      <c r="A189" s="108"/>
      <c r="B189" s="91">
        <v>12</v>
      </c>
      <c r="C189" s="122" t="s">
        <v>186</v>
      </c>
      <c r="D189" s="133" t="s">
        <v>2</v>
      </c>
      <c r="E189" s="126">
        <v>5</v>
      </c>
      <c r="F189" s="140">
        <v>10648</v>
      </c>
      <c r="G189" s="174">
        <f t="shared" si="11"/>
        <v>23.478587528174305</v>
      </c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</row>
    <row r="190" spans="1:22" ht="15.75" customHeight="1">
      <c r="A190" s="108"/>
      <c r="B190" s="91">
        <v>13</v>
      </c>
      <c r="C190" s="122" t="s">
        <v>187</v>
      </c>
      <c r="D190" s="131" t="s">
        <v>1</v>
      </c>
      <c r="E190" s="126">
        <v>1</v>
      </c>
      <c r="F190" s="140">
        <v>4132</v>
      </c>
      <c r="G190" s="174">
        <f t="shared" si="11"/>
        <v>12.100677637947726</v>
      </c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</row>
    <row r="191" spans="1:22" ht="15.75" customHeight="1">
      <c r="A191" s="108"/>
      <c r="B191" s="91">
        <v>14</v>
      </c>
      <c r="C191" s="122" t="s">
        <v>188</v>
      </c>
      <c r="D191" s="132" t="s">
        <v>3</v>
      </c>
      <c r="E191" s="126">
        <v>12</v>
      </c>
      <c r="F191" s="140">
        <v>8865</v>
      </c>
      <c r="G191" s="174">
        <f t="shared" si="11"/>
        <v>67.681895093062607</v>
      </c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</row>
    <row r="192" spans="1:22" ht="15.75" customHeight="1">
      <c r="A192" s="108"/>
      <c r="B192" s="91">
        <v>15</v>
      </c>
      <c r="C192" s="122" t="s">
        <v>189</v>
      </c>
      <c r="D192" s="132" t="s">
        <v>3</v>
      </c>
      <c r="E192" s="126">
        <v>10</v>
      </c>
      <c r="F192" s="140">
        <v>8150</v>
      </c>
      <c r="G192" s="174">
        <f t="shared" si="11"/>
        <v>61.349693251533743</v>
      </c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</row>
    <row r="193" spans="1:22" ht="15.75" customHeight="1">
      <c r="A193" s="108"/>
      <c r="B193" s="91">
        <v>16</v>
      </c>
      <c r="C193" s="122" t="s">
        <v>190</v>
      </c>
      <c r="D193" s="133" t="s">
        <v>2</v>
      </c>
      <c r="E193" s="125">
        <v>4</v>
      </c>
      <c r="F193" s="140">
        <v>6482</v>
      </c>
      <c r="G193" s="174">
        <f t="shared" si="11"/>
        <v>30.854674483184201</v>
      </c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</row>
    <row r="194" spans="1:22" ht="15.75" customHeight="1">
      <c r="A194" s="108"/>
      <c r="B194" s="91">
        <v>17</v>
      </c>
      <c r="C194" s="122" t="s">
        <v>191</v>
      </c>
      <c r="D194" s="132" t="s">
        <v>3</v>
      </c>
      <c r="E194" s="125">
        <v>15</v>
      </c>
      <c r="F194" s="140">
        <v>5491</v>
      </c>
      <c r="G194" s="174">
        <f t="shared" si="11"/>
        <v>136.58714259697686</v>
      </c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</row>
    <row r="195" spans="1:22" ht="15.75" customHeight="1">
      <c r="A195" s="108"/>
      <c r="B195" s="91">
        <v>18</v>
      </c>
      <c r="C195" s="122" t="s">
        <v>192</v>
      </c>
      <c r="D195" s="132" t="s">
        <v>3</v>
      </c>
      <c r="E195" s="125">
        <v>13</v>
      </c>
      <c r="F195" s="140">
        <v>11650</v>
      </c>
      <c r="G195" s="174">
        <f t="shared" si="11"/>
        <v>55.793991416309012</v>
      </c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</row>
    <row r="196" spans="1:22" ht="15.75" customHeight="1">
      <c r="A196" s="108"/>
      <c r="B196" s="91">
        <v>19</v>
      </c>
      <c r="C196" s="122" t="s">
        <v>193</v>
      </c>
      <c r="D196" s="133" t="s">
        <v>2</v>
      </c>
      <c r="E196" s="125">
        <v>2</v>
      </c>
      <c r="F196" s="140">
        <v>4115</v>
      </c>
      <c r="G196" s="174">
        <f t="shared" si="11"/>
        <v>24.301336573511545</v>
      </c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</row>
    <row r="197" spans="1:22" ht="15.75" customHeight="1">
      <c r="A197" s="108"/>
      <c r="B197" s="91">
        <v>20</v>
      </c>
      <c r="C197" s="122" t="s">
        <v>194</v>
      </c>
      <c r="D197" s="133" t="s">
        <v>2</v>
      </c>
      <c r="E197" s="125">
        <v>8</v>
      </c>
      <c r="F197" s="140">
        <v>7947</v>
      </c>
      <c r="G197" s="174">
        <f t="shared" si="11"/>
        <v>50.333459166981243</v>
      </c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</row>
    <row r="198" spans="1:22" ht="15.75" customHeight="1">
      <c r="A198" s="108"/>
      <c r="B198" s="91">
        <v>21</v>
      </c>
      <c r="C198" s="122" t="s">
        <v>195</v>
      </c>
      <c r="D198" s="133" t="s">
        <v>2</v>
      </c>
      <c r="E198" s="125">
        <v>10</v>
      </c>
      <c r="F198" s="140">
        <v>12034</v>
      </c>
      <c r="G198" s="174">
        <f t="shared" si="11"/>
        <v>41.548944656805716</v>
      </c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</row>
    <row r="199" spans="1:22" ht="15.75" customHeight="1">
      <c r="A199" s="158" t="s">
        <v>196</v>
      </c>
      <c r="B199" s="85"/>
      <c r="C199" s="121"/>
      <c r="D199" s="121" t="s">
        <v>3</v>
      </c>
      <c r="E199" s="124">
        <v>219</v>
      </c>
      <c r="F199" s="141">
        <f t="shared" ref="F199" si="12">SUM(F200:F229)</f>
        <v>207239</v>
      </c>
      <c r="G199" s="175">
        <f t="shared" si="11"/>
        <v>52.837545056673697</v>
      </c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</row>
    <row r="200" spans="1:22" ht="15.75" customHeight="1">
      <c r="A200" s="108"/>
      <c r="B200" s="91">
        <v>1</v>
      </c>
      <c r="C200" s="122" t="s">
        <v>197</v>
      </c>
      <c r="D200" s="133" t="s">
        <v>2</v>
      </c>
      <c r="E200" s="125">
        <v>5</v>
      </c>
      <c r="F200" s="140">
        <v>8662</v>
      </c>
      <c r="G200" s="174">
        <f t="shared" si="11"/>
        <v>28.861694758716233</v>
      </c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</row>
    <row r="201" spans="1:22" ht="15.75" customHeight="1">
      <c r="A201" s="108"/>
      <c r="B201" s="91">
        <v>2</v>
      </c>
      <c r="C201" s="122" t="s">
        <v>198</v>
      </c>
      <c r="D201" s="133" t="s">
        <v>2</v>
      </c>
      <c r="E201" s="125">
        <v>5</v>
      </c>
      <c r="F201" s="140">
        <v>9791</v>
      </c>
      <c r="G201" s="174">
        <f t="shared" si="11"/>
        <v>25.533653355122052</v>
      </c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</row>
    <row r="202" spans="1:22" ht="15.75" customHeight="1">
      <c r="A202" s="108"/>
      <c r="B202" s="91">
        <v>3</v>
      </c>
      <c r="C202" s="122" t="s">
        <v>199</v>
      </c>
      <c r="D202" s="131" t="s">
        <v>1</v>
      </c>
      <c r="E202" s="125">
        <v>0</v>
      </c>
      <c r="F202" s="140">
        <v>8594</v>
      </c>
      <c r="G202" s="174">
        <f t="shared" si="11"/>
        <v>0</v>
      </c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</row>
    <row r="203" spans="1:22" ht="15.75" customHeight="1">
      <c r="A203" s="108"/>
      <c r="B203" s="91">
        <v>4</v>
      </c>
      <c r="C203" s="122" t="s">
        <v>200</v>
      </c>
      <c r="D203" s="131" t="s">
        <v>1</v>
      </c>
      <c r="E203" s="125">
        <v>2</v>
      </c>
      <c r="F203" s="140">
        <v>6880</v>
      </c>
      <c r="G203" s="174">
        <f t="shared" si="11"/>
        <v>14.534883720930232</v>
      </c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</row>
    <row r="204" spans="1:22" ht="15.75" customHeight="1">
      <c r="A204" s="108"/>
      <c r="B204" s="91">
        <v>5</v>
      </c>
      <c r="C204" s="122" t="s">
        <v>201</v>
      </c>
      <c r="D204" s="131" t="s">
        <v>1</v>
      </c>
      <c r="E204" s="125">
        <v>0</v>
      </c>
      <c r="F204" s="140">
        <v>8459</v>
      </c>
      <c r="G204" s="174">
        <f t="shared" si="11"/>
        <v>0</v>
      </c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</row>
    <row r="205" spans="1:22" ht="15.75" customHeight="1">
      <c r="A205" s="108"/>
      <c r="B205" s="91">
        <v>6</v>
      </c>
      <c r="C205" s="122" t="s">
        <v>202</v>
      </c>
      <c r="D205" s="133" t="s">
        <v>2</v>
      </c>
      <c r="E205" s="125">
        <v>4</v>
      </c>
      <c r="F205" s="140">
        <v>8627</v>
      </c>
      <c r="G205" s="174">
        <f t="shared" si="11"/>
        <v>23.183030022023878</v>
      </c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</row>
    <row r="206" spans="1:22" ht="15.75" customHeight="1">
      <c r="A206" s="108"/>
      <c r="B206" s="91">
        <v>7</v>
      </c>
      <c r="C206" s="122" t="s">
        <v>203</v>
      </c>
      <c r="D206" s="131" t="s">
        <v>1</v>
      </c>
      <c r="E206" s="125">
        <v>2</v>
      </c>
      <c r="F206" s="140">
        <v>7844</v>
      </c>
      <c r="G206" s="174">
        <f t="shared" ref="G206:G243" si="13">(E206)/(F206*2)*100000</f>
        <v>12.748597654258033</v>
      </c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</row>
    <row r="207" spans="1:22" ht="15.75" customHeight="1">
      <c r="A207" s="108"/>
      <c r="B207" s="91">
        <v>8</v>
      </c>
      <c r="C207" s="122" t="s">
        <v>204</v>
      </c>
      <c r="D207" s="132" t="s">
        <v>3</v>
      </c>
      <c r="E207" s="125">
        <v>5</v>
      </c>
      <c r="F207" s="140">
        <v>4395</v>
      </c>
      <c r="G207" s="174">
        <f t="shared" si="13"/>
        <v>56.882821387940837</v>
      </c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</row>
    <row r="208" spans="1:22" ht="15.75" customHeight="1">
      <c r="A208" s="108"/>
      <c r="B208" s="91">
        <v>9</v>
      </c>
      <c r="C208" s="122" t="s">
        <v>205</v>
      </c>
      <c r="D208" s="132" t="s">
        <v>3</v>
      </c>
      <c r="E208" s="125">
        <v>12</v>
      </c>
      <c r="F208" s="140">
        <v>5401</v>
      </c>
      <c r="G208" s="174">
        <f t="shared" si="13"/>
        <v>111.09053878911313</v>
      </c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</row>
    <row r="209" spans="1:22" ht="15.75" customHeight="1">
      <c r="A209" s="108"/>
      <c r="B209" s="91">
        <v>10</v>
      </c>
      <c r="C209" s="122" t="s">
        <v>206</v>
      </c>
      <c r="D209" s="132" t="s">
        <v>3</v>
      </c>
      <c r="E209" s="125">
        <v>13</v>
      </c>
      <c r="F209" s="140">
        <v>8401</v>
      </c>
      <c r="G209" s="174">
        <f t="shared" si="13"/>
        <v>77.371741459350076</v>
      </c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</row>
    <row r="210" spans="1:22" ht="15.75" customHeight="1">
      <c r="A210" s="108"/>
      <c r="B210" s="91">
        <v>11</v>
      </c>
      <c r="C210" s="122" t="s">
        <v>126</v>
      </c>
      <c r="D210" s="130" t="s">
        <v>4</v>
      </c>
      <c r="E210" s="125">
        <v>122</v>
      </c>
      <c r="F210" s="140">
        <v>7647</v>
      </c>
      <c r="G210" s="174">
        <f t="shared" si="13"/>
        <v>797.69844383418331</v>
      </c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</row>
    <row r="211" spans="1:22" ht="15.75" customHeight="1">
      <c r="A211" s="108"/>
      <c r="B211" s="91">
        <v>12</v>
      </c>
      <c r="C211" s="122" t="s">
        <v>207</v>
      </c>
      <c r="D211" s="133" t="s">
        <v>2</v>
      </c>
      <c r="E211" s="125">
        <v>6</v>
      </c>
      <c r="F211" s="140">
        <v>7770</v>
      </c>
      <c r="G211" s="174">
        <f t="shared" si="13"/>
        <v>38.610038610038607</v>
      </c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</row>
    <row r="212" spans="1:22" ht="15.75" customHeight="1">
      <c r="A212" s="108"/>
      <c r="B212" s="91">
        <v>13</v>
      </c>
      <c r="C212" s="122" t="s">
        <v>208</v>
      </c>
      <c r="D212" s="131" t="s">
        <v>1</v>
      </c>
      <c r="E212" s="125">
        <v>1</v>
      </c>
      <c r="F212" s="140">
        <v>5822</v>
      </c>
      <c r="G212" s="174">
        <f t="shared" si="13"/>
        <v>8.5881140501545872</v>
      </c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</row>
    <row r="213" spans="1:22" ht="15.75" customHeight="1">
      <c r="A213" s="108"/>
      <c r="B213" s="91">
        <v>14</v>
      </c>
      <c r="C213" s="122" t="s">
        <v>209</v>
      </c>
      <c r="D213" s="131" t="s">
        <v>1</v>
      </c>
      <c r="E213" s="125">
        <v>0</v>
      </c>
      <c r="F213" s="140">
        <v>6441</v>
      </c>
      <c r="G213" s="174">
        <f t="shared" si="13"/>
        <v>0</v>
      </c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</row>
    <row r="214" spans="1:22" ht="15.75" customHeight="1">
      <c r="A214" s="108"/>
      <c r="B214" s="91">
        <v>15</v>
      </c>
      <c r="C214" s="122" t="s">
        <v>210</v>
      </c>
      <c r="D214" s="131" t="s">
        <v>1</v>
      </c>
      <c r="E214" s="125">
        <v>1</v>
      </c>
      <c r="F214" s="140">
        <v>5421</v>
      </c>
      <c r="G214" s="174">
        <f t="shared" si="13"/>
        <v>9.223390518354547</v>
      </c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</row>
    <row r="215" spans="1:22" ht="15.75" customHeight="1">
      <c r="A215" s="108"/>
      <c r="B215" s="91">
        <v>16</v>
      </c>
      <c r="C215" s="122" t="s">
        <v>211</v>
      </c>
      <c r="D215" s="132" t="s">
        <v>3</v>
      </c>
      <c r="E215" s="125">
        <v>6</v>
      </c>
      <c r="F215" s="140">
        <v>4322</v>
      </c>
      <c r="G215" s="174">
        <f t="shared" si="13"/>
        <v>69.412309116149927</v>
      </c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</row>
    <row r="216" spans="1:22" ht="15.75" customHeight="1">
      <c r="A216" s="108"/>
      <c r="B216" s="91">
        <v>17</v>
      </c>
      <c r="C216" s="122" t="s">
        <v>195</v>
      </c>
      <c r="D216" s="131" t="s">
        <v>1</v>
      </c>
      <c r="E216" s="125">
        <v>2</v>
      </c>
      <c r="F216" s="140">
        <v>7824</v>
      </c>
      <c r="G216" s="174">
        <f t="shared" si="13"/>
        <v>12.781186094069531</v>
      </c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</row>
    <row r="217" spans="1:22" ht="15.75" customHeight="1">
      <c r="A217" s="108"/>
      <c r="B217" s="91">
        <v>18</v>
      </c>
      <c r="C217" s="122" t="s">
        <v>212</v>
      </c>
      <c r="D217" s="133" t="s">
        <v>2</v>
      </c>
      <c r="E217" s="125">
        <v>3</v>
      </c>
      <c r="F217" s="140">
        <v>6920</v>
      </c>
      <c r="G217" s="174">
        <f t="shared" si="13"/>
        <v>21.676300578034681</v>
      </c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</row>
    <row r="218" spans="1:22" ht="15.75" customHeight="1">
      <c r="A218" s="108"/>
      <c r="B218" s="91">
        <v>19</v>
      </c>
      <c r="C218" s="122" t="s">
        <v>213</v>
      </c>
      <c r="D218" s="132" t="s">
        <v>3</v>
      </c>
      <c r="E218" s="125">
        <v>10</v>
      </c>
      <c r="F218" s="140">
        <v>4410</v>
      </c>
      <c r="G218" s="174">
        <f t="shared" si="13"/>
        <v>113.37868480725623</v>
      </c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</row>
    <row r="219" spans="1:22" ht="15.75" customHeight="1">
      <c r="A219" s="108"/>
      <c r="B219" s="91">
        <v>20</v>
      </c>
      <c r="C219" s="122" t="s">
        <v>214</v>
      </c>
      <c r="D219" s="133" t="s">
        <v>2</v>
      </c>
      <c r="E219" s="125">
        <v>4</v>
      </c>
      <c r="F219" s="140">
        <v>7131</v>
      </c>
      <c r="G219" s="174">
        <f t="shared" si="13"/>
        <v>28.046557285093254</v>
      </c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</row>
    <row r="220" spans="1:22" ht="15.75" customHeight="1">
      <c r="A220" s="108"/>
      <c r="B220" s="91">
        <v>21</v>
      </c>
      <c r="C220" s="122" t="s">
        <v>215</v>
      </c>
      <c r="D220" s="131" t="s">
        <v>1</v>
      </c>
      <c r="E220" s="125">
        <v>2</v>
      </c>
      <c r="F220" s="140">
        <v>6133</v>
      </c>
      <c r="G220" s="174">
        <f t="shared" si="13"/>
        <v>16.305233980107616</v>
      </c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</row>
    <row r="221" spans="1:22" ht="15.75" customHeight="1">
      <c r="A221" s="108"/>
      <c r="B221" s="91">
        <v>22</v>
      </c>
      <c r="C221" s="122" t="s">
        <v>216</v>
      </c>
      <c r="D221" s="131" t="s">
        <v>1</v>
      </c>
      <c r="E221" s="125">
        <v>1</v>
      </c>
      <c r="F221" s="140">
        <v>7275</v>
      </c>
      <c r="G221" s="174">
        <f t="shared" si="13"/>
        <v>6.8728522336769755</v>
      </c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</row>
    <row r="222" spans="1:22" ht="15.75" customHeight="1">
      <c r="A222" s="108"/>
      <c r="B222" s="91">
        <v>23</v>
      </c>
      <c r="C222" s="122" t="s">
        <v>104</v>
      </c>
      <c r="D222" s="131" t="s">
        <v>1</v>
      </c>
      <c r="E222" s="125">
        <v>0</v>
      </c>
      <c r="F222" s="140">
        <v>8636</v>
      </c>
      <c r="G222" s="174">
        <f t="shared" si="13"/>
        <v>0</v>
      </c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</row>
    <row r="223" spans="1:22" ht="15.75" customHeight="1">
      <c r="A223" s="108"/>
      <c r="B223" s="91">
        <v>24</v>
      </c>
      <c r="C223" s="122" t="s">
        <v>217</v>
      </c>
      <c r="D223" s="132" t="s">
        <v>3</v>
      </c>
      <c r="E223" s="125">
        <v>8</v>
      </c>
      <c r="F223" s="140">
        <v>7410</v>
      </c>
      <c r="G223" s="174">
        <f t="shared" si="13"/>
        <v>53.981106612685558</v>
      </c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</row>
    <row r="224" spans="1:22" ht="15.75" customHeight="1">
      <c r="A224" s="108"/>
      <c r="B224" s="91">
        <v>25</v>
      </c>
      <c r="C224" s="122" t="s">
        <v>218</v>
      </c>
      <c r="D224" s="132" t="s">
        <v>3</v>
      </c>
      <c r="E224" s="125">
        <v>5</v>
      </c>
      <c r="F224" s="140">
        <v>4408</v>
      </c>
      <c r="G224" s="174">
        <f t="shared" si="13"/>
        <v>56.715063520871148</v>
      </c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</row>
    <row r="225" spans="1:22" ht="15.75" customHeight="1">
      <c r="A225" s="108"/>
      <c r="B225" s="91">
        <v>26</v>
      </c>
      <c r="C225" s="122" t="s">
        <v>219</v>
      </c>
      <c r="D225" s="131" t="s">
        <v>1</v>
      </c>
      <c r="E225" s="125">
        <v>2</v>
      </c>
      <c r="F225" s="140">
        <v>7303</v>
      </c>
      <c r="G225" s="174">
        <f t="shared" si="13"/>
        <v>13.693002875530603</v>
      </c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</row>
    <row r="226" spans="1:22" ht="15.75" customHeight="1">
      <c r="A226" s="108"/>
      <c r="B226" s="91">
        <v>27</v>
      </c>
      <c r="C226" s="122" t="s">
        <v>220</v>
      </c>
      <c r="D226" s="131" t="s">
        <v>1</v>
      </c>
      <c r="E226" s="125">
        <v>0</v>
      </c>
      <c r="F226" s="140">
        <v>9314</v>
      </c>
      <c r="G226" s="174">
        <f t="shared" si="13"/>
        <v>0</v>
      </c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</row>
    <row r="227" spans="1:22" ht="15.75" customHeight="1">
      <c r="A227" s="108"/>
      <c r="B227" s="91">
        <v>28</v>
      </c>
      <c r="C227" s="122" t="s">
        <v>221</v>
      </c>
      <c r="D227" s="131" t="s">
        <v>1</v>
      </c>
      <c r="E227" s="125">
        <v>0</v>
      </c>
      <c r="F227" s="140">
        <v>4943</v>
      </c>
      <c r="G227" s="174">
        <f t="shared" si="13"/>
        <v>0</v>
      </c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</row>
    <row r="228" spans="1:22" ht="15.75" customHeight="1">
      <c r="A228" s="108"/>
      <c r="B228" s="91">
        <v>29</v>
      </c>
      <c r="C228" s="122" t="s">
        <v>222</v>
      </c>
      <c r="D228" s="131" t="s">
        <v>1</v>
      </c>
      <c r="E228" s="125">
        <v>1</v>
      </c>
      <c r="F228" s="140">
        <v>3397</v>
      </c>
      <c r="G228" s="174">
        <f t="shared" si="13"/>
        <v>14.718869590815427</v>
      </c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</row>
    <row r="229" spans="1:22" ht="15.75" customHeight="1">
      <c r="A229" s="108"/>
      <c r="B229" s="91">
        <v>30</v>
      </c>
      <c r="C229" s="122" t="s">
        <v>223</v>
      </c>
      <c r="D229" s="131" t="s">
        <v>1</v>
      </c>
      <c r="E229" s="125">
        <v>1</v>
      </c>
      <c r="F229" s="140">
        <v>7658</v>
      </c>
      <c r="G229" s="174">
        <f t="shared" si="13"/>
        <v>6.5291198746408989</v>
      </c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</row>
    <row r="230" spans="1:22" ht="15.75" customHeight="1">
      <c r="A230" s="177" t="s">
        <v>224</v>
      </c>
      <c r="B230" s="85"/>
      <c r="C230" s="121"/>
      <c r="D230" s="121" t="s">
        <v>4</v>
      </c>
      <c r="E230" s="124">
        <v>141</v>
      </c>
      <c r="F230" s="141">
        <f t="shared" ref="F230" si="14">SUM(F231:F242)</f>
        <v>34578</v>
      </c>
      <c r="G230" s="32">
        <f t="shared" si="13"/>
        <v>203.88686448030541</v>
      </c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</row>
    <row r="231" spans="1:22" ht="15.75" customHeight="1">
      <c r="A231" s="108"/>
      <c r="B231" s="91">
        <v>1</v>
      </c>
      <c r="C231" s="122" t="s">
        <v>225</v>
      </c>
      <c r="D231" s="130" t="s">
        <v>4</v>
      </c>
      <c r="E231" s="125">
        <v>71</v>
      </c>
      <c r="F231" s="140">
        <v>12835</v>
      </c>
      <c r="G231" s="174">
        <f t="shared" si="13"/>
        <v>276.5874561745228</v>
      </c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</row>
    <row r="232" spans="1:22" ht="15.75" customHeight="1">
      <c r="A232" s="108"/>
      <c r="B232" s="91">
        <v>2</v>
      </c>
      <c r="C232" s="122" t="s">
        <v>226</v>
      </c>
      <c r="D232" s="130" t="s">
        <v>4</v>
      </c>
      <c r="E232" s="125">
        <v>35</v>
      </c>
      <c r="F232" s="140">
        <v>7689</v>
      </c>
      <c r="G232" s="174">
        <f t="shared" si="13"/>
        <v>227.59786708284562</v>
      </c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</row>
    <row r="233" spans="1:22" ht="15.75" customHeight="1">
      <c r="A233" s="108"/>
      <c r="B233" s="91">
        <v>3</v>
      </c>
      <c r="C233" s="122" t="s">
        <v>227</v>
      </c>
      <c r="D233" s="130" t="s">
        <v>4</v>
      </c>
      <c r="E233" s="125">
        <v>9</v>
      </c>
      <c r="F233" s="140">
        <v>2356</v>
      </c>
      <c r="G233" s="174">
        <f t="shared" si="13"/>
        <v>191.00169779286927</v>
      </c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</row>
    <row r="234" spans="1:22" ht="15.75" customHeight="1">
      <c r="A234" s="108"/>
      <c r="B234" s="91">
        <v>4</v>
      </c>
      <c r="C234" s="122" t="s">
        <v>228</v>
      </c>
      <c r="D234" s="130" t="s">
        <v>4</v>
      </c>
      <c r="E234" s="125">
        <v>9</v>
      </c>
      <c r="F234" s="140">
        <v>1125</v>
      </c>
      <c r="G234" s="174">
        <f t="shared" si="13"/>
        <v>400</v>
      </c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</row>
    <row r="235" spans="1:22" ht="15.75" customHeight="1">
      <c r="A235" s="108"/>
      <c r="B235" s="91">
        <v>5</v>
      </c>
      <c r="C235" s="122" t="s">
        <v>229</v>
      </c>
      <c r="D235" s="132" t="s">
        <v>3</v>
      </c>
      <c r="E235" s="125">
        <v>4</v>
      </c>
      <c r="F235" s="140">
        <v>1666</v>
      </c>
      <c r="G235" s="174">
        <f t="shared" si="13"/>
        <v>120.04801920768307</v>
      </c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</row>
    <row r="236" spans="1:22" ht="15.75" customHeight="1">
      <c r="A236" s="108"/>
      <c r="B236" s="91">
        <v>6</v>
      </c>
      <c r="C236" s="122" t="s">
        <v>230</v>
      </c>
      <c r="D236" s="132" t="s">
        <v>3</v>
      </c>
      <c r="E236" s="125">
        <v>6</v>
      </c>
      <c r="F236" s="140">
        <v>2310</v>
      </c>
      <c r="G236" s="174">
        <f t="shared" si="13"/>
        <v>129.87012987012986</v>
      </c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</row>
    <row r="237" spans="1:22" ht="15.75" customHeight="1">
      <c r="A237" s="108"/>
      <c r="B237" s="91">
        <v>7</v>
      </c>
      <c r="C237" s="122" t="s">
        <v>231</v>
      </c>
      <c r="D237" s="131" t="s">
        <v>1</v>
      </c>
      <c r="E237" s="125">
        <v>0</v>
      </c>
      <c r="F237" s="140">
        <v>2341</v>
      </c>
      <c r="G237" s="174">
        <f t="shared" si="13"/>
        <v>0</v>
      </c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</row>
    <row r="238" spans="1:22" ht="15.75" customHeight="1">
      <c r="A238" s="108"/>
      <c r="B238" s="91">
        <v>8</v>
      </c>
      <c r="C238" s="122" t="s">
        <v>232</v>
      </c>
      <c r="D238" s="131" t="s">
        <v>1</v>
      </c>
      <c r="E238" s="125">
        <v>0</v>
      </c>
      <c r="F238" s="140">
        <v>693</v>
      </c>
      <c r="G238" s="174">
        <f t="shared" si="13"/>
        <v>0</v>
      </c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</row>
    <row r="239" spans="1:22" ht="15.75" customHeight="1">
      <c r="A239" s="108"/>
      <c r="B239" s="91">
        <v>9</v>
      </c>
      <c r="C239" s="122" t="s">
        <v>233</v>
      </c>
      <c r="D239" s="131" t="s">
        <v>1</v>
      </c>
      <c r="E239" s="125">
        <v>0</v>
      </c>
      <c r="F239" s="140">
        <v>384</v>
      </c>
      <c r="G239" s="174">
        <f t="shared" si="13"/>
        <v>0</v>
      </c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</row>
    <row r="240" spans="1:22" ht="15.75" customHeight="1">
      <c r="A240" s="108"/>
      <c r="B240" s="91">
        <v>10</v>
      </c>
      <c r="C240" s="122" t="s">
        <v>234</v>
      </c>
      <c r="D240" s="132" t="s">
        <v>3</v>
      </c>
      <c r="E240" s="125">
        <v>3</v>
      </c>
      <c r="F240" s="140">
        <f>1118+833</f>
        <v>1951</v>
      </c>
      <c r="G240" s="174">
        <f t="shared" si="13"/>
        <v>76.883649410558689</v>
      </c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</row>
    <row r="241" spans="1:22" ht="15.75" customHeight="1">
      <c r="A241" s="108"/>
      <c r="B241" s="91">
        <v>11</v>
      </c>
      <c r="C241" s="122" t="s">
        <v>235</v>
      </c>
      <c r="D241" s="131" t="s">
        <v>1</v>
      </c>
      <c r="E241" s="125">
        <v>0</v>
      </c>
      <c r="F241" s="140">
        <v>245</v>
      </c>
      <c r="G241" s="174">
        <f t="shared" si="13"/>
        <v>0</v>
      </c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</row>
    <row r="242" spans="1:22" ht="15.75" customHeight="1">
      <c r="A242" s="108"/>
      <c r="B242" s="91">
        <v>12</v>
      </c>
      <c r="C242" s="122" t="s">
        <v>236</v>
      </c>
      <c r="D242" s="131" t="s">
        <v>1</v>
      </c>
      <c r="E242" s="125">
        <v>0</v>
      </c>
      <c r="F242" s="140">
        <v>983</v>
      </c>
      <c r="G242" s="174">
        <f t="shared" si="13"/>
        <v>0</v>
      </c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</row>
    <row r="243" spans="1:22" ht="15.75" customHeight="1">
      <c r="A243" s="157" t="s">
        <v>237</v>
      </c>
      <c r="B243" s="85"/>
      <c r="C243" s="121"/>
      <c r="D243" s="121" t="s">
        <v>1</v>
      </c>
      <c r="E243" s="124">
        <v>0</v>
      </c>
      <c r="F243" s="141">
        <v>1115</v>
      </c>
      <c r="G243" s="35">
        <f t="shared" si="13"/>
        <v>0</v>
      </c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</row>
    <row r="244" spans="1:22" ht="15.75" customHeight="1">
      <c r="A244" s="60"/>
      <c r="B244" s="60"/>
      <c r="C244" s="60"/>
      <c r="D244" s="60"/>
      <c r="E244" s="60"/>
      <c r="F244" s="152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</row>
    <row r="245" spans="1:22" ht="15.75" customHeight="1">
      <c r="A245" s="60"/>
      <c r="B245" s="60"/>
      <c r="C245" s="60"/>
      <c r="D245" s="60"/>
      <c r="E245" s="60"/>
      <c r="F245" s="152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</row>
    <row r="246" spans="1:22" ht="15.75" customHeight="1">
      <c r="A246" s="60"/>
      <c r="B246" s="60"/>
      <c r="C246" s="60"/>
      <c r="D246" s="60"/>
      <c r="E246" s="60"/>
      <c r="F246" s="152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</row>
    <row r="247" spans="1:22" ht="15.75" customHeight="1">
      <c r="A247" s="60"/>
      <c r="B247" s="60"/>
      <c r="C247" s="60"/>
      <c r="D247" s="60"/>
      <c r="E247" s="60"/>
      <c r="F247" s="152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</row>
    <row r="248" spans="1:22" ht="15.75" customHeight="1">
      <c r="A248" s="60"/>
      <c r="B248" s="60"/>
      <c r="C248" s="60"/>
      <c r="D248" s="60"/>
      <c r="E248" s="60"/>
      <c r="F248" s="152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</row>
    <row r="249" spans="1:22" ht="15.75" customHeight="1">
      <c r="A249" s="60"/>
      <c r="B249" s="60"/>
      <c r="C249" s="60"/>
      <c r="D249" s="60"/>
      <c r="E249" s="60"/>
      <c r="F249" s="152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</row>
    <row r="250" spans="1:22" ht="15.75" customHeight="1">
      <c r="A250" s="60"/>
      <c r="B250" s="60"/>
      <c r="C250" s="60"/>
      <c r="D250" s="60"/>
      <c r="E250" s="60"/>
      <c r="F250" s="152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</row>
    <row r="251" spans="1:22" ht="15.75" customHeight="1">
      <c r="A251" s="60"/>
      <c r="B251" s="60"/>
      <c r="C251" s="60"/>
      <c r="D251" s="60"/>
      <c r="E251" s="60"/>
      <c r="F251" s="152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</row>
    <row r="252" spans="1:22" ht="15.75" customHeight="1">
      <c r="A252" s="60"/>
      <c r="B252" s="60"/>
      <c r="C252" s="60"/>
      <c r="D252" s="60"/>
      <c r="E252" s="60"/>
      <c r="F252" s="152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</row>
    <row r="253" spans="1:22" ht="15.75" customHeight="1">
      <c r="A253" s="60"/>
      <c r="B253" s="60"/>
      <c r="C253" s="60"/>
      <c r="D253" s="60"/>
      <c r="E253" s="60"/>
      <c r="F253" s="152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</row>
    <row r="254" spans="1:22" ht="15.75" customHeight="1">
      <c r="A254" s="60"/>
      <c r="B254" s="60"/>
      <c r="C254" s="60"/>
      <c r="D254" s="60"/>
      <c r="E254" s="60"/>
      <c r="F254" s="152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</row>
    <row r="255" spans="1:22" ht="15.75" customHeight="1">
      <c r="A255" s="60"/>
      <c r="B255" s="60"/>
      <c r="C255" s="60"/>
      <c r="D255" s="60"/>
      <c r="E255" s="60"/>
      <c r="F255" s="152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</row>
    <row r="256" spans="1:22" ht="15.75" customHeight="1">
      <c r="A256" s="60"/>
      <c r="B256" s="60"/>
      <c r="C256" s="60"/>
      <c r="D256" s="60"/>
      <c r="E256" s="60"/>
      <c r="F256" s="152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</row>
    <row r="257" spans="1:22" ht="15.75" customHeight="1">
      <c r="A257" s="60"/>
      <c r="B257" s="60"/>
      <c r="C257" s="60"/>
      <c r="D257" s="60"/>
      <c r="E257" s="60"/>
      <c r="F257" s="152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</row>
    <row r="258" spans="1:22" ht="15.75" customHeight="1">
      <c r="A258" s="60"/>
      <c r="B258" s="60"/>
      <c r="C258" s="60"/>
      <c r="D258" s="60"/>
      <c r="E258" s="60"/>
      <c r="F258" s="152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</row>
    <row r="259" spans="1:22" ht="15.75" customHeight="1">
      <c r="A259" s="60"/>
      <c r="B259" s="60"/>
      <c r="C259" s="60"/>
      <c r="D259" s="60"/>
      <c r="E259" s="60"/>
      <c r="F259" s="152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</row>
    <row r="260" spans="1:22" ht="15.75" customHeight="1">
      <c r="A260" s="60"/>
      <c r="B260" s="60"/>
      <c r="C260" s="60"/>
      <c r="D260" s="60"/>
      <c r="E260" s="60"/>
      <c r="F260" s="152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</row>
    <row r="261" spans="1:22" ht="15.75" customHeight="1">
      <c r="A261" s="60"/>
      <c r="B261" s="60"/>
      <c r="C261" s="60"/>
      <c r="D261" s="60"/>
      <c r="E261" s="60"/>
      <c r="F261" s="152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</row>
    <row r="262" spans="1:22" ht="15.75" customHeight="1">
      <c r="A262" s="60"/>
      <c r="B262" s="60"/>
      <c r="C262" s="60"/>
      <c r="D262" s="60"/>
      <c r="E262" s="60"/>
      <c r="F262" s="152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</row>
    <row r="263" spans="1:22" ht="15.75" customHeight="1">
      <c r="A263" s="60"/>
      <c r="B263" s="60"/>
      <c r="C263" s="60"/>
      <c r="D263" s="60"/>
      <c r="E263" s="60"/>
      <c r="F263" s="152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</row>
    <row r="264" spans="1:22" ht="15.75" customHeight="1">
      <c r="A264" s="60"/>
      <c r="B264" s="60"/>
      <c r="C264" s="60"/>
      <c r="D264" s="60"/>
      <c r="E264" s="60"/>
      <c r="F264" s="152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</row>
    <row r="265" spans="1:22" ht="15.75" customHeight="1">
      <c r="A265" s="60"/>
      <c r="B265" s="60"/>
      <c r="C265" s="60"/>
      <c r="D265" s="60"/>
      <c r="E265" s="60"/>
      <c r="F265" s="152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</row>
    <row r="266" spans="1:22" ht="15.75" customHeight="1">
      <c r="A266" s="60"/>
      <c r="B266" s="60"/>
      <c r="C266" s="60"/>
      <c r="D266" s="60"/>
      <c r="E266" s="60"/>
      <c r="F266" s="152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</row>
    <row r="267" spans="1:22" ht="15.75" customHeight="1">
      <c r="A267" s="60"/>
      <c r="B267" s="60"/>
      <c r="C267" s="60"/>
      <c r="D267" s="60"/>
      <c r="E267" s="60"/>
      <c r="F267" s="152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</row>
    <row r="268" spans="1:22" ht="15.75" customHeight="1">
      <c r="A268" s="60"/>
      <c r="B268" s="60"/>
      <c r="C268" s="60"/>
      <c r="D268" s="60"/>
      <c r="E268" s="60"/>
      <c r="F268" s="152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</row>
    <row r="269" spans="1:22" ht="15.75" customHeight="1">
      <c r="A269" s="60"/>
      <c r="B269" s="60"/>
      <c r="C269" s="60"/>
      <c r="D269" s="60"/>
      <c r="E269" s="60"/>
      <c r="F269" s="152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</row>
    <row r="270" spans="1:22" ht="15.75" customHeight="1">
      <c r="A270" s="60"/>
      <c r="B270" s="60"/>
      <c r="C270" s="60"/>
      <c r="D270" s="60"/>
      <c r="E270" s="60"/>
      <c r="F270" s="152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</row>
    <row r="271" spans="1:22" ht="15.75" customHeight="1">
      <c r="A271" s="60"/>
      <c r="B271" s="60"/>
      <c r="C271" s="60"/>
      <c r="D271" s="60"/>
      <c r="E271" s="60"/>
      <c r="F271" s="152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</row>
    <row r="272" spans="1:22" ht="15.75" customHeight="1">
      <c r="A272" s="60"/>
      <c r="B272" s="60"/>
      <c r="C272" s="60"/>
      <c r="D272" s="60"/>
      <c r="E272" s="60"/>
      <c r="F272" s="152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</row>
    <row r="273" spans="1:22" ht="15.75" customHeight="1">
      <c r="A273" s="60"/>
      <c r="B273" s="60"/>
      <c r="C273" s="60"/>
      <c r="D273" s="60"/>
      <c r="E273" s="60"/>
      <c r="F273" s="152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</row>
    <row r="274" spans="1:22" ht="15.75" customHeight="1">
      <c r="A274" s="60"/>
      <c r="B274" s="60"/>
      <c r="C274" s="60"/>
      <c r="D274" s="60"/>
      <c r="E274" s="60"/>
      <c r="F274" s="152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</row>
    <row r="275" spans="1:22" ht="15.75" customHeight="1">
      <c r="A275" s="60"/>
      <c r="B275" s="60"/>
      <c r="C275" s="60"/>
      <c r="D275" s="60"/>
      <c r="E275" s="60"/>
      <c r="F275" s="152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</row>
    <row r="276" spans="1:22" ht="15.75" customHeight="1">
      <c r="A276" s="60"/>
      <c r="B276" s="60"/>
      <c r="C276" s="60"/>
      <c r="D276" s="60"/>
      <c r="E276" s="60"/>
      <c r="F276" s="152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</row>
    <row r="277" spans="1:22" ht="15.75" customHeight="1">
      <c r="A277" s="60"/>
      <c r="B277" s="60"/>
      <c r="C277" s="60"/>
      <c r="D277" s="60"/>
      <c r="E277" s="60"/>
      <c r="F277" s="152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</row>
    <row r="278" spans="1:22" ht="15.75" customHeight="1">
      <c r="A278" s="60"/>
      <c r="B278" s="60"/>
      <c r="C278" s="60"/>
      <c r="D278" s="60"/>
      <c r="E278" s="60"/>
      <c r="F278" s="152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</row>
    <row r="279" spans="1:22" ht="15.75" customHeight="1">
      <c r="A279" s="60"/>
      <c r="B279" s="60"/>
      <c r="C279" s="60"/>
      <c r="D279" s="60"/>
      <c r="E279" s="60"/>
      <c r="F279" s="152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</row>
    <row r="280" spans="1:22" ht="15.75" customHeight="1">
      <c r="A280" s="60"/>
      <c r="B280" s="60"/>
      <c r="C280" s="60"/>
      <c r="D280" s="60"/>
      <c r="E280" s="60"/>
      <c r="F280" s="152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</row>
    <row r="281" spans="1:22" ht="15.75" customHeight="1">
      <c r="A281" s="60"/>
      <c r="B281" s="60"/>
      <c r="C281" s="60"/>
      <c r="D281" s="60"/>
      <c r="E281" s="60"/>
      <c r="F281" s="152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</row>
    <row r="282" spans="1:22" ht="15.75" customHeight="1">
      <c r="A282" s="60"/>
      <c r="B282" s="60"/>
      <c r="C282" s="60"/>
      <c r="D282" s="60"/>
      <c r="E282" s="60"/>
      <c r="F282" s="152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</row>
    <row r="283" spans="1:22" ht="15.75" customHeight="1">
      <c r="A283" s="60"/>
      <c r="B283" s="60"/>
      <c r="C283" s="60"/>
      <c r="D283" s="60"/>
      <c r="E283" s="60"/>
      <c r="F283" s="152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</row>
    <row r="284" spans="1:22" ht="15.75" customHeight="1">
      <c r="A284" s="60"/>
      <c r="B284" s="60"/>
      <c r="C284" s="60"/>
      <c r="D284" s="60"/>
      <c r="E284" s="60"/>
      <c r="F284" s="152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</row>
    <row r="285" spans="1:22" ht="15.75" customHeight="1">
      <c r="A285" s="60"/>
      <c r="B285" s="60"/>
      <c r="C285" s="60"/>
      <c r="D285" s="60"/>
      <c r="E285" s="60"/>
      <c r="F285" s="152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</row>
    <row r="286" spans="1:22" ht="15.75" customHeight="1">
      <c r="A286" s="60"/>
      <c r="B286" s="60"/>
      <c r="C286" s="60"/>
      <c r="D286" s="60"/>
      <c r="E286" s="60"/>
      <c r="F286" s="152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</row>
    <row r="287" spans="1:22" ht="15.75" customHeight="1">
      <c r="A287" s="60"/>
      <c r="B287" s="60"/>
      <c r="C287" s="60"/>
      <c r="D287" s="60"/>
      <c r="E287" s="60"/>
      <c r="F287" s="152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</row>
    <row r="288" spans="1:22" ht="15.75" customHeight="1">
      <c r="A288" s="60"/>
      <c r="B288" s="60"/>
      <c r="C288" s="60"/>
      <c r="D288" s="60"/>
      <c r="E288" s="60"/>
      <c r="F288" s="152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</row>
    <row r="289" spans="1:22" ht="15.75" customHeight="1">
      <c r="A289" s="60"/>
      <c r="B289" s="60"/>
      <c r="C289" s="60"/>
      <c r="D289" s="60"/>
      <c r="E289" s="60"/>
      <c r="F289" s="152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</row>
    <row r="290" spans="1:22" ht="15.75" customHeight="1">
      <c r="A290" s="60"/>
      <c r="B290" s="60"/>
      <c r="C290" s="60"/>
      <c r="D290" s="60"/>
      <c r="E290" s="60"/>
      <c r="F290" s="152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</row>
    <row r="291" spans="1:22" ht="15.75" customHeight="1">
      <c r="A291" s="60"/>
      <c r="B291" s="60"/>
      <c r="C291" s="60"/>
      <c r="D291" s="60"/>
      <c r="E291" s="60"/>
      <c r="F291" s="152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</row>
    <row r="292" spans="1:22" ht="15.75" customHeight="1">
      <c r="A292" s="60"/>
      <c r="B292" s="60"/>
      <c r="C292" s="60"/>
      <c r="D292" s="60"/>
      <c r="E292" s="60"/>
      <c r="F292" s="152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</row>
    <row r="293" spans="1:22" ht="15.75" customHeight="1">
      <c r="A293" s="60"/>
      <c r="B293" s="60"/>
      <c r="C293" s="60"/>
      <c r="D293" s="60"/>
      <c r="E293" s="60"/>
      <c r="F293" s="152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</row>
    <row r="294" spans="1:22" ht="15.75" customHeight="1">
      <c r="A294" s="60"/>
      <c r="B294" s="60"/>
      <c r="C294" s="60"/>
      <c r="D294" s="60"/>
      <c r="E294" s="60"/>
      <c r="F294" s="152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</row>
    <row r="295" spans="1:22" ht="15.75" customHeight="1">
      <c r="A295" s="60"/>
      <c r="B295" s="60"/>
      <c r="C295" s="60"/>
      <c r="D295" s="60"/>
      <c r="E295" s="60"/>
      <c r="F295" s="152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</row>
    <row r="296" spans="1:22" ht="15.75" customHeight="1">
      <c r="A296" s="60"/>
      <c r="B296" s="60"/>
      <c r="C296" s="60"/>
      <c r="D296" s="60"/>
      <c r="E296" s="60"/>
      <c r="F296" s="152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</row>
    <row r="297" spans="1:22" ht="15.75" customHeight="1">
      <c r="A297" s="60"/>
      <c r="B297" s="60"/>
      <c r="C297" s="60"/>
      <c r="D297" s="60"/>
      <c r="E297" s="60"/>
      <c r="F297" s="152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</row>
    <row r="298" spans="1:22" ht="15.75" customHeight="1">
      <c r="A298" s="60"/>
      <c r="B298" s="60"/>
      <c r="C298" s="60"/>
      <c r="D298" s="60"/>
      <c r="E298" s="60"/>
      <c r="F298" s="152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</row>
    <row r="299" spans="1:22" ht="15.75" customHeight="1">
      <c r="A299" s="60"/>
      <c r="B299" s="60"/>
      <c r="C299" s="60"/>
      <c r="D299" s="60"/>
      <c r="E299" s="60"/>
      <c r="F299" s="152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</row>
    <row r="300" spans="1:22" ht="15.75" customHeight="1">
      <c r="A300" s="60"/>
      <c r="B300" s="60"/>
      <c r="C300" s="60"/>
      <c r="D300" s="60"/>
      <c r="E300" s="60"/>
      <c r="F300" s="152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</row>
    <row r="301" spans="1:22" ht="15.75" customHeight="1">
      <c r="A301" s="60"/>
      <c r="B301" s="60"/>
      <c r="C301" s="60"/>
      <c r="D301" s="60"/>
      <c r="E301" s="60"/>
      <c r="F301" s="152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</row>
    <row r="302" spans="1:22" ht="15.75" customHeight="1">
      <c r="A302" s="60"/>
      <c r="B302" s="60"/>
      <c r="C302" s="60"/>
      <c r="D302" s="60"/>
      <c r="E302" s="60"/>
      <c r="F302" s="152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</row>
    <row r="303" spans="1:22" ht="15.75" customHeight="1">
      <c r="A303" s="60"/>
      <c r="B303" s="60"/>
      <c r="C303" s="60"/>
      <c r="D303" s="60"/>
      <c r="E303" s="60"/>
      <c r="F303" s="152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</row>
    <row r="304" spans="1:22" ht="15.75" customHeight="1">
      <c r="A304" s="60"/>
      <c r="B304" s="60"/>
      <c r="C304" s="60"/>
      <c r="D304" s="60"/>
      <c r="E304" s="60"/>
      <c r="F304" s="152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</row>
    <row r="305" spans="1:22" ht="15.75" customHeight="1">
      <c r="A305" s="60"/>
      <c r="B305" s="60"/>
      <c r="C305" s="60"/>
      <c r="D305" s="60"/>
      <c r="E305" s="60"/>
      <c r="F305" s="152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</row>
    <row r="306" spans="1:22" ht="15.75" customHeight="1">
      <c r="A306" s="60"/>
      <c r="B306" s="60"/>
      <c r="C306" s="60"/>
      <c r="D306" s="60"/>
      <c r="E306" s="60"/>
      <c r="F306" s="152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</row>
    <row r="307" spans="1:22" ht="15.75" customHeight="1">
      <c r="A307" s="60"/>
      <c r="B307" s="60"/>
      <c r="C307" s="60"/>
      <c r="D307" s="60"/>
      <c r="E307" s="60"/>
      <c r="F307" s="152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</row>
    <row r="308" spans="1:22" ht="15.75" customHeight="1">
      <c r="A308" s="60"/>
      <c r="B308" s="60"/>
      <c r="C308" s="60"/>
      <c r="D308" s="60"/>
      <c r="E308" s="60"/>
      <c r="F308" s="152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</row>
    <row r="309" spans="1:22" ht="15.75" customHeight="1">
      <c r="A309" s="60"/>
      <c r="B309" s="60"/>
      <c r="C309" s="60"/>
      <c r="D309" s="60"/>
      <c r="E309" s="60"/>
      <c r="F309" s="152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</row>
    <row r="310" spans="1:22" ht="15.75" customHeight="1">
      <c r="A310" s="60"/>
      <c r="B310" s="60"/>
      <c r="C310" s="60"/>
      <c r="D310" s="60"/>
      <c r="E310" s="60"/>
      <c r="F310" s="152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</row>
    <row r="311" spans="1:22" ht="15.75" customHeight="1">
      <c r="A311" s="60"/>
      <c r="B311" s="60"/>
      <c r="C311" s="60"/>
      <c r="D311" s="60"/>
      <c r="E311" s="60"/>
      <c r="F311" s="152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</row>
    <row r="312" spans="1:22" ht="15.75" customHeight="1">
      <c r="A312" s="60"/>
      <c r="B312" s="60"/>
      <c r="C312" s="60"/>
      <c r="D312" s="60"/>
      <c r="E312" s="60"/>
      <c r="F312" s="152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</row>
    <row r="313" spans="1:22" ht="15.75" customHeight="1">
      <c r="A313" s="60"/>
      <c r="B313" s="60"/>
      <c r="C313" s="60"/>
      <c r="D313" s="60"/>
      <c r="E313" s="60"/>
      <c r="F313" s="152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</row>
    <row r="314" spans="1:22" ht="15.75" customHeight="1">
      <c r="A314" s="60"/>
      <c r="B314" s="60"/>
      <c r="C314" s="60"/>
      <c r="D314" s="60"/>
      <c r="E314" s="60"/>
      <c r="F314" s="152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</row>
    <row r="315" spans="1:22" ht="15.75" customHeight="1">
      <c r="A315" s="60"/>
      <c r="B315" s="60"/>
      <c r="C315" s="60"/>
      <c r="D315" s="60"/>
      <c r="E315" s="60"/>
      <c r="F315" s="152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</row>
    <row r="316" spans="1:22" ht="15.75" customHeight="1">
      <c r="A316" s="60"/>
      <c r="B316" s="60"/>
      <c r="C316" s="60"/>
      <c r="D316" s="60"/>
      <c r="E316" s="60"/>
      <c r="F316" s="152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</row>
    <row r="317" spans="1:22" ht="15.75" customHeight="1">
      <c r="A317" s="60"/>
      <c r="B317" s="60"/>
      <c r="C317" s="60"/>
      <c r="D317" s="60"/>
      <c r="E317" s="60"/>
      <c r="F317" s="152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</row>
    <row r="318" spans="1:22" ht="15.75" customHeight="1">
      <c r="A318" s="60"/>
      <c r="B318" s="60"/>
      <c r="C318" s="60"/>
      <c r="D318" s="60"/>
      <c r="E318" s="60"/>
      <c r="F318" s="152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</row>
    <row r="319" spans="1:22" ht="15.75" customHeight="1">
      <c r="A319" s="60"/>
      <c r="B319" s="60"/>
      <c r="C319" s="60"/>
      <c r="D319" s="60"/>
      <c r="E319" s="60"/>
      <c r="F319" s="152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</row>
    <row r="320" spans="1:22" ht="15.75" customHeight="1">
      <c r="A320" s="60"/>
      <c r="B320" s="60"/>
      <c r="C320" s="60"/>
      <c r="D320" s="60"/>
      <c r="E320" s="60"/>
      <c r="F320" s="152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</row>
    <row r="321" spans="1:22" ht="15.75" customHeight="1">
      <c r="A321" s="60"/>
      <c r="B321" s="60"/>
      <c r="C321" s="60"/>
      <c r="D321" s="60"/>
      <c r="E321" s="60"/>
      <c r="F321" s="152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</row>
    <row r="322" spans="1:22" ht="15.75" customHeight="1">
      <c r="A322" s="60"/>
      <c r="B322" s="60"/>
      <c r="C322" s="60"/>
      <c r="D322" s="60"/>
      <c r="E322" s="60"/>
      <c r="F322" s="152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</row>
    <row r="323" spans="1:22" ht="15.75" customHeight="1">
      <c r="A323" s="60"/>
      <c r="B323" s="60"/>
      <c r="C323" s="60"/>
      <c r="D323" s="60"/>
      <c r="E323" s="60"/>
      <c r="F323" s="152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</row>
    <row r="324" spans="1:22" ht="15.75" customHeight="1">
      <c r="A324" s="60"/>
      <c r="B324" s="60"/>
      <c r="C324" s="60"/>
      <c r="D324" s="60"/>
      <c r="E324" s="60"/>
      <c r="F324" s="152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</row>
    <row r="325" spans="1:22" ht="15.75" customHeight="1">
      <c r="A325" s="60"/>
      <c r="B325" s="60"/>
      <c r="C325" s="60"/>
      <c r="D325" s="60"/>
      <c r="E325" s="60"/>
      <c r="F325" s="152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</row>
    <row r="326" spans="1:22" ht="15.75" customHeight="1">
      <c r="A326" s="60"/>
      <c r="B326" s="60"/>
      <c r="C326" s="60"/>
      <c r="D326" s="60"/>
      <c r="E326" s="60"/>
      <c r="F326" s="152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</row>
    <row r="327" spans="1:22" ht="15.75" customHeight="1">
      <c r="A327" s="60"/>
      <c r="B327" s="60"/>
      <c r="C327" s="60"/>
      <c r="D327" s="60"/>
      <c r="E327" s="60"/>
      <c r="F327" s="152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</row>
    <row r="328" spans="1:22" ht="15.75" customHeight="1">
      <c r="A328" s="60"/>
      <c r="B328" s="60"/>
      <c r="C328" s="60"/>
      <c r="D328" s="60"/>
      <c r="E328" s="60"/>
      <c r="F328" s="152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</row>
    <row r="329" spans="1:22" ht="15.75" customHeight="1">
      <c r="A329" s="60"/>
      <c r="B329" s="60"/>
      <c r="C329" s="60"/>
      <c r="D329" s="60"/>
      <c r="E329" s="60"/>
      <c r="F329" s="152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</row>
    <row r="330" spans="1:22" ht="15.75" customHeight="1">
      <c r="A330" s="60"/>
      <c r="B330" s="60"/>
      <c r="C330" s="60"/>
      <c r="D330" s="60"/>
      <c r="E330" s="60"/>
      <c r="F330" s="152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</row>
    <row r="331" spans="1:22" ht="15.75" customHeight="1">
      <c r="A331" s="60"/>
      <c r="B331" s="60"/>
      <c r="C331" s="60"/>
      <c r="D331" s="60"/>
      <c r="E331" s="60"/>
      <c r="F331" s="152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</row>
    <row r="332" spans="1:22" ht="15.75" customHeight="1">
      <c r="A332" s="60"/>
      <c r="B332" s="60"/>
      <c r="C332" s="60"/>
      <c r="D332" s="60"/>
      <c r="E332" s="60"/>
      <c r="F332" s="152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</row>
    <row r="333" spans="1:22" ht="15.75" customHeight="1">
      <c r="A333" s="60"/>
      <c r="B333" s="60"/>
      <c r="C333" s="60"/>
      <c r="D333" s="60"/>
      <c r="E333" s="60"/>
      <c r="F333" s="152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</row>
    <row r="334" spans="1:22" ht="15.75" customHeight="1">
      <c r="A334" s="60"/>
      <c r="B334" s="60"/>
      <c r="C334" s="60"/>
      <c r="D334" s="60"/>
      <c r="E334" s="60"/>
      <c r="F334" s="152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</row>
    <row r="335" spans="1:22" ht="15.75" customHeight="1">
      <c r="A335" s="60"/>
      <c r="B335" s="60"/>
      <c r="C335" s="60"/>
      <c r="D335" s="60"/>
      <c r="E335" s="60"/>
      <c r="F335" s="152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</row>
    <row r="336" spans="1:22" ht="15.75" customHeight="1">
      <c r="A336" s="60"/>
      <c r="B336" s="60"/>
      <c r="C336" s="60"/>
      <c r="D336" s="60"/>
      <c r="E336" s="60"/>
      <c r="F336" s="152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</row>
    <row r="337" spans="1:22" ht="15.75" customHeight="1">
      <c r="A337" s="60"/>
      <c r="B337" s="60"/>
      <c r="C337" s="60"/>
      <c r="D337" s="60"/>
      <c r="E337" s="60"/>
      <c r="F337" s="152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</row>
    <row r="338" spans="1:22" ht="15.75" customHeight="1">
      <c r="A338" s="60"/>
      <c r="B338" s="60"/>
      <c r="C338" s="60"/>
      <c r="D338" s="60"/>
      <c r="E338" s="60"/>
      <c r="F338" s="152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</row>
    <row r="339" spans="1:22" ht="15.75" customHeight="1">
      <c r="A339" s="60"/>
      <c r="B339" s="60"/>
      <c r="C339" s="60"/>
      <c r="D339" s="60"/>
      <c r="E339" s="60"/>
      <c r="F339" s="152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</row>
    <row r="340" spans="1:22" ht="15.75" customHeight="1">
      <c r="A340" s="60"/>
      <c r="B340" s="60"/>
      <c r="C340" s="60"/>
      <c r="D340" s="60"/>
      <c r="E340" s="60"/>
      <c r="F340" s="152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</row>
    <row r="341" spans="1:22" ht="15.75" customHeight="1">
      <c r="A341" s="60"/>
      <c r="B341" s="60"/>
      <c r="C341" s="60"/>
      <c r="D341" s="60"/>
      <c r="E341" s="60"/>
      <c r="F341" s="152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</row>
    <row r="342" spans="1:22" ht="15.75" customHeight="1">
      <c r="A342" s="60"/>
      <c r="B342" s="60"/>
      <c r="C342" s="60"/>
      <c r="D342" s="60"/>
      <c r="E342" s="60"/>
      <c r="F342" s="152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</row>
    <row r="343" spans="1:22" ht="15.75" customHeight="1">
      <c r="A343" s="60"/>
      <c r="B343" s="60"/>
      <c r="C343" s="60"/>
      <c r="D343" s="60"/>
      <c r="E343" s="60"/>
      <c r="F343" s="152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</row>
    <row r="344" spans="1:22" ht="15.75" customHeight="1">
      <c r="A344" s="60"/>
      <c r="B344" s="60"/>
      <c r="C344" s="60"/>
      <c r="D344" s="60"/>
      <c r="E344" s="60"/>
      <c r="F344" s="152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</row>
    <row r="345" spans="1:22" ht="15.75" customHeight="1">
      <c r="A345" s="60"/>
      <c r="B345" s="60"/>
      <c r="C345" s="60"/>
      <c r="D345" s="60"/>
      <c r="E345" s="60"/>
      <c r="F345" s="152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</row>
    <row r="346" spans="1:22" ht="15.75" customHeight="1">
      <c r="A346" s="60"/>
      <c r="B346" s="60"/>
      <c r="C346" s="60"/>
      <c r="D346" s="60"/>
      <c r="E346" s="60"/>
      <c r="F346" s="152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</row>
    <row r="347" spans="1:22" ht="15.75" customHeight="1">
      <c r="A347" s="60"/>
      <c r="B347" s="60"/>
      <c r="C347" s="60"/>
      <c r="D347" s="60"/>
      <c r="E347" s="60"/>
      <c r="F347" s="152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</row>
    <row r="348" spans="1:22" ht="15.75" customHeight="1">
      <c r="A348" s="60"/>
      <c r="B348" s="60"/>
      <c r="C348" s="60"/>
      <c r="D348" s="60"/>
      <c r="E348" s="60"/>
      <c r="F348" s="152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</row>
    <row r="349" spans="1:22" ht="15.75" customHeight="1">
      <c r="A349" s="60"/>
      <c r="B349" s="60"/>
      <c r="C349" s="60"/>
      <c r="D349" s="60"/>
      <c r="E349" s="60"/>
      <c r="F349" s="152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</row>
    <row r="350" spans="1:22" ht="15.75" customHeight="1">
      <c r="A350" s="60"/>
      <c r="B350" s="60"/>
      <c r="C350" s="60"/>
      <c r="D350" s="60"/>
      <c r="E350" s="60"/>
      <c r="F350" s="152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</row>
    <row r="351" spans="1:22" ht="15.75" customHeight="1">
      <c r="A351" s="60"/>
      <c r="B351" s="60"/>
      <c r="C351" s="60"/>
      <c r="D351" s="60"/>
      <c r="E351" s="60"/>
      <c r="F351" s="152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</row>
    <row r="352" spans="1:22" ht="15.75" customHeight="1">
      <c r="A352" s="60"/>
      <c r="B352" s="60"/>
      <c r="C352" s="60"/>
      <c r="D352" s="60"/>
      <c r="E352" s="60"/>
      <c r="F352" s="152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</row>
    <row r="353" spans="1:22" ht="15.75" customHeight="1">
      <c r="A353" s="60"/>
      <c r="B353" s="60"/>
      <c r="C353" s="60"/>
      <c r="D353" s="60"/>
      <c r="E353" s="60"/>
      <c r="F353" s="152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</row>
    <row r="354" spans="1:22" ht="15.75" customHeight="1">
      <c r="A354" s="60"/>
      <c r="B354" s="60"/>
      <c r="C354" s="60"/>
      <c r="D354" s="60"/>
      <c r="E354" s="60"/>
      <c r="F354" s="152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</row>
    <row r="355" spans="1:22" ht="15.75" customHeight="1">
      <c r="A355" s="60"/>
      <c r="B355" s="60"/>
      <c r="C355" s="60"/>
      <c r="D355" s="60"/>
      <c r="E355" s="60"/>
      <c r="F355" s="152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</row>
    <row r="356" spans="1:22" ht="15.75" customHeight="1">
      <c r="A356" s="60"/>
      <c r="B356" s="60"/>
      <c r="C356" s="60"/>
      <c r="D356" s="60"/>
      <c r="E356" s="60"/>
      <c r="F356" s="152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</row>
    <row r="357" spans="1:22" ht="15.75" customHeight="1">
      <c r="A357" s="60"/>
      <c r="B357" s="60"/>
      <c r="C357" s="60"/>
      <c r="D357" s="60"/>
      <c r="E357" s="60"/>
      <c r="F357" s="152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</row>
    <row r="358" spans="1:22" ht="15.75" customHeight="1">
      <c r="A358" s="60"/>
      <c r="B358" s="60"/>
      <c r="C358" s="60"/>
      <c r="D358" s="60"/>
      <c r="E358" s="60"/>
      <c r="F358" s="152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</row>
    <row r="359" spans="1:22" ht="15.75" customHeight="1">
      <c r="A359" s="60"/>
      <c r="B359" s="60"/>
      <c r="C359" s="60"/>
      <c r="D359" s="60"/>
      <c r="E359" s="60"/>
      <c r="F359" s="152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</row>
    <row r="360" spans="1:22" ht="15.75" customHeight="1">
      <c r="A360" s="60"/>
      <c r="B360" s="60"/>
      <c r="C360" s="60"/>
      <c r="D360" s="60"/>
      <c r="E360" s="60"/>
      <c r="F360" s="152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</row>
    <row r="361" spans="1:22" ht="15.75" customHeight="1">
      <c r="A361" s="60"/>
      <c r="B361" s="60"/>
      <c r="C361" s="60"/>
      <c r="D361" s="60"/>
      <c r="E361" s="60"/>
      <c r="F361" s="152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</row>
    <row r="362" spans="1:22" ht="15.75" customHeight="1">
      <c r="A362" s="60"/>
      <c r="B362" s="60"/>
      <c r="C362" s="60"/>
      <c r="D362" s="60"/>
      <c r="E362" s="60"/>
      <c r="F362" s="152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</row>
    <row r="363" spans="1:22" ht="15.75" customHeight="1">
      <c r="A363" s="60"/>
      <c r="B363" s="60"/>
      <c r="C363" s="60"/>
      <c r="D363" s="60"/>
      <c r="E363" s="60"/>
      <c r="F363" s="152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</row>
    <row r="364" spans="1:22" ht="15.75" customHeight="1">
      <c r="A364" s="60"/>
      <c r="B364" s="60"/>
      <c r="C364" s="60"/>
      <c r="D364" s="60"/>
      <c r="E364" s="60"/>
      <c r="F364" s="152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</row>
    <row r="365" spans="1:22" ht="15.75" customHeight="1">
      <c r="A365" s="60"/>
      <c r="B365" s="60"/>
      <c r="C365" s="60"/>
      <c r="D365" s="60"/>
      <c r="E365" s="60"/>
      <c r="F365" s="152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</row>
    <row r="366" spans="1:22" ht="15.75" customHeight="1">
      <c r="A366" s="60"/>
      <c r="B366" s="60"/>
      <c r="C366" s="60"/>
      <c r="D366" s="60"/>
      <c r="E366" s="60"/>
      <c r="F366" s="152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</row>
    <row r="367" spans="1:22" ht="15.75" customHeight="1">
      <c r="A367" s="60"/>
      <c r="B367" s="60"/>
      <c r="C367" s="60"/>
      <c r="D367" s="60"/>
      <c r="E367" s="60"/>
      <c r="F367" s="152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</row>
    <row r="368" spans="1:22" ht="15.75" customHeight="1">
      <c r="A368" s="60"/>
      <c r="B368" s="60"/>
      <c r="C368" s="60"/>
      <c r="D368" s="60"/>
      <c r="E368" s="60"/>
      <c r="F368" s="152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</row>
    <row r="369" spans="1:22" ht="15.75" customHeight="1">
      <c r="A369" s="60"/>
      <c r="B369" s="60"/>
      <c r="C369" s="60"/>
      <c r="D369" s="60"/>
      <c r="E369" s="60"/>
      <c r="F369" s="152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</row>
    <row r="370" spans="1:22" ht="15.75" customHeight="1">
      <c r="A370" s="60"/>
      <c r="B370" s="60"/>
      <c r="C370" s="60"/>
      <c r="D370" s="60"/>
      <c r="E370" s="60"/>
      <c r="F370" s="152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</row>
    <row r="371" spans="1:22" ht="15.75" customHeight="1">
      <c r="A371" s="60"/>
      <c r="B371" s="60"/>
      <c r="C371" s="60"/>
      <c r="D371" s="60"/>
      <c r="E371" s="60"/>
      <c r="F371" s="152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</row>
    <row r="372" spans="1:22" ht="15.75" customHeight="1">
      <c r="A372" s="60"/>
      <c r="B372" s="60"/>
      <c r="C372" s="60"/>
      <c r="D372" s="60"/>
      <c r="E372" s="60"/>
      <c r="F372" s="152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</row>
    <row r="373" spans="1:22" ht="15.75" customHeight="1">
      <c r="A373" s="60"/>
      <c r="B373" s="60"/>
      <c r="C373" s="60"/>
      <c r="D373" s="60"/>
      <c r="E373" s="60"/>
      <c r="F373" s="152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</row>
    <row r="374" spans="1:22" ht="15.75" customHeight="1">
      <c r="A374" s="60"/>
      <c r="B374" s="60"/>
      <c r="C374" s="60"/>
      <c r="D374" s="60"/>
      <c r="E374" s="60"/>
      <c r="F374" s="152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</row>
    <row r="375" spans="1:22" ht="15.75" customHeight="1">
      <c r="A375" s="60"/>
      <c r="B375" s="60"/>
      <c r="C375" s="60"/>
      <c r="D375" s="60"/>
      <c r="E375" s="60"/>
      <c r="F375" s="152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</row>
    <row r="376" spans="1:22" ht="15.75" customHeight="1">
      <c r="A376" s="60"/>
      <c r="B376" s="60"/>
      <c r="C376" s="60"/>
      <c r="D376" s="60"/>
      <c r="E376" s="60"/>
      <c r="F376" s="152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</row>
    <row r="377" spans="1:22" ht="15.75" customHeight="1">
      <c r="A377" s="60"/>
      <c r="B377" s="60"/>
      <c r="C377" s="60"/>
      <c r="D377" s="60"/>
      <c r="E377" s="60"/>
      <c r="F377" s="152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</row>
    <row r="378" spans="1:22" ht="15.75" customHeight="1">
      <c r="A378" s="60"/>
      <c r="B378" s="60"/>
      <c r="C378" s="60"/>
      <c r="D378" s="60"/>
      <c r="E378" s="60"/>
      <c r="F378" s="152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</row>
    <row r="379" spans="1:22" ht="15.75" customHeight="1">
      <c r="A379" s="60"/>
      <c r="B379" s="60"/>
      <c r="C379" s="60"/>
      <c r="D379" s="60"/>
      <c r="E379" s="60"/>
      <c r="F379" s="152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</row>
    <row r="380" spans="1:22" ht="15.75" customHeight="1">
      <c r="A380" s="60"/>
      <c r="B380" s="60"/>
      <c r="C380" s="60"/>
      <c r="D380" s="60"/>
      <c r="E380" s="60"/>
      <c r="F380" s="152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</row>
    <row r="381" spans="1:22" ht="15.75" customHeight="1">
      <c r="A381" s="60"/>
      <c r="B381" s="60"/>
      <c r="C381" s="60"/>
      <c r="D381" s="60"/>
      <c r="E381" s="60"/>
      <c r="F381" s="152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</row>
    <row r="382" spans="1:22" ht="15.75" customHeight="1">
      <c r="A382" s="60"/>
      <c r="B382" s="60"/>
      <c r="C382" s="60"/>
      <c r="D382" s="60"/>
      <c r="E382" s="60"/>
      <c r="F382" s="152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</row>
    <row r="383" spans="1:22" ht="15.75" customHeight="1">
      <c r="A383" s="60"/>
      <c r="B383" s="60"/>
      <c r="C383" s="60"/>
      <c r="D383" s="60"/>
      <c r="E383" s="60"/>
      <c r="F383" s="152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</row>
    <row r="384" spans="1:22" ht="15.75" customHeight="1">
      <c r="A384" s="60"/>
      <c r="B384" s="60"/>
      <c r="C384" s="60"/>
      <c r="D384" s="60"/>
      <c r="E384" s="60"/>
      <c r="F384" s="152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</row>
    <row r="385" spans="1:22" ht="15.75" customHeight="1">
      <c r="A385" s="60"/>
      <c r="B385" s="60"/>
      <c r="C385" s="60"/>
      <c r="D385" s="60"/>
      <c r="E385" s="60"/>
      <c r="F385" s="152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</row>
    <row r="386" spans="1:22" ht="15.75" customHeight="1">
      <c r="A386" s="60"/>
      <c r="B386" s="60"/>
      <c r="C386" s="60"/>
      <c r="D386" s="60"/>
      <c r="E386" s="60"/>
      <c r="F386" s="152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</row>
    <row r="387" spans="1:22" ht="15.75" customHeight="1">
      <c r="A387" s="60"/>
      <c r="B387" s="60"/>
      <c r="C387" s="60"/>
      <c r="D387" s="60"/>
      <c r="E387" s="60"/>
      <c r="F387" s="152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</row>
    <row r="388" spans="1:22" ht="15.75" customHeight="1">
      <c r="A388" s="60"/>
      <c r="B388" s="60"/>
      <c r="C388" s="60"/>
      <c r="D388" s="60"/>
      <c r="E388" s="60"/>
      <c r="F388" s="152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</row>
    <row r="389" spans="1:22" ht="15.75" customHeight="1">
      <c r="A389" s="60"/>
      <c r="B389" s="60"/>
      <c r="C389" s="60"/>
      <c r="D389" s="60"/>
      <c r="E389" s="60"/>
      <c r="F389" s="152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</row>
    <row r="390" spans="1:22" ht="15.75" customHeight="1">
      <c r="A390" s="60"/>
      <c r="B390" s="60"/>
      <c r="C390" s="60"/>
      <c r="D390" s="60"/>
      <c r="E390" s="60"/>
      <c r="F390" s="152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</row>
    <row r="391" spans="1:22" ht="15.75" customHeight="1">
      <c r="A391" s="60"/>
      <c r="B391" s="60"/>
      <c r="C391" s="60"/>
      <c r="D391" s="60"/>
      <c r="E391" s="60"/>
      <c r="F391" s="152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</row>
    <row r="392" spans="1:22" ht="15.75" customHeight="1">
      <c r="A392" s="60"/>
      <c r="B392" s="60"/>
      <c r="C392" s="60"/>
      <c r="D392" s="60"/>
      <c r="E392" s="60"/>
      <c r="F392" s="152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</row>
    <row r="393" spans="1:22" ht="15.75" customHeight="1">
      <c r="A393" s="60"/>
      <c r="B393" s="60"/>
      <c r="C393" s="60"/>
      <c r="D393" s="60"/>
      <c r="E393" s="60"/>
      <c r="F393" s="152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</row>
    <row r="394" spans="1:22" ht="15.75" customHeight="1">
      <c r="A394" s="60"/>
      <c r="B394" s="60"/>
      <c r="C394" s="60"/>
      <c r="D394" s="60"/>
      <c r="E394" s="60"/>
      <c r="F394" s="152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</row>
    <row r="395" spans="1:22" ht="15.75" customHeight="1">
      <c r="A395" s="60"/>
      <c r="B395" s="60"/>
      <c r="C395" s="60"/>
      <c r="D395" s="60"/>
      <c r="E395" s="60"/>
      <c r="F395" s="152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</row>
    <row r="396" spans="1:22" ht="15.75" customHeight="1">
      <c r="A396" s="60"/>
      <c r="B396" s="60"/>
      <c r="C396" s="60"/>
      <c r="D396" s="60"/>
      <c r="E396" s="60"/>
      <c r="F396" s="152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</row>
    <row r="397" spans="1:22" ht="15.75" customHeight="1">
      <c r="A397" s="60"/>
      <c r="B397" s="60"/>
      <c r="C397" s="60"/>
      <c r="D397" s="60"/>
      <c r="E397" s="60"/>
      <c r="F397" s="152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</row>
    <row r="398" spans="1:22" ht="15.75" customHeight="1">
      <c r="A398" s="60"/>
      <c r="B398" s="60"/>
      <c r="C398" s="60"/>
      <c r="D398" s="60"/>
      <c r="E398" s="60"/>
      <c r="F398" s="152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</row>
    <row r="399" spans="1:22" ht="15.75" customHeight="1">
      <c r="A399" s="60"/>
      <c r="B399" s="60"/>
      <c r="C399" s="60"/>
      <c r="D399" s="60"/>
      <c r="E399" s="60"/>
      <c r="F399" s="152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</row>
    <row r="400" spans="1:22" ht="15.75" customHeight="1">
      <c r="A400" s="60"/>
      <c r="B400" s="60"/>
      <c r="C400" s="60"/>
      <c r="D400" s="60"/>
      <c r="E400" s="60"/>
      <c r="F400" s="152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</row>
    <row r="401" spans="1:22" ht="15.75" customHeight="1">
      <c r="A401" s="60"/>
      <c r="B401" s="60"/>
      <c r="C401" s="60"/>
      <c r="D401" s="60"/>
      <c r="E401" s="60"/>
      <c r="F401" s="152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</row>
    <row r="402" spans="1:22" ht="15.75" customHeight="1">
      <c r="A402" s="60"/>
      <c r="B402" s="60"/>
      <c r="C402" s="60"/>
      <c r="D402" s="60"/>
      <c r="E402" s="60"/>
      <c r="F402" s="152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</row>
    <row r="403" spans="1:22" ht="15.75" customHeight="1">
      <c r="A403" s="60"/>
      <c r="B403" s="60"/>
      <c r="C403" s="60"/>
      <c r="D403" s="60"/>
      <c r="E403" s="60"/>
      <c r="F403" s="152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</row>
    <row r="404" spans="1:22" ht="15.75" customHeight="1">
      <c r="A404" s="60"/>
      <c r="B404" s="60"/>
      <c r="C404" s="60"/>
      <c r="D404" s="60"/>
      <c r="E404" s="60"/>
      <c r="F404" s="152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</row>
    <row r="405" spans="1:22" ht="15.75" customHeight="1">
      <c r="A405" s="60"/>
      <c r="B405" s="60"/>
      <c r="C405" s="60"/>
      <c r="D405" s="60"/>
      <c r="E405" s="60"/>
      <c r="F405" s="152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</row>
    <row r="406" spans="1:22" ht="15.75" customHeight="1">
      <c r="A406" s="60"/>
      <c r="B406" s="60"/>
      <c r="C406" s="60"/>
      <c r="D406" s="60"/>
      <c r="E406" s="60"/>
      <c r="F406" s="152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</row>
    <row r="407" spans="1:22" ht="15.75" customHeight="1">
      <c r="A407" s="60"/>
      <c r="B407" s="60"/>
      <c r="C407" s="60"/>
      <c r="D407" s="60"/>
      <c r="E407" s="60"/>
      <c r="F407" s="152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</row>
    <row r="408" spans="1:22" ht="15.75" customHeight="1">
      <c r="A408" s="60"/>
      <c r="B408" s="60"/>
      <c r="C408" s="60"/>
      <c r="D408" s="60"/>
      <c r="E408" s="60"/>
      <c r="F408" s="152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</row>
    <row r="409" spans="1:22" ht="15.75" customHeight="1">
      <c r="A409" s="60"/>
      <c r="B409" s="60"/>
      <c r="C409" s="60"/>
      <c r="D409" s="60"/>
      <c r="E409" s="60"/>
      <c r="F409" s="152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</row>
    <row r="410" spans="1:22" ht="15.75" customHeight="1">
      <c r="A410" s="60"/>
      <c r="B410" s="60"/>
      <c r="C410" s="60"/>
      <c r="D410" s="60"/>
      <c r="E410" s="60"/>
      <c r="F410" s="152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</row>
    <row r="411" spans="1:22" ht="15.75" customHeight="1">
      <c r="A411" s="60"/>
      <c r="B411" s="60"/>
      <c r="C411" s="60"/>
      <c r="D411" s="60"/>
      <c r="E411" s="60"/>
      <c r="F411" s="152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</row>
    <row r="412" spans="1:22" ht="15.75" customHeight="1">
      <c r="A412" s="60"/>
      <c r="B412" s="60"/>
      <c r="C412" s="60"/>
      <c r="D412" s="60"/>
      <c r="E412" s="60"/>
      <c r="F412" s="152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</row>
    <row r="413" spans="1:22" ht="15.75" customHeight="1">
      <c r="A413" s="60"/>
      <c r="B413" s="60"/>
      <c r="C413" s="60"/>
      <c r="D413" s="60"/>
      <c r="E413" s="60"/>
      <c r="F413" s="152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</row>
    <row r="414" spans="1:22" ht="15.75" customHeight="1">
      <c r="A414" s="60"/>
      <c r="B414" s="60"/>
      <c r="C414" s="60"/>
      <c r="D414" s="60"/>
      <c r="E414" s="60"/>
      <c r="F414" s="152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</row>
    <row r="415" spans="1:22" ht="15.75" customHeight="1">
      <c r="A415" s="60"/>
      <c r="B415" s="60"/>
      <c r="C415" s="60"/>
      <c r="D415" s="60"/>
      <c r="E415" s="60"/>
      <c r="F415" s="152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</row>
    <row r="416" spans="1:22" ht="15.75" customHeight="1">
      <c r="A416" s="60"/>
      <c r="B416" s="60"/>
      <c r="C416" s="60"/>
      <c r="D416" s="60"/>
      <c r="E416" s="60"/>
      <c r="F416" s="152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</row>
    <row r="417" spans="1:22" ht="15.75" customHeight="1">
      <c r="A417" s="60"/>
      <c r="B417" s="60"/>
      <c r="C417" s="60"/>
      <c r="D417" s="60"/>
      <c r="E417" s="60"/>
      <c r="F417" s="152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</row>
    <row r="418" spans="1:22" ht="15.75" customHeight="1">
      <c r="A418" s="60"/>
      <c r="B418" s="60"/>
      <c r="C418" s="60"/>
      <c r="D418" s="60"/>
      <c r="E418" s="60"/>
      <c r="F418" s="152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</row>
    <row r="419" spans="1:22" ht="15.75" customHeight="1">
      <c r="A419" s="60"/>
      <c r="B419" s="60"/>
      <c r="C419" s="60"/>
      <c r="D419" s="60"/>
      <c r="E419" s="60"/>
      <c r="F419" s="152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</row>
    <row r="420" spans="1:22" ht="15.75" customHeight="1">
      <c r="A420" s="60"/>
      <c r="B420" s="60"/>
      <c r="C420" s="60"/>
      <c r="D420" s="60"/>
      <c r="E420" s="60"/>
      <c r="F420" s="152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</row>
    <row r="421" spans="1:22" ht="15.75" customHeight="1">
      <c r="A421" s="60"/>
      <c r="B421" s="60"/>
      <c r="C421" s="60"/>
      <c r="D421" s="60"/>
      <c r="E421" s="60"/>
      <c r="F421" s="152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</row>
    <row r="422" spans="1:22" ht="15.75" customHeight="1">
      <c r="A422" s="60"/>
      <c r="B422" s="60"/>
      <c r="C422" s="60"/>
      <c r="D422" s="60"/>
      <c r="E422" s="60"/>
      <c r="F422" s="152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</row>
    <row r="423" spans="1:22" ht="15.75" customHeight="1">
      <c r="A423" s="60"/>
      <c r="B423" s="60"/>
      <c r="C423" s="60"/>
      <c r="D423" s="60"/>
      <c r="E423" s="60"/>
      <c r="F423" s="152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</row>
    <row r="424" spans="1:22" ht="15.75" customHeight="1">
      <c r="A424" s="60"/>
      <c r="B424" s="60"/>
      <c r="C424" s="60"/>
      <c r="D424" s="60"/>
      <c r="E424" s="60"/>
      <c r="F424" s="152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</row>
    <row r="425" spans="1:22" ht="15.75" customHeight="1">
      <c r="A425" s="60"/>
      <c r="B425" s="60"/>
      <c r="C425" s="60"/>
      <c r="D425" s="60"/>
      <c r="E425" s="60"/>
      <c r="F425" s="152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</row>
    <row r="426" spans="1:22" ht="15.75" customHeight="1">
      <c r="A426" s="60"/>
      <c r="B426" s="60"/>
      <c r="C426" s="60"/>
      <c r="D426" s="60"/>
      <c r="E426" s="60"/>
      <c r="F426" s="152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</row>
    <row r="427" spans="1:22" ht="15.75" customHeight="1">
      <c r="A427" s="60"/>
      <c r="B427" s="60"/>
      <c r="C427" s="60"/>
      <c r="D427" s="60"/>
      <c r="E427" s="60"/>
      <c r="F427" s="152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</row>
    <row r="428" spans="1:22" ht="15.75" customHeight="1">
      <c r="A428" s="60"/>
      <c r="B428" s="60"/>
      <c r="C428" s="60"/>
      <c r="D428" s="60"/>
      <c r="E428" s="60"/>
      <c r="F428" s="152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</row>
    <row r="429" spans="1:22" ht="15.75" customHeight="1">
      <c r="A429" s="60"/>
      <c r="B429" s="60"/>
      <c r="C429" s="60"/>
      <c r="D429" s="60"/>
      <c r="E429" s="60"/>
      <c r="F429" s="152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</row>
    <row r="430" spans="1:22" ht="15.75" customHeight="1">
      <c r="A430" s="60"/>
      <c r="B430" s="60"/>
      <c r="C430" s="60"/>
      <c r="D430" s="60"/>
      <c r="E430" s="60"/>
      <c r="F430" s="152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</row>
    <row r="431" spans="1:22" ht="15.75" customHeight="1">
      <c r="A431" s="60"/>
      <c r="B431" s="60"/>
      <c r="C431" s="60"/>
      <c r="D431" s="60"/>
      <c r="E431" s="60"/>
      <c r="F431" s="152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</row>
    <row r="432" spans="1:22" ht="15.75" customHeight="1">
      <c r="A432" s="60"/>
      <c r="B432" s="60"/>
      <c r="C432" s="60"/>
      <c r="D432" s="60"/>
      <c r="E432" s="60"/>
      <c r="F432" s="152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</row>
    <row r="433" spans="1:22" ht="15.75" customHeight="1">
      <c r="A433" s="60"/>
      <c r="B433" s="60"/>
      <c r="C433" s="60"/>
      <c r="D433" s="60"/>
      <c r="E433" s="60"/>
      <c r="F433" s="152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</row>
    <row r="434" spans="1:22" ht="15.75" customHeight="1">
      <c r="A434" s="60"/>
      <c r="B434" s="60"/>
      <c r="C434" s="60"/>
      <c r="D434" s="60"/>
      <c r="E434" s="60"/>
      <c r="F434" s="152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</row>
    <row r="435" spans="1:22" ht="15.75" customHeight="1">
      <c r="A435" s="60"/>
      <c r="B435" s="60"/>
      <c r="C435" s="60"/>
      <c r="D435" s="60"/>
      <c r="E435" s="60"/>
      <c r="F435" s="152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</row>
    <row r="436" spans="1:22" ht="15.75" customHeight="1">
      <c r="A436" s="60"/>
      <c r="B436" s="60"/>
      <c r="C436" s="60"/>
      <c r="D436" s="60"/>
      <c r="E436" s="60"/>
      <c r="F436" s="152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</row>
    <row r="437" spans="1:22" ht="15.75" customHeight="1">
      <c r="A437" s="60"/>
      <c r="B437" s="60"/>
      <c r="C437" s="60"/>
      <c r="D437" s="60"/>
      <c r="E437" s="60"/>
      <c r="F437" s="152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</row>
    <row r="438" spans="1:22" ht="15.75" customHeight="1">
      <c r="A438" s="60"/>
      <c r="B438" s="60"/>
      <c r="C438" s="60"/>
      <c r="D438" s="60"/>
      <c r="E438" s="60"/>
      <c r="F438" s="152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</row>
    <row r="439" spans="1:22" ht="15.75" customHeight="1">
      <c r="A439" s="60"/>
      <c r="B439" s="60"/>
      <c r="C439" s="60"/>
      <c r="D439" s="60"/>
      <c r="E439" s="60"/>
      <c r="F439" s="152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</row>
    <row r="440" spans="1:22" ht="15.75" customHeight="1">
      <c r="A440" s="60"/>
      <c r="B440" s="60"/>
      <c r="C440" s="60"/>
      <c r="D440" s="60"/>
      <c r="E440" s="60"/>
      <c r="F440" s="152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</row>
    <row r="441" spans="1:22" ht="15.75" customHeight="1">
      <c r="A441" s="60"/>
      <c r="B441" s="60"/>
      <c r="C441" s="60"/>
      <c r="D441" s="60"/>
      <c r="E441" s="60"/>
      <c r="F441" s="152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</row>
    <row r="442" spans="1:22" ht="15.75" customHeight="1">
      <c r="A442" s="60"/>
      <c r="B442" s="60"/>
      <c r="C442" s="60"/>
      <c r="D442" s="60"/>
      <c r="E442" s="60"/>
      <c r="F442" s="152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</row>
    <row r="443" spans="1:22" ht="15.75" customHeight="1">
      <c r="A443" s="60"/>
      <c r="B443" s="60"/>
      <c r="C443" s="60"/>
      <c r="D443" s="60"/>
      <c r="E443" s="60"/>
      <c r="F443" s="152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</row>
    <row r="444" spans="1:22" ht="15.75" customHeight="1"/>
    <row r="445" spans="1:22" ht="15.75" customHeight="1"/>
    <row r="446" spans="1:22" ht="15.75" customHeight="1"/>
    <row r="447" spans="1:22" ht="15.75" customHeight="1"/>
    <row r="448" spans="1:22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A10:G243" xr:uid="{00000000-0009-0000-0000-000000000000}"/>
  <mergeCells count="9">
    <mergeCell ref="A1:G1"/>
    <mergeCell ref="A2:G2"/>
    <mergeCell ref="A5:A9"/>
    <mergeCell ref="B5:B9"/>
    <mergeCell ref="C5:C9"/>
    <mergeCell ref="D5:D9"/>
    <mergeCell ref="E5:E8"/>
    <mergeCell ref="F5:F8"/>
    <mergeCell ref="G5:G8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opLeftCell="A16" workbookViewId="0">
      <selection activeCell="I27" sqref="I27"/>
    </sheetView>
  </sheetViews>
  <sheetFormatPr defaultColWidth="14.5" defaultRowHeight="15" customHeight="1"/>
  <cols>
    <col min="1" max="1" width="24.25" style="61" customWidth="1"/>
    <col min="2" max="2" width="14.5" style="61" customWidth="1"/>
    <col min="3" max="3" width="27.5" style="61" customWidth="1"/>
    <col min="4" max="4" width="12.25" style="61" customWidth="1"/>
    <col min="5" max="5" width="13.375" style="61" customWidth="1"/>
    <col min="6" max="6" width="11.875" style="153" customWidth="1"/>
    <col min="7" max="7" width="10.5" style="61" customWidth="1"/>
    <col min="8" max="16384" width="14.5" style="61"/>
  </cols>
  <sheetData>
    <row r="1" spans="1:23" ht="15" customHeight="1">
      <c r="A1" s="198" t="s">
        <v>0</v>
      </c>
      <c r="B1" s="199"/>
      <c r="C1" s="199"/>
      <c r="D1" s="199"/>
      <c r="E1" s="199"/>
      <c r="F1" s="199"/>
      <c r="G1" s="199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15" customHeight="1">
      <c r="A2" s="200" t="s">
        <v>263</v>
      </c>
      <c r="B2" s="199"/>
      <c r="C2" s="199"/>
      <c r="D2" s="199"/>
      <c r="E2" s="199"/>
      <c r="F2" s="199"/>
      <c r="G2" s="199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15" customHeight="1">
      <c r="A3" s="62"/>
      <c r="B3" s="63" t="s">
        <v>1</v>
      </c>
      <c r="C3" s="64" t="s">
        <v>2</v>
      </c>
      <c r="D3" s="128" t="s">
        <v>3</v>
      </c>
      <c r="E3" s="66" t="s">
        <v>4</v>
      </c>
      <c r="F3" s="137"/>
      <c r="G3" s="67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7.25" customHeight="1">
      <c r="A4" s="68" t="s">
        <v>5</v>
      </c>
      <c r="B4" s="69">
        <v>88</v>
      </c>
      <c r="C4" s="70">
        <v>47</v>
      </c>
      <c r="D4" s="129">
        <v>64</v>
      </c>
      <c r="E4" s="72">
        <v>18</v>
      </c>
      <c r="F4" s="138"/>
      <c r="G4" s="73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</row>
    <row r="5" spans="1:23" ht="15" customHeight="1">
      <c r="A5" s="201" t="s">
        <v>6</v>
      </c>
      <c r="B5" s="204" t="s">
        <v>7</v>
      </c>
      <c r="C5" s="204" t="s">
        <v>8</v>
      </c>
      <c r="D5" s="205" t="s">
        <v>9</v>
      </c>
      <c r="E5" s="207" t="s">
        <v>238</v>
      </c>
      <c r="F5" s="207" t="s">
        <v>239</v>
      </c>
      <c r="G5" s="207" t="s">
        <v>240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5" customHeight="1">
      <c r="A6" s="202"/>
      <c r="B6" s="202"/>
      <c r="C6" s="202"/>
      <c r="D6" s="206"/>
      <c r="E6" s="208"/>
      <c r="F6" s="209"/>
      <c r="G6" s="208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</row>
    <row r="7" spans="1:23" ht="15" customHeight="1">
      <c r="A7" s="202"/>
      <c r="B7" s="202"/>
      <c r="C7" s="202"/>
      <c r="D7" s="206"/>
      <c r="E7" s="208"/>
      <c r="F7" s="209"/>
      <c r="G7" s="208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23" ht="15" customHeight="1">
      <c r="A8" s="202"/>
      <c r="B8" s="202"/>
      <c r="C8" s="202"/>
      <c r="D8" s="206"/>
      <c r="E8" s="208"/>
      <c r="F8" s="209"/>
      <c r="G8" s="208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</row>
    <row r="9" spans="1:23" ht="1.5" customHeight="1">
      <c r="A9" s="203"/>
      <c r="B9" s="203"/>
      <c r="C9" s="203"/>
      <c r="D9" s="206"/>
      <c r="E9" s="154"/>
      <c r="F9" s="155"/>
      <c r="G9" s="156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</row>
    <row r="10" spans="1:23" ht="34.5" customHeight="1">
      <c r="A10" s="79" t="s">
        <v>10</v>
      </c>
      <c r="B10" s="80"/>
      <c r="C10" s="120"/>
      <c r="D10" s="127" t="s">
        <v>3</v>
      </c>
      <c r="E10" s="123">
        <v>2592</v>
      </c>
      <c r="F10" s="51">
        <v>2094574</v>
      </c>
      <c r="G10" s="53">
        <f>(E10)/(F10*2)*100000</f>
        <v>61.874156749773462</v>
      </c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</row>
    <row r="11" spans="1:23" ht="15" customHeight="1">
      <c r="A11" s="158" t="s">
        <v>11</v>
      </c>
      <c r="B11" s="85"/>
      <c r="C11" s="121"/>
      <c r="D11" s="121" t="s">
        <v>3</v>
      </c>
      <c r="E11" s="124">
        <v>279</v>
      </c>
      <c r="F11" s="139">
        <f t="shared" ref="F11" si="0">SUM(F12:F20)</f>
        <v>107214</v>
      </c>
      <c r="G11" s="32">
        <f>(E11)/(F11*2)*100000</f>
        <v>130.1136045665678</v>
      </c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</row>
    <row r="12" spans="1:23" ht="15" customHeight="1">
      <c r="A12" s="90"/>
      <c r="B12" s="91">
        <v>1</v>
      </c>
      <c r="C12" s="122" t="s">
        <v>12</v>
      </c>
      <c r="D12" s="131" t="s">
        <v>1</v>
      </c>
      <c r="E12" s="125">
        <v>3</v>
      </c>
      <c r="F12" s="140">
        <v>12325</v>
      </c>
      <c r="G12" s="21">
        <f>(E12)/(F12*2)*100000</f>
        <v>12.170385395537526</v>
      </c>
      <c r="H12" s="163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</row>
    <row r="13" spans="1:23" ht="15" customHeight="1">
      <c r="A13" s="90"/>
      <c r="B13" s="91">
        <v>2</v>
      </c>
      <c r="C13" s="122" t="s">
        <v>13</v>
      </c>
      <c r="D13" s="131" t="s">
        <v>1</v>
      </c>
      <c r="E13" s="125">
        <v>5</v>
      </c>
      <c r="F13" s="140">
        <v>15298</v>
      </c>
      <c r="G13" s="21">
        <f t="shared" ref="G13:G76" si="1">(E13)/(F13*2)*100000</f>
        <v>16.342005490913845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</row>
    <row r="14" spans="1:23" ht="15" customHeight="1">
      <c r="A14" s="90"/>
      <c r="B14" s="91">
        <v>3</v>
      </c>
      <c r="C14" s="122" t="s">
        <v>14</v>
      </c>
      <c r="D14" s="130" t="s">
        <v>4</v>
      </c>
      <c r="E14" s="125">
        <v>105</v>
      </c>
      <c r="F14" s="140">
        <v>17315</v>
      </c>
      <c r="G14" s="21">
        <f t="shared" si="1"/>
        <v>303.2053133121571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1:23" ht="15" customHeight="1">
      <c r="A15" s="90"/>
      <c r="B15" s="91">
        <v>4</v>
      </c>
      <c r="C15" s="122" t="s">
        <v>15</v>
      </c>
      <c r="D15" s="130" t="s">
        <v>4</v>
      </c>
      <c r="E15" s="125">
        <v>79</v>
      </c>
      <c r="F15" s="140">
        <v>16275</v>
      </c>
      <c r="G15" s="21">
        <f t="shared" si="1"/>
        <v>242.70353302611366</v>
      </c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1:23" ht="15" customHeight="1">
      <c r="A16" s="90"/>
      <c r="B16" s="91">
        <v>5</v>
      </c>
      <c r="C16" s="122" t="s">
        <v>16</v>
      </c>
      <c r="D16" s="133" t="s">
        <v>2</v>
      </c>
      <c r="E16" s="125">
        <v>12</v>
      </c>
      <c r="F16" s="140">
        <v>13691</v>
      </c>
      <c r="G16" s="21">
        <f t="shared" si="1"/>
        <v>43.824410196479434</v>
      </c>
      <c r="H16" s="166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</row>
    <row r="17" spans="1:23" ht="15" customHeight="1">
      <c r="A17" s="90"/>
      <c r="B17" s="91">
        <v>6</v>
      </c>
      <c r="C17" s="122" t="s">
        <v>17</v>
      </c>
      <c r="D17" s="131" t="s">
        <v>1</v>
      </c>
      <c r="E17" s="125">
        <v>2</v>
      </c>
      <c r="F17" s="140">
        <v>6001</v>
      </c>
      <c r="G17" s="21">
        <f t="shared" si="1"/>
        <v>16.663889351774706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1:23" ht="15" customHeight="1">
      <c r="A18" s="90"/>
      <c r="B18" s="91">
        <v>7</v>
      </c>
      <c r="C18" s="122" t="s">
        <v>18</v>
      </c>
      <c r="D18" s="132" t="s">
        <v>3</v>
      </c>
      <c r="E18" s="125">
        <v>30</v>
      </c>
      <c r="F18" s="140">
        <v>10636</v>
      </c>
      <c r="G18" s="21">
        <f t="shared" si="1"/>
        <v>141.03046257991727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1:23" ht="15" customHeight="1">
      <c r="A19" s="90"/>
      <c r="B19" s="91">
        <v>8</v>
      </c>
      <c r="C19" s="122" t="s">
        <v>19</v>
      </c>
      <c r="D19" s="133" t="s">
        <v>2</v>
      </c>
      <c r="E19" s="125">
        <v>5</v>
      </c>
      <c r="F19" s="140">
        <v>7758</v>
      </c>
      <c r="G19" s="21">
        <f t="shared" si="1"/>
        <v>32.224800206238726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</row>
    <row r="20" spans="1:23" ht="15" customHeight="1">
      <c r="A20" s="90"/>
      <c r="B20" s="91">
        <v>9</v>
      </c>
      <c r="C20" s="122" t="s">
        <v>20</v>
      </c>
      <c r="D20" s="132" t="s">
        <v>3</v>
      </c>
      <c r="E20" s="125">
        <v>15</v>
      </c>
      <c r="F20" s="140">
        <v>7915</v>
      </c>
      <c r="G20" s="21">
        <f t="shared" si="1"/>
        <v>94.756790903348076</v>
      </c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</row>
    <row r="21" spans="1:23" ht="15" customHeight="1">
      <c r="A21" s="158" t="s">
        <v>21</v>
      </c>
      <c r="B21" s="85"/>
      <c r="C21" s="121"/>
      <c r="D21" s="121" t="s">
        <v>3</v>
      </c>
      <c r="E21" s="124">
        <v>237</v>
      </c>
      <c r="F21" s="141">
        <f t="shared" ref="F21" si="2">SUM(F22:F33)</f>
        <v>156627</v>
      </c>
      <c r="G21" s="32">
        <f t="shared" si="1"/>
        <v>75.657453695722964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23" ht="15" customHeight="1">
      <c r="A22" s="90"/>
      <c r="B22" s="91">
        <v>1</v>
      </c>
      <c r="C22" s="122" t="s">
        <v>22</v>
      </c>
      <c r="D22" s="131" t="s">
        <v>1</v>
      </c>
      <c r="E22" s="125">
        <v>7</v>
      </c>
      <c r="F22" s="142">
        <v>19397</v>
      </c>
      <c r="G22" s="21">
        <f t="shared" si="1"/>
        <v>18.044027426921687</v>
      </c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3" ht="15" customHeight="1">
      <c r="A23" s="90"/>
      <c r="B23" s="91">
        <v>2</v>
      </c>
      <c r="C23" s="122" t="s">
        <v>23</v>
      </c>
      <c r="D23" s="132" t="s">
        <v>3</v>
      </c>
      <c r="E23" s="125">
        <v>12</v>
      </c>
      <c r="F23" s="143">
        <v>11371</v>
      </c>
      <c r="G23" s="21">
        <f t="shared" si="1"/>
        <v>52.765807756573743</v>
      </c>
      <c r="H23" s="166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1:23" ht="15" customHeight="1">
      <c r="A24" s="90"/>
      <c r="B24" s="91">
        <v>3</v>
      </c>
      <c r="C24" s="122" t="s">
        <v>24</v>
      </c>
      <c r="D24" s="132" t="s">
        <v>3</v>
      </c>
      <c r="E24" s="125">
        <v>31</v>
      </c>
      <c r="F24" s="143">
        <v>19351</v>
      </c>
      <c r="G24" s="21">
        <f t="shared" si="1"/>
        <v>80.099219678569582</v>
      </c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1:23" ht="15" customHeight="1">
      <c r="A25" s="90"/>
      <c r="B25" s="91">
        <v>4</v>
      </c>
      <c r="C25" s="122" t="s">
        <v>25</v>
      </c>
      <c r="D25" s="132" t="s">
        <v>3</v>
      </c>
      <c r="E25" s="125">
        <v>25</v>
      </c>
      <c r="F25" s="143">
        <v>16032</v>
      </c>
      <c r="G25" s="21">
        <f t="shared" si="1"/>
        <v>77.969061876247508</v>
      </c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</row>
    <row r="26" spans="1:23" ht="15" customHeight="1">
      <c r="A26" s="90"/>
      <c r="B26" s="91">
        <v>5</v>
      </c>
      <c r="C26" s="122" t="s">
        <v>26</v>
      </c>
      <c r="D26" s="132" t="s">
        <v>3</v>
      </c>
      <c r="E26" s="125">
        <v>13</v>
      </c>
      <c r="F26" s="143">
        <v>9514</v>
      </c>
      <c r="G26" s="21">
        <f t="shared" si="1"/>
        <v>68.320369981080518</v>
      </c>
      <c r="H26" s="166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1:23" ht="15" customHeight="1">
      <c r="A27" s="90"/>
      <c r="B27" s="91">
        <v>6</v>
      </c>
      <c r="C27" s="122" t="s">
        <v>27</v>
      </c>
      <c r="D27" s="132" t="s">
        <v>3</v>
      </c>
      <c r="E27" s="125">
        <v>15</v>
      </c>
      <c r="F27" s="143">
        <v>8999</v>
      </c>
      <c r="G27" s="21">
        <f t="shared" si="1"/>
        <v>83.342593621513501</v>
      </c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</row>
    <row r="28" spans="1:23" ht="15.75" customHeight="1">
      <c r="A28" s="90"/>
      <c r="B28" s="91">
        <v>7</v>
      </c>
      <c r="C28" s="122" t="s">
        <v>28</v>
      </c>
      <c r="D28" s="133" t="s">
        <v>2</v>
      </c>
      <c r="E28" s="125">
        <v>15</v>
      </c>
      <c r="F28" s="143">
        <v>18553</v>
      </c>
      <c r="G28" s="21">
        <f t="shared" si="1"/>
        <v>40.424729154314669</v>
      </c>
      <c r="H28" s="166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1:23" ht="15.75" customHeight="1">
      <c r="A29" s="90"/>
      <c r="B29" s="91">
        <v>8</v>
      </c>
      <c r="C29" s="122" t="s">
        <v>29</v>
      </c>
      <c r="D29" s="132" t="s">
        <v>3</v>
      </c>
      <c r="E29" s="125">
        <v>16</v>
      </c>
      <c r="F29" s="143">
        <v>11175</v>
      </c>
      <c r="G29" s="21">
        <f t="shared" si="1"/>
        <v>71.588366890380314</v>
      </c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  <row r="30" spans="1:23" ht="15.75" customHeight="1">
      <c r="A30" s="79"/>
      <c r="B30" s="91">
        <v>9</v>
      </c>
      <c r="C30" s="122" t="s">
        <v>30</v>
      </c>
      <c r="D30" s="133" t="s">
        <v>2</v>
      </c>
      <c r="E30" s="125">
        <v>7</v>
      </c>
      <c r="F30" s="143">
        <v>7757</v>
      </c>
      <c r="G30" s="21">
        <f t="shared" si="1"/>
        <v>45.120536289802757</v>
      </c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</row>
    <row r="31" spans="1:23" ht="15.75" customHeight="1">
      <c r="A31" s="90"/>
      <c r="B31" s="91">
        <v>10</v>
      </c>
      <c r="C31" s="122" t="s">
        <v>31</v>
      </c>
      <c r="D31" s="132" t="s">
        <v>3</v>
      </c>
      <c r="E31" s="125">
        <v>33</v>
      </c>
      <c r="F31" s="143">
        <v>21659</v>
      </c>
      <c r="G31" s="21">
        <f t="shared" si="1"/>
        <v>76.180802437785687</v>
      </c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</row>
    <row r="32" spans="1:23" ht="15.75" customHeight="1">
      <c r="A32" s="90"/>
      <c r="B32" s="91">
        <v>11</v>
      </c>
      <c r="C32" s="122" t="s">
        <v>32</v>
      </c>
      <c r="D32" s="130" t="s">
        <v>4</v>
      </c>
      <c r="E32" s="125">
        <v>23</v>
      </c>
      <c r="F32" s="143">
        <v>6356</v>
      </c>
      <c r="G32" s="21">
        <f t="shared" si="1"/>
        <v>180.93140339836376</v>
      </c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</row>
    <row r="33" spans="1:23" ht="15.75" customHeight="1">
      <c r="A33" s="90"/>
      <c r="B33" s="91">
        <v>12</v>
      </c>
      <c r="C33" s="122" t="s">
        <v>33</v>
      </c>
      <c r="D33" s="130" t="s">
        <v>4</v>
      </c>
      <c r="E33" s="125">
        <v>40</v>
      </c>
      <c r="F33" s="143">
        <v>6463</v>
      </c>
      <c r="G33" s="21">
        <f t="shared" si="1"/>
        <v>309.45381401825779</v>
      </c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</row>
    <row r="34" spans="1:23" ht="15.75" customHeight="1">
      <c r="A34" s="158" t="s">
        <v>34</v>
      </c>
      <c r="B34" s="85"/>
      <c r="C34" s="121"/>
      <c r="D34" s="121" t="s">
        <v>3</v>
      </c>
      <c r="E34" s="124">
        <v>360</v>
      </c>
      <c r="F34" s="141">
        <f t="shared" ref="F34" si="3">SUM(F35:F49)</f>
        <v>200420</v>
      </c>
      <c r="G34" s="32">
        <f t="shared" si="1"/>
        <v>89.811396068256656</v>
      </c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</row>
    <row r="35" spans="1:23" ht="15.75" customHeight="1">
      <c r="A35" s="90"/>
      <c r="B35" s="91">
        <v>1</v>
      </c>
      <c r="C35" s="122" t="s">
        <v>35</v>
      </c>
      <c r="D35" s="132" t="s">
        <v>3</v>
      </c>
      <c r="E35" s="125">
        <v>16</v>
      </c>
      <c r="F35" s="140">
        <v>6930</v>
      </c>
      <c r="G35" s="21">
        <f t="shared" si="1"/>
        <v>115.44011544011543</v>
      </c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</row>
    <row r="36" spans="1:23" ht="15.75" customHeight="1">
      <c r="A36" s="90"/>
      <c r="B36" s="91">
        <v>2</v>
      </c>
      <c r="C36" s="122" t="s">
        <v>36</v>
      </c>
      <c r="D36" s="132" t="s">
        <v>3</v>
      </c>
      <c r="E36" s="125">
        <v>21</v>
      </c>
      <c r="F36" s="140">
        <v>10286</v>
      </c>
      <c r="G36" s="21">
        <f t="shared" si="1"/>
        <v>102.080497763951</v>
      </c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</row>
    <row r="37" spans="1:23" ht="15.75" customHeight="1">
      <c r="A37" s="90"/>
      <c r="B37" s="91">
        <v>3</v>
      </c>
      <c r="C37" s="122" t="s">
        <v>37</v>
      </c>
      <c r="D37" s="130" t="s">
        <v>4</v>
      </c>
      <c r="E37" s="125">
        <v>41</v>
      </c>
      <c r="F37" s="140">
        <v>10944</v>
      </c>
      <c r="G37" s="21">
        <f t="shared" si="1"/>
        <v>187.31725146198829</v>
      </c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</row>
    <row r="38" spans="1:23" ht="15.75" customHeight="1">
      <c r="A38" s="90"/>
      <c r="B38" s="91">
        <v>4</v>
      </c>
      <c r="C38" s="122" t="s">
        <v>38</v>
      </c>
      <c r="D38" s="133" t="s">
        <v>2</v>
      </c>
      <c r="E38" s="125">
        <v>6</v>
      </c>
      <c r="F38" s="140">
        <v>10725</v>
      </c>
      <c r="G38" s="21">
        <f t="shared" si="1"/>
        <v>27.972027972027973</v>
      </c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</row>
    <row r="39" spans="1:23" ht="15.75" customHeight="1">
      <c r="A39" s="90"/>
      <c r="B39" s="91">
        <v>5</v>
      </c>
      <c r="C39" s="122" t="s">
        <v>39</v>
      </c>
      <c r="D39" s="130" t="s">
        <v>4</v>
      </c>
      <c r="E39" s="125">
        <v>48</v>
      </c>
      <c r="F39" s="140">
        <v>10289</v>
      </c>
      <c r="G39" s="21">
        <f t="shared" si="1"/>
        <v>233.25882009913499</v>
      </c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</row>
    <row r="40" spans="1:23" ht="15.75" customHeight="1">
      <c r="A40" s="90"/>
      <c r="B40" s="91">
        <v>6</v>
      </c>
      <c r="C40" s="122" t="s">
        <v>40</v>
      </c>
      <c r="D40" s="132" t="s">
        <v>3</v>
      </c>
      <c r="E40" s="125">
        <v>31</v>
      </c>
      <c r="F40" s="140">
        <v>12850</v>
      </c>
      <c r="G40" s="21">
        <f t="shared" si="1"/>
        <v>120.62256809338521</v>
      </c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</row>
    <row r="41" spans="1:23" ht="15.75" customHeight="1">
      <c r="A41" s="90"/>
      <c r="B41" s="91">
        <v>7</v>
      </c>
      <c r="C41" s="122" t="s">
        <v>41</v>
      </c>
      <c r="D41" s="132" t="s">
        <v>3</v>
      </c>
      <c r="E41" s="125">
        <v>10</v>
      </c>
      <c r="F41" s="140">
        <v>7668</v>
      </c>
      <c r="G41" s="21">
        <f t="shared" si="1"/>
        <v>65.206051121544078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</row>
    <row r="42" spans="1:23" ht="15.75" customHeight="1">
      <c r="A42" s="90"/>
      <c r="B42" s="91">
        <v>8</v>
      </c>
      <c r="C42" s="122" t="s">
        <v>42</v>
      </c>
      <c r="D42" s="130" t="s">
        <v>4</v>
      </c>
      <c r="E42" s="125">
        <v>35</v>
      </c>
      <c r="F42" s="140">
        <v>10568</v>
      </c>
      <c r="G42" s="21">
        <f t="shared" si="1"/>
        <v>165.59424678274036</v>
      </c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</row>
    <row r="43" spans="1:23" ht="15.75" customHeight="1">
      <c r="A43" s="90"/>
      <c r="B43" s="91">
        <v>9</v>
      </c>
      <c r="C43" s="122" t="s">
        <v>43</v>
      </c>
      <c r="D43" s="132" t="s">
        <v>3</v>
      </c>
      <c r="E43" s="125">
        <v>18</v>
      </c>
      <c r="F43" s="140">
        <v>14306</v>
      </c>
      <c r="G43" s="21">
        <f t="shared" si="1"/>
        <v>62.910666853068648</v>
      </c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</row>
    <row r="44" spans="1:23" ht="15.75" customHeight="1">
      <c r="A44" s="90"/>
      <c r="B44" s="91">
        <v>10</v>
      </c>
      <c r="C44" s="122" t="s">
        <v>44</v>
      </c>
      <c r="D44" s="133" t="s">
        <v>2</v>
      </c>
      <c r="E44" s="125">
        <v>10</v>
      </c>
      <c r="F44" s="140">
        <v>12626</v>
      </c>
      <c r="G44" s="21">
        <f t="shared" si="1"/>
        <v>39.600823697132903</v>
      </c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</row>
    <row r="45" spans="1:23" ht="15.75" customHeight="1">
      <c r="A45" s="79"/>
      <c r="B45" s="91">
        <v>11</v>
      </c>
      <c r="C45" s="122" t="s">
        <v>45</v>
      </c>
      <c r="D45" s="132" t="s">
        <v>3</v>
      </c>
      <c r="E45" s="125">
        <v>31</v>
      </c>
      <c r="F45" s="140">
        <v>13668</v>
      </c>
      <c r="G45" s="21">
        <f t="shared" si="1"/>
        <v>113.40357038337723</v>
      </c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</row>
    <row r="46" spans="1:23" ht="15.75" customHeight="1">
      <c r="A46" s="90"/>
      <c r="B46" s="91">
        <v>12</v>
      </c>
      <c r="C46" s="122" t="s">
        <v>46</v>
      </c>
      <c r="D46" s="132" t="s">
        <v>3</v>
      </c>
      <c r="E46" s="125">
        <v>20</v>
      </c>
      <c r="F46" s="140">
        <v>14889</v>
      </c>
      <c r="G46" s="21">
        <f t="shared" si="1"/>
        <v>67.163677883000872</v>
      </c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</row>
    <row r="47" spans="1:23" ht="15.75" customHeight="1">
      <c r="A47" s="90"/>
      <c r="B47" s="91">
        <v>13</v>
      </c>
      <c r="C47" s="122" t="s">
        <v>47</v>
      </c>
      <c r="D47" s="132" t="s">
        <v>3</v>
      </c>
      <c r="E47" s="125">
        <v>40</v>
      </c>
      <c r="F47" s="140">
        <v>22583</v>
      </c>
      <c r="G47" s="21">
        <f t="shared" si="1"/>
        <v>88.562192799893737</v>
      </c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</row>
    <row r="48" spans="1:23" ht="15.75" customHeight="1">
      <c r="A48" s="90"/>
      <c r="B48" s="91">
        <v>14</v>
      </c>
      <c r="C48" s="122" t="s">
        <v>48</v>
      </c>
      <c r="D48" s="133" t="s">
        <v>2</v>
      </c>
      <c r="E48" s="125">
        <v>9</v>
      </c>
      <c r="F48" s="140">
        <v>11941</v>
      </c>
      <c r="G48" s="21">
        <f t="shared" si="1"/>
        <v>37.685285989448118</v>
      </c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</row>
    <row r="49" spans="1:23" ht="15.75" customHeight="1">
      <c r="A49" s="90"/>
      <c r="B49" s="91">
        <v>15</v>
      </c>
      <c r="C49" s="122" t="s">
        <v>49</v>
      </c>
      <c r="D49" s="133" t="s">
        <v>2</v>
      </c>
      <c r="E49" s="125">
        <v>24</v>
      </c>
      <c r="F49" s="140">
        <v>30147</v>
      </c>
      <c r="G49" s="21">
        <f t="shared" si="1"/>
        <v>39.804955716986761</v>
      </c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</row>
    <row r="50" spans="1:23" ht="15.75" customHeight="1">
      <c r="A50" s="158" t="s">
        <v>50</v>
      </c>
      <c r="B50" s="85"/>
      <c r="C50" s="121"/>
      <c r="D50" s="121" t="s">
        <v>3</v>
      </c>
      <c r="E50" s="101">
        <v>175</v>
      </c>
      <c r="F50" s="141">
        <f t="shared" ref="F50" si="4">SUM(F51:F58)</f>
        <v>142665</v>
      </c>
      <c r="G50" s="32">
        <f t="shared" si="1"/>
        <v>61.332492202011707</v>
      </c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</row>
    <row r="51" spans="1:23" ht="15.75" customHeight="1">
      <c r="A51" s="90"/>
      <c r="B51" s="91">
        <v>1</v>
      </c>
      <c r="C51" s="122" t="s">
        <v>51</v>
      </c>
      <c r="D51" s="133" t="s">
        <v>2</v>
      </c>
      <c r="E51" s="125">
        <v>28</v>
      </c>
      <c r="F51" s="140">
        <v>28577</v>
      </c>
      <c r="G51" s="21">
        <f t="shared" si="1"/>
        <v>48.990446862861745</v>
      </c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</row>
    <row r="52" spans="1:23" ht="15.75" customHeight="1">
      <c r="A52" s="90"/>
      <c r="B52" s="91">
        <v>2</v>
      </c>
      <c r="C52" s="122" t="s">
        <v>52</v>
      </c>
      <c r="D52" s="132" t="s">
        <v>3</v>
      </c>
      <c r="E52" s="125">
        <v>14</v>
      </c>
      <c r="F52" s="144">
        <v>11498</v>
      </c>
      <c r="G52" s="21">
        <f t="shared" si="1"/>
        <v>60.880153070099148</v>
      </c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</row>
    <row r="53" spans="1:23" ht="15.75" customHeight="1">
      <c r="A53" s="90"/>
      <c r="B53" s="91">
        <v>3</v>
      </c>
      <c r="C53" s="122" t="s">
        <v>53</v>
      </c>
      <c r="D53" s="132" t="s">
        <v>3</v>
      </c>
      <c r="E53" s="125">
        <v>42</v>
      </c>
      <c r="F53" s="144">
        <v>28171</v>
      </c>
      <c r="G53" s="21">
        <f t="shared" si="1"/>
        <v>74.544744595506018</v>
      </c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</row>
    <row r="54" spans="1:23" ht="15.75" customHeight="1">
      <c r="A54" s="90"/>
      <c r="B54" s="91">
        <v>4</v>
      </c>
      <c r="C54" s="122" t="s">
        <v>54</v>
      </c>
      <c r="D54" s="132" t="s">
        <v>3</v>
      </c>
      <c r="E54" s="125">
        <v>34</v>
      </c>
      <c r="F54" s="144">
        <v>15035</v>
      </c>
      <c r="G54" s="21">
        <f t="shared" si="1"/>
        <v>113.06950448952443</v>
      </c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</row>
    <row r="55" spans="1:23" ht="15.75" customHeight="1">
      <c r="A55" s="79"/>
      <c r="B55" s="91">
        <v>5</v>
      </c>
      <c r="C55" s="122" t="s">
        <v>55</v>
      </c>
      <c r="D55" s="133" t="s">
        <v>2</v>
      </c>
      <c r="E55" s="125">
        <v>14</v>
      </c>
      <c r="F55" s="144">
        <v>21325</v>
      </c>
      <c r="G55" s="21">
        <f t="shared" si="1"/>
        <v>32.825322391559205</v>
      </c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</row>
    <row r="56" spans="1:23" ht="15.75" customHeight="1">
      <c r="A56" s="90"/>
      <c r="B56" s="91">
        <v>6</v>
      </c>
      <c r="C56" s="122" t="s">
        <v>56</v>
      </c>
      <c r="D56" s="132" t="s">
        <v>3</v>
      </c>
      <c r="E56" s="125">
        <v>15</v>
      </c>
      <c r="F56" s="144">
        <v>11261</v>
      </c>
      <c r="G56" s="21">
        <f t="shared" si="1"/>
        <v>66.601545155847617</v>
      </c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</row>
    <row r="57" spans="1:23" ht="15.75" customHeight="1">
      <c r="A57" s="90"/>
      <c r="B57" s="91">
        <v>7</v>
      </c>
      <c r="C57" s="122" t="s">
        <v>57</v>
      </c>
      <c r="D57" s="132" t="s">
        <v>3</v>
      </c>
      <c r="E57" s="125">
        <v>21</v>
      </c>
      <c r="F57" s="144">
        <v>15373</v>
      </c>
      <c r="G57" s="21">
        <f t="shared" si="1"/>
        <v>68.301567683601121</v>
      </c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</row>
    <row r="58" spans="1:23" ht="15.75" customHeight="1">
      <c r="A58" s="90"/>
      <c r="B58" s="91">
        <v>8</v>
      </c>
      <c r="C58" s="122" t="s">
        <v>58</v>
      </c>
      <c r="D58" s="133" t="s">
        <v>2</v>
      </c>
      <c r="E58" s="125">
        <v>7</v>
      </c>
      <c r="F58" s="144">
        <v>11425</v>
      </c>
      <c r="G58" s="21">
        <f t="shared" si="1"/>
        <v>30.634573304157549</v>
      </c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</row>
    <row r="59" spans="1:23" ht="15.75" customHeight="1">
      <c r="A59" s="159" t="s">
        <v>59</v>
      </c>
      <c r="B59" s="85"/>
      <c r="C59" s="121"/>
      <c r="D59" s="121" t="s">
        <v>2</v>
      </c>
      <c r="E59" s="124">
        <v>60</v>
      </c>
      <c r="F59" s="141">
        <f>SUM(F60:F69)</f>
        <v>116680</v>
      </c>
      <c r="G59" s="32">
        <f t="shared" si="1"/>
        <v>25.711347274597188</v>
      </c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</row>
    <row r="60" spans="1:23" ht="15.75" customHeight="1">
      <c r="A60" s="90"/>
      <c r="B60" s="91">
        <v>1</v>
      </c>
      <c r="C60" s="122" t="s">
        <v>60</v>
      </c>
      <c r="D60" s="133" t="s">
        <v>2</v>
      </c>
      <c r="E60" s="125">
        <v>6</v>
      </c>
      <c r="F60" s="140">
        <v>9512</v>
      </c>
      <c r="G60" s="21">
        <f t="shared" si="1"/>
        <v>31.539108494533224</v>
      </c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</row>
    <row r="61" spans="1:23" ht="15.75" customHeight="1">
      <c r="A61" s="90"/>
      <c r="B61" s="91">
        <v>2</v>
      </c>
      <c r="C61" s="122" t="s">
        <v>61</v>
      </c>
      <c r="D61" s="133" t="s">
        <v>2</v>
      </c>
      <c r="E61" s="125">
        <v>10</v>
      </c>
      <c r="F61" s="140">
        <v>14356</v>
      </c>
      <c r="G61" s="21">
        <f t="shared" si="1"/>
        <v>34.828643076065759</v>
      </c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</row>
    <row r="62" spans="1:23" ht="15.75" customHeight="1">
      <c r="A62" s="90"/>
      <c r="B62" s="91">
        <v>3</v>
      </c>
      <c r="C62" s="122" t="s">
        <v>62</v>
      </c>
      <c r="D62" s="133" t="s">
        <v>2</v>
      </c>
      <c r="E62" s="125">
        <v>8</v>
      </c>
      <c r="F62" s="140">
        <v>11794</v>
      </c>
      <c r="G62" s="21">
        <f t="shared" si="1"/>
        <v>33.915550279803291</v>
      </c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</row>
    <row r="63" spans="1:23" ht="15.75" customHeight="1">
      <c r="A63" s="90"/>
      <c r="B63" s="91">
        <v>4</v>
      </c>
      <c r="C63" s="122" t="s">
        <v>63</v>
      </c>
      <c r="D63" s="131" t="s">
        <v>1</v>
      </c>
      <c r="E63" s="125">
        <v>4</v>
      </c>
      <c r="F63" s="140">
        <v>11857</v>
      </c>
      <c r="G63" s="21">
        <f t="shared" si="1"/>
        <v>16.867673104495235</v>
      </c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</row>
    <row r="64" spans="1:23" ht="15.75" customHeight="1">
      <c r="A64" s="90"/>
      <c r="B64" s="91">
        <v>5</v>
      </c>
      <c r="C64" s="122" t="s">
        <v>64</v>
      </c>
      <c r="D64" s="133" t="s">
        <v>2</v>
      </c>
      <c r="E64" s="125">
        <v>10</v>
      </c>
      <c r="F64" s="140">
        <v>11152</v>
      </c>
      <c r="G64" s="21">
        <f t="shared" si="1"/>
        <v>44.835007173601149</v>
      </c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</row>
    <row r="65" spans="1:23" ht="15.75" customHeight="1">
      <c r="A65" s="90"/>
      <c r="B65" s="91">
        <v>6</v>
      </c>
      <c r="C65" s="122" t="s">
        <v>65</v>
      </c>
      <c r="D65" s="132" t="s">
        <v>3</v>
      </c>
      <c r="E65" s="125">
        <v>11</v>
      </c>
      <c r="F65" s="140">
        <v>7035</v>
      </c>
      <c r="G65" s="21">
        <f t="shared" si="1"/>
        <v>78.180525941719978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</row>
    <row r="66" spans="1:23" ht="15.75" customHeight="1">
      <c r="A66" s="90"/>
      <c r="B66" s="91">
        <v>7</v>
      </c>
      <c r="C66" s="122" t="s">
        <v>66</v>
      </c>
      <c r="D66" s="131" t="s">
        <v>1</v>
      </c>
      <c r="E66" s="125">
        <v>3</v>
      </c>
      <c r="F66" s="140">
        <v>14101</v>
      </c>
      <c r="G66" s="21">
        <f t="shared" si="1"/>
        <v>10.637543436635699</v>
      </c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</row>
    <row r="67" spans="1:23" ht="15.75" customHeight="1">
      <c r="A67" s="79"/>
      <c r="B67" s="91">
        <v>8</v>
      </c>
      <c r="C67" s="122" t="s">
        <v>67</v>
      </c>
      <c r="D67" s="131" t="s">
        <v>1</v>
      </c>
      <c r="E67" s="125">
        <v>0</v>
      </c>
      <c r="F67" s="140">
        <v>15389</v>
      </c>
      <c r="G67" s="21">
        <f t="shared" si="1"/>
        <v>0</v>
      </c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</row>
    <row r="68" spans="1:23" ht="15.75" customHeight="1">
      <c r="A68" s="103"/>
      <c r="B68" s="91">
        <v>9</v>
      </c>
      <c r="C68" s="122" t="s">
        <v>68</v>
      </c>
      <c r="D68" s="131" t="s">
        <v>1</v>
      </c>
      <c r="E68" s="125">
        <v>4</v>
      </c>
      <c r="F68" s="140">
        <v>10226</v>
      </c>
      <c r="G68" s="21">
        <f t="shared" si="1"/>
        <v>19.557989438685702</v>
      </c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</row>
    <row r="69" spans="1:23" ht="15.75" customHeight="1">
      <c r="A69" s="90"/>
      <c r="B69" s="91">
        <v>10</v>
      </c>
      <c r="C69" s="122" t="s">
        <v>69</v>
      </c>
      <c r="D69" s="131" t="s">
        <v>1</v>
      </c>
      <c r="E69" s="125">
        <v>4</v>
      </c>
      <c r="F69" s="140">
        <v>11258</v>
      </c>
      <c r="G69" s="21">
        <f t="shared" si="1"/>
        <v>17.765144785930005</v>
      </c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</row>
    <row r="70" spans="1:23" ht="15.75" customHeight="1">
      <c r="A70" s="158" t="s">
        <v>70</v>
      </c>
      <c r="B70" s="85"/>
      <c r="C70" s="121"/>
      <c r="D70" s="121" t="s">
        <v>3</v>
      </c>
      <c r="E70" s="124">
        <v>58</v>
      </c>
      <c r="F70" s="141">
        <f t="shared" ref="F70" si="5">SUM(F71:F76)</f>
        <v>51551</v>
      </c>
      <c r="G70" s="32">
        <f t="shared" si="1"/>
        <v>56.254970805609986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</row>
    <row r="71" spans="1:23" ht="15.75" customHeight="1">
      <c r="A71" s="90"/>
      <c r="B71" s="91">
        <v>1</v>
      </c>
      <c r="C71" s="122" t="s">
        <v>71</v>
      </c>
      <c r="D71" s="131" t="s">
        <v>1</v>
      </c>
      <c r="E71" s="125">
        <v>1</v>
      </c>
      <c r="F71" s="140">
        <v>6450</v>
      </c>
      <c r="G71" s="21">
        <f t="shared" si="1"/>
        <v>7.7519379844961245</v>
      </c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</row>
    <row r="72" spans="1:23" ht="15.75" customHeight="1">
      <c r="A72" s="90"/>
      <c r="B72" s="91">
        <v>2</v>
      </c>
      <c r="C72" s="122" t="s">
        <v>72</v>
      </c>
      <c r="D72" s="131" t="s">
        <v>1</v>
      </c>
      <c r="E72" s="125">
        <v>4</v>
      </c>
      <c r="F72" s="140">
        <v>14269</v>
      </c>
      <c r="G72" s="21">
        <f t="shared" si="1"/>
        <v>14.016399187048847</v>
      </c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</row>
    <row r="73" spans="1:23" ht="15.75" customHeight="1">
      <c r="A73" s="90"/>
      <c r="B73" s="91">
        <v>3</v>
      </c>
      <c r="C73" s="122" t="s">
        <v>73</v>
      </c>
      <c r="D73" s="132" t="s">
        <v>3</v>
      </c>
      <c r="E73" s="125">
        <v>6</v>
      </c>
      <c r="F73" s="140">
        <v>4178</v>
      </c>
      <c r="G73" s="21">
        <f t="shared" si="1"/>
        <v>71.804691239827662</v>
      </c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</row>
    <row r="74" spans="1:23" ht="15.75" customHeight="1">
      <c r="A74" s="90"/>
      <c r="B74" s="91">
        <v>4</v>
      </c>
      <c r="C74" s="122" t="s">
        <v>74</v>
      </c>
      <c r="D74" s="132" t="s">
        <v>3</v>
      </c>
      <c r="E74" s="125">
        <v>14</v>
      </c>
      <c r="F74" s="140">
        <v>7823</v>
      </c>
      <c r="G74" s="21">
        <f t="shared" si="1"/>
        <v>89.479739230474237</v>
      </c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</row>
    <row r="75" spans="1:23" ht="15.75" customHeight="1">
      <c r="A75" s="79"/>
      <c r="B75" s="91">
        <v>5</v>
      </c>
      <c r="C75" s="122" t="s">
        <v>75</v>
      </c>
      <c r="D75" s="131" t="s">
        <v>1</v>
      </c>
      <c r="E75" s="125">
        <v>3</v>
      </c>
      <c r="F75" s="140">
        <v>9981</v>
      </c>
      <c r="G75" s="21">
        <f t="shared" si="1"/>
        <v>15.028554253080852</v>
      </c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</row>
    <row r="76" spans="1:23" ht="15.75" customHeight="1">
      <c r="A76" s="90"/>
      <c r="B76" s="91">
        <v>6</v>
      </c>
      <c r="C76" s="122" t="s">
        <v>76</v>
      </c>
      <c r="D76" s="130" t="s">
        <v>4</v>
      </c>
      <c r="E76" s="125">
        <v>29</v>
      </c>
      <c r="F76" s="140">
        <v>8850</v>
      </c>
      <c r="G76" s="21">
        <f t="shared" si="1"/>
        <v>163.84180790960451</v>
      </c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</row>
    <row r="77" spans="1:23" ht="15.75" customHeight="1">
      <c r="A77" s="158" t="s">
        <v>77</v>
      </c>
      <c r="B77" s="85"/>
      <c r="C77" s="121"/>
      <c r="D77" s="121" t="s">
        <v>3</v>
      </c>
      <c r="E77" s="124">
        <v>65</v>
      </c>
      <c r="F77" s="141">
        <f t="shared" ref="F77" si="6">SUM(F78:F83)</f>
        <v>59983</v>
      </c>
      <c r="G77" s="32">
        <f t="shared" ref="G77:G140" si="7">(E77)/(F77*2)*100000</f>
        <v>54.182018238500902</v>
      </c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</row>
    <row r="78" spans="1:23" ht="15.75" customHeight="1">
      <c r="A78" s="90"/>
      <c r="B78" s="91">
        <v>1</v>
      </c>
      <c r="C78" s="122" t="s">
        <v>78</v>
      </c>
      <c r="D78" s="133" t="s">
        <v>2</v>
      </c>
      <c r="E78" s="125">
        <v>9</v>
      </c>
      <c r="F78" s="140">
        <v>11308</v>
      </c>
      <c r="G78" s="21">
        <f t="shared" si="7"/>
        <v>39.794835514679868</v>
      </c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</row>
    <row r="79" spans="1:23" ht="15.75" customHeight="1">
      <c r="A79" s="90"/>
      <c r="B79" s="91">
        <v>2</v>
      </c>
      <c r="C79" s="122" t="s">
        <v>79</v>
      </c>
      <c r="D79" s="131" t="s">
        <v>1</v>
      </c>
      <c r="E79" s="125">
        <v>4</v>
      </c>
      <c r="F79" s="140">
        <v>12041</v>
      </c>
      <c r="G79" s="21">
        <f t="shared" si="7"/>
        <v>16.609916119923593</v>
      </c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</row>
    <row r="80" spans="1:23" ht="15.75" customHeight="1">
      <c r="A80" s="90"/>
      <c r="B80" s="91">
        <v>3</v>
      </c>
      <c r="C80" s="122" t="s">
        <v>80</v>
      </c>
      <c r="D80" s="133" t="s">
        <v>2</v>
      </c>
      <c r="E80" s="125">
        <v>9</v>
      </c>
      <c r="F80" s="140">
        <v>10430</v>
      </c>
      <c r="G80" s="21">
        <f t="shared" si="7"/>
        <v>43.144774688398847</v>
      </c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</row>
    <row r="81" spans="1:23" ht="15.75" customHeight="1">
      <c r="A81" s="90"/>
      <c r="B81" s="91">
        <v>4</v>
      </c>
      <c r="C81" s="122" t="s">
        <v>81</v>
      </c>
      <c r="D81" s="132" t="s">
        <v>3</v>
      </c>
      <c r="E81" s="125">
        <v>11</v>
      </c>
      <c r="F81" s="140">
        <v>6421</v>
      </c>
      <c r="G81" s="21">
        <f t="shared" si="7"/>
        <v>85.656439806883668</v>
      </c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</row>
    <row r="82" spans="1:23" ht="15.75" customHeight="1">
      <c r="A82" s="90"/>
      <c r="B82" s="91">
        <v>5</v>
      </c>
      <c r="C82" s="122" t="s">
        <v>82</v>
      </c>
      <c r="D82" s="132" t="s">
        <v>3</v>
      </c>
      <c r="E82" s="125">
        <v>23</v>
      </c>
      <c r="F82" s="140">
        <v>14655</v>
      </c>
      <c r="G82" s="21">
        <f t="shared" si="7"/>
        <v>78.471511429546226</v>
      </c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</row>
    <row r="83" spans="1:23" ht="15.75" customHeight="1">
      <c r="A83" s="90"/>
      <c r="B83" s="91">
        <v>6</v>
      </c>
      <c r="C83" s="122" t="s">
        <v>83</v>
      </c>
      <c r="D83" s="132" t="s">
        <v>3</v>
      </c>
      <c r="E83" s="126">
        <v>9</v>
      </c>
      <c r="F83" s="140">
        <v>5128</v>
      </c>
      <c r="G83" s="21">
        <f t="shared" si="7"/>
        <v>87.753510140405623</v>
      </c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</row>
    <row r="84" spans="1:23" ht="15.75" customHeight="1">
      <c r="A84" s="158" t="s">
        <v>84</v>
      </c>
      <c r="B84" s="85"/>
      <c r="C84" s="121"/>
      <c r="D84" s="121" t="s">
        <v>3</v>
      </c>
      <c r="E84" s="124">
        <v>550</v>
      </c>
      <c r="F84" s="141">
        <f t="shared" ref="F84" si="8">SUM(F85:F121)</f>
        <v>352029</v>
      </c>
      <c r="G84" s="32">
        <f t="shared" si="7"/>
        <v>78.118564095571671</v>
      </c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</row>
    <row r="85" spans="1:23" ht="15.75" customHeight="1">
      <c r="A85" s="90"/>
      <c r="B85" s="91">
        <v>1</v>
      </c>
      <c r="C85" s="122" t="s">
        <v>85</v>
      </c>
      <c r="D85" s="131" t="s">
        <v>1</v>
      </c>
      <c r="E85" s="125">
        <v>2</v>
      </c>
      <c r="F85" s="145">
        <v>5123</v>
      </c>
      <c r="G85" s="21">
        <f t="shared" si="7"/>
        <v>19.519812609798947</v>
      </c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</row>
    <row r="86" spans="1:23" ht="15.75" customHeight="1">
      <c r="A86" s="79"/>
      <c r="B86" s="106">
        <v>2</v>
      </c>
      <c r="C86" s="122" t="s">
        <v>86</v>
      </c>
      <c r="D86" s="133" t="s">
        <v>2</v>
      </c>
      <c r="E86" s="125">
        <v>8</v>
      </c>
      <c r="F86" s="146">
        <v>11969</v>
      </c>
      <c r="G86" s="21">
        <f t="shared" si="7"/>
        <v>33.419667474308632</v>
      </c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</row>
    <row r="87" spans="1:23" ht="15.75" customHeight="1">
      <c r="A87" s="90"/>
      <c r="B87" s="91">
        <v>3</v>
      </c>
      <c r="C87" s="122" t="s">
        <v>87</v>
      </c>
      <c r="D87" s="133" t="s">
        <v>2</v>
      </c>
      <c r="E87" s="125">
        <v>5</v>
      </c>
      <c r="F87" s="146">
        <v>10611</v>
      </c>
      <c r="G87" s="21">
        <f t="shared" si="7"/>
        <v>23.560456130430683</v>
      </c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</row>
    <row r="88" spans="1:23" ht="15.75" customHeight="1">
      <c r="A88" s="90"/>
      <c r="B88" s="106">
        <v>4</v>
      </c>
      <c r="C88" s="122" t="s">
        <v>88</v>
      </c>
      <c r="D88" s="132" t="s">
        <v>3</v>
      </c>
      <c r="E88" s="125">
        <v>7</v>
      </c>
      <c r="F88" s="146">
        <v>6252</v>
      </c>
      <c r="G88" s="21">
        <f t="shared" si="7"/>
        <v>55.982085732565579</v>
      </c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</row>
    <row r="89" spans="1:23" ht="15.75" customHeight="1">
      <c r="A89" s="90"/>
      <c r="B89" s="91">
        <v>5</v>
      </c>
      <c r="C89" s="122" t="s">
        <v>89</v>
      </c>
      <c r="D89" s="132" t="s">
        <v>3</v>
      </c>
      <c r="E89" s="125">
        <v>11</v>
      </c>
      <c r="F89" s="146">
        <v>10718</v>
      </c>
      <c r="G89" s="21">
        <f t="shared" si="7"/>
        <v>51.315543944765814</v>
      </c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</row>
    <row r="90" spans="1:23" ht="15.75" customHeight="1">
      <c r="A90" s="90"/>
      <c r="B90" s="106">
        <v>6</v>
      </c>
      <c r="C90" s="122" t="s">
        <v>90</v>
      </c>
      <c r="D90" s="132" t="s">
        <v>3</v>
      </c>
      <c r="E90" s="125">
        <v>11</v>
      </c>
      <c r="F90" s="146">
        <v>10985</v>
      </c>
      <c r="G90" s="21">
        <f t="shared" si="7"/>
        <v>50.068274920345928</v>
      </c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</row>
    <row r="91" spans="1:23" ht="15.75" customHeight="1">
      <c r="A91" s="90"/>
      <c r="B91" s="91">
        <v>7</v>
      </c>
      <c r="C91" s="122" t="s">
        <v>91</v>
      </c>
      <c r="D91" s="132" t="s">
        <v>3</v>
      </c>
      <c r="E91" s="125">
        <v>22</v>
      </c>
      <c r="F91" s="146">
        <v>11629</v>
      </c>
      <c r="G91" s="21">
        <f t="shared" si="7"/>
        <v>94.59110843580703</v>
      </c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</row>
    <row r="92" spans="1:23" ht="15.75" customHeight="1">
      <c r="A92" s="90"/>
      <c r="B92" s="106">
        <v>8</v>
      </c>
      <c r="C92" s="122" t="s">
        <v>92</v>
      </c>
      <c r="D92" s="131" t="s">
        <v>1</v>
      </c>
      <c r="E92" s="125">
        <v>0</v>
      </c>
      <c r="F92" s="146">
        <v>2924</v>
      </c>
      <c r="G92" s="21">
        <f t="shared" si="7"/>
        <v>0</v>
      </c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</row>
    <row r="93" spans="1:23" ht="15.75" customHeight="1">
      <c r="A93" s="90"/>
      <c r="B93" s="91">
        <v>9</v>
      </c>
      <c r="C93" s="122" t="s">
        <v>93</v>
      </c>
      <c r="D93" s="133" t="s">
        <v>2</v>
      </c>
      <c r="E93" s="125">
        <v>3</v>
      </c>
      <c r="F93" s="146">
        <v>4132</v>
      </c>
      <c r="G93" s="21">
        <f t="shared" si="7"/>
        <v>36.302032913843178</v>
      </c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</row>
    <row r="94" spans="1:23" ht="15.75" customHeight="1">
      <c r="A94" s="90"/>
      <c r="B94" s="106">
        <v>10</v>
      </c>
      <c r="C94" s="122" t="s">
        <v>94</v>
      </c>
      <c r="D94" s="131" t="s">
        <v>1</v>
      </c>
      <c r="E94" s="125">
        <v>2</v>
      </c>
      <c r="F94" s="146">
        <v>5394</v>
      </c>
      <c r="G94" s="21">
        <f t="shared" si="7"/>
        <v>18.53911753800519</v>
      </c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</row>
    <row r="95" spans="1:23" ht="15.75" customHeight="1">
      <c r="A95" s="90"/>
      <c r="B95" s="91">
        <v>11</v>
      </c>
      <c r="C95" s="122" t="s">
        <v>95</v>
      </c>
      <c r="D95" s="133" t="s">
        <v>2</v>
      </c>
      <c r="E95" s="125">
        <v>8</v>
      </c>
      <c r="F95" s="146">
        <v>11091</v>
      </c>
      <c r="G95" s="21">
        <f t="shared" si="7"/>
        <v>36.065278153457761</v>
      </c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</row>
    <row r="96" spans="1:23" ht="15.75" customHeight="1">
      <c r="A96" s="90"/>
      <c r="B96" s="106">
        <v>12</v>
      </c>
      <c r="C96" s="122" t="s">
        <v>96</v>
      </c>
      <c r="D96" s="133" t="s">
        <v>2</v>
      </c>
      <c r="E96" s="125">
        <v>6</v>
      </c>
      <c r="F96" s="146">
        <v>6851</v>
      </c>
      <c r="G96" s="21">
        <f t="shared" si="7"/>
        <v>43.789227849948915</v>
      </c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</row>
    <row r="97" spans="1:23" ht="15.75" customHeight="1">
      <c r="A97" s="90"/>
      <c r="B97" s="91">
        <v>13</v>
      </c>
      <c r="C97" s="122" t="s">
        <v>262</v>
      </c>
      <c r="D97" s="133" t="s">
        <v>2</v>
      </c>
      <c r="E97" s="125">
        <v>6</v>
      </c>
      <c r="F97" s="146">
        <v>10608</v>
      </c>
      <c r="G97" s="21">
        <f t="shared" si="7"/>
        <v>28.280542986425342</v>
      </c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</row>
    <row r="98" spans="1:23" ht="15.75" customHeight="1">
      <c r="A98" s="90"/>
      <c r="B98" s="106">
        <v>14</v>
      </c>
      <c r="C98" s="122" t="s">
        <v>98</v>
      </c>
      <c r="D98" s="132" t="s">
        <v>3</v>
      </c>
      <c r="E98" s="125">
        <v>13</v>
      </c>
      <c r="F98" s="146">
        <v>10463</v>
      </c>
      <c r="G98" s="21">
        <f t="shared" si="7"/>
        <v>62.123673898499476</v>
      </c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</row>
    <row r="99" spans="1:23" ht="15.75" customHeight="1">
      <c r="A99" s="90"/>
      <c r="B99" s="91">
        <v>15</v>
      </c>
      <c r="C99" s="122" t="s">
        <v>99</v>
      </c>
      <c r="D99" s="132" t="s">
        <v>3</v>
      </c>
      <c r="E99" s="125">
        <v>23</v>
      </c>
      <c r="F99" s="146">
        <v>10680</v>
      </c>
      <c r="G99" s="21">
        <f t="shared" si="7"/>
        <v>107.67790262172284</v>
      </c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</row>
    <row r="100" spans="1:23" ht="15.75" customHeight="1">
      <c r="A100" s="108"/>
      <c r="B100" s="106">
        <v>16</v>
      </c>
      <c r="C100" s="122" t="s">
        <v>100</v>
      </c>
      <c r="D100" s="133" t="s">
        <v>2</v>
      </c>
      <c r="E100" s="125">
        <v>4</v>
      </c>
      <c r="F100" s="146">
        <v>8331</v>
      </c>
      <c r="G100" s="21">
        <f t="shared" si="7"/>
        <v>24.006721882126996</v>
      </c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</row>
    <row r="101" spans="1:23" ht="15.75" customHeight="1">
      <c r="A101" s="108"/>
      <c r="B101" s="91">
        <v>17</v>
      </c>
      <c r="C101" s="122" t="s">
        <v>101</v>
      </c>
      <c r="D101" s="132" t="s">
        <v>3</v>
      </c>
      <c r="E101" s="125">
        <v>15</v>
      </c>
      <c r="F101" s="146">
        <v>11592</v>
      </c>
      <c r="G101" s="21">
        <f t="shared" si="7"/>
        <v>64.699792960662521</v>
      </c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</row>
    <row r="102" spans="1:23" ht="15.75" customHeight="1">
      <c r="A102" s="108"/>
      <c r="B102" s="106">
        <v>18</v>
      </c>
      <c r="C102" s="122" t="s">
        <v>102</v>
      </c>
      <c r="D102" s="131" t="s">
        <v>1</v>
      </c>
      <c r="E102" s="125">
        <v>2</v>
      </c>
      <c r="F102" s="146">
        <v>6906</v>
      </c>
      <c r="G102" s="21">
        <f t="shared" si="7"/>
        <v>14.480162177816391</v>
      </c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</row>
    <row r="103" spans="1:23" ht="15.75" customHeight="1">
      <c r="A103" s="108"/>
      <c r="B103" s="91">
        <v>19</v>
      </c>
      <c r="C103" s="122" t="s">
        <v>103</v>
      </c>
      <c r="D103" s="132" t="s">
        <v>3</v>
      </c>
      <c r="E103" s="125">
        <v>10</v>
      </c>
      <c r="F103" s="146">
        <v>7632</v>
      </c>
      <c r="G103" s="21">
        <f t="shared" si="7"/>
        <v>65.513626834381554</v>
      </c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</row>
    <row r="104" spans="1:23" ht="15.75" customHeight="1">
      <c r="A104" s="108"/>
      <c r="B104" s="106">
        <v>20</v>
      </c>
      <c r="C104" s="122" t="s">
        <v>104</v>
      </c>
      <c r="D104" s="132" t="s">
        <v>3</v>
      </c>
      <c r="E104" s="125">
        <v>15</v>
      </c>
      <c r="F104" s="146">
        <v>12656</v>
      </c>
      <c r="G104" s="21">
        <f t="shared" si="7"/>
        <v>59.260429835651074</v>
      </c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</row>
    <row r="105" spans="1:23" ht="15.75" customHeight="1">
      <c r="A105" s="108"/>
      <c r="B105" s="91">
        <v>21</v>
      </c>
      <c r="C105" s="122" t="s">
        <v>105</v>
      </c>
      <c r="D105" s="133" t="s">
        <v>2</v>
      </c>
      <c r="E105" s="125">
        <v>4</v>
      </c>
      <c r="F105" s="146">
        <v>6140</v>
      </c>
      <c r="G105" s="21">
        <f t="shared" si="7"/>
        <v>32.573289902280131</v>
      </c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</row>
    <row r="106" spans="1:23" ht="15.75" customHeight="1">
      <c r="A106" s="108"/>
      <c r="B106" s="106">
        <v>22</v>
      </c>
      <c r="C106" s="122" t="s">
        <v>106</v>
      </c>
      <c r="D106" s="133" t="s">
        <v>2</v>
      </c>
      <c r="E106" s="125">
        <v>14</v>
      </c>
      <c r="F106" s="146">
        <v>15206</v>
      </c>
      <c r="G106" s="21">
        <f t="shared" si="7"/>
        <v>46.034460081546762</v>
      </c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</row>
    <row r="107" spans="1:23" ht="15.75" customHeight="1">
      <c r="A107" s="108"/>
      <c r="B107" s="91">
        <v>23</v>
      </c>
      <c r="C107" s="122" t="s">
        <v>107</v>
      </c>
      <c r="D107" s="132" t="s">
        <v>3</v>
      </c>
      <c r="E107" s="125">
        <v>16</v>
      </c>
      <c r="F107" s="146">
        <v>12817</v>
      </c>
      <c r="G107" s="21">
        <f t="shared" si="7"/>
        <v>62.41710228602637</v>
      </c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</row>
    <row r="108" spans="1:23" ht="15.75" customHeight="1">
      <c r="A108" s="108"/>
      <c r="B108" s="106">
        <v>24</v>
      </c>
      <c r="C108" s="122" t="s">
        <v>108</v>
      </c>
      <c r="D108" s="132" t="s">
        <v>3</v>
      </c>
      <c r="E108" s="125">
        <v>35</v>
      </c>
      <c r="F108" s="146">
        <v>14621</v>
      </c>
      <c r="G108" s="21">
        <f t="shared" si="7"/>
        <v>119.69085561863074</v>
      </c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</row>
    <row r="109" spans="1:23" ht="15.75" customHeight="1">
      <c r="A109" s="108"/>
      <c r="B109" s="91">
        <v>25</v>
      </c>
      <c r="C109" s="122" t="s">
        <v>109</v>
      </c>
      <c r="D109" s="131" t="s">
        <v>1</v>
      </c>
      <c r="E109" s="125">
        <v>1</v>
      </c>
      <c r="F109" s="146">
        <v>8035</v>
      </c>
      <c r="G109" s="21">
        <f t="shared" si="7"/>
        <v>6.2227753578095824</v>
      </c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</row>
    <row r="110" spans="1:23" ht="15.75" customHeight="1">
      <c r="A110" s="108"/>
      <c r="B110" s="106">
        <v>26</v>
      </c>
      <c r="C110" s="122" t="s">
        <v>110</v>
      </c>
      <c r="D110" s="132" t="s">
        <v>3</v>
      </c>
      <c r="E110" s="125">
        <v>11</v>
      </c>
      <c r="F110" s="146">
        <v>7167</v>
      </c>
      <c r="G110" s="21">
        <f t="shared" si="7"/>
        <v>76.740616715501602</v>
      </c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</row>
    <row r="111" spans="1:23" ht="15.75" customHeight="1">
      <c r="A111" s="108"/>
      <c r="B111" s="91">
        <v>27</v>
      </c>
      <c r="C111" s="122" t="s">
        <v>111</v>
      </c>
      <c r="D111" s="131" t="s">
        <v>1</v>
      </c>
      <c r="E111" s="125">
        <v>1</v>
      </c>
      <c r="F111" s="146">
        <v>7558</v>
      </c>
      <c r="G111" s="21">
        <f t="shared" si="7"/>
        <v>6.6155067478168821</v>
      </c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</row>
    <row r="112" spans="1:23" ht="15.75" customHeight="1">
      <c r="A112" s="108"/>
      <c r="B112" s="106">
        <v>28</v>
      </c>
      <c r="C112" s="122" t="s">
        <v>112</v>
      </c>
      <c r="D112" s="131" t="s">
        <v>1</v>
      </c>
      <c r="E112" s="125">
        <v>4</v>
      </c>
      <c r="F112" s="146">
        <v>13090</v>
      </c>
      <c r="G112" s="21">
        <f t="shared" si="7"/>
        <v>15.278838808250573</v>
      </c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</row>
    <row r="113" spans="1:23" ht="15.75" customHeight="1">
      <c r="A113" s="108"/>
      <c r="B113" s="91">
        <v>29</v>
      </c>
      <c r="C113" s="122" t="s">
        <v>113</v>
      </c>
      <c r="D113" s="132" t="s">
        <v>3</v>
      </c>
      <c r="E113" s="125">
        <v>13</v>
      </c>
      <c r="F113" s="146">
        <v>11867</v>
      </c>
      <c r="G113" s="21">
        <f t="shared" si="7"/>
        <v>54.773742310609258</v>
      </c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</row>
    <row r="114" spans="1:23" ht="15.75" customHeight="1">
      <c r="A114" s="108"/>
      <c r="B114" s="106">
        <v>30</v>
      </c>
      <c r="C114" s="122" t="s">
        <v>114</v>
      </c>
      <c r="D114" s="132" t="s">
        <v>3</v>
      </c>
      <c r="E114" s="125">
        <v>21</v>
      </c>
      <c r="F114" s="146">
        <v>11832</v>
      </c>
      <c r="G114" s="21">
        <f t="shared" si="7"/>
        <v>88.742393509127794</v>
      </c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</row>
    <row r="115" spans="1:23" ht="15.75" customHeight="1">
      <c r="A115" s="108"/>
      <c r="B115" s="91">
        <v>31</v>
      </c>
      <c r="C115" s="122" t="s">
        <v>115</v>
      </c>
      <c r="D115" s="133" t="s">
        <v>2</v>
      </c>
      <c r="E115" s="125">
        <v>6</v>
      </c>
      <c r="F115" s="146">
        <v>8842</v>
      </c>
      <c r="G115" s="21">
        <f t="shared" si="7"/>
        <v>33.928975344944583</v>
      </c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</row>
    <row r="116" spans="1:23" ht="15.75" customHeight="1">
      <c r="A116" s="108"/>
      <c r="B116" s="106">
        <v>32</v>
      </c>
      <c r="C116" s="122" t="s">
        <v>116</v>
      </c>
      <c r="D116" s="132" t="s">
        <v>3</v>
      </c>
      <c r="E116" s="125">
        <v>19</v>
      </c>
      <c r="F116" s="146">
        <v>14503</v>
      </c>
      <c r="G116" s="21">
        <f t="shared" si="7"/>
        <v>65.503688891953388</v>
      </c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</row>
    <row r="117" spans="1:23" ht="15.75" customHeight="1">
      <c r="A117" s="108"/>
      <c r="B117" s="91">
        <v>33</v>
      </c>
      <c r="C117" s="122" t="s">
        <v>117</v>
      </c>
      <c r="D117" s="132" t="s">
        <v>3</v>
      </c>
      <c r="E117" s="125">
        <v>19</v>
      </c>
      <c r="F117" s="146">
        <v>8125</v>
      </c>
      <c r="G117" s="21">
        <f t="shared" si="7"/>
        <v>116.92307692307692</v>
      </c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</row>
    <row r="118" spans="1:23" ht="15.75" customHeight="1">
      <c r="A118" s="108"/>
      <c r="B118" s="106">
        <v>34</v>
      </c>
      <c r="C118" s="122" t="s">
        <v>118</v>
      </c>
      <c r="D118" s="130" t="s">
        <v>4</v>
      </c>
      <c r="E118" s="125">
        <v>30</v>
      </c>
      <c r="F118" s="146">
        <v>5871</v>
      </c>
      <c r="G118" s="21">
        <f t="shared" si="7"/>
        <v>255.49310168625448</v>
      </c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</row>
    <row r="119" spans="1:23" ht="15.75" customHeight="1">
      <c r="A119" s="108"/>
      <c r="B119" s="91">
        <v>35</v>
      </c>
      <c r="C119" s="122" t="s">
        <v>119</v>
      </c>
      <c r="D119" s="132" t="s">
        <v>3</v>
      </c>
      <c r="E119" s="125">
        <v>30</v>
      </c>
      <c r="F119" s="146">
        <v>11887</v>
      </c>
      <c r="G119" s="21">
        <f t="shared" si="7"/>
        <v>126.18827290317154</v>
      </c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</row>
    <row r="120" spans="1:23" ht="15.75" customHeight="1">
      <c r="A120" s="108"/>
      <c r="B120" s="106">
        <v>36</v>
      </c>
      <c r="C120" s="122" t="s">
        <v>120</v>
      </c>
      <c r="D120" s="132" t="s">
        <v>3</v>
      </c>
      <c r="E120" s="125">
        <v>25</v>
      </c>
      <c r="F120" s="146">
        <v>9000</v>
      </c>
      <c r="G120" s="21">
        <f t="shared" si="7"/>
        <v>138.88888888888889</v>
      </c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</row>
    <row r="121" spans="1:23" ht="15.75" customHeight="1">
      <c r="A121" s="108"/>
      <c r="B121" s="91">
        <v>37</v>
      </c>
      <c r="C121" s="122" t="s">
        <v>121</v>
      </c>
      <c r="D121" s="132" t="s">
        <v>3</v>
      </c>
      <c r="E121" s="125">
        <v>17</v>
      </c>
      <c r="F121" s="146">
        <v>8921</v>
      </c>
      <c r="G121" s="21">
        <f t="shared" si="7"/>
        <v>95.280798116803041</v>
      </c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</row>
    <row r="122" spans="1:23" ht="15.75" customHeight="1">
      <c r="A122" s="158" t="s">
        <v>122</v>
      </c>
      <c r="B122" s="85"/>
      <c r="C122" s="121"/>
      <c r="D122" s="121" t="s">
        <v>3</v>
      </c>
      <c r="E122" s="124">
        <v>351</v>
      </c>
      <c r="F122" s="141">
        <f t="shared" ref="F122" si="9">SUM(F123:F138)</f>
        <v>197085</v>
      </c>
      <c r="G122" s="32">
        <f t="shared" si="7"/>
        <v>89.047872745262197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</row>
    <row r="123" spans="1:23" ht="15.75" customHeight="1">
      <c r="A123" s="108"/>
      <c r="B123" s="91">
        <v>1</v>
      </c>
      <c r="C123" s="122" t="s">
        <v>123</v>
      </c>
      <c r="D123" s="131" t="s">
        <v>1</v>
      </c>
      <c r="E123" s="125">
        <v>10</v>
      </c>
      <c r="F123" s="140">
        <v>27731</v>
      </c>
      <c r="G123" s="21">
        <f t="shared" si="7"/>
        <v>18.030363131513468</v>
      </c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</row>
    <row r="124" spans="1:23" ht="15.75" customHeight="1">
      <c r="A124" s="108"/>
      <c r="B124" s="91">
        <v>2</v>
      </c>
      <c r="C124" s="122" t="s">
        <v>124</v>
      </c>
      <c r="D124" s="130" t="s">
        <v>4</v>
      </c>
      <c r="E124" s="125">
        <v>40</v>
      </c>
      <c r="F124" s="140">
        <v>8685</v>
      </c>
      <c r="G124" s="21">
        <f t="shared" si="7"/>
        <v>230.28209556706969</v>
      </c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</row>
    <row r="125" spans="1:23" ht="15.75" customHeight="1">
      <c r="A125" s="108"/>
      <c r="B125" s="91">
        <v>3</v>
      </c>
      <c r="C125" s="122" t="s">
        <v>125</v>
      </c>
      <c r="D125" s="131" t="s">
        <v>1</v>
      </c>
      <c r="E125" s="125">
        <v>4</v>
      </c>
      <c r="F125" s="140">
        <v>13427</v>
      </c>
      <c r="G125" s="21">
        <f t="shared" si="7"/>
        <v>14.895360095330306</v>
      </c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</row>
    <row r="126" spans="1:23" ht="15.75" customHeight="1">
      <c r="A126" s="108"/>
      <c r="B126" s="91">
        <v>4</v>
      </c>
      <c r="C126" s="122" t="s">
        <v>126</v>
      </c>
      <c r="D126" s="133" t="s">
        <v>2</v>
      </c>
      <c r="E126" s="125">
        <v>8</v>
      </c>
      <c r="F126" s="140">
        <v>12583</v>
      </c>
      <c r="G126" s="21">
        <f t="shared" si="7"/>
        <v>31.788921560836052</v>
      </c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</row>
    <row r="127" spans="1:23" ht="15.75" customHeight="1">
      <c r="A127" s="108"/>
      <c r="B127" s="91">
        <v>5</v>
      </c>
      <c r="C127" s="122" t="s">
        <v>127</v>
      </c>
      <c r="D127" s="130" t="s">
        <v>4</v>
      </c>
      <c r="E127" s="125">
        <v>90</v>
      </c>
      <c r="F127" s="140">
        <v>6777</v>
      </c>
      <c r="G127" s="21">
        <f t="shared" si="7"/>
        <v>664.01062416998673</v>
      </c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</row>
    <row r="128" spans="1:23" ht="15.75" customHeight="1">
      <c r="A128" s="108"/>
      <c r="B128" s="91">
        <v>6</v>
      </c>
      <c r="C128" s="122" t="s">
        <v>128</v>
      </c>
      <c r="D128" s="132" t="s">
        <v>3</v>
      </c>
      <c r="E128" s="125">
        <v>13</v>
      </c>
      <c r="F128" s="140">
        <v>12012</v>
      </c>
      <c r="G128" s="21">
        <f t="shared" si="7"/>
        <v>54.112554112554115</v>
      </c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</row>
    <row r="129" spans="1:23" ht="15.75" customHeight="1">
      <c r="A129" s="108"/>
      <c r="B129" s="91">
        <v>7</v>
      </c>
      <c r="C129" s="122" t="s">
        <v>129</v>
      </c>
      <c r="D129" s="131" t="s">
        <v>1</v>
      </c>
      <c r="E129" s="125">
        <v>3</v>
      </c>
      <c r="F129" s="140">
        <v>18515</v>
      </c>
      <c r="G129" s="21">
        <f t="shared" si="7"/>
        <v>8.1015392924655689</v>
      </c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</row>
    <row r="130" spans="1:23" ht="15.75" customHeight="1">
      <c r="A130" s="108"/>
      <c r="B130" s="91">
        <v>8</v>
      </c>
      <c r="C130" s="122" t="s">
        <v>130</v>
      </c>
      <c r="D130" s="133" t="s">
        <v>2</v>
      </c>
      <c r="E130" s="125">
        <v>10</v>
      </c>
      <c r="F130" s="140">
        <v>11305</v>
      </c>
      <c r="G130" s="21">
        <f t="shared" si="7"/>
        <v>44.228217602830611</v>
      </c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</row>
    <row r="131" spans="1:23" ht="15.75" customHeight="1">
      <c r="A131" s="108"/>
      <c r="B131" s="91">
        <v>9</v>
      </c>
      <c r="C131" s="122" t="s">
        <v>131</v>
      </c>
      <c r="D131" s="132" t="s">
        <v>3</v>
      </c>
      <c r="E131" s="125">
        <v>21</v>
      </c>
      <c r="F131" s="140">
        <v>13133</v>
      </c>
      <c r="G131" s="21">
        <f t="shared" si="7"/>
        <v>79.95126779867509</v>
      </c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</row>
    <row r="132" spans="1:23" ht="15.75" customHeight="1">
      <c r="A132" s="108"/>
      <c r="B132" s="91">
        <v>10</v>
      </c>
      <c r="C132" s="122" t="s">
        <v>132</v>
      </c>
      <c r="D132" s="133" t="s">
        <v>2</v>
      </c>
      <c r="E132" s="125">
        <v>8</v>
      </c>
      <c r="F132" s="140">
        <v>8112</v>
      </c>
      <c r="G132" s="21">
        <f t="shared" si="7"/>
        <v>49.30966469428008</v>
      </c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</row>
    <row r="133" spans="1:23" ht="15.75" customHeight="1">
      <c r="A133" s="108"/>
      <c r="B133" s="91">
        <v>11</v>
      </c>
      <c r="C133" s="122" t="s">
        <v>133</v>
      </c>
      <c r="D133" s="132" t="s">
        <v>3</v>
      </c>
      <c r="E133" s="125">
        <v>12</v>
      </c>
      <c r="F133" s="140">
        <v>8962</v>
      </c>
      <c r="G133" s="21">
        <f t="shared" si="7"/>
        <v>66.949341664806965</v>
      </c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</row>
    <row r="134" spans="1:23" ht="15.75" customHeight="1">
      <c r="A134" s="108"/>
      <c r="B134" s="91">
        <v>12</v>
      </c>
      <c r="C134" s="122" t="s">
        <v>134</v>
      </c>
      <c r="D134" s="131" t="s">
        <v>1</v>
      </c>
      <c r="E134" s="125">
        <v>1</v>
      </c>
      <c r="F134" s="140">
        <v>13170</v>
      </c>
      <c r="G134" s="21">
        <f t="shared" si="7"/>
        <v>3.7965072133637054</v>
      </c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</row>
    <row r="135" spans="1:23" ht="15.75" customHeight="1">
      <c r="A135" s="108"/>
      <c r="B135" s="91">
        <v>13</v>
      </c>
      <c r="C135" s="122" t="s">
        <v>135</v>
      </c>
      <c r="D135" s="132" t="s">
        <v>3</v>
      </c>
      <c r="E135" s="125">
        <v>11</v>
      </c>
      <c r="F135" s="140">
        <v>9186</v>
      </c>
      <c r="G135" s="21">
        <f t="shared" si="7"/>
        <v>59.873720879599382</v>
      </c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</row>
    <row r="136" spans="1:23" ht="15.75" customHeight="1">
      <c r="A136" s="108"/>
      <c r="B136" s="91">
        <v>14</v>
      </c>
      <c r="C136" s="122" t="s">
        <v>136</v>
      </c>
      <c r="D136" s="133" t="s">
        <v>2</v>
      </c>
      <c r="E136" s="125">
        <v>6</v>
      </c>
      <c r="F136" s="140">
        <v>11322</v>
      </c>
      <c r="G136" s="21">
        <f t="shared" si="7"/>
        <v>26.497085320614733</v>
      </c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</row>
    <row r="137" spans="1:23" ht="15.75" customHeight="1">
      <c r="A137" s="108"/>
      <c r="B137" s="91">
        <v>15</v>
      </c>
      <c r="C137" s="122" t="s">
        <v>137</v>
      </c>
      <c r="D137" s="130" t="s">
        <v>4</v>
      </c>
      <c r="E137" s="125">
        <v>59</v>
      </c>
      <c r="F137" s="140">
        <v>10133</v>
      </c>
      <c r="G137" s="21">
        <f t="shared" si="7"/>
        <v>291.12799763150105</v>
      </c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</row>
    <row r="138" spans="1:23" ht="15.75" customHeight="1">
      <c r="A138" s="108"/>
      <c r="B138" s="91">
        <v>16</v>
      </c>
      <c r="C138" s="122" t="s">
        <v>138</v>
      </c>
      <c r="D138" s="133" t="s">
        <v>2</v>
      </c>
      <c r="E138" s="125">
        <v>5</v>
      </c>
      <c r="F138" s="140">
        <v>12032</v>
      </c>
      <c r="G138" s="21">
        <f t="shared" si="7"/>
        <v>20.777925531914892</v>
      </c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</row>
    <row r="139" spans="1:23" ht="15.75" customHeight="1">
      <c r="A139" s="157" t="s">
        <v>139</v>
      </c>
      <c r="B139" s="85"/>
      <c r="C139" s="121"/>
      <c r="D139" s="121" t="s">
        <v>1</v>
      </c>
      <c r="E139" s="124">
        <v>56</v>
      </c>
      <c r="F139" s="141">
        <f t="shared" ref="F139" si="10">SUM(F140:F156)</f>
        <v>152395</v>
      </c>
      <c r="G139" s="32">
        <f t="shared" si="7"/>
        <v>18.37330621083369</v>
      </c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</row>
    <row r="140" spans="1:23" ht="15.75" customHeight="1">
      <c r="A140" s="108"/>
      <c r="B140" s="91">
        <v>1</v>
      </c>
      <c r="C140" s="122" t="s">
        <v>140</v>
      </c>
      <c r="D140" s="131" t="s">
        <v>1</v>
      </c>
      <c r="E140" s="125">
        <v>0</v>
      </c>
      <c r="F140" s="140">
        <v>4726</v>
      </c>
      <c r="G140" s="21">
        <f t="shared" si="7"/>
        <v>0</v>
      </c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</row>
    <row r="141" spans="1:23" ht="15.75" customHeight="1">
      <c r="A141" s="108"/>
      <c r="B141" s="91">
        <v>2</v>
      </c>
      <c r="C141" s="122" t="s">
        <v>141</v>
      </c>
      <c r="D141" s="133" t="s">
        <v>2</v>
      </c>
      <c r="E141" s="125">
        <v>8</v>
      </c>
      <c r="F141" s="140">
        <v>11222</v>
      </c>
      <c r="G141" s="21">
        <f t="shared" ref="G141:G204" si="11">(E141)/(F141*2)*100000</f>
        <v>35.64427018356799</v>
      </c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</row>
    <row r="142" spans="1:23" ht="15.75" customHeight="1">
      <c r="A142" s="108"/>
      <c r="B142" s="91">
        <v>3</v>
      </c>
      <c r="C142" s="122" t="s">
        <v>142</v>
      </c>
      <c r="D142" s="131" t="s">
        <v>1</v>
      </c>
      <c r="E142" s="125">
        <v>3</v>
      </c>
      <c r="F142" s="140">
        <v>9710</v>
      </c>
      <c r="G142" s="21">
        <f t="shared" si="11"/>
        <v>15.44799176107106</v>
      </c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</row>
    <row r="143" spans="1:23" ht="15.75" customHeight="1">
      <c r="A143" s="108"/>
      <c r="B143" s="91">
        <v>4</v>
      </c>
      <c r="C143" s="122" t="s">
        <v>143</v>
      </c>
      <c r="D143" s="131" t="s">
        <v>1</v>
      </c>
      <c r="E143" s="125">
        <v>2</v>
      </c>
      <c r="F143" s="140">
        <v>6500</v>
      </c>
      <c r="G143" s="21">
        <f t="shared" si="11"/>
        <v>15.384615384615385</v>
      </c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</row>
    <row r="144" spans="1:23" ht="15.75" customHeight="1">
      <c r="A144" s="108"/>
      <c r="B144" s="91">
        <v>5</v>
      </c>
      <c r="C144" s="122" t="s">
        <v>144</v>
      </c>
      <c r="D144" s="133" t="s">
        <v>2</v>
      </c>
      <c r="E144" s="125">
        <v>4</v>
      </c>
      <c r="F144" s="140">
        <v>9175</v>
      </c>
      <c r="G144" s="21">
        <f t="shared" si="11"/>
        <v>21.798365122615802</v>
      </c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</row>
    <row r="145" spans="1:23" ht="15.75" customHeight="1">
      <c r="A145" s="108"/>
      <c r="B145" s="91">
        <v>6</v>
      </c>
      <c r="C145" s="122" t="s">
        <v>145</v>
      </c>
      <c r="D145" s="132" t="s">
        <v>3</v>
      </c>
      <c r="E145" s="125">
        <v>13</v>
      </c>
      <c r="F145" s="140">
        <v>6979</v>
      </c>
      <c r="G145" s="21">
        <f t="shared" si="11"/>
        <v>93.136552514686926</v>
      </c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</row>
    <row r="146" spans="1:23" ht="15.75" customHeight="1">
      <c r="A146" s="108"/>
      <c r="B146" s="91">
        <v>7</v>
      </c>
      <c r="C146" s="122" t="s">
        <v>146</v>
      </c>
      <c r="D146" s="133" t="s">
        <v>2</v>
      </c>
      <c r="E146" s="125">
        <v>5</v>
      </c>
      <c r="F146" s="140">
        <v>10500</v>
      </c>
      <c r="G146" s="21">
        <f t="shared" si="11"/>
        <v>23.80952380952381</v>
      </c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</row>
    <row r="147" spans="1:23" ht="15.75" customHeight="1">
      <c r="A147" s="108"/>
      <c r="B147" s="91">
        <v>8</v>
      </c>
      <c r="C147" s="122" t="s">
        <v>136</v>
      </c>
      <c r="D147" s="131" t="s">
        <v>1</v>
      </c>
      <c r="E147" s="125">
        <v>3</v>
      </c>
      <c r="F147" s="140">
        <v>10480</v>
      </c>
      <c r="G147" s="21">
        <f t="shared" si="11"/>
        <v>14.312977099236642</v>
      </c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</row>
    <row r="148" spans="1:23" ht="15.75" customHeight="1">
      <c r="A148" s="108"/>
      <c r="B148" s="91">
        <v>9</v>
      </c>
      <c r="C148" s="122" t="s">
        <v>147</v>
      </c>
      <c r="D148" s="131" t="s">
        <v>1</v>
      </c>
      <c r="E148" s="125">
        <v>0</v>
      </c>
      <c r="F148" s="140">
        <v>8657</v>
      </c>
      <c r="G148" s="21">
        <f t="shared" si="11"/>
        <v>0</v>
      </c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</row>
    <row r="149" spans="1:23" ht="15.75" customHeight="1">
      <c r="A149" s="108"/>
      <c r="B149" s="91">
        <v>10</v>
      </c>
      <c r="C149" s="122" t="s">
        <v>148</v>
      </c>
      <c r="D149" s="131" t="s">
        <v>1</v>
      </c>
      <c r="E149" s="125">
        <v>1</v>
      </c>
      <c r="F149" s="140">
        <v>8399</v>
      </c>
      <c r="G149" s="21">
        <f t="shared" si="11"/>
        <v>5.9530896535301823</v>
      </c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</row>
    <row r="150" spans="1:23" ht="15.75" customHeight="1">
      <c r="A150" s="108"/>
      <c r="B150" s="91">
        <v>11</v>
      </c>
      <c r="C150" s="122" t="s">
        <v>149</v>
      </c>
      <c r="D150" s="131" t="s">
        <v>1</v>
      </c>
      <c r="E150" s="125">
        <v>1</v>
      </c>
      <c r="F150" s="140">
        <v>8040</v>
      </c>
      <c r="G150" s="21">
        <f t="shared" si="11"/>
        <v>6.2189054726368154</v>
      </c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</row>
    <row r="151" spans="1:23" ht="15.75" customHeight="1">
      <c r="A151" s="108"/>
      <c r="B151" s="91">
        <v>12</v>
      </c>
      <c r="C151" s="122" t="s">
        <v>150</v>
      </c>
      <c r="D151" s="131" t="s">
        <v>1</v>
      </c>
      <c r="E151" s="125">
        <v>3</v>
      </c>
      <c r="F151" s="140">
        <v>13554</v>
      </c>
      <c r="G151" s="21">
        <f t="shared" si="11"/>
        <v>11.066843736166446</v>
      </c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</row>
    <row r="152" spans="1:23" ht="15.75" customHeight="1">
      <c r="A152" s="108"/>
      <c r="B152" s="91">
        <v>13</v>
      </c>
      <c r="C152" s="122" t="s">
        <v>151</v>
      </c>
      <c r="D152" s="131" t="s">
        <v>1</v>
      </c>
      <c r="E152" s="125">
        <v>3</v>
      </c>
      <c r="F152" s="140">
        <v>8246</v>
      </c>
      <c r="G152" s="21">
        <f t="shared" si="11"/>
        <v>18.190637885035169</v>
      </c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</row>
    <row r="153" spans="1:23" ht="15.75" customHeight="1">
      <c r="A153" s="108"/>
      <c r="B153" s="91">
        <v>14</v>
      </c>
      <c r="C153" s="122" t="s">
        <v>152</v>
      </c>
      <c r="D153" s="131" t="s">
        <v>1</v>
      </c>
      <c r="E153" s="125">
        <v>5</v>
      </c>
      <c r="F153" s="140">
        <v>13452</v>
      </c>
      <c r="G153" s="21">
        <f t="shared" si="11"/>
        <v>18.584597085935179</v>
      </c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</row>
    <row r="154" spans="1:23" ht="15.75" customHeight="1">
      <c r="A154" s="108"/>
      <c r="B154" s="91">
        <v>15</v>
      </c>
      <c r="C154" s="122" t="s">
        <v>153</v>
      </c>
      <c r="D154" s="133" t="s">
        <v>2</v>
      </c>
      <c r="E154" s="125">
        <v>3</v>
      </c>
      <c r="F154" s="140">
        <v>7120</v>
      </c>
      <c r="G154" s="21">
        <f t="shared" si="11"/>
        <v>21.067415730337078</v>
      </c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</row>
    <row r="155" spans="1:23" ht="15.75" customHeight="1">
      <c r="A155" s="108"/>
      <c r="B155" s="91">
        <v>16</v>
      </c>
      <c r="C155" s="122" t="s">
        <v>154</v>
      </c>
      <c r="D155" s="131" t="s">
        <v>1</v>
      </c>
      <c r="E155" s="125">
        <v>0</v>
      </c>
      <c r="F155" s="140">
        <v>6346</v>
      </c>
      <c r="G155" s="21">
        <f t="shared" si="11"/>
        <v>0</v>
      </c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</row>
    <row r="156" spans="1:23" ht="15.75" customHeight="1">
      <c r="A156" s="108"/>
      <c r="B156" s="91">
        <v>17</v>
      </c>
      <c r="C156" s="122" t="s">
        <v>155</v>
      </c>
      <c r="D156" s="131" t="s">
        <v>1</v>
      </c>
      <c r="E156" s="125">
        <v>1</v>
      </c>
      <c r="F156" s="140">
        <v>9289</v>
      </c>
      <c r="G156" s="21">
        <f t="shared" si="11"/>
        <v>5.3827107331252018</v>
      </c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</row>
    <row r="157" spans="1:23" ht="15.75" customHeight="1">
      <c r="A157" s="157" t="s">
        <v>156</v>
      </c>
      <c r="B157" s="85"/>
      <c r="C157" s="121"/>
      <c r="D157" s="121" t="s">
        <v>1</v>
      </c>
      <c r="E157" s="124">
        <v>46</v>
      </c>
      <c r="F157" s="147">
        <f>SUM(F158:F175)</f>
        <v>150857</v>
      </c>
      <c r="G157" s="32">
        <f t="shared" si="11"/>
        <v>15.246226558926667</v>
      </c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</row>
    <row r="158" spans="1:23" ht="15.75" customHeight="1">
      <c r="A158" s="108"/>
      <c r="B158" s="91">
        <v>1</v>
      </c>
      <c r="C158" s="122" t="s">
        <v>157</v>
      </c>
      <c r="D158" s="133" t="s">
        <v>2</v>
      </c>
      <c r="E158" s="125">
        <v>2</v>
      </c>
      <c r="F158" s="148">
        <v>3955</v>
      </c>
      <c r="G158" s="21">
        <f t="shared" si="11"/>
        <v>25.284450063211125</v>
      </c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</row>
    <row r="159" spans="1:23" ht="15.75" customHeight="1">
      <c r="A159" s="108"/>
      <c r="B159" s="91">
        <v>2</v>
      </c>
      <c r="C159" s="122" t="s">
        <v>158</v>
      </c>
      <c r="D159" s="131" t="s">
        <v>1</v>
      </c>
      <c r="E159" s="125">
        <v>1</v>
      </c>
      <c r="F159" s="148">
        <v>7559</v>
      </c>
      <c r="G159" s="21">
        <f t="shared" si="11"/>
        <v>6.6146315650218286</v>
      </c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</row>
    <row r="160" spans="1:23" ht="15.75" customHeight="1">
      <c r="A160" s="108"/>
      <c r="B160" s="91">
        <v>3</v>
      </c>
      <c r="C160" s="122" t="s">
        <v>159</v>
      </c>
      <c r="D160" s="131" t="s">
        <v>1</v>
      </c>
      <c r="E160" s="125">
        <v>2</v>
      </c>
      <c r="F160" s="148">
        <v>9339</v>
      </c>
      <c r="G160" s="21">
        <f t="shared" si="11"/>
        <v>10.707784559374666</v>
      </c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</row>
    <row r="161" spans="1:23" ht="15.75" customHeight="1">
      <c r="A161" s="108"/>
      <c r="B161" s="91">
        <v>4</v>
      </c>
      <c r="C161" s="122" t="s">
        <v>160</v>
      </c>
      <c r="D161" s="131" t="s">
        <v>1</v>
      </c>
      <c r="E161" s="125">
        <v>0</v>
      </c>
      <c r="F161" s="148">
        <v>9750</v>
      </c>
      <c r="G161" s="21">
        <f t="shared" si="11"/>
        <v>0</v>
      </c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</row>
    <row r="162" spans="1:23" ht="15.75" customHeight="1">
      <c r="A162" s="108"/>
      <c r="B162" s="91">
        <v>5</v>
      </c>
      <c r="C162" s="122" t="s">
        <v>161</v>
      </c>
      <c r="D162" s="131" t="s">
        <v>1</v>
      </c>
      <c r="E162" s="125">
        <v>1</v>
      </c>
      <c r="F162" s="148">
        <v>7228</v>
      </c>
      <c r="G162" s="21">
        <f t="shared" si="11"/>
        <v>6.9175428887659098</v>
      </c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</row>
    <row r="163" spans="1:23" ht="15.75" customHeight="1">
      <c r="A163" s="108"/>
      <c r="B163" s="91">
        <v>6</v>
      </c>
      <c r="C163" s="122" t="s">
        <v>162</v>
      </c>
      <c r="D163" s="131" t="s">
        <v>1</v>
      </c>
      <c r="E163" s="125">
        <v>3</v>
      </c>
      <c r="F163" s="148">
        <v>8014</v>
      </c>
      <c r="G163" s="21">
        <f t="shared" si="11"/>
        <v>18.717244821562264</v>
      </c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</row>
    <row r="164" spans="1:23" ht="15.75" customHeight="1">
      <c r="A164" s="108"/>
      <c r="B164" s="91">
        <v>7</v>
      </c>
      <c r="C164" s="122" t="s">
        <v>163</v>
      </c>
      <c r="D164" s="131" t="s">
        <v>1</v>
      </c>
      <c r="E164" s="125">
        <v>1</v>
      </c>
      <c r="F164" s="148">
        <v>10700</v>
      </c>
      <c r="G164" s="21">
        <f t="shared" si="11"/>
        <v>4.6728971962616823</v>
      </c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</row>
    <row r="165" spans="1:23" ht="15.75" customHeight="1">
      <c r="A165" s="108"/>
      <c r="B165" s="91">
        <v>8</v>
      </c>
      <c r="C165" s="122" t="s">
        <v>164</v>
      </c>
      <c r="D165" s="131" t="s">
        <v>1</v>
      </c>
      <c r="E165" s="125">
        <v>0</v>
      </c>
      <c r="F165" s="148">
        <v>5922</v>
      </c>
      <c r="G165" s="21">
        <f t="shared" si="11"/>
        <v>0</v>
      </c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</row>
    <row r="166" spans="1:23" ht="15.75" customHeight="1">
      <c r="A166" s="108"/>
      <c r="B166" s="91">
        <v>9</v>
      </c>
      <c r="C166" s="122" t="s">
        <v>165</v>
      </c>
      <c r="D166" s="131" t="s">
        <v>1</v>
      </c>
      <c r="E166" s="125">
        <v>2</v>
      </c>
      <c r="F166" s="148">
        <v>5875</v>
      </c>
      <c r="G166" s="21">
        <f t="shared" si="11"/>
        <v>17.021276595744681</v>
      </c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</row>
    <row r="167" spans="1:23" ht="15.75" customHeight="1">
      <c r="A167" s="108"/>
      <c r="B167" s="91">
        <v>10</v>
      </c>
      <c r="C167" s="122" t="s">
        <v>166</v>
      </c>
      <c r="D167" s="131" t="s">
        <v>1</v>
      </c>
      <c r="E167" s="125">
        <v>0</v>
      </c>
      <c r="F167" s="148">
        <v>6652</v>
      </c>
      <c r="G167" s="21">
        <f t="shared" si="11"/>
        <v>0</v>
      </c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</row>
    <row r="168" spans="1:23" ht="15.75" customHeight="1">
      <c r="A168" s="108"/>
      <c r="B168" s="91">
        <v>11</v>
      </c>
      <c r="C168" s="122" t="s">
        <v>95</v>
      </c>
      <c r="D168" s="133" t="s">
        <v>2</v>
      </c>
      <c r="E168" s="125">
        <v>6</v>
      </c>
      <c r="F168" s="149">
        <v>9275</v>
      </c>
      <c r="G168" s="21">
        <f t="shared" si="11"/>
        <v>32.345013477088948</v>
      </c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</row>
    <row r="169" spans="1:23" ht="15.75" customHeight="1">
      <c r="A169" s="108"/>
      <c r="B169" s="91">
        <v>12</v>
      </c>
      <c r="C169" s="122" t="s">
        <v>167</v>
      </c>
      <c r="D169" s="131" t="s">
        <v>1</v>
      </c>
      <c r="E169" s="125">
        <v>2</v>
      </c>
      <c r="F169" s="149">
        <v>7505</v>
      </c>
      <c r="G169" s="21">
        <f t="shared" si="11"/>
        <v>13.324450366422385</v>
      </c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</row>
    <row r="170" spans="1:23" ht="15.75" customHeight="1">
      <c r="A170" s="108"/>
      <c r="B170" s="91">
        <v>13</v>
      </c>
      <c r="C170" s="122" t="s">
        <v>168</v>
      </c>
      <c r="D170" s="132" t="s">
        <v>3</v>
      </c>
      <c r="E170" s="125">
        <v>11</v>
      </c>
      <c r="F170" s="148">
        <v>8653</v>
      </c>
      <c r="G170" s="21">
        <f t="shared" si="11"/>
        <v>63.561770484225129</v>
      </c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</row>
    <row r="171" spans="1:23" ht="15.75" customHeight="1">
      <c r="A171" s="108"/>
      <c r="B171" s="91">
        <v>14</v>
      </c>
      <c r="C171" s="122" t="s">
        <v>169</v>
      </c>
      <c r="D171" s="132" t="s">
        <v>3</v>
      </c>
      <c r="E171" s="125">
        <v>11</v>
      </c>
      <c r="F171" s="148">
        <v>7198</v>
      </c>
      <c r="G171" s="21">
        <f t="shared" si="11"/>
        <v>76.41011392053349</v>
      </c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</row>
    <row r="172" spans="1:23" ht="15.75" customHeight="1">
      <c r="A172" s="108"/>
      <c r="B172" s="91">
        <v>15</v>
      </c>
      <c r="C172" s="122" t="s">
        <v>170</v>
      </c>
      <c r="D172" s="131" t="s">
        <v>1</v>
      </c>
      <c r="E172" s="125">
        <v>0</v>
      </c>
      <c r="F172" s="150">
        <v>9224</v>
      </c>
      <c r="G172" s="21">
        <f t="shared" si="11"/>
        <v>0</v>
      </c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</row>
    <row r="173" spans="1:23" ht="15.75" customHeight="1">
      <c r="A173" s="108"/>
      <c r="B173" s="91">
        <v>16</v>
      </c>
      <c r="C173" s="122" t="s">
        <v>171</v>
      </c>
      <c r="D173" s="131" t="s">
        <v>1</v>
      </c>
      <c r="E173" s="125">
        <v>2</v>
      </c>
      <c r="F173" s="149">
        <v>10986</v>
      </c>
      <c r="G173" s="21">
        <f t="shared" si="11"/>
        <v>9.1024940833788452</v>
      </c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</row>
    <row r="174" spans="1:23" ht="15.75" customHeight="1">
      <c r="A174" s="108"/>
      <c r="B174" s="91">
        <v>17</v>
      </c>
      <c r="C174" s="122" t="s">
        <v>172</v>
      </c>
      <c r="D174" s="131" t="s">
        <v>1</v>
      </c>
      <c r="E174" s="125">
        <v>2</v>
      </c>
      <c r="F174" s="148">
        <v>11477</v>
      </c>
      <c r="G174" s="21">
        <f t="shared" si="11"/>
        <v>8.7130783305741915</v>
      </c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</row>
    <row r="175" spans="1:23" ht="15.75" customHeight="1">
      <c r="A175" s="108"/>
      <c r="B175" s="91">
        <v>18</v>
      </c>
      <c r="C175" s="122" t="s">
        <v>173</v>
      </c>
      <c r="D175" s="131" t="s">
        <v>1</v>
      </c>
      <c r="E175" s="125">
        <v>0</v>
      </c>
      <c r="F175" s="148">
        <v>11545</v>
      </c>
      <c r="G175" s="21">
        <f t="shared" si="11"/>
        <v>0</v>
      </c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</row>
    <row r="176" spans="1:23" ht="15.75" customHeight="1">
      <c r="A176" s="158" t="s">
        <v>174</v>
      </c>
      <c r="B176" s="85"/>
      <c r="C176" s="121"/>
      <c r="D176" s="121" t="s">
        <v>3</v>
      </c>
      <c r="E176" s="124">
        <v>235</v>
      </c>
      <c r="F176" s="141">
        <f>SUM(F177:F197)</f>
        <v>165577</v>
      </c>
      <c r="G176" s="32">
        <f t="shared" si="11"/>
        <v>70.963962386080198</v>
      </c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</row>
    <row r="177" spans="1:23" ht="15.75" customHeight="1">
      <c r="A177" s="108"/>
      <c r="B177" s="91">
        <v>1</v>
      </c>
      <c r="C177" s="122" t="s">
        <v>175</v>
      </c>
      <c r="D177" s="131" t="s">
        <v>1</v>
      </c>
      <c r="E177" s="125">
        <v>0</v>
      </c>
      <c r="F177" s="151">
        <v>15067</v>
      </c>
      <c r="G177" s="21">
        <f t="shared" si="11"/>
        <v>0</v>
      </c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</row>
    <row r="178" spans="1:23" ht="15.75" customHeight="1">
      <c r="A178" s="108"/>
      <c r="B178" s="91">
        <v>2</v>
      </c>
      <c r="C178" s="122" t="s">
        <v>176</v>
      </c>
      <c r="D178" s="131" t="s">
        <v>1</v>
      </c>
      <c r="E178" s="125">
        <v>0</v>
      </c>
      <c r="F178" s="142">
        <v>6089</v>
      </c>
      <c r="G178" s="21">
        <f t="shared" si="11"/>
        <v>0</v>
      </c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</row>
    <row r="179" spans="1:23" ht="15.75" customHeight="1">
      <c r="A179" s="108"/>
      <c r="B179" s="91">
        <v>3</v>
      </c>
      <c r="C179" s="122" t="s">
        <v>177</v>
      </c>
      <c r="D179" s="131" t="s">
        <v>1</v>
      </c>
      <c r="E179" s="125">
        <v>2</v>
      </c>
      <c r="F179" s="142">
        <v>6308</v>
      </c>
      <c r="G179" s="21">
        <f t="shared" si="11"/>
        <v>15.85288522511097</v>
      </c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</row>
    <row r="180" spans="1:23" ht="15.75" customHeight="1">
      <c r="A180" s="108"/>
      <c r="B180" s="91">
        <v>4</v>
      </c>
      <c r="C180" s="122" t="s">
        <v>178</v>
      </c>
      <c r="D180" s="133" t="s">
        <v>2</v>
      </c>
      <c r="E180" s="125">
        <v>4</v>
      </c>
      <c r="F180" s="142">
        <v>6565</v>
      </c>
      <c r="G180" s="21">
        <f t="shared" si="11"/>
        <v>30.464584920030461</v>
      </c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</row>
    <row r="181" spans="1:23" ht="15.75" customHeight="1">
      <c r="A181" s="108"/>
      <c r="B181" s="91">
        <v>5</v>
      </c>
      <c r="C181" s="122" t="s">
        <v>179</v>
      </c>
      <c r="D181" s="131" t="s">
        <v>1</v>
      </c>
      <c r="E181" s="125">
        <v>3</v>
      </c>
      <c r="F181" s="140">
        <v>7915</v>
      </c>
      <c r="G181" s="21">
        <f t="shared" si="11"/>
        <v>18.951358180669615</v>
      </c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</row>
    <row r="182" spans="1:23" ht="15.75" customHeight="1">
      <c r="A182" s="108"/>
      <c r="B182" s="91">
        <v>6</v>
      </c>
      <c r="C182" s="122" t="s">
        <v>180</v>
      </c>
      <c r="D182" s="133" t="s">
        <v>2</v>
      </c>
      <c r="E182" s="125">
        <v>3</v>
      </c>
      <c r="F182" s="140">
        <v>6080</v>
      </c>
      <c r="G182" s="21">
        <f t="shared" si="11"/>
        <v>24.671052631578949</v>
      </c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</row>
    <row r="183" spans="1:23" ht="15.75" customHeight="1">
      <c r="A183" s="108"/>
      <c r="B183" s="91">
        <v>7</v>
      </c>
      <c r="C183" s="122" t="s">
        <v>181</v>
      </c>
      <c r="D183" s="131" t="s">
        <v>1</v>
      </c>
      <c r="E183" s="125">
        <v>1</v>
      </c>
      <c r="F183" s="140">
        <v>5760</v>
      </c>
      <c r="G183" s="21">
        <f t="shared" si="11"/>
        <v>8.6805555555555554</v>
      </c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</row>
    <row r="184" spans="1:23" ht="15.75" customHeight="1">
      <c r="A184" s="108"/>
      <c r="B184" s="91">
        <v>8</v>
      </c>
      <c r="C184" s="122" t="s">
        <v>182</v>
      </c>
      <c r="D184" s="131" t="s">
        <v>1</v>
      </c>
      <c r="E184" s="125">
        <v>2</v>
      </c>
      <c r="F184" s="140">
        <v>7785</v>
      </c>
      <c r="G184" s="21">
        <f t="shared" si="11"/>
        <v>12.845215157353886</v>
      </c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</row>
    <row r="185" spans="1:23" ht="15.75" customHeight="1">
      <c r="A185" s="108"/>
      <c r="B185" s="91">
        <v>9</v>
      </c>
      <c r="C185" s="122" t="s">
        <v>183</v>
      </c>
      <c r="D185" s="133" t="s">
        <v>2</v>
      </c>
      <c r="E185" s="125">
        <v>6</v>
      </c>
      <c r="F185" s="140">
        <v>10400</v>
      </c>
      <c r="G185" s="21">
        <f t="shared" si="11"/>
        <v>28.84615384615385</v>
      </c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</row>
    <row r="186" spans="1:23" ht="15.75" customHeight="1">
      <c r="A186" s="108"/>
      <c r="B186" s="91">
        <v>10</v>
      </c>
      <c r="C186" s="122" t="s">
        <v>184</v>
      </c>
      <c r="D186" s="131" t="s">
        <v>1</v>
      </c>
      <c r="E186" s="125">
        <v>2</v>
      </c>
      <c r="F186" s="140">
        <v>7934</v>
      </c>
      <c r="G186" s="21">
        <f t="shared" si="11"/>
        <v>12.603982858583313</v>
      </c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</row>
    <row r="187" spans="1:23" ht="15.75" customHeight="1">
      <c r="A187" s="108"/>
      <c r="B187" s="91">
        <v>11</v>
      </c>
      <c r="C187" s="122" t="s">
        <v>185</v>
      </c>
      <c r="D187" s="132" t="s">
        <v>3</v>
      </c>
      <c r="E187" s="125">
        <v>11</v>
      </c>
      <c r="F187" s="140">
        <v>6160</v>
      </c>
      <c r="G187" s="21">
        <f t="shared" si="11"/>
        <v>89.285714285714278</v>
      </c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</row>
    <row r="188" spans="1:23" ht="15.75" customHeight="1">
      <c r="A188" s="108"/>
      <c r="B188" s="91">
        <v>12</v>
      </c>
      <c r="C188" s="122" t="s">
        <v>186</v>
      </c>
      <c r="D188" s="133" t="s">
        <v>2</v>
      </c>
      <c r="E188" s="126">
        <v>8</v>
      </c>
      <c r="F188" s="140">
        <v>10648</v>
      </c>
      <c r="G188" s="21">
        <f t="shared" si="11"/>
        <v>37.56574004507889</v>
      </c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</row>
    <row r="189" spans="1:23" ht="15.75" customHeight="1">
      <c r="A189" s="108"/>
      <c r="B189" s="91">
        <v>13</v>
      </c>
      <c r="C189" s="122" t="s">
        <v>187</v>
      </c>
      <c r="D189" s="130" t="s">
        <v>4</v>
      </c>
      <c r="E189" s="126">
        <v>19</v>
      </c>
      <c r="F189" s="140">
        <v>4132</v>
      </c>
      <c r="G189" s="21">
        <f t="shared" si="11"/>
        <v>229.91287512100678</v>
      </c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</row>
    <row r="190" spans="1:23" ht="15.75" customHeight="1">
      <c r="A190" s="108"/>
      <c r="B190" s="91">
        <v>14</v>
      </c>
      <c r="C190" s="122" t="s">
        <v>188</v>
      </c>
      <c r="D190" s="130" t="s">
        <v>4</v>
      </c>
      <c r="E190" s="126">
        <v>27</v>
      </c>
      <c r="F190" s="140">
        <v>8865</v>
      </c>
      <c r="G190" s="21">
        <f t="shared" si="11"/>
        <v>152.28426395939087</v>
      </c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</row>
    <row r="191" spans="1:23" ht="15.75" customHeight="1">
      <c r="A191" s="108"/>
      <c r="B191" s="91">
        <v>15</v>
      </c>
      <c r="C191" s="122" t="s">
        <v>189</v>
      </c>
      <c r="D191" s="132" t="s">
        <v>3</v>
      </c>
      <c r="E191" s="126">
        <v>22</v>
      </c>
      <c r="F191" s="140">
        <v>8150</v>
      </c>
      <c r="G191" s="21">
        <f t="shared" si="11"/>
        <v>134.96932515337423</v>
      </c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</row>
    <row r="192" spans="1:23" ht="15.75" customHeight="1">
      <c r="A192" s="108"/>
      <c r="B192" s="91">
        <v>16</v>
      </c>
      <c r="C192" s="122" t="s">
        <v>190</v>
      </c>
      <c r="D192" s="130" t="s">
        <v>4</v>
      </c>
      <c r="E192" s="125">
        <v>32</v>
      </c>
      <c r="F192" s="140">
        <v>6482</v>
      </c>
      <c r="G192" s="21">
        <f t="shared" si="11"/>
        <v>246.83739586547361</v>
      </c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</row>
    <row r="193" spans="1:23" ht="15.75" customHeight="1">
      <c r="A193" s="108"/>
      <c r="B193" s="91">
        <v>17</v>
      </c>
      <c r="C193" s="122" t="s">
        <v>191</v>
      </c>
      <c r="D193" s="130" t="s">
        <v>4</v>
      </c>
      <c r="E193" s="125">
        <v>18</v>
      </c>
      <c r="F193" s="140">
        <v>5491</v>
      </c>
      <c r="G193" s="21">
        <f t="shared" si="11"/>
        <v>163.90457111637224</v>
      </c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</row>
    <row r="194" spans="1:23" ht="15.75" customHeight="1">
      <c r="A194" s="108"/>
      <c r="B194" s="91">
        <v>18</v>
      </c>
      <c r="C194" s="122" t="s">
        <v>192</v>
      </c>
      <c r="D194" s="132" t="s">
        <v>3</v>
      </c>
      <c r="E194" s="125">
        <v>28</v>
      </c>
      <c r="F194" s="140">
        <v>11650</v>
      </c>
      <c r="G194" s="21">
        <f t="shared" si="11"/>
        <v>120.17167381974248</v>
      </c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</row>
    <row r="195" spans="1:23" ht="15.75" customHeight="1">
      <c r="A195" s="108"/>
      <c r="B195" s="91">
        <v>19</v>
      </c>
      <c r="C195" s="122" t="s">
        <v>193</v>
      </c>
      <c r="D195" s="133" t="s">
        <v>2</v>
      </c>
      <c r="E195" s="125">
        <v>4</v>
      </c>
      <c r="F195" s="140">
        <v>4115</v>
      </c>
      <c r="G195" s="21">
        <f t="shared" si="11"/>
        <v>48.60267314702309</v>
      </c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</row>
    <row r="196" spans="1:23" ht="15.75" customHeight="1">
      <c r="A196" s="108"/>
      <c r="B196" s="91">
        <v>20</v>
      </c>
      <c r="C196" s="122" t="s">
        <v>194</v>
      </c>
      <c r="D196" s="132" t="s">
        <v>3</v>
      </c>
      <c r="E196" s="125">
        <v>17</v>
      </c>
      <c r="F196" s="140">
        <v>7947</v>
      </c>
      <c r="G196" s="21">
        <f t="shared" si="11"/>
        <v>106.95860072983515</v>
      </c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</row>
    <row r="197" spans="1:23" ht="15.75" customHeight="1">
      <c r="A197" s="108"/>
      <c r="B197" s="91">
        <v>21</v>
      </c>
      <c r="C197" s="122" t="s">
        <v>195</v>
      </c>
      <c r="D197" s="132" t="s">
        <v>3</v>
      </c>
      <c r="E197" s="125">
        <v>26</v>
      </c>
      <c r="F197" s="140">
        <v>12034</v>
      </c>
      <c r="G197" s="21">
        <f t="shared" si="11"/>
        <v>108.02725610769488</v>
      </c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</row>
    <row r="198" spans="1:23" ht="15.75" customHeight="1">
      <c r="A198" s="157" t="s">
        <v>196</v>
      </c>
      <c r="B198" s="85"/>
      <c r="C198" s="121"/>
      <c r="D198" s="121" t="s">
        <v>1</v>
      </c>
      <c r="E198" s="124">
        <v>58</v>
      </c>
      <c r="F198" s="141">
        <f t="shared" ref="F198" si="12">SUM(F199:F228)</f>
        <v>205798</v>
      </c>
      <c r="G198" s="32">
        <f t="shared" si="11"/>
        <v>14.091487769560445</v>
      </c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</row>
    <row r="199" spans="1:23" ht="15.75" customHeight="1">
      <c r="A199" s="108"/>
      <c r="B199" s="91">
        <v>1</v>
      </c>
      <c r="C199" s="122" t="s">
        <v>197</v>
      </c>
      <c r="D199" s="133" t="s">
        <v>2</v>
      </c>
      <c r="E199" s="125">
        <v>7</v>
      </c>
      <c r="F199" s="140">
        <v>9733</v>
      </c>
      <c r="G199" s="21">
        <f t="shared" si="11"/>
        <v>35.960135621082912</v>
      </c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</row>
    <row r="200" spans="1:23" ht="15.75" customHeight="1">
      <c r="A200" s="108"/>
      <c r="B200" s="91">
        <v>2</v>
      </c>
      <c r="C200" s="122" t="s">
        <v>198</v>
      </c>
      <c r="D200" s="132" t="s">
        <v>3</v>
      </c>
      <c r="E200" s="125">
        <v>16</v>
      </c>
      <c r="F200" s="140">
        <v>8301</v>
      </c>
      <c r="G200" s="21">
        <f t="shared" si="11"/>
        <v>96.373930851704614</v>
      </c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</row>
    <row r="201" spans="1:23" ht="15.75" customHeight="1">
      <c r="A201" s="108"/>
      <c r="B201" s="91">
        <v>3</v>
      </c>
      <c r="C201" s="122" t="s">
        <v>199</v>
      </c>
      <c r="D201" s="131" t="s">
        <v>1</v>
      </c>
      <c r="E201" s="125">
        <v>1</v>
      </c>
      <c r="F201" s="140">
        <v>9442</v>
      </c>
      <c r="G201" s="21">
        <f t="shared" si="11"/>
        <v>5.2954882440160986</v>
      </c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</row>
    <row r="202" spans="1:23" ht="15.75" customHeight="1">
      <c r="A202" s="108"/>
      <c r="B202" s="91">
        <v>4</v>
      </c>
      <c r="C202" s="122" t="s">
        <v>200</v>
      </c>
      <c r="D202" s="131" t="s">
        <v>1</v>
      </c>
      <c r="E202" s="125">
        <v>1</v>
      </c>
      <c r="F202" s="140">
        <v>8856</v>
      </c>
      <c r="G202" s="21">
        <f t="shared" si="11"/>
        <v>5.6458897922312552</v>
      </c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</row>
    <row r="203" spans="1:23" ht="15.75" customHeight="1">
      <c r="A203" s="108"/>
      <c r="B203" s="91">
        <v>5</v>
      </c>
      <c r="C203" s="122" t="s">
        <v>201</v>
      </c>
      <c r="D203" s="131" t="s">
        <v>1</v>
      </c>
      <c r="E203" s="125">
        <v>0</v>
      </c>
      <c r="F203" s="140">
        <v>8548</v>
      </c>
      <c r="G203" s="21">
        <f t="shared" si="11"/>
        <v>0</v>
      </c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</row>
    <row r="204" spans="1:23" ht="15.75" customHeight="1">
      <c r="A204" s="108"/>
      <c r="B204" s="91">
        <v>6</v>
      </c>
      <c r="C204" s="122" t="s">
        <v>202</v>
      </c>
      <c r="D204" s="133" t="s">
        <v>2</v>
      </c>
      <c r="E204" s="125">
        <v>5</v>
      </c>
      <c r="F204" s="140">
        <v>9534</v>
      </c>
      <c r="G204" s="21">
        <f t="shared" si="11"/>
        <v>26.221942521501994</v>
      </c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</row>
    <row r="205" spans="1:23" ht="15.75" customHeight="1">
      <c r="A205" s="108"/>
      <c r="B205" s="91">
        <v>7</v>
      </c>
      <c r="C205" s="122" t="s">
        <v>203</v>
      </c>
      <c r="D205" s="132" t="s">
        <v>3</v>
      </c>
      <c r="E205" s="125">
        <v>10</v>
      </c>
      <c r="F205" s="140">
        <v>4923</v>
      </c>
      <c r="G205" s="21">
        <f t="shared" ref="G205:G242" si="13">(E205)/(F205*2)*100000</f>
        <v>101.56408693885842</v>
      </c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</row>
    <row r="206" spans="1:23" ht="15.75" customHeight="1">
      <c r="A206" s="108"/>
      <c r="B206" s="91">
        <v>8</v>
      </c>
      <c r="C206" s="122" t="s">
        <v>204</v>
      </c>
      <c r="D206" s="133" t="s">
        <v>2</v>
      </c>
      <c r="E206" s="125">
        <v>4</v>
      </c>
      <c r="F206" s="140">
        <v>5105</v>
      </c>
      <c r="G206" s="21">
        <f t="shared" si="13"/>
        <v>39.177277179236043</v>
      </c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</row>
    <row r="207" spans="1:23" ht="15.75" customHeight="1">
      <c r="A207" s="108"/>
      <c r="B207" s="91">
        <v>9</v>
      </c>
      <c r="C207" s="122" t="s">
        <v>205</v>
      </c>
      <c r="D207" s="131" t="s">
        <v>1</v>
      </c>
      <c r="E207" s="125">
        <v>0</v>
      </c>
      <c r="F207" s="140">
        <v>5530</v>
      </c>
      <c r="G207" s="21">
        <f t="shared" si="13"/>
        <v>0</v>
      </c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</row>
    <row r="208" spans="1:23" ht="15.75" customHeight="1">
      <c r="A208" s="108"/>
      <c r="B208" s="91">
        <v>10</v>
      </c>
      <c r="C208" s="122" t="s">
        <v>206</v>
      </c>
      <c r="D208" s="131" t="s">
        <v>1</v>
      </c>
      <c r="E208" s="125">
        <v>2</v>
      </c>
      <c r="F208" s="140">
        <v>5556</v>
      </c>
      <c r="G208" s="21">
        <f t="shared" si="13"/>
        <v>17.998560115190784</v>
      </c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</row>
    <row r="209" spans="1:23" ht="15.75" customHeight="1">
      <c r="A209" s="108"/>
      <c r="B209" s="91">
        <v>11</v>
      </c>
      <c r="C209" s="122" t="s">
        <v>126</v>
      </c>
      <c r="D209" s="131" t="s">
        <v>1</v>
      </c>
      <c r="E209" s="125">
        <v>0</v>
      </c>
      <c r="F209" s="140">
        <v>8699</v>
      </c>
      <c r="G209" s="21">
        <f t="shared" si="13"/>
        <v>0</v>
      </c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</row>
    <row r="210" spans="1:23" ht="15.75" customHeight="1">
      <c r="A210" s="108"/>
      <c r="B210" s="91">
        <v>12</v>
      </c>
      <c r="C210" s="122" t="s">
        <v>207</v>
      </c>
      <c r="D210" s="131" t="s">
        <v>1</v>
      </c>
      <c r="E210" s="125">
        <v>1</v>
      </c>
      <c r="F210" s="140">
        <v>7892</v>
      </c>
      <c r="G210" s="21">
        <f t="shared" si="13"/>
        <v>6.3355296502787635</v>
      </c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</row>
    <row r="211" spans="1:23" ht="15.75" customHeight="1">
      <c r="A211" s="108"/>
      <c r="B211" s="91">
        <v>13</v>
      </c>
      <c r="C211" s="122" t="s">
        <v>208</v>
      </c>
      <c r="D211" s="131" t="s">
        <v>1</v>
      </c>
      <c r="E211" s="125">
        <v>0</v>
      </c>
      <c r="F211" s="140">
        <v>6417</v>
      </c>
      <c r="G211" s="21">
        <f t="shared" si="13"/>
        <v>0</v>
      </c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</row>
    <row r="212" spans="1:23" ht="15.75" customHeight="1">
      <c r="A212" s="108"/>
      <c r="B212" s="91">
        <v>14</v>
      </c>
      <c r="C212" s="122" t="s">
        <v>209</v>
      </c>
      <c r="D212" s="131" t="s">
        <v>1</v>
      </c>
      <c r="E212" s="125">
        <v>0</v>
      </c>
      <c r="F212" s="140">
        <v>4398</v>
      </c>
      <c r="G212" s="21">
        <f t="shared" si="13"/>
        <v>0</v>
      </c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</row>
    <row r="213" spans="1:23" ht="15.75" customHeight="1">
      <c r="A213" s="108"/>
      <c r="B213" s="91">
        <v>15</v>
      </c>
      <c r="C213" s="122" t="s">
        <v>210</v>
      </c>
      <c r="D213" s="131" t="s">
        <v>1</v>
      </c>
      <c r="E213" s="125">
        <v>2</v>
      </c>
      <c r="F213" s="140">
        <v>5415</v>
      </c>
      <c r="G213" s="21">
        <f t="shared" si="13"/>
        <v>18.467220683287163</v>
      </c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</row>
    <row r="214" spans="1:23" ht="15.75" customHeight="1">
      <c r="A214" s="108"/>
      <c r="B214" s="91">
        <v>16</v>
      </c>
      <c r="C214" s="122" t="s">
        <v>211</v>
      </c>
      <c r="D214" s="131" t="s">
        <v>1</v>
      </c>
      <c r="E214" s="125">
        <v>0</v>
      </c>
      <c r="F214" s="140">
        <v>4112</v>
      </c>
      <c r="G214" s="21">
        <f t="shared" si="13"/>
        <v>0</v>
      </c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</row>
    <row r="215" spans="1:23" ht="15.75" customHeight="1">
      <c r="A215" s="108"/>
      <c r="B215" s="91">
        <v>17</v>
      </c>
      <c r="C215" s="122" t="s">
        <v>195</v>
      </c>
      <c r="D215" s="131" t="s">
        <v>1</v>
      </c>
      <c r="E215" s="125">
        <v>3</v>
      </c>
      <c r="F215" s="140">
        <v>8784</v>
      </c>
      <c r="G215" s="21">
        <f t="shared" si="13"/>
        <v>17.076502732240439</v>
      </c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</row>
    <row r="216" spans="1:23" ht="15.75" customHeight="1">
      <c r="A216" s="108"/>
      <c r="B216" s="91">
        <v>18</v>
      </c>
      <c r="C216" s="122" t="s">
        <v>212</v>
      </c>
      <c r="D216" s="131" t="s">
        <v>1</v>
      </c>
      <c r="E216" s="125">
        <v>0</v>
      </c>
      <c r="F216" s="140">
        <v>8206</v>
      </c>
      <c r="G216" s="21">
        <f t="shared" si="13"/>
        <v>0</v>
      </c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</row>
    <row r="217" spans="1:23" ht="15.75" customHeight="1">
      <c r="A217" s="108"/>
      <c r="B217" s="91">
        <v>19</v>
      </c>
      <c r="C217" s="122" t="s">
        <v>213</v>
      </c>
      <c r="D217" s="131" t="s">
        <v>1</v>
      </c>
      <c r="E217" s="125">
        <v>0</v>
      </c>
      <c r="F217" s="140">
        <v>5030</v>
      </c>
      <c r="G217" s="21">
        <f t="shared" si="13"/>
        <v>0</v>
      </c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</row>
    <row r="218" spans="1:23" ht="15.75" customHeight="1">
      <c r="A218" s="108"/>
      <c r="B218" s="91">
        <v>20</v>
      </c>
      <c r="C218" s="122" t="s">
        <v>214</v>
      </c>
      <c r="D218" s="131" t="s">
        <v>1</v>
      </c>
      <c r="E218" s="125">
        <v>0</v>
      </c>
      <c r="F218" s="140">
        <v>4797</v>
      </c>
      <c r="G218" s="21">
        <f t="shared" si="13"/>
        <v>0</v>
      </c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</row>
    <row r="219" spans="1:23" ht="15.75" customHeight="1">
      <c r="A219" s="108"/>
      <c r="B219" s="91">
        <v>21</v>
      </c>
      <c r="C219" s="122" t="s">
        <v>215</v>
      </c>
      <c r="D219" s="131" t="s">
        <v>1</v>
      </c>
      <c r="E219" s="125">
        <v>2</v>
      </c>
      <c r="F219" s="140">
        <v>6134</v>
      </c>
      <c r="G219" s="21">
        <f t="shared" si="13"/>
        <v>16.302575806977501</v>
      </c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</row>
    <row r="220" spans="1:23" ht="15.75" customHeight="1">
      <c r="A220" s="108"/>
      <c r="B220" s="91">
        <v>22</v>
      </c>
      <c r="C220" s="122" t="s">
        <v>216</v>
      </c>
      <c r="D220" s="131" t="s">
        <v>1</v>
      </c>
      <c r="E220" s="125">
        <v>0</v>
      </c>
      <c r="F220" s="140">
        <v>7800</v>
      </c>
      <c r="G220" s="21">
        <f t="shared" si="13"/>
        <v>0</v>
      </c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</row>
    <row r="221" spans="1:23" ht="15.75" customHeight="1">
      <c r="A221" s="108"/>
      <c r="B221" s="91">
        <v>23</v>
      </c>
      <c r="C221" s="122" t="s">
        <v>104</v>
      </c>
      <c r="D221" s="131" t="s">
        <v>1</v>
      </c>
      <c r="E221" s="125">
        <v>1</v>
      </c>
      <c r="F221" s="140">
        <v>7898</v>
      </c>
      <c r="G221" s="21">
        <f t="shared" si="13"/>
        <v>6.3307166371233219</v>
      </c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</row>
    <row r="222" spans="1:23" ht="15.75" customHeight="1">
      <c r="A222" s="108"/>
      <c r="B222" s="91">
        <v>24</v>
      </c>
      <c r="C222" s="122" t="s">
        <v>217</v>
      </c>
      <c r="D222" s="131" t="s">
        <v>1</v>
      </c>
      <c r="E222" s="125">
        <v>1</v>
      </c>
      <c r="F222" s="140">
        <v>6348</v>
      </c>
      <c r="G222" s="21">
        <f t="shared" si="13"/>
        <v>7.8764965343415252</v>
      </c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</row>
    <row r="223" spans="1:23" ht="15.75" customHeight="1">
      <c r="A223" s="108"/>
      <c r="B223" s="91">
        <v>25</v>
      </c>
      <c r="C223" s="122" t="s">
        <v>218</v>
      </c>
      <c r="D223" s="131" t="s">
        <v>1</v>
      </c>
      <c r="E223" s="125">
        <v>0</v>
      </c>
      <c r="F223" s="140">
        <v>4398</v>
      </c>
      <c r="G223" s="21">
        <f t="shared" si="13"/>
        <v>0</v>
      </c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</row>
    <row r="224" spans="1:23" ht="15.75" customHeight="1">
      <c r="A224" s="108"/>
      <c r="B224" s="91">
        <v>26</v>
      </c>
      <c r="C224" s="122" t="s">
        <v>219</v>
      </c>
      <c r="D224" s="131" t="s">
        <v>1</v>
      </c>
      <c r="E224" s="125">
        <v>1</v>
      </c>
      <c r="F224" s="140">
        <v>8500</v>
      </c>
      <c r="G224" s="21">
        <f t="shared" si="13"/>
        <v>5.882352941176471</v>
      </c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</row>
    <row r="225" spans="1:23" ht="15.75" customHeight="1">
      <c r="A225" s="108"/>
      <c r="B225" s="91">
        <v>27</v>
      </c>
      <c r="C225" s="122" t="s">
        <v>220</v>
      </c>
      <c r="D225" s="131" t="s">
        <v>1</v>
      </c>
      <c r="E225" s="125">
        <v>0</v>
      </c>
      <c r="F225" s="140">
        <v>8020</v>
      </c>
      <c r="G225" s="21">
        <f t="shared" si="13"/>
        <v>0</v>
      </c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</row>
    <row r="226" spans="1:23" ht="15.75" customHeight="1">
      <c r="A226" s="108"/>
      <c r="B226" s="91">
        <v>28</v>
      </c>
      <c r="C226" s="122" t="s">
        <v>221</v>
      </c>
      <c r="D226" s="131" t="s">
        <v>1</v>
      </c>
      <c r="E226" s="125">
        <v>0</v>
      </c>
      <c r="F226" s="140">
        <v>4660</v>
      </c>
      <c r="G226" s="21">
        <f t="shared" si="13"/>
        <v>0</v>
      </c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</row>
    <row r="227" spans="1:23" ht="15.75" customHeight="1">
      <c r="A227" s="108"/>
      <c r="B227" s="91">
        <v>29</v>
      </c>
      <c r="C227" s="122" t="s">
        <v>222</v>
      </c>
      <c r="D227" s="131" t="s">
        <v>1</v>
      </c>
      <c r="E227" s="125">
        <v>0</v>
      </c>
      <c r="F227" s="140">
        <v>3946</v>
      </c>
      <c r="G227" s="21">
        <f t="shared" si="13"/>
        <v>0</v>
      </c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</row>
    <row r="228" spans="1:23" ht="15.75" customHeight="1">
      <c r="A228" s="108"/>
      <c r="B228" s="91">
        <v>30</v>
      </c>
      <c r="C228" s="122" t="s">
        <v>223</v>
      </c>
      <c r="D228" s="131" t="s">
        <v>1</v>
      </c>
      <c r="E228" s="125">
        <v>0</v>
      </c>
      <c r="F228" s="140">
        <v>8816</v>
      </c>
      <c r="G228" s="21">
        <f t="shared" si="13"/>
        <v>0</v>
      </c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</row>
    <row r="229" spans="1:23" ht="15.75" customHeight="1">
      <c r="A229" s="158" t="s">
        <v>224</v>
      </c>
      <c r="B229" s="85"/>
      <c r="C229" s="121"/>
      <c r="D229" s="121" t="s">
        <v>3</v>
      </c>
      <c r="E229" s="124">
        <v>62</v>
      </c>
      <c r="F229" s="141">
        <f t="shared" ref="F229" si="14">SUM(F230:F241)</f>
        <v>34578</v>
      </c>
      <c r="G229" s="32">
        <f t="shared" si="13"/>
        <v>89.652380126091728</v>
      </c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</row>
    <row r="230" spans="1:23" ht="15.75" customHeight="1">
      <c r="A230" s="108"/>
      <c r="B230" s="91">
        <v>1</v>
      </c>
      <c r="C230" s="122" t="s">
        <v>225</v>
      </c>
      <c r="D230" s="131" t="s">
        <v>1</v>
      </c>
      <c r="E230" s="125">
        <v>2</v>
      </c>
      <c r="F230" s="140">
        <v>12835</v>
      </c>
      <c r="G230" s="21">
        <f t="shared" si="13"/>
        <v>7.7911959485781059</v>
      </c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</row>
    <row r="231" spans="1:23" ht="15.75" customHeight="1">
      <c r="A231" s="108"/>
      <c r="B231" s="91">
        <v>2</v>
      </c>
      <c r="C231" s="122" t="s">
        <v>226</v>
      </c>
      <c r="D231" s="130" t="s">
        <v>4</v>
      </c>
      <c r="E231" s="125">
        <v>34</v>
      </c>
      <c r="F231" s="140">
        <v>7689</v>
      </c>
      <c r="G231" s="21">
        <f t="shared" si="13"/>
        <v>221.09507088047857</v>
      </c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</row>
    <row r="232" spans="1:23" ht="15.75" customHeight="1">
      <c r="A232" s="108"/>
      <c r="B232" s="91">
        <v>3</v>
      </c>
      <c r="C232" s="122" t="s">
        <v>227</v>
      </c>
      <c r="D232" s="132" t="s">
        <v>3</v>
      </c>
      <c r="E232" s="125">
        <v>7</v>
      </c>
      <c r="F232" s="140">
        <v>2356</v>
      </c>
      <c r="G232" s="21">
        <f t="shared" si="13"/>
        <v>148.55687606112053</v>
      </c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</row>
    <row r="233" spans="1:23" ht="15.75" customHeight="1">
      <c r="A233" s="108"/>
      <c r="B233" s="91">
        <v>4</v>
      </c>
      <c r="C233" s="122" t="s">
        <v>228</v>
      </c>
      <c r="D233" s="130" t="s">
        <v>4</v>
      </c>
      <c r="E233" s="125">
        <v>8</v>
      </c>
      <c r="F233" s="140">
        <v>1125</v>
      </c>
      <c r="G233" s="21">
        <f t="shared" si="13"/>
        <v>355.5555555555556</v>
      </c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</row>
    <row r="234" spans="1:23" ht="15.75" customHeight="1">
      <c r="A234" s="108"/>
      <c r="B234" s="91">
        <v>5</v>
      </c>
      <c r="C234" s="122" t="s">
        <v>229</v>
      </c>
      <c r="D234" s="132" t="s">
        <v>3</v>
      </c>
      <c r="E234" s="125">
        <v>3</v>
      </c>
      <c r="F234" s="140">
        <v>1666</v>
      </c>
      <c r="G234" s="21">
        <f t="shared" si="13"/>
        <v>90.036014405762302</v>
      </c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</row>
    <row r="235" spans="1:23" ht="15.75" customHeight="1">
      <c r="A235" s="108"/>
      <c r="B235" s="91">
        <v>6</v>
      </c>
      <c r="C235" s="122" t="s">
        <v>230</v>
      </c>
      <c r="D235" s="133" t="s">
        <v>2</v>
      </c>
      <c r="E235" s="125">
        <v>2</v>
      </c>
      <c r="F235" s="140">
        <v>2310</v>
      </c>
      <c r="G235" s="21">
        <f t="shared" si="13"/>
        <v>43.290043290043293</v>
      </c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</row>
    <row r="236" spans="1:23" ht="15.75" customHeight="1">
      <c r="A236" s="108"/>
      <c r="B236" s="91">
        <v>7</v>
      </c>
      <c r="C236" s="122" t="s">
        <v>231</v>
      </c>
      <c r="D236" s="131" t="s">
        <v>1</v>
      </c>
      <c r="E236" s="125">
        <v>0</v>
      </c>
      <c r="F236" s="140">
        <v>2341</v>
      </c>
      <c r="G236" s="21">
        <f t="shared" si="13"/>
        <v>0</v>
      </c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</row>
    <row r="237" spans="1:23" ht="15.75" customHeight="1">
      <c r="A237" s="108"/>
      <c r="B237" s="91">
        <v>8</v>
      </c>
      <c r="C237" s="122" t="s">
        <v>232</v>
      </c>
      <c r="D237" s="131" t="s">
        <v>1</v>
      </c>
      <c r="E237" s="125">
        <v>0</v>
      </c>
      <c r="F237" s="140">
        <v>693</v>
      </c>
      <c r="G237" s="21">
        <f t="shared" si="13"/>
        <v>0</v>
      </c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</row>
    <row r="238" spans="1:23" ht="15.75" customHeight="1">
      <c r="A238" s="108"/>
      <c r="B238" s="91">
        <v>9</v>
      </c>
      <c r="C238" s="122" t="s">
        <v>233</v>
      </c>
      <c r="D238" s="131" t="s">
        <v>1</v>
      </c>
      <c r="E238" s="125">
        <v>0</v>
      </c>
      <c r="F238" s="140">
        <v>384</v>
      </c>
      <c r="G238" s="21">
        <f t="shared" si="13"/>
        <v>0</v>
      </c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</row>
    <row r="239" spans="1:23" ht="15.75" customHeight="1">
      <c r="A239" s="108"/>
      <c r="B239" s="91">
        <v>10</v>
      </c>
      <c r="C239" s="122" t="s">
        <v>234</v>
      </c>
      <c r="D239" s="132" t="s">
        <v>3</v>
      </c>
      <c r="E239" s="125">
        <v>2</v>
      </c>
      <c r="F239" s="140">
        <f>1118+833</f>
        <v>1951</v>
      </c>
      <c r="G239" s="21">
        <f t="shared" si="13"/>
        <v>51.255766273705788</v>
      </c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</row>
    <row r="240" spans="1:23" ht="15.75" customHeight="1">
      <c r="A240" s="108"/>
      <c r="B240" s="91">
        <v>11</v>
      </c>
      <c r="C240" s="122" t="s">
        <v>235</v>
      </c>
      <c r="D240" s="131" t="s">
        <v>1</v>
      </c>
      <c r="E240" s="125">
        <v>0</v>
      </c>
      <c r="F240" s="140">
        <v>245</v>
      </c>
      <c r="G240" s="21">
        <f t="shared" si="13"/>
        <v>0</v>
      </c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</row>
    <row r="241" spans="1:23" ht="15.75" customHeight="1">
      <c r="A241" s="108"/>
      <c r="B241" s="91">
        <v>12</v>
      </c>
      <c r="C241" s="122" t="s">
        <v>236</v>
      </c>
      <c r="D241" s="131" t="s">
        <v>1</v>
      </c>
      <c r="E241" s="125">
        <v>0</v>
      </c>
      <c r="F241" s="140">
        <v>983</v>
      </c>
      <c r="G241" s="21">
        <f t="shared" si="13"/>
        <v>0</v>
      </c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</row>
    <row r="242" spans="1:23" ht="15.75" customHeight="1">
      <c r="A242" s="157" t="s">
        <v>237</v>
      </c>
      <c r="B242" s="85"/>
      <c r="C242" s="121"/>
      <c r="D242" s="136" t="s">
        <v>1</v>
      </c>
      <c r="E242" s="124">
        <v>0</v>
      </c>
      <c r="F242" s="141">
        <v>1115</v>
      </c>
      <c r="G242" s="35">
        <f t="shared" si="13"/>
        <v>0</v>
      </c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</row>
    <row r="243" spans="1:23" ht="15.75" customHeight="1">
      <c r="A243" s="60"/>
      <c r="B243" s="60"/>
      <c r="C243" s="60"/>
      <c r="D243" s="60"/>
      <c r="E243" s="60"/>
      <c r="F243" s="152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</row>
    <row r="244" spans="1:23" ht="15.75" customHeight="1">
      <c r="A244" s="60"/>
      <c r="B244" s="60"/>
      <c r="C244" s="60"/>
      <c r="D244" s="60"/>
      <c r="E244" s="60"/>
      <c r="F244" s="152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</row>
    <row r="245" spans="1:23" ht="15.75" customHeight="1">
      <c r="A245" s="60"/>
      <c r="B245" s="60"/>
      <c r="C245" s="60"/>
      <c r="D245" s="60"/>
      <c r="E245" s="60"/>
      <c r="F245" s="152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</row>
    <row r="246" spans="1:23" ht="15.75" customHeight="1">
      <c r="A246" s="60"/>
      <c r="B246" s="60"/>
      <c r="C246" s="60"/>
      <c r="D246" s="60"/>
      <c r="E246" s="60"/>
      <c r="F246" s="152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</row>
    <row r="247" spans="1:23" ht="15.75" customHeight="1">
      <c r="A247" s="60"/>
      <c r="B247" s="60"/>
      <c r="C247" s="60"/>
      <c r="D247" s="60"/>
      <c r="E247" s="60"/>
      <c r="F247" s="152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</row>
    <row r="248" spans="1:23" ht="15.75" customHeight="1">
      <c r="A248" s="60"/>
      <c r="B248" s="60"/>
      <c r="C248" s="60"/>
      <c r="D248" s="60"/>
      <c r="E248" s="60"/>
      <c r="F248" s="152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</row>
    <row r="249" spans="1:23" ht="15.75" customHeight="1">
      <c r="A249" s="60"/>
      <c r="B249" s="60"/>
      <c r="C249" s="60"/>
      <c r="D249" s="60"/>
      <c r="E249" s="60"/>
      <c r="F249" s="152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</row>
    <row r="250" spans="1:23" ht="15.75" customHeight="1">
      <c r="A250" s="60"/>
      <c r="B250" s="60"/>
      <c r="C250" s="60"/>
      <c r="D250" s="60"/>
      <c r="E250" s="60"/>
      <c r="F250" s="152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</row>
    <row r="251" spans="1:23" ht="15.75" customHeight="1">
      <c r="A251" s="60"/>
      <c r="B251" s="60"/>
      <c r="C251" s="60"/>
      <c r="D251" s="60"/>
      <c r="E251" s="60"/>
      <c r="F251" s="152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</row>
    <row r="252" spans="1:23" ht="15.75" customHeight="1">
      <c r="A252" s="60"/>
      <c r="B252" s="60"/>
      <c r="C252" s="60"/>
      <c r="D252" s="60"/>
      <c r="E252" s="60"/>
      <c r="F252" s="152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</row>
    <row r="253" spans="1:23" ht="15.75" customHeight="1">
      <c r="A253" s="60"/>
      <c r="B253" s="60"/>
      <c r="C253" s="60"/>
      <c r="D253" s="60"/>
      <c r="E253" s="60"/>
      <c r="F253" s="152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</row>
    <row r="254" spans="1:23" ht="15.75" customHeight="1">
      <c r="A254" s="60"/>
      <c r="B254" s="60"/>
      <c r="C254" s="60"/>
      <c r="D254" s="60"/>
      <c r="E254" s="60"/>
      <c r="F254" s="152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</row>
    <row r="255" spans="1:23" ht="15.75" customHeight="1">
      <c r="A255" s="60"/>
      <c r="B255" s="60"/>
      <c r="C255" s="60"/>
      <c r="D255" s="60"/>
      <c r="E255" s="60"/>
      <c r="F255" s="152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</row>
    <row r="256" spans="1:23" ht="15.75" customHeight="1">
      <c r="A256" s="60"/>
      <c r="B256" s="60"/>
      <c r="C256" s="60"/>
      <c r="D256" s="60"/>
      <c r="E256" s="60"/>
      <c r="F256" s="152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</row>
    <row r="257" spans="1:23" ht="15.75" customHeight="1">
      <c r="A257" s="60"/>
      <c r="B257" s="60"/>
      <c r="C257" s="60"/>
      <c r="D257" s="60"/>
      <c r="E257" s="60"/>
      <c r="F257" s="152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</row>
    <row r="258" spans="1:23" ht="15.75" customHeight="1">
      <c r="A258" s="60"/>
      <c r="B258" s="60"/>
      <c r="C258" s="60"/>
      <c r="D258" s="60"/>
      <c r="E258" s="60"/>
      <c r="F258" s="152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</row>
    <row r="259" spans="1:23" ht="15.75" customHeight="1">
      <c r="A259" s="60"/>
      <c r="B259" s="60"/>
      <c r="C259" s="60"/>
      <c r="D259" s="60"/>
      <c r="E259" s="60"/>
      <c r="F259" s="152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</row>
    <row r="260" spans="1:23" ht="15.75" customHeight="1">
      <c r="A260" s="60"/>
      <c r="B260" s="60"/>
      <c r="C260" s="60"/>
      <c r="D260" s="60"/>
      <c r="E260" s="60"/>
      <c r="F260" s="152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</row>
    <row r="261" spans="1:23" ht="15.75" customHeight="1">
      <c r="A261" s="60"/>
      <c r="B261" s="60"/>
      <c r="C261" s="60"/>
      <c r="D261" s="60"/>
      <c r="E261" s="60"/>
      <c r="F261" s="152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</row>
    <row r="262" spans="1:23" ht="15.75" customHeight="1">
      <c r="A262" s="60"/>
      <c r="B262" s="60"/>
      <c r="C262" s="60"/>
      <c r="D262" s="60"/>
      <c r="E262" s="60"/>
      <c r="F262" s="152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</row>
    <row r="263" spans="1:23" ht="15.75" customHeight="1">
      <c r="A263" s="60"/>
      <c r="B263" s="60"/>
      <c r="C263" s="60"/>
      <c r="D263" s="60"/>
      <c r="E263" s="60"/>
      <c r="F263" s="152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</row>
    <row r="264" spans="1:23" ht="15.75" customHeight="1">
      <c r="A264" s="60"/>
      <c r="B264" s="60"/>
      <c r="C264" s="60"/>
      <c r="D264" s="60"/>
      <c r="E264" s="60"/>
      <c r="F264" s="152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</row>
    <row r="265" spans="1:23" ht="15.75" customHeight="1">
      <c r="A265" s="60"/>
      <c r="B265" s="60"/>
      <c r="C265" s="60"/>
      <c r="D265" s="60"/>
      <c r="E265" s="60"/>
      <c r="F265" s="152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</row>
    <row r="266" spans="1:23" ht="15.75" customHeight="1">
      <c r="A266" s="60"/>
      <c r="B266" s="60"/>
      <c r="C266" s="60"/>
      <c r="D266" s="60"/>
      <c r="E266" s="60"/>
      <c r="F266" s="152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</row>
    <row r="267" spans="1:23" ht="15.75" customHeight="1">
      <c r="A267" s="60"/>
      <c r="B267" s="60"/>
      <c r="C267" s="60"/>
      <c r="D267" s="60"/>
      <c r="E267" s="60"/>
      <c r="F267" s="152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</row>
    <row r="268" spans="1:23" ht="15.75" customHeight="1">
      <c r="A268" s="60"/>
      <c r="B268" s="60"/>
      <c r="C268" s="60"/>
      <c r="D268" s="60"/>
      <c r="E268" s="60"/>
      <c r="F268" s="152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</row>
    <row r="269" spans="1:23" ht="15.75" customHeight="1">
      <c r="A269" s="60"/>
      <c r="B269" s="60"/>
      <c r="C269" s="60"/>
      <c r="D269" s="60"/>
      <c r="E269" s="60"/>
      <c r="F269" s="152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</row>
    <row r="270" spans="1:23" ht="15.75" customHeight="1">
      <c r="A270" s="60"/>
      <c r="B270" s="60"/>
      <c r="C270" s="60"/>
      <c r="D270" s="60"/>
      <c r="E270" s="60"/>
      <c r="F270" s="152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</row>
    <row r="271" spans="1:23" ht="15.75" customHeight="1">
      <c r="A271" s="60"/>
      <c r="B271" s="60"/>
      <c r="C271" s="60"/>
      <c r="D271" s="60"/>
      <c r="E271" s="60"/>
      <c r="F271" s="152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</row>
    <row r="272" spans="1:23" ht="15.75" customHeight="1">
      <c r="A272" s="60"/>
      <c r="B272" s="60"/>
      <c r="C272" s="60"/>
      <c r="D272" s="60"/>
      <c r="E272" s="60"/>
      <c r="F272" s="152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</row>
    <row r="273" spans="1:23" ht="15.75" customHeight="1">
      <c r="A273" s="60"/>
      <c r="B273" s="60"/>
      <c r="C273" s="60"/>
      <c r="D273" s="60"/>
      <c r="E273" s="60"/>
      <c r="F273" s="152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</row>
    <row r="274" spans="1:23" ht="15.75" customHeight="1">
      <c r="A274" s="60"/>
      <c r="B274" s="60"/>
      <c r="C274" s="60"/>
      <c r="D274" s="60"/>
      <c r="E274" s="60"/>
      <c r="F274" s="152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</row>
    <row r="275" spans="1:23" ht="15.75" customHeight="1">
      <c r="A275" s="60"/>
      <c r="B275" s="60"/>
      <c r="C275" s="60"/>
      <c r="D275" s="60"/>
      <c r="E275" s="60"/>
      <c r="F275" s="152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</row>
    <row r="276" spans="1:23" ht="15.75" customHeight="1">
      <c r="A276" s="60"/>
      <c r="B276" s="60"/>
      <c r="C276" s="60"/>
      <c r="D276" s="60"/>
      <c r="E276" s="60"/>
      <c r="F276" s="152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</row>
    <row r="277" spans="1:23" ht="15.75" customHeight="1">
      <c r="A277" s="60"/>
      <c r="B277" s="60"/>
      <c r="C277" s="60"/>
      <c r="D277" s="60"/>
      <c r="E277" s="60"/>
      <c r="F277" s="152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</row>
    <row r="278" spans="1:23" ht="15.75" customHeight="1">
      <c r="A278" s="60"/>
      <c r="B278" s="60"/>
      <c r="C278" s="60"/>
      <c r="D278" s="60"/>
      <c r="E278" s="60"/>
      <c r="F278" s="152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</row>
    <row r="279" spans="1:23" ht="15.75" customHeight="1">
      <c r="A279" s="60"/>
      <c r="B279" s="60"/>
      <c r="C279" s="60"/>
      <c r="D279" s="60"/>
      <c r="E279" s="60"/>
      <c r="F279" s="152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</row>
    <row r="280" spans="1:23" ht="15.75" customHeight="1">
      <c r="A280" s="60"/>
      <c r="B280" s="60"/>
      <c r="C280" s="60"/>
      <c r="D280" s="60"/>
      <c r="E280" s="60"/>
      <c r="F280" s="152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</row>
    <row r="281" spans="1:23" ht="15.75" customHeight="1">
      <c r="A281" s="60"/>
      <c r="B281" s="60"/>
      <c r="C281" s="60"/>
      <c r="D281" s="60"/>
      <c r="E281" s="60"/>
      <c r="F281" s="152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</row>
    <row r="282" spans="1:23" ht="15.75" customHeight="1">
      <c r="A282" s="60"/>
      <c r="B282" s="60"/>
      <c r="C282" s="60"/>
      <c r="D282" s="60"/>
      <c r="E282" s="60"/>
      <c r="F282" s="152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</row>
    <row r="283" spans="1:23" ht="15.75" customHeight="1">
      <c r="A283" s="60"/>
      <c r="B283" s="60"/>
      <c r="C283" s="60"/>
      <c r="D283" s="60"/>
      <c r="E283" s="60"/>
      <c r="F283" s="152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</row>
    <row r="284" spans="1:23" ht="15.75" customHeight="1">
      <c r="A284" s="60"/>
      <c r="B284" s="60"/>
      <c r="C284" s="60"/>
      <c r="D284" s="60"/>
      <c r="E284" s="60"/>
      <c r="F284" s="152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</row>
    <row r="285" spans="1:23" ht="15.75" customHeight="1">
      <c r="A285" s="60"/>
      <c r="B285" s="60"/>
      <c r="C285" s="60"/>
      <c r="D285" s="60"/>
      <c r="E285" s="60"/>
      <c r="F285" s="152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</row>
    <row r="286" spans="1:23" ht="15.75" customHeight="1">
      <c r="A286" s="60"/>
      <c r="B286" s="60"/>
      <c r="C286" s="60"/>
      <c r="D286" s="60"/>
      <c r="E286" s="60"/>
      <c r="F286" s="152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</row>
    <row r="287" spans="1:23" ht="15.75" customHeight="1">
      <c r="A287" s="60"/>
      <c r="B287" s="60"/>
      <c r="C287" s="60"/>
      <c r="D287" s="60"/>
      <c r="E287" s="60"/>
      <c r="F287" s="152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</row>
    <row r="288" spans="1:23" ht="15.75" customHeight="1">
      <c r="A288" s="60"/>
      <c r="B288" s="60"/>
      <c r="C288" s="60"/>
      <c r="D288" s="60"/>
      <c r="E288" s="60"/>
      <c r="F288" s="152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</row>
    <row r="289" spans="1:23" ht="15.75" customHeight="1">
      <c r="A289" s="60"/>
      <c r="B289" s="60"/>
      <c r="C289" s="60"/>
      <c r="D289" s="60"/>
      <c r="E289" s="60"/>
      <c r="F289" s="152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</row>
    <row r="290" spans="1:23" ht="15.75" customHeight="1">
      <c r="A290" s="60"/>
      <c r="B290" s="60"/>
      <c r="C290" s="60"/>
      <c r="D290" s="60"/>
      <c r="E290" s="60"/>
      <c r="F290" s="152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</row>
    <row r="291" spans="1:23" ht="15.75" customHeight="1">
      <c r="A291" s="60"/>
      <c r="B291" s="60"/>
      <c r="C291" s="60"/>
      <c r="D291" s="60"/>
      <c r="E291" s="60"/>
      <c r="F291" s="152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</row>
    <row r="292" spans="1:23" ht="15.75" customHeight="1">
      <c r="A292" s="60"/>
      <c r="B292" s="60"/>
      <c r="C292" s="60"/>
      <c r="D292" s="60"/>
      <c r="E292" s="60"/>
      <c r="F292" s="152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</row>
    <row r="293" spans="1:23" ht="15.75" customHeight="1">
      <c r="A293" s="60"/>
      <c r="B293" s="60"/>
      <c r="C293" s="60"/>
      <c r="D293" s="60"/>
      <c r="E293" s="60"/>
      <c r="F293" s="152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</row>
    <row r="294" spans="1:23" ht="15.75" customHeight="1">
      <c r="A294" s="60"/>
      <c r="B294" s="60"/>
      <c r="C294" s="60"/>
      <c r="D294" s="60"/>
      <c r="E294" s="60"/>
      <c r="F294" s="152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</row>
    <row r="295" spans="1:23" ht="15.75" customHeight="1">
      <c r="A295" s="60"/>
      <c r="B295" s="60"/>
      <c r="C295" s="60"/>
      <c r="D295" s="60"/>
      <c r="E295" s="60"/>
      <c r="F295" s="152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</row>
    <row r="296" spans="1:23" ht="15.75" customHeight="1">
      <c r="A296" s="60"/>
      <c r="B296" s="60"/>
      <c r="C296" s="60"/>
      <c r="D296" s="60"/>
      <c r="E296" s="60"/>
      <c r="F296" s="152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</row>
    <row r="297" spans="1:23" ht="15.75" customHeight="1">
      <c r="A297" s="60"/>
      <c r="B297" s="60"/>
      <c r="C297" s="60"/>
      <c r="D297" s="60"/>
      <c r="E297" s="60"/>
      <c r="F297" s="152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</row>
    <row r="298" spans="1:23" ht="15.75" customHeight="1">
      <c r="A298" s="60"/>
      <c r="B298" s="60"/>
      <c r="C298" s="60"/>
      <c r="D298" s="60"/>
      <c r="E298" s="60"/>
      <c r="F298" s="152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</row>
    <row r="299" spans="1:23" ht="15.75" customHeight="1">
      <c r="A299" s="60"/>
      <c r="B299" s="60"/>
      <c r="C299" s="60"/>
      <c r="D299" s="60"/>
      <c r="E299" s="60"/>
      <c r="F299" s="152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</row>
    <row r="300" spans="1:23" ht="15.75" customHeight="1">
      <c r="A300" s="60"/>
      <c r="B300" s="60"/>
      <c r="C300" s="60"/>
      <c r="D300" s="60"/>
      <c r="E300" s="60"/>
      <c r="F300" s="152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</row>
    <row r="301" spans="1:23" ht="15.75" customHeight="1">
      <c r="A301" s="60"/>
      <c r="B301" s="60"/>
      <c r="C301" s="60"/>
      <c r="D301" s="60"/>
      <c r="E301" s="60"/>
      <c r="F301" s="152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</row>
    <row r="302" spans="1:23" ht="15.75" customHeight="1">
      <c r="A302" s="60"/>
      <c r="B302" s="60"/>
      <c r="C302" s="60"/>
      <c r="D302" s="60"/>
      <c r="E302" s="60"/>
      <c r="F302" s="152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</row>
    <row r="303" spans="1:23" ht="15.75" customHeight="1">
      <c r="A303" s="60"/>
      <c r="B303" s="60"/>
      <c r="C303" s="60"/>
      <c r="D303" s="60"/>
      <c r="E303" s="60"/>
      <c r="F303" s="152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</row>
    <row r="304" spans="1:23" ht="15.75" customHeight="1">
      <c r="A304" s="60"/>
      <c r="B304" s="60"/>
      <c r="C304" s="60"/>
      <c r="D304" s="60"/>
      <c r="E304" s="60"/>
      <c r="F304" s="152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</row>
    <row r="305" spans="1:23" ht="15.75" customHeight="1">
      <c r="A305" s="60"/>
      <c r="B305" s="60"/>
      <c r="C305" s="60"/>
      <c r="D305" s="60"/>
      <c r="E305" s="60"/>
      <c r="F305" s="152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</row>
    <row r="306" spans="1:23" ht="15.75" customHeight="1">
      <c r="A306" s="60"/>
      <c r="B306" s="60"/>
      <c r="C306" s="60"/>
      <c r="D306" s="60"/>
      <c r="E306" s="60"/>
      <c r="F306" s="152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</row>
    <row r="307" spans="1:23" ht="15.75" customHeight="1">
      <c r="A307" s="60"/>
      <c r="B307" s="60"/>
      <c r="C307" s="60"/>
      <c r="D307" s="60"/>
      <c r="E307" s="60"/>
      <c r="F307" s="152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</row>
    <row r="308" spans="1:23" ht="15.75" customHeight="1">
      <c r="A308" s="60"/>
      <c r="B308" s="60"/>
      <c r="C308" s="60"/>
      <c r="D308" s="60"/>
      <c r="E308" s="60"/>
      <c r="F308" s="152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</row>
    <row r="309" spans="1:23" ht="15.75" customHeight="1">
      <c r="A309" s="60"/>
      <c r="B309" s="60"/>
      <c r="C309" s="60"/>
      <c r="D309" s="60"/>
      <c r="E309" s="60"/>
      <c r="F309" s="152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</row>
    <row r="310" spans="1:23" ht="15.75" customHeight="1">
      <c r="A310" s="60"/>
      <c r="B310" s="60"/>
      <c r="C310" s="60"/>
      <c r="D310" s="60"/>
      <c r="E310" s="60"/>
      <c r="F310" s="152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</row>
    <row r="311" spans="1:23" ht="15.75" customHeight="1">
      <c r="A311" s="60"/>
      <c r="B311" s="60"/>
      <c r="C311" s="60"/>
      <c r="D311" s="60"/>
      <c r="E311" s="60"/>
      <c r="F311" s="152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</row>
    <row r="312" spans="1:23" ht="15.75" customHeight="1">
      <c r="A312" s="60"/>
      <c r="B312" s="60"/>
      <c r="C312" s="60"/>
      <c r="D312" s="60"/>
      <c r="E312" s="60"/>
      <c r="F312" s="152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</row>
    <row r="313" spans="1:23" ht="15.75" customHeight="1">
      <c r="A313" s="60"/>
      <c r="B313" s="60"/>
      <c r="C313" s="60"/>
      <c r="D313" s="60"/>
      <c r="E313" s="60"/>
      <c r="F313" s="152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</row>
    <row r="314" spans="1:23" ht="15.75" customHeight="1">
      <c r="A314" s="60"/>
      <c r="B314" s="60"/>
      <c r="C314" s="60"/>
      <c r="D314" s="60"/>
      <c r="E314" s="60"/>
      <c r="F314" s="152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</row>
    <row r="315" spans="1:23" ht="15.75" customHeight="1">
      <c r="A315" s="60"/>
      <c r="B315" s="60"/>
      <c r="C315" s="60"/>
      <c r="D315" s="60"/>
      <c r="E315" s="60"/>
      <c r="F315" s="152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</row>
    <row r="316" spans="1:23" ht="15.75" customHeight="1">
      <c r="A316" s="60"/>
      <c r="B316" s="60"/>
      <c r="C316" s="60"/>
      <c r="D316" s="60"/>
      <c r="E316" s="60"/>
      <c r="F316" s="152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</row>
    <row r="317" spans="1:23" ht="15.75" customHeight="1">
      <c r="A317" s="60"/>
      <c r="B317" s="60"/>
      <c r="C317" s="60"/>
      <c r="D317" s="60"/>
      <c r="E317" s="60"/>
      <c r="F317" s="152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</row>
    <row r="318" spans="1:23" ht="15.75" customHeight="1">
      <c r="A318" s="60"/>
      <c r="B318" s="60"/>
      <c r="C318" s="60"/>
      <c r="D318" s="60"/>
      <c r="E318" s="60"/>
      <c r="F318" s="152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</row>
    <row r="319" spans="1:23" ht="15.75" customHeight="1">
      <c r="A319" s="60"/>
      <c r="B319" s="60"/>
      <c r="C319" s="60"/>
      <c r="D319" s="60"/>
      <c r="E319" s="60"/>
      <c r="F319" s="152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</row>
    <row r="320" spans="1:23" ht="15.75" customHeight="1">
      <c r="A320" s="60"/>
      <c r="B320" s="60"/>
      <c r="C320" s="60"/>
      <c r="D320" s="60"/>
      <c r="E320" s="60"/>
      <c r="F320" s="152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</row>
    <row r="321" spans="1:23" ht="15.75" customHeight="1">
      <c r="A321" s="60"/>
      <c r="B321" s="60"/>
      <c r="C321" s="60"/>
      <c r="D321" s="60"/>
      <c r="E321" s="60"/>
      <c r="F321" s="152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</row>
    <row r="322" spans="1:23" ht="15.75" customHeight="1">
      <c r="A322" s="60"/>
      <c r="B322" s="60"/>
      <c r="C322" s="60"/>
      <c r="D322" s="60"/>
      <c r="E322" s="60"/>
      <c r="F322" s="152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</row>
    <row r="323" spans="1:23" ht="15.75" customHeight="1">
      <c r="A323" s="60"/>
      <c r="B323" s="60"/>
      <c r="C323" s="60"/>
      <c r="D323" s="60"/>
      <c r="E323" s="60"/>
      <c r="F323" s="152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</row>
    <row r="324" spans="1:23" ht="15.75" customHeight="1">
      <c r="A324" s="60"/>
      <c r="B324" s="60"/>
      <c r="C324" s="60"/>
      <c r="D324" s="60"/>
      <c r="E324" s="60"/>
      <c r="F324" s="152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</row>
    <row r="325" spans="1:23" ht="15.75" customHeight="1">
      <c r="A325" s="60"/>
      <c r="B325" s="60"/>
      <c r="C325" s="60"/>
      <c r="D325" s="60"/>
      <c r="E325" s="60"/>
      <c r="F325" s="152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</row>
    <row r="326" spans="1:23" ht="15.75" customHeight="1">
      <c r="A326" s="60"/>
      <c r="B326" s="60"/>
      <c r="C326" s="60"/>
      <c r="D326" s="60"/>
      <c r="E326" s="60"/>
      <c r="F326" s="152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</row>
    <row r="327" spans="1:23" ht="15.75" customHeight="1">
      <c r="A327" s="60"/>
      <c r="B327" s="60"/>
      <c r="C327" s="60"/>
      <c r="D327" s="60"/>
      <c r="E327" s="60"/>
      <c r="F327" s="152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</row>
    <row r="328" spans="1:23" ht="15.75" customHeight="1">
      <c r="A328" s="60"/>
      <c r="B328" s="60"/>
      <c r="C328" s="60"/>
      <c r="D328" s="60"/>
      <c r="E328" s="60"/>
      <c r="F328" s="152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</row>
    <row r="329" spans="1:23" ht="15.75" customHeight="1">
      <c r="A329" s="60"/>
      <c r="B329" s="60"/>
      <c r="C329" s="60"/>
      <c r="D329" s="60"/>
      <c r="E329" s="60"/>
      <c r="F329" s="152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</row>
    <row r="330" spans="1:23" ht="15.75" customHeight="1">
      <c r="A330" s="60"/>
      <c r="B330" s="60"/>
      <c r="C330" s="60"/>
      <c r="D330" s="60"/>
      <c r="E330" s="60"/>
      <c r="F330" s="152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</row>
    <row r="331" spans="1:23" ht="15.75" customHeight="1">
      <c r="A331" s="60"/>
      <c r="B331" s="60"/>
      <c r="C331" s="60"/>
      <c r="D331" s="60"/>
      <c r="E331" s="60"/>
      <c r="F331" s="152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</row>
    <row r="332" spans="1:23" ht="15.75" customHeight="1">
      <c r="A332" s="60"/>
      <c r="B332" s="60"/>
      <c r="C332" s="60"/>
      <c r="D332" s="60"/>
      <c r="E332" s="60"/>
      <c r="F332" s="152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</row>
    <row r="333" spans="1:23" ht="15.75" customHeight="1">
      <c r="A333" s="60"/>
      <c r="B333" s="60"/>
      <c r="C333" s="60"/>
      <c r="D333" s="60"/>
      <c r="E333" s="60"/>
      <c r="F333" s="152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</row>
    <row r="334" spans="1:23" ht="15.75" customHeight="1">
      <c r="A334" s="60"/>
      <c r="B334" s="60"/>
      <c r="C334" s="60"/>
      <c r="D334" s="60"/>
      <c r="E334" s="60"/>
      <c r="F334" s="152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</row>
    <row r="335" spans="1:23" ht="15.75" customHeight="1">
      <c r="A335" s="60"/>
      <c r="B335" s="60"/>
      <c r="C335" s="60"/>
      <c r="D335" s="60"/>
      <c r="E335" s="60"/>
      <c r="F335" s="152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</row>
    <row r="336" spans="1:23" ht="15.75" customHeight="1">
      <c r="A336" s="60"/>
      <c r="B336" s="60"/>
      <c r="C336" s="60"/>
      <c r="D336" s="60"/>
      <c r="E336" s="60"/>
      <c r="F336" s="152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</row>
    <row r="337" spans="1:23" ht="15.75" customHeight="1">
      <c r="A337" s="60"/>
      <c r="B337" s="60"/>
      <c r="C337" s="60"/>
      <c r="D337" s="60"/>
      <c r="E337" s="60"/>
      <c r="F337" s="152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</row>
    <row r="338" spans="1:23" ht="15.75" customHeight="1">
      <c r="A338" s="60"/>
      <c r="B338" s="60"/>
      <c r="C338" s="60"/>
      <c r="D338" s="60"/>
      <c r="E338" s="60"/>
      <c r="F338" s="152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</row>
    <row r="339" spans="1:23" ht="15.75" customHeight="1">
      <c r="A339" s="60"/>
      <c r="B339" s="60"/>
      <c r="C339" s="60"/>
      <c r="D339" s="60"/>
      <c r="E339" s="60"/>
      <c r="F339" s="152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</row>
    <row r="340" spans="1:23" ht="15.75" customHeight="1">
      <c r="A340" s="60"/>
      <c r="B340" s="60"/>
      <c r="C340" s="60"/>
      <c r="D340" s="60"/>
      <c r="E340" s="60"/>
      <c r="F340" s="152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</row>
    <row r="341" spans="1:23" ht="15.75" customHeight="1">
      <c r="A341" s="60"/>
      <c r="B341" s="60"/>
      <c r="C341" s="60"/>
      <c r="D341" s="60"/>
      <c r="E341" s="60"/>
      <c r="F341" s="152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</row>
    <row r="342" spans="1:23" ht="15.75" customHeight="1">
      <c r="A342" s="60"/>
      <c r="B342" s="60"/>
      <c r="C342" s="60"/>
      <c r="D342" s="60"/>
      <c r="E342" s="60"/>
      <c r="F342" s="152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</row>
    <row r="343" spans="1:23" ht="15.75" customHeight="1">
      <c r="A343" s="60"/>
      <c r="B343" s="60"/>
      <c r="C343" s="60"/>
      <c r="D343" s="60"/>
      <c r="E343" s="60"/>
      <c r="F343" s="152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</row>
    <row r="344" spans="1:23" ht="15.75" customHeight="1">
      <c r="A344" s="60"/>
      <c r="B344" s="60"/>
      <c r="C344" s="60"/>
      <c r="D344" s="60"/>
      <c r="E344" s="60"/>
      <c r="F344" s="152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</row>
    <row r="345" spans="1:23" ht="15.75" customHeight="1">
      <c r="A345" s="60"/>
      <c r="B345" s="60"/>
      <c r="C345" s="60"/>
      <c r="D345" s="60"/>
      <c r="E345" s="60"/>
      <c r="F345" s="152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</row>
    <row r="346" spans="1:23" ht="15.75" customHeight="1">
      <c r="A346" s="60"/>
      <c r="B346" s="60"/>
      <c r="C346" s="60"/>
      <c r="D346" s="60"/>
      <c r="E346" s="60"/>
      <c r="F346" s="152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</row>
    <row r="347" spans="1:23" ht="15.75" customHeight="1">
      <c r="A347" s="60"/>
      <c r="B347" s="60"/>
      <c r="C347" s="60"/>
      <c r="D347" s="60"/>
      <c r="E347" s="60"/>
      <c r="F347" s="152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</row>
    <row r="348" spans="1:23" ht="15.75" customHeight="1">
      <c r="A348" s="60"/>
      <c r="B348" s="60"/>
      <c r="C348" s="60"/>
      <c r="D348" s="60"/>
      <c r="E348" s="60"/>
      <c r="F348" s="152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</row>
    <row r="349" spans="1:23" ht="15.75" customHeight="1">
      <c r="A349" s="60"/>
      <c r="B349" s="60"/>
      <c r="C349" s="60"/>
      <c r="D349" s="60"/>
      <c r="E349" s="60"/>
      <c r="F349" s="152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</row>
    <row r="350" spans="1:23" ht="15.75" customHeight="1">
      <c r="A350" s="60"/>
      <c r="B350" s="60"/>
      <c r="C350" s="60"/>
      <c r="D350" s="60"/>
      <c r="E350" s="60"/>
      <c r="F350" s="152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</row>
    <row r="351" spans="1:23" ht="15.75" customHeight="1">
      <c r="A351" s="60"/>
      <c r="B351" s="60"/>
      <c r="C351" s="60"/>
      <c r="D351" s="60"/>
      <c r="E351" s="60"/>
      <c r="F351" s="152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</row>
    <row r="352" spans="1:23" ht="15.75" customHeight="1">
      <c r="A352" s="60"/>
      <c r="B352" s="60"/>
      <c r="C352" s="60"/>
      <c r="D352" s="60"/>
      <c r="E352" s="60"/>
      <c r="F352" s="152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</row>
    <row r="353" spans="1:23" ht="15.75" customHeight="1">
      <c r="A353" s="60"/>
      <c r="B353" s="60"/>
      <c r="C353" s="60"/>
      <c r="D353" s="60"/>
      <c r="E353" s="60"/>
      <c r="F353" s="152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</row>
    <row r="354" spans="1:23" ht="15.75" customHeight="1">
      <c r="A354" s="60"/>
      <c r="B354" s="60"/>
      <c r="C354" s="60"/>
      <c r="D354" s="60"/>
      <c r="E354" s="60"/>
      <c r="F354" s="152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</row>
    <row r="355" spans="1:23" ht="15.75" customHeight="1">
      <c r="A355" s="60"/>
      <c r="B355" s="60"/>
      <c r="C355" s="60"/>
      <c r="D355" s="60"/>
      <c r="E355" s="60"/>
      <c r="F355" s="152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</row>
    <row r="356" spans="1:23" ht="15.75" customHeight="1">
      <c r="A356" s="60"/>
      <c r="B356" s="60"/>
      <c r="C356" s="60"/>
      <c r="D356" s="60"/>
      <c r="E356" s="60"/>
      <c r="F356" s="152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</row>
    <row r="357" spans="1:23" ht="15.75" customHeight="1">
      <c r="A357" s="60"/>
      <c r="B357" s="60"/>
      <c r="C357" s="60"/>
      <c r="D357" s="60"/>
      <c r="E357" s="60"/>
      <c r="F357" s="152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</row>
    <row r="358" spans="1:23" ht="15.75" customHeight="1">
      <c r="A358" s="60"/>
      <c r="B358" s="60"/>
      <c r="C358" s="60"/>
      <c r="D358" s="60"/>
      <c r="E358" s="60"/>
      <c r="F358" s="152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</row>
    <row r="359" spans="1:23" ht="15.75" customHeight="1">
      <c r="A359" s="60"/>
      <c r="B359" s="60"/>
      <c r="C359" s="60"/>
      <c r="D359" s="60"/>
      <c r="E359" s="60"/>
      <c r="F359" s="152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</row>
    <row r="360" spans="1:23" ht="15.75" customHeight="1">
      <c r="A360" s="60"/>
      <c r="B360" s="60"/>
      <c r="C360" s="60"/>
      <c r="D360" s="60"/>
      <c r="E360" s="60"/>
      <c r="F360" s="152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</row>
    <row r="361" spans="1:23" ht="15.75" customHeight="1">
      <c r="A361" s="60"/>
      <c r="B361" s="60"/>
      <c r="C361" s="60"/>
      <c r="D361" s="60"/>
      <c r="E361" s="60"/>
      <c r="F361" s="152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</row>
    <row r="362" spans="1:23" ht="15.75" customHeight="1">
      <c r="A362" s="60"/>
      <c r="B362" s="60"/>
      <c r="C362" s="60"/>
      <c r="D362" s="60"/>
      <c r="E362" s="60"/>
      <c r="F362" s="152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</row>
    <row r="363" spans="1:23" ht="15.75" customHeight="1">
      <c r="A363" s="60"/>
      <c r="B363" s="60"/>
      <c r="C363" s="60"/>
      <c r="D363" s="60"/>
      <c r="E363" s="60"/>
      <c r="F363" s="152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</row>
    <row r="364" spans="1:23" ht="15.75" customHeight="1">
      <c r="A364" s="60"/>
      <c r="B364" s="60"/>
      <c r="C364" s="60"/>
      <c r="D364" s="60"/>
      <c r="E364" s="60"/>
      <c r="F364" s="152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</row>
    <row r="365" spans="1:23" ht="15.75" customHeight="1">
      <c r="A365" s="60"/>
      <c r="B365" s="60"/>
      <c r="C365" s="60"/>
      <c r="D365" s="60"/>
      <c r="E365" s="60"/>
      <c r="F365" s="152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</row>
    <row r="366" spans="1:23" ht="15.75" customHeight="1">
      <c r="A366" s="60"/>
      <c r="B366" s="60"/>
      <c r="C366" s="60"/>
      <c r="D366" s="60"/>
      <c r="E366" s="60"/>
      <c r="F366" s="152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</row>
    <row r="367" spans="1:23" ht="15.75" customHeight="1">
      <c r="A367" s="60"/>
      <c r="B367" s="60"/>
      <c r="C367" s="60"/>
      <c r="D367" s="60"/>
      <c r="E367" s="60"/>
      <c r="F367" s="152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</row>
    <row r="368" spans="1:23" ht="15.75" customHeight="1">
      <c r="A368" s="60"/>
      <c r="B368" s="60"/>
      <c r="C368" s="60"/>
      <c r="D368" s="60"/>
      <c r="E368" s="60"/>
      <c r="F368" s="152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</row>
    <row r="369" spans="1:23" ht="15.75" customHeight="1">
      <c r="A369" s="60"/>
      <c r="B369" s="60"/>
      <c r="C369" s="60"/>
      <c r="D369" s="60"/>
      <c r="E369" s="60"/>
      <c r="F369" s="152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</row>
    <row r="370" spans="1:23" ht="15.75" customHeight="1">
      <c r="A370" s="60"/>
      <c r="B370" s="60"/>
      <c r="C370" s="60"/>
      <c r="D370" s="60"/>
      <c r="E370" s="60"/>
      <c r="F370" s="152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</row>
    <row r="371" spans="1:23" ht="15.75" customHeight="1">
      <c r="A371" s="60"/>
      <c r="B371" s="60"/>
      <c r="C371" s="60"/>
      <c r="D371" s="60"/>
      <c r="E371" s="60"/>
      <c r="F371" s="152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</row>
    <row r="372" spans="1:23" ht="15.75" customHeight="1">
      <c r="A372" s="60"/>
      <c r="B372" s="60"/>
      <c r="C372" s="60"/>
      <c r="D372" s="60"/>
      <c r="E372" s="60"/>
      <c r="F372" s="152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</row>
    <row r="373" spans="1:23" ht="15.75" customHeight="1">
      <c r="A373" s="60"/>
      <c r="B373" s="60"/>
      <c r="C373" s="60"/>
      <c r="D373" s="60"/>
      <c r="E373" s="60"/>
      <c r="F373" s="152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</row>
    <row r="374" spans="1:23" ht="15.75" customHeight="1">
      <c r="A374" s="60"/>
      <c r="B374" s="60"/>
      <c r="C374" s="60"/>
      <c r="D374" s="60"/>
      <c r="E374" s="60"/>
      <c r="F374" s="152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</row>
    <row r="375" spans="1:23" ht="15.75" customHeight="1">
      <c r="A375" s="60"/>
      <c r="B375" s="60"/>
      <c r="C375" s="60"/>
      <c r="D375" s="60"/>
      <c r="E375" s="60"/>
      <c r="F375" s="152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</row>
    <row r="376" spans="1:23" ht="15.75" customHeight="1">
      <c r="A376" s="60"/>
      <c r="B376" s="60"/>
      <c r="C376" s="60"/>
      <c r="D376" s="60"/>
      <c r="E376" s="60"/>
      <c r="F376" s="152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</row>
    <row r="377" spans="1:23" ht="15.75" customHeight="1">
      <c r="A377" s="60"/>
      <c r="B377" s="60"/>
      <c r="C377" s="60"/>
      <c r="D377" s="60"/>
      <c r="E377" s="60"/>
      <c r="F377" s="152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</row>
    <row r="378" spans="1:23" ht="15.75" customHeight="1">
      <c r="A378" s="60"/>
      <c r="B378" s="60"/>
      <c r="C378" s="60"/>
      <c r="D378" s="60"/>
      <c r="E378" s="60"/>
      <c r="F378" s="152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</row>
    <row r="379" spans="1:23" ht="15.75" customHeight="1">
      <c r="A379" s="60"/>
      <c r="B379" s="60"/>
      <c r="C379" s="60"/>
      <c r="D379" s="60"/>
      <c r="E379" s="60"/>
      <c r="F379" s="152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</row>
    <row r="380" spans="1:23" ht="15.75" customHeight="1">
      <c r="A380" s="60"/>
      <c r="B380" s="60"/>
      <c r="C380" s="60"/>
      <c r="D380" s="60"/>
      <c r="E380" s="60"/>
      <c r="F380" s="152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</row>
    <row r="381" spans="1:23" ht="15.75" customHeight="1">
      <c r="A381" s="60"/>
      <c r="B381" s="60"/>
      <c r="C381" s="60"/>
      <c r="D381" s="60"/>
      <c r="E381" s="60"/>
      <c r="F381" s="152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</row>
    <row r="382" spans="1:23" ht="15.75" customHeight="1">
      <c r="A382" s="60"/>
      <c r="B382" s="60"/>
      <c r="C382" s="60"/>
      <c r="D382" s="60"/>
      <c r="E382" s="60"/>
      <c r="F382" s="152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</row>
    <row r="383" spans="1:23" ht="15.75" customHeight="1">
      <c r="A383" s="60"/>
      <c r="B383" s="60"/>
      <c r="C383" s="60"/>
      <c r="D383" s="60"/>
      <c r="E383" s="60"/>
      <c r="F383" s="152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</row>
    <row r="384" spans="1:23" ht="15.75" customHeight="1">
      <c r="A384" s="60"/>
      <c r="B384" s="60"/>
      <c r="C384" s="60"/>
      <c r="D384" s="60"/>
      <c r="E384" s="60"/>
      <c r="F384" s="152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</row>
    <row r="385" spans="1:23" ht="15.75" customHeight="1">
      <c r="A385" s="60"/>
      <c r="B385" s="60"/>
      <c r="C385" s="60"/>
      <c r="D385" s="60"/>
      <c r="E385" s="60"/>
      <c r="F385" s="152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</row>
    <row r="386" spans="1:23" ht="15.75" customHeight="1">
      <c r="A386" s="60"/>
      <c r="B386" s="60"/>
      <c r="C386" s="60"/>
      <c r="D386" s="60"/>
      <c r="E386" s="60"/>
      <c r="F386" s="152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</row>
    <row r="387" spans="1:23" ht="15.75" customHeight="1">
      <c r="A387" s="60"/>
      <c r="B387" s="60"/>
      <c r="C387" s="60"/>
      <c r="D387" s="60"/>
      <c r="E387" s="60"/>
      <c r="F387" s="152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</row>
    <row r="388" spans="1:23" ht="15.75" customHeight="1">
      <c r="A388" s="60"/>
      <c r="B388" s="60"/>
      <c r="C388" s="60"/>
      <c r="D388" s="60"/>
      <c r="E388" s="60"/>
      <c r="F388" s="152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</row>
    <row r="389" spans="1:23" ht="15.75" customHeight="1">
      <c r="A389" s="60"/>
      <c r="B389" s="60"/>
      <c r="C389" s="60"/>
      <c r="D389" s="60"/>
      <c r="E389" s="60"/>
      <c r="F389" s="152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</row>
    <row r="390" spans="1:23" ht="15.75" customHeight="1">
      <c r="A390" s="60"/>
      <c r="B390" s="60"/>
      <c r="C390" s="60"/>
      <c r="D390" s="60"/>
      <c r="E390" s="60"/>
      <c r="F390" s="152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</row>
    <row r="391" spans="1:23" ht="15.75" customHeight="1">
      <c r="A391" s="60"/>
      <c r="B391" s="60"/>
      <c r="C391" s="60"/>
      <c r="D391" s="60"/>
      <c r="E391" s="60"/>
      <c r="F391" s="152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</row>
    <row r="392" spans="1:23" ht="15.75" customHeight="1">
      <c r="A392" s="60"/>
      <c r="B392" s="60"/>
      <c r="C392" s="60"/>
      <c r="D392" s="60"/>
      <c r="E392" s="60"/>
      <c r="F392" s="152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</row>
    <row r="393" spans="1:23" ht="15.75" customHeight="1">
      <c r="A393" s="60"/>
      <c r="B393" s="60"/>
      <c r="C393" s="60"/>
      <c r="D393" s="60"/>
      <c r="E393" s="60"/>
      <c r="F393" s="152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</row>
    <row r="394" spans="1:23" ht="15.75" customHeight="1">
      <c r="A394" s="60"/>
      <c r="B394" s="60"/>
      <c r="C394" s="60"/>
      <c r="D394" s="60"/>
      <c r="E394" s="60"/>
      <c r="F394" s="152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</row>
    <row r="395" spans="1:23" ht="15.75" customHeight="1">
      <c r="A395" s="60"/>
      <c r="B395" s="60"/>
      <c r="C395" s="60"/>
      <c r="D395" s="60"/>
      <c r="E395" s="60"/>
      <c r="F395" s="152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</row>
    <row r="396" spans="1:23" ht="15.75" customHeight="1">
      <c r="A396" s="60"/>
      <c r="B396" s="60"/>
      <c r="C396" s="60"/>
      <c r="D396" s="60"/>
      <c r="E396" s="60"/>
      <c r="F396" s="152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</row>
    <row r="397" spans="1:23" ht="15.75" customHeight="1">
      <c r="A397" s="60"/>
      <c r="B397" s="60"/>
      <c r="C397" s="60"/>
      <c r="D397" s="60"/>
      <c r="E397" s="60"/>
      <c r="F397" s="152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</row>
    <row r="398" spans="1:23" ht="15.75" customHeight="1">
      <c r="A398" s="60"/>
      <c r="B398" s="60"/>
      <c r="C398" s="60"/>
      <c r="D398" s="60"/>
      <c r="E398" s="60"/>
      <c r="F398" s="152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</row>
    <row r="399" spans="1:23" ht="15.75" customHeight="1">
      <c r="A399" s="60"/>
      <c r="B399" s="60"/>
      <c r="C399" s="60"/>
      <c r="D399" s="60"/>
      <c r="E399" s="60"/>
      <c r="F399" s="152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</row>
    <row r="400" spans="1:23" ht="15.75" customHeight="1">
      <c r="A400" s="60"/>
      <c r="B400" s="60"/>
      <c r="C400" s="60"/>
      <c r="D400" s="60"/>
      <c r="E400" s="60"/>
      <c r="F400" s="152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</row>
    <row r="401" spans="1:23" ht="15.75" customHeight="1">
      <c r="A401" s="60"/>
      <c r="B401" s="60"/>
      <c r="C401" s="60"/>
      <c r="D401" s="60"/>
      <c r="E401" s="60"/>
      <c r="F401" s="152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</row>
    <row r="402" spans="1:23" ht="15.75" customHeight="1">
      <c r="A402" s="60"/>
      <c r="B402" s="60"/>
      <c r="C402" s="60"/>
      <c r="D402" s="60"/>
      <c r="E402" s="60"/>
      <c r="F402" s="152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</row>
    <row r="403" spans="1:23" ht="15.75" customHeight="1">
      <c r="A403" s="60"/>
      <c r="B403" s="60"/>
      <c r="C403" s="60"/>
      <c r="D403" s="60"/>
      <c r="E403" s="60"/>
      <c r="F403" s="152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</row>
    <row r="404" spans="1:23" ht="15.75" customHeight="1">
      <c r="A404" s="60"/>
      <c r="B404" s="60"/>
      <c r="C404" s="60"/>
      <c r="D404" s="60"/>
      <c r="E404" s="60"/>
      <c r="F404" s="152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</row>
    <row r="405" spans="1:23" ht="15.75" customHeight="1">
      <c r="A405" s="60"/>
      <c r="B405" s="60"/>
      <c r="C405" s="60"/>
      <c r="D405" s="60"/>
      <c r="E405" s="60"/>
      <c r="F405" s="152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</row>
    <row r="406" spans="1:23" ht="15.75" customHeight="1">
      <c r="A406" s="60"/>
      <c r="B406" s="60"/>
      <c r="C406" s="60"/>
      <c r="D406" s="60"/>
      <c r="E406" s="60"/>
      <c r="F406" s="152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</row>
    <row r="407" spans="1:23" ht="15.75" customHeight="1">
      <c r="A407" s="60"/>
      <c r="B407" s="60"/>
      <c r="C407" s="60"/>
      <c r="D407" s="60"/>
      <c r="E407" s="60"/>
      <c r="F407" s="152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</row>
    <row r="408" spans="1:23" ht="15.75" customHeight="1">
      <c r="A408" s="60"/>
      <c r="B408" s="60"/>
      <c r="C408" s="60"/>
      <c r="D408" s="60"/>
      <c r="E408" s="60"/>
      <c r="F408" s="152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</row>
    <row r="409" spans="1:23" ht="15.75" customHeight="1">
      <c r="A409" s="60"/>
      <c r="B409" s="60"/>
      <c r="C409" s="60"/>
      <c r="D409" s="60"/>
      <c r="E409" s="60"/>
      <c r="F409" s="152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</row>
    <row r="410" spans="1:23" ht="15.75" customHeight="1">
      <c r="A410" s="60"/>
      <c r="B410" s="60"/>
      <c r="C410" s="60"/>
      <c r="D410" s="60"/>
      <c r="E410" s="60"/>
      <c r="F410" s="152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</row>
    <row r="411" spans="1:23" ht="15.75" customHeight="1">
      <c r="A411" s="60"/>
      <c r="B411" s="60"/>
      <c r="C411" s="60"/>
      <c r="D411" s="60"/>
      <c r="E411" s="60"/>
      <c r="F411" s="152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</row>
    <row r="412" spans="1:23" ht="15.75" customHeight="1">
      <c r="A412" s="60"/>
      <c r="B412" s="60"/>
      <c r="C412" s="60"/>
      <c r="D412" s="60"/>
      <c r="E412" s="60"/>
      <c r="F412" s="152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</row>
    <row r="413" spans="1:23" ht="15.75" customHeight="1">
      <c r="A413" s="60"/>
      <c r="B413" s="60"/>
      <c r="C413" s="60"/>
      <c r="D413" s="60"/>
      <c r="E413" s="60"/>
      <c r="F413" s="152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</row>
    <row r="414" spans="1:23" ht="15.75" customHeight="1">
      <c r="A414" s="60"/>
      <c r="B414" s="60"/>
      <c r="C414" s="60"/>
      <c r="D414" s="60"/>
      <c r="E414" s="60"/>
      <c r="F414" s="152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</row>
    <row r="415" spans="1:23" ht="15.75" customHeight="1">
      <c r="A415" s="60"/>
      <c r="B415" s="60"/>
      <c r="C415" s="60"/>
      <c r="D415" s="60"/>
      <c r="E415" s="60"/>
      <c r="F415" s="152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</row>
    <row r="416" spans="1:23" ht="15.75" customHeight="1">
      <c r="A416" s="60"/>
      <c r="B416" s="60"/>
      <c r="C416" s="60"/>
      <c r="D416" s="60"/>
      <c r="E416" s="60"/>
      <c r="F416" s="152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</row>
    <row r="417" spans="1:23" ht="15.75" customHeight="1">
      <c r="A417" s="60"/>
      <c r="B417" s="60"/>
      <c r="C417" s="60"/>
      <c r="D417" s="60"/>
      <c r="E417" s="60"/>
      <c r="F417" s="152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</row>
    <row r="418" spans="1:23" ht="15.75" customHeight="1">
      <c r="A418" s="60"/>
      <c r="B418" s="60"/>
      <c r="C418" s="60"/>
      <c r="D418" s="60"/>
      <c r="E418" s="60"/>
      <c r="F418" s="152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</row>
    <row r="419" spans="1:23" ht="15.75" customHeight="1">
      <c r="A419" s="60"/>
      <c r="B419" s="60"/>
      <c r="C419" s="60"/>
      <c r="D419" s="60"/>
      <c r="E419" s="60"/>
      <c r="F419" s="152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</row>
    <row r="420" spans="1:23" ht="15.75" customHeight="1">
      <c r="A420" s="60"/>
      <c r="B420" s="60"/>
      <c r="C420" s="60"/>
      <c r="D420" s="60"/>
      <c r="E420" s="60"/>
      <c r="F420" s="152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</row>
    <row r="421" spans="1:23" ht="15.75" customHeight="1">
      <c r="A421" s="60"/>
      <c r="B421" s="60"/>
      <c r="C421" s="60"/>
      <c r="D421" s="60"/>
      <c r="E421" s="60"/>
      <c r="F421" s="152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</row>
    <row r="422" spans="1:23" ht="15.75" customHeight="1">
      <c r="A422" s="60"/>
      <c r="B422" s="60"/>
      <c r="C422" s="60"/>
      <c r="D422" s="60"/>
      <c r="E422" s="60"/>
      <c r="F422" s="152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</row>
    <row r="423" spans="1:23" ht="15.75" customHeight="1">
      <c r="A423" s="60"/>
      <c r="B423" s="60"/>
      <c r="C423" s="60"/>
      <c r="D423" s="60"/>
      <c r="E423" s="60"/>
      <c r="F423" s="152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</row>
    <row r="424" spans="1:23" ht="15.75" customHeight="1">
      <c r="A424" s="60"/>
      <c r="B424" s="60"/>
      <c r="C424" s="60"/>
      <c r="D424" s="60"/>
      <c r="E424" s="60"/>
      <c r="F424" s="152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</row>
    <row r="425" spans="1:23" ht="15.75" customHeight="1">
      <c r="A425" s="60"/>
      <c r="B425" s="60"/>
      <c r="C425" s="60"/>
      <c r="D425" s="60"/>
      <c r="E425" s="60"/>
      <c r="F425" s="152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</row>
    <row r="426" spans="1:23" ht="15.75" customHeight="1">
      <c r="A426" s="60"/>
      <c r="B426" s="60"/>
      <c r="C426" s="60"/>
      <c r="D426" s="60"/>
      <c r="E426" s="60"/>
      <c r="F426" s="152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</row>
    <row r="427" spans="1:23" ht="15.75" customHeight="1">
      <c r="A427" s="60"/>
      <c r="B427" s="60"/>
      <c r="C427" s="60"/>
      <c r="D427" s="60"/>
      <c r="E427" s="60"/>
      <c r="F427" s="152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</row>
    <row r="428" spans="1:23" ht="15.75" customHeight="1">
      <c r="A428" s="60"/>
      <c r="B428" s="60"/>
      <c r="C428" s="60"/>
      <c r="D428" s="60"/>
      <c r="E428" s="60"/>
      <c r="F428" s="152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</row>
    <row r="429" spans="1:23" ht="15.75" customHeight="1">
      <c r="A429" s="60"/>
      <c r="B429" s="60"/>
      <c r="C429" s="60"/>
      <c r="D429" s="60"/>
      <c r="E429" s="60"/>
      <c r="F429" s="152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</row>
    <row r="430" spans="1:23" ht="15.75" customHeight="1">
      <c r="A430" s="60"/>
      <c r="B430" s="60"/>
      <c r="C430" s="60"/>
      <c r="D430" s="60"/>
      <c r="E430" s="60"/>
      <c r="F430" s="152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</row>
    <row r="431" spans="1:23" ht="15.75" customHeight="1">
      <c r="A431" s="60"/>
      <c r="B431" s="60"/>
      <c r="C431" s="60"/>
      <c r="D431" s="60"/>
      <c r="E431" s="60"/>
      <c r="F431" s="152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</row>
    <row r="432" spans="1:23" ht="15.75" customHeight="1">
      <c r="A432" s="60"/>
      <c r="B432" s="60"/>
      <c r="C432" s="60"/>
      <c r="D432" s="60"/>
      <c r="E432" s="60"/>
      <c r="F432" s="152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</row>
    <row r="433" spans="1:23" ht="15.75" customHeight="1">
      <c r="A433" s="60"/>
      <c r="B433" s="60"/>
      <c r="C433" s="60"/>
      <c r="D433" s="60"/>
      <c r="E433" s="60"/>
      <c r="F433" s="152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</row>
    <row r="434" spans="1:23" ht="15.75" customHeight="1">
      <c r="A434" s="60"/>
      <c r="B434" s="60"/>
      <c r="C434" s="60"/>
      <c r="D434" s="60"/>
      <c r="E434" s="60"/>
      <c r="F434" s="152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</row>
    <row r="435" spans="1:23" ht="15.75" customHeight="1">
      <c r="A435" s="60"/>
      <c r="B435" s="60"/>
      <c r="C435" s="60"/>
      <c r="D435" s="60"/>
      <c r="E435" s="60"/>
      <c r="F435" s="152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</row>
    <row r="436" spans="1:23" ht="15.75" customHeight="1">
      <c r="A436" s="60"/>
      <c r="B436" s="60"/>
      <c r="C436" s="60"/>
      <c r="D436" s="60"/>
      <c r="E436" s="60"/>
      <c r="F436" s="152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</row>
    <row r="437" spans="1:23" ht="15.75" customHeight="1">
      <c r="A437" s="60"/>
      <c r="B437" s="60"/>
      <c r="C437" s="60"/>
      <c r="D437" s="60"/>
      <c r="E437" s="60"/>
      <c r="F437" s="152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</row>
    <row r="438" spans="1:23" ht="15.75" customHeight="1">
      <c r="A438" s="60"/>
      <c r="B438" s="60"/>
      <c r="C438" s="60"/>
      <c r="D438" s="60"/>
      <c r="E438" s="60"/>
      <c r="F438" s="152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</row>
    <row r="439" spans="1:23" ht="15.75" customHeight="1">
      <c r="A439" s="60"/>
      <c r="B439" s="60"/>
      <c r="C439" s="60"/>
      <c r="D439" s="60"/>
      <c r="E439" s="60"/>
      <c r="F439" s="152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</row>
    <row r="440" spans="1:23" ht="15.75" customHeight="1">
      <c r="A440" s="60"/>
      <c r="B440" s="60"/>
      <c r="C440" s="60"/>
      <c r="D440" s="60"/>
      <c r="E440" s="60"/>
      <c r="F440" s="152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</row>
    <row r="441" spans="1:23" ht="15.75" customHeight="1">
      <c r="A441" s="60"/>
      <c r="B441" s="60"/>
      <c r="C441" s="60"/>
      <c r="D441" s="60"/>
      <c r="E441" s="60"/>
      <c r="F441" s="152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</row>
    <row r="442" spans="1:23" ht="15.75" customHeight="1">
      <c r="A442" s="60"/>
      <c r="B442" s="60"/>
      <c r="C442" s="60"/>
      <c r="D442" s="60"/>
      <c r="E442" s="60"/>
      <c r="F442" s="152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</row>
    <row r="443" spans="1:23" ht="15.75" customHeight="1"/>
    <row r="444" spans="1:23" ht="15.75" customHeight="1"/>
    <row r="445" spans="1:23" ht="15.75" customHeight="1"/>
    <row r="446" spans="1:23" ht="15.75" customHeight="1"/>
    <row r="447" spans="1:23" ht="15.75" customHeight="1"/>
    <row r="448" spans="1:23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1:G1"/>
    <mergeCell ref="A2:G2"/>
    <mergeCell ref="A5:A9"/>
    <mergeCell ref="B5:B9"/>
    <mergeCell ref="C5:C9"/>
    <mergeCell ref="D5:D9"/>
    <mergeCell ref="E5:E8"/>
    <mergeCell ref="F5:F8"/>
    <mergeCell ref="G5:G8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1000"/>
  <sheetViews>
    <sheetView workbookViewId="0">
      <selection activeCell="H232" sqref="H232"/>
    </sheetView>
  </sheetViews>
  <sheetFormatPr defaultColWidth="14.5" defaultRowHeight="15" customHeight="1"/>
  <cols>
    <col min="1" max="1" width="24.25" style="61" customWidth="1"/>
    <col min="2" max="2" width="14.5" style="61" customWidth="1"/>
    <col min="3" max="3" width="27.5" style="61" customWidth="1"/>
    <col min="4" max="4" width="12.25" style="61" customWidth="1"/>
    <col min="5" max="5" width="13.375" style="61" customWidth="1"/>
    <col min="6" max="6" width="14" style="153" customWidth="1"/>
    <col min="7" max="7" width="17.875" style="61" customWidth="1"/>
    <col min="8" max="16384" width="14.5" style="61"/>
  </cols>
  <sheetData>
    <row r="1" spans="1:23" ht="15" customHeight="1">
      <c r="A1" s="198" t="s">
        <v>0</v>
      </c>
      <c r="B1" s="199"/>
      <c r="C1" s="199"/>
      <c r="D1" s="199"/>
      <c r="E1" s="199"/>
      <c r="F1" s="199"/>
      <c r="G1" s="199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15" customHeight="1">
      <c r="A2" s="200" t="s">
        <v>242</v>
      </c>
      <c r="B2" s="199"/>
      <c r="C2" s="199"/>
      <c r="D2" s="199"/>
      <c r="E2" s="199"/>
      <c r="F2" s="199"/>
      <c r="G2" s="199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15" customHeight="1">
      <c r="A3" s="62"/>
      <c r="B3" s="63" t="s">
        <v>1</v>
      </c>
      <c r="C3" s="64" t="s">
        <v>2</v>
      </c>
      <c r="D3" s="128" t="s">
        <v>3</v>
      </c>
      <c r="E3" s="66" t="s">
        <v>4</v>
      </c>
      <c r="F3" s="137"/>
      <c r="G3" s="67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7.25" customHeight="1">
      <c r="A4" s="68" t="s">
        <v>5</v>
      </c>
      <c r="B4" s="69">
        <v>112</v>
      </c>
      <c r="C4" s="70">
        <v>44</v>
      </c>
      <c r="D4" s="129">
        <v>44</v>
      </c>
      <c r="E4" s="72">
        <v>17</v>
      </c>
      <c r="F4" s="138"/>
      <c r="G4" s="73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</row>
    <row r="5" spans="1:23" ht="15" customHeight="1">
      <c r="A5" s="201" t="s">
        <v>6</v>
      </c>
      <c r="B5" s="204" t="s">
        <v>7</v>
      </c>
      <c r="C5" s="204" t="s">
        <v>8</v>
      </c>
      <c r="D5" s="205" t="s">
        <v>9</v>
      </c>
      <c r="E5" s="207" t="s">
        <v>238</v>
      </c>
      <c r="F5" s="207" t="s">
        <v>239</v>
      </c>
      <c r="G5" s="207" t="s">
        <v>240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5" customHeight="1">
      <c r="A6" s="202"/>
      <c r="B6" s="202"/>
      <c r="C6" s="202"/>
      <c r="D6" s="206"/>
      <c r="E6" s="208"/>
      <c r="F6" s="209"/>
      <c r="G6" s="208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</row>
    <row r="7" spans="1:23" ht="15" customHeight="1">
      <c r="A7" s="202"/>
      <c r="B7" s="202"/>
      <c r="C7" s="202"/>
      <c r="D7" s="206"/>
      <c r="E7" s="208"/>
      <c r="F7" s="209"/>
      <c r="G7" s="208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23" ht="15" customHeight="1">
      <c r="A8" s="202"/>
      <c r="B8" s="202"/>
      <c r="C8" s="202"/>
      <c r="D8" s="206"/>
      <c r="E8" s="208"/>
      <c r="F8" s="209"/>
      <c r="G8" s="208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</row>
    <row r="9" spans="1:23" ht="1.5" customHeight="1">
      <c r="A9" s="203"/>
      <c r="B9" s="203"/>
      <c r="C9" s="203"/>
      <c r="D9" s="206"/>
      <c r="E9" s="154"/>
      <c r="F9" s="155"/>
      <c r="G9" s="156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</row>
    <row r="10" spans="1:23" ht="34.5" customHeight="1">
      <c r="A10" s="79" t="s">
        <v>10</v>
      </c>
      <c r="B10" s="80"/>
      <c r="C10" s="120"/>
      <c r="D10" s="127" t="s">
        <v>2</v>
      </c>
      <c r="E10" s="123">
        <v>1942</v>
      </c>
      <c r="F10" s="51">
        <v>2094574</v>
      </c>
      <c r="G10" s="53">
        <f>(E10)/(F10*2)*100000</f>
        <v>46.357875157430577</v>
      </c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</row>
    <row r="11" spans="1:23" ht="15" customHeight="1">
      <c r="A11" s="158" t="s">
        <v>11</v>
      </c>
      <c r="B11" s="85"/>
      <c r="C11" s="121"/>
      <c r="D11" s="134" t="s">
        <v>3</v>
      </c>
      <c r="E11" s="124">
        <v>270</v>
      </c>
      <c r="F11" s="139">
        <f t="shared" ref="F11" si="0">SUM(F12:F20)</f>
        <v>107214</v>
      </c>
      <c r="G11" s="32">
        <f>(E11)/(F11*2)*100000</f>
        <v>125.91639151603336</v>
      </c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</row>
    <row r="12" spans="1:23" ht="15" customHeight="1">
      <c r="A12" s="90"/>
      <c r="B12" s="91">
        <v>1</v>
      </c>
      <c r="C12" s="122" t="s">
        <v>12</v>
      </c>
      <c r="D12" s="131" t="s">
        <v>1</v>
      </c>
      <c r="E12" s="125">
        <v>1</v>
      </c>
      <c r="F12" s="140">
        <v>12325</v>
      </c>
      <c r="G12" s="21">
        <f>(E12)/(F12*2)*100000</f>
        <v>4.056795131845842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</row>
    <row r="13" spans="1:23" ht="15" customHeight="1">
      <c r="A13" s="90"/>
      <c r="B13" s="91">
        <v>2</v>
      </c>
      <c r="C13" s="122" t="s">
        <v>13</v>
      </c>
      <c r="D13" s="131" t="s">
        <v>1</v>
      </c>
      <c r="E13" s="125">
        <v>5</v>
      </c>
      <c r="F13" s="140">
        <v>15298</v>
      </c>
      <c r="G13" s="21">
        <f t="shared" ref="G13:G76" si="1">(E13)/(F13*2)*100000</f>
        <v>16.342005490913845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</row>
    <row r="14" spans="1:23" ht="15" customHeight="1">
      <c r="A14" s="90"/>
      <c r="B14" s="91">
        <v>3</v>
      </c>
      <c r="C14" s="122" t="s">
        <v>14</v>
      </c>
      <c r="D14" s="130" t="s">
        <v>4</v>
      </c>
      <c r="E14" s="125">
        <v>108</v>
      </c>
      <c r="F14" s="140">
        <v>17315</v>
      </c>
      <c r="G14" s="21">
        <f t="shared" si="1"/>
        <v>311.86832226393301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1:23" ht="15" customHeight="1">
      <c r="A15" s="90"/>
      <c r="B15" s="91">
        <v>4</v>
      </c>
      <c r="C15" s="122" t="s">
        <v>15</v>
      </c>
      <c r="D15" s="130" t="s">
        <v>4</v>
      </c>
      <c r="E15" s="125">
        <v>99</v>
      </c>
      <c r="F15" s="140">
        <v>16275</v>
      </c>
      <c r="G15" s="21">
        <f t="shared" si="1"/>
        <v>304.14746543778801</v>
      </c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1:23" ht="15" customHeight="1">
      <c r="A16" s="90"/>
      <c r="B16" s="91">
        <v>5</v>
      </c>
      <c r="C16" s="122" t="s">
        <v>16</v>
      </c>
      <c r="D16" s="132" t="s">
        <v>3</v>
      </c>
      <c r="E16" s="125">
        <v>14</v>
      </c>
      <c r="F16" s="140">
        <v>13691</v>
      </c>
      <c r="G16" s="21">
        <f t="shared" si="1"/>
        <v>51.128478562559344</v>
      </c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</row>
    <row r="17" spans="1:23" ht="15" customHeight="1">
      <c r="A17" s="90"/>
      <c r="B17" s="91">
        <v>6</v>
      </c>
      <c r="C17" s="122" t="s">
        <v>17</v>
      </c>
      <c r="D17" s="131" t="s">
        <v>1</v>
      </c>
      <c r="E17" s="125">
        <v>2</v>
      </c>
      <c r="F17" s="140">
        <v>6001</v>
      </c>
      <c r="G17" s="21">
        <f t="shared" si="1"/>
        <v>16.663889351774706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1:23" ht="15" customHeight="1">
      <c r="A18" s="90"/>
      <c r="B18" s="91">
        <v>7</v>
      </c>
      <c r="C18" s="122" t="s">
        <v>18</v>
      </c>
      <c r="D18" s="132" t="s">
        <v>3</v>
      </c>
      <c r="E18" s="125">
        <v>26</v>
      </c>
      <c r="F18" s="140">
        <v>10636</v>
      </c>
      <c r="G18" s="21">
        <f t="shared" si="1"/>
        <v>122.22640090259495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1:23" ht="15" customHeight="1">
      <c r="A19" s="90"/>
      <c r="B19" s="91">
        <v>8</v>
      </c>
      <c r="C19" s="122" t="s">
        <v>19</v>
      </c>
      <c r="D19" s="133" t="s">
        <v>2</v>
      </c>
      <c r="E19" s="125">
        <v>4</v>
      </c>
      <c r="F19" s="140">
        <v>7758</v>
      </c>
      <c r="G19" s="21">
        <f t="shared" si="1"/>
        <v>25.779840164990979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</row>
    <row r="20" spans="1:23" ht="15" customHeight="1">
      <c r="A20" s="90"/>
      <c r="B20" s="91">
        <v>9</v>
      </c>
      <c r="C20" s="122" t="s">
        <v>20</v>
      </c>
      <c r="D20" s="132" t="s">
        <v>3</v>
      </c>
      <c r="E20" s="125">
        <v>11</v>
      </c>
      <c r="F20" s="140">
        <v>7915</v>
      </c>
      <c r="G20" s="21">
        <f t="shared" si="1"/>
        <v>69.488313329121922</v>
      </c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</row>
    <row r="21" spans="1:23" ht="15" customHeight="1">
      <c r="A21" s="158" t="s">
        <v>21</v>
      </c>
      <c r="B21" s="85"/>
      <c r="C21" s="121"/>
      <c r="D21" s="134" t="s">
        <v>3</v>
      </c>
      <c r="E21" s="124">
        <v>206</v>
      </c>
      <c r="F21" s="141">
        <f t="shared" ref="F21" si="2">SUM(F22:F33)</f>
        <v>156627</v>
      </c>
      <c r="G21" s="32">
        <f t="shared" si="1"/>
        <v>65.761331060417419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23" ht="15" customHeight="1">
      <c r="A22" s="90"/>
      <c r="B22" s="91">
        <v>1</v>
      </c>
      <c r="C22" s="122" t="s">
        <v>22</v>
      </c>
      <c r="D22" s="131" t="s">
        <v>1</v>
      </c>
      <c r="E22" s="125">
        <v>5</v>
      </c>
      <c r="F22" s="142">
        <v>19397</v>
      </c>
      <c r="G22" s="21">
        <f t="shared" si="1"/>
        <v>12.888591019229777</v>
      </c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3" ht="15" customHeight="1">
      <c r="A23" s="90"/>
      <c r="B23" s="91">
        <v>2</v>
      </c>
      <c r="C23" s="122" t="s">
        <v>23</v>
      </c>
      <c r="D23" s="133" t="s">
        <v>2</v>
      </c>
      <c r="E23" s="125">
        <v>9</v>
      </c>
      <c r="F23" s="143">
        <v>11371</v>
      </c>
      <c r="G23" s="21">
        <f t="shared" si="1"/>
        <v>39.574355817430302</v>
      </c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1:23" ht="15" customHeight="1">
      <c r="A24" s="90"/>
      <c r="B24" s="91">
        <v>3</v>
      </c>
      <c r="C24" s="122" t="s">
        <v>24</v>
      </c>
      <c r="D24" s="132" t="s">
        <v>3</v>
      </c>
      <c r="E24" s="125">
        <v>27</v>
      </c>
      <c r="F24" s="143">
        <v>19351</v>
      </c>
      <c r="G24" s="21">
        <f t="shared" si="1"/>
        <v>69.763836494238021</v>
      </c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1:23" ht="15" customHeight="1">
      <c r="A25" s="90"/>
      <c r="B25" s="91">
        <v>4</v>
      </c>
      <c r="C25" s="122" t="s">
        <v>25</v>
      </c>
      <c r="D25" s="132" t="s">
        <v>3</v>
      </c>
      <c r="E25" s="125">
        <v>21</v>
      </c>
      <c r="F25" s="143">
        <v>16032</v>
      </c>
      <c r="G25" s="21">
        <f t="shared" si="1"/>
        <v>65.494011976047901</v>
      </c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</row>
    <row r="26" spans="1:23" ht="15" customHeight="1">
      <c r="A26" s="90"/>
      <c r="B26" s="91">
        <v>5</v>
      </c>
      <c r="C26" s="122" t="s">
        <v>26</v>
      </c>
      <c r="D26" s="132" t="s">
        <v>3</v>
      </c>
      <c r="E26" s="125">
        <v>10</v>
      </c>
      <c r="F26" s="143">
        <v>9514</v>
      </c>
      <c r="G26" s="21">
        <f t="shared" si="1"/>
        <v>52.55413075467731</v>
      </c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1:23" ht="15" customHeight="1">
      <c r="A27" s="90"/>
      <c r="B27" s="91">
        <v>6</v>
      </c>
      <c r="C27" s="122" t="s">
        <v>27</v>
      </c>
      <c r="D27" s="132" t="s">
        <v>3</v>
      </c>
      <c r="E27" s="125">
        <v>11</v>
      </c>
      <c r="F27" s="143">
        <v>8999</v>
      </c>
      <c r="G27" s="21">
        <f t="shared" si="1"/>
        <v>61.117901989109896</v>
      </c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</row>
    <row r="28" spans="1:23" ht="15.75" customHeight="1">
      <c r="A28" s="90"/>
      <c r="B28" s="91">
        <v>7</v>
      </c>
      <c r="C28" s="122" t="s">
        <v>28</v>
      </c>
      <c r="D28" s="133" t="s">
        <v>2</v>
      </c>
      <c r="E28" s="125">
        <v>13</v>
      </c>
      <c r="F28" s="143">
        <v>18553</v>
      </c>
      <c r="G28" s="21">
        <f t="shared" si="1"/>
        <v>35.034765267072714</v>
      </c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1:23" ht="15.75" customHeight="1">
      <c r="A29" s="90"/>
      <c r="B29" s="91">
        <v>8</v>
      </c>
      <c r="C29" s="122" t="s">
        <v>29</v>
      </c>
      <c r="D29" s="132" t="s">
        <v>3</v>
      </c>
      <c r="E29" s="125">
        <v>24</v>
      </c>
      <c r="F29" s="143">
        <v>11175</v>
      </c>
      <c r="G29" s="21">
        <f t="shared" si="1"/>
        <v>107.38255033557046</v>
      </c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  <row r="30" spans="1:23" ht="15.75" customHeight="1">
      <c r="A30" s="79"/>
      <c r="B30" s="91">
        <v>9</v>
      </c>
      <c r="C30" s="122" t="s">
        <v>30</v>
      </c>
      <c r="D30" s="132" t="s">
        <v>3</v>
      </c>
      <c r="E30" s="125">
        <v>9</v>
      </c>
      <c r="F30" s="143">
        <v>7757</v>
      </c>
      <c r="G30" s="21">
        <f t="shared" si="1"/>
        <v>58.012118086889259</v>
      </c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</row>
    <row r="31" spans="1:23" ht="15.75" customHeight="1">
      <c r="A31" s="90"/>
      <c r="B31" s="91">
        <v>10</v>
      </c>
      <c r="C31" s="122" t="s">
        <v>31</v>
      </c>
      <c r="D31" s="132" t="s">
        <v>3</v>
      </c>
      <c r="E31" s="125">
        <v>28</v>
      </c>
      <c r="F31" s="143">
        <v>21659</v>
      </c>
      <c r="G31" s="21">
        <f t="shared" si="1"/>
        <v>64.638256613878752</v>
      </c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</row>
    <row r="32" spans="1:23" ht="15.75" customHeight="1">
      <c r="A32" s="90"/>
      <c r="B32" s="91">
        <v>11</v>
      </c>
      <c r="C32" s="122" t="s">
        <v>32</v>
      </c>
      <c r="D32" s="132" t="s">
        <v>3</v>
      </c>
      <c r="E32" s="125">
        <v>16</v>
      </c>
      <c r="F32" s="143">
        <v>6356</v>
      </c>
      <c r="G32" s="21">
        <f t="shared" si="1"/>
        <v>125.86532410320957</v>
      </c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</row>
    <row r="33" spans="1:23" ht="15.75" customHeight="1">
      <c r="A33" s="90"/>
      <c r="B33" s="91">
        <v>12</v>
      </c>
      <c r="C33" s="122" t="s">
        <v>33</v>
      </c>
      <c r="D33" s="130" t="s">
        <v>4</v>
      </c>
      <c r="E33" s="125">
        <v>33</v>
      </c>
      <c r="F33" s="143">
        <v>6463</v>
      </c>
      <c r="G33" s="21">
        <f t="shared" si="1"/>
        <v>255.29939656506266</v>
      </c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</row>
    <row r="34" spans="1:23" ht="15.75" customHeight="1">
      <c r="A34" s="158" t="s">
        <v>34</v>
      </c>
      <c r="B34" s="85"/>
      <c r="C34" s="121"/>
      <c r="D34" s="134" t="s">
        <v>3</v>
      </c>
      <c r="E34" s="124">
        <v>261</v>
      </c>
      <c r="F34" s="141">
        <f t="shared" ref="F34" si="3">SUM(F35:F49)</f>
        <v>200420</v>
      </c>
      <c r="G34" s="32">
        <f t="shared" si="1"/>
        <v>65.113262149486076</v>
      </c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</row>
    <row r="35" spans="1:23" ht="15.75" customHeight="1">
      <c r="A35" s="90"/>
      <c r="B35" s="91">
        <v>1</v>
      </c>
      <c r="C35" s="122" t="s">
        <v>35</v>
      </c>
      <c r="D35" s="132" t="s">
        <v>3</v>
      </c>
      <c r="E35" s="125">
        <v>17</v>
      </c>
      <c r="F35" s="140">
        <v>6930</v>
      </c>
      <c r="G35" s="21">
        <f t="shared" si="1"/>
        <v>122.65512265512265</v>
      </c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</row>
    <row r="36" spans="1:23" ht="15.75" customHeight="1">
      <c r="A36" s="90"/>
      <c r="B36" s="91">
        <v>2</v>
      </c>
      <c r="C36" s="122" t="s">
        <v>36</v>
      </c>
      <c r="D36" s="133" t="s">
        <v>2</v>
      </c>
      <c r="E36" s="125">
        <v>8</v>
      </c>
      <c r="F36" s="140">
        <v>10286</v>
      </c>
      <c r="G36" s="21">
        <f t="shared" si="1"/>
        <v>38.887808671981333</v>
      </c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</row>
    <row r="37" spans="1:23" ht="15.75" customHeight="1">
      <c r="A37" s="90"/>
      <c r="B37" s="91">
        <v>3</v>
      </c>
      <c r="C37" s="122" t="s">
        <v>37</v>
      </c>
      <c r="D37" s="132" t="s">
        <v>3</v>
      </c>
      <c r="E37" s="125">
        <v>28</v>
      </c>
      <c r="F37" s="140">
        <v>10944</v>
      </c>
      <c r="G37" s="21">
        <f t="shared" si="1"/>
        <v>127.92397660818713</v>
      </c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</row>
    <row r="38" spans="1:23" ht="15.75" customHeight="1">
      <c r="A38" s="90"/>
      <c r="B38" s="91">
        <v>4</v>
      </c>
      <c r="C38" s="122" t="s">
        <v>38</v>
      </c>
      <c r="D38" s="131" t="s">
        <v>1</v>
      </c>
      <c r="E38" s="125">
        <v>1</v>
      </c>
      <c r="F38" s="140">
        <v>10725</v>
      </c>
      <c r="G38" s="21">
        <f t="shared" si="1"/>
        <v>4.6620046620046622</v>
      </c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</row>
    <row r="39" spans="1:23" ht="15.75" customHeight="1">
      <c r="A39" s="90"/>
      <c r="B39" s="91">
        <v>5</v>
      </c>
      <c r="C39" s="122" t="s">
        <v>39</v>
      </c>
      <c r="D39" s="130" t="s">
        <v>4</v>
      </c>
      <c r="E39" s="125">
        <v>33</v>
      </c>
      <c r="F39" s="140">
        <v>10289</v>
      </c>
      <c r="G39" s="21">
        <f t="shared" si="1"/>
        <v>160.3654388181553</v>
      </c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</row>
    <row r="40" spans="1:23" ht="15.75" customHeight="1">
      <c r="A40" s="90"/>
      <c r="B40" s="91">
        <v>6</v>
      </c>
      <c r="C40" s="122" t="s">
        <v>40</v>
      </c>
      <c r="D40" s="132" t="s">
        <v>3</v>
      </c>
      <c r="E40" s="125">
        <v>25</v>
      </c>
      <c r="F40" s="140">
        <v>12850</v>
      </c>
      <c r="G40" s="21">
        <f t="shared" si="1"/>
        <v>97.276264591439684</v>
      </c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</row>
    <row r="41" spans="1:23" ht="15.75" customHeight="1">
      <c r="A41" s="90"/>
      <c r="B41" s="91">
        <v>7</v>
      </c>
      <c r="C41" s="122" t="s">
        <v>41</v>
      </c>
      <c r="D41" s="133" t="s">
        <v>2</v>
      </c>
      <c r="E41" s="125">
        <v>6</v>
      </c>
      <c r="F41" s="140">
        <v>7668</v>
      </c>
      <c r="G41" s="21">
        <f t="shared" si="1"/>
        <v>39.123630672926446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</row>
    <row r="42" spans="1:23" ht="15.75" customHeight="1">
      <c r="A42" s="90"/>
      <c r="B42" s="91">
        <v>8</v>
      </c>
      <c r="C42" s="122" t="s">
        <v>42</v>
      </c>
      <c r="D42" s="132" t="s">
        <v>3</v>
      </c>
      <c r="E42" s="125">
        <v>29</v>
      </c>
      <c r="F42" s="140">
        <v>10568</v>
      </c>
      <c r="G42" s="21">
        <f t="shared" si="1"/>
        <v>137.20666161998486</v>
      </c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</row>
    <row r="43" spans="1:23" ht="15.75" customHeight="1">
      <c r="A43" s="90"/>
      <c r="B43" s="91">
        <v>9</v>
      </c>
      <c r="C43" s="122" t="s">
        <v>43</v>
      </c>
      <c r="D43" s="132" t="s">
        <v>3</v>
      </c>
      <c r="E43" s="125">
        <v>15</v>
      </c>
      <c r="F43" s="140">
        <v>14306</v>
      </c>
      <c r="G43" s="21">
        <f t="shared" si="1"/>
        <v>52.425555710890542</v>
      </c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</row>
    <row r="44" spans="1:23" ht="15.75" customHeight="1">
      <c r="A44" s="90"/>
      <c r="B44" s="91">
        <v>10</v>
      </c>
      <c r="C44" s="122" t="s">
        <v>44</v>
      </c>
      <c r="D44" s="133" t="s">
        <v>2</v>
      </c>
      <c r="E44" s="125">
        <v>11</v>
      </c>
      <c r="F44" s="140">
        <v>12626</v>
      </c>
      <c r="G44" s="21">
        <f t="shared" si="1"/>
        <v>43.560906066846186</v>
      </c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</row>
    <row r="45" spans="1:23" ht="15.75" customHeight="1">
      <c r="A45" s="79"/>
      <c r="B45" s="91">
        <v>11</v>
      </c>
      <c r="C45" s="122" t="s">
        <v>45</v>
      </c>
      <c r="D45" s="132" t="s">
        <v>3</v>
      </c>
      <c r="E45" s="125">
        <v>24</v>
      </c>
      <c r="F45" s="140">
        <v>13668</v>
      </c>
      <c r="G45" s="21">
        <f t="shared" si="1"/>
        <v>87.796312554872699</v>
      </c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</row>
    <row r="46" spans="1:23" ht="15.75" customHeight="1">
      <c r="A46" s="90"/>
      <c r="B46" s="91">
        <v>12</v>
      </c>
      <c r="C46" s="122" t="s">
        <v>46</v>
      </c>
      <c r="D46" s="133" t="s">
        <v>2</v>
      </c>
      <c r="E46" s="125">
        <v>15</v>
      </c>
      <c r="F46" s="140">
        <v>14889</v>
      </c>
      <c r="G46" s="21">
        <f t="shared" si="1"/>
        <v>50.372758412250661</v>
      </c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</row>
    <row r="47" spans="1:23" ht="15.75" customHeight="1">
      <c r="A47" s="90"/>
      <c r="B47" s="91">
        <v>13</v>
      </c>
      <c r="C47" s="122" t="s">
        <v>47</v>
      </c>
      <c r="D47" s="132" t="s">
        <v>3</v>
      </c>
      <c r="E47" s="125">
        <v>29</v>
      </c>
      <c r="F47" s="140">
        <v>22583</v>
      </c>
      <c r="G47" s="21">
        <f t="shared" si="1"/>
        <v>64.207589779922941</v>
      </c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</row>
    <row r="48" spans="1:23" ht="15.75" customHeight="1">
      <c r="A48" s="90"/>
      <c r="B48" s="91">
        <v>14</v>
      </c>
      <c r="C48" s="122" t="s">
        <v>48</v>
      </c>
      <c r="D48" s="131" t="s">
        <v>1</v>
      </c>
      <c r="E48" s="125">
        <v>4</v>
      </c>
      <c r="F48" s="140">
        <v>11941</v>
      </c>
      <c r="G48" s="21">
        <f t="shared" si="1"/>
        <v>16.749015995310273</v>
      </c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</row>
    <row r="49" spans="1:23" ht="15.75" customHeight="1">
      <c r="A49" s="90"/>
      <c r="B49" s="91">
        <v>15</v>
      </c>
      <c r="C49" s="122" t="s">
        <v>49</v>
      </c>
      <c r="D49" s="133" t="s">
        <v>2</v>
      </c>
      <c r="E49" s="125">
        <v>16</v>
      </c>
      <c r="F49" s="140">
        <v>30147</v>
      </c>
      <c r="G49" s="21">
        <f t="shared" si="1"/>
        <v>26.536637144657842</v>
      </c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</row>
    <row r="50" spans="1:23" ht="15.75" customHeight="1">
      <c r="A50" s="159" t="s">
        <v>50</v>
      </c>
      <c r="B50" s="85"/>
      <c r="C50" s="121"/>
      <c r="D50" s="135" t="s">
        <v>2</v>
      </c>
      <c r="E50" s="101">
        <v>117</v>
      </c>
      <c r="F50" s="141">
        <f t="shared" ref="F50" si="4">SUM(F51:F58)</f>
        <v>142665</v>
      </c>
      <c r="G50" s="32">
        <f t="shared" si="1"/>
        <v>41.005151929344969</v>
      </c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</row>
    <row r="51" spans="1:23" ht="15.75" customHeight="1">
      <c r="A51" s="90"/>
      <c r="B51" s="91">
        <v>1</v>
      </c>
      <c r="C51" s="122" t="s">
        <v>51</v>
      </c>
      <c r="D51" s="133" t="s">
        <v>2</v>
      </c>
      <c r="E51" s="125">
        <v>18</v>
      </c>
      <c r="F51" s="140">
        <v>28577</v>
      </c>
      <c r="G51" s="21">
        <f t="shared" si="1"/>
        <v>31.493858697553975</v>
      </c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</row>
    <row r="52" spans="1:23" ht="15.75" customHeight="1">
      <c r="A52" s="90"/>
      <c r="B52" s="91">
        <v>2</v>
      </c>
      <c r="C52" s="122" t="s">
        <v>52</v>
      </c>
      <c r="D52" s="133" t="s">
        <v>2</v>
      </c>
      <c r="E52" s="125">
        <v>8</v>
      </c>
      <c r="F52" s="144">
        <v>11498</v>
      </c>
      <c r="G52" s="21">
        <f t="shared" si="1"/>
        <v>34.788658897199511</v>
      </c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</row>
    <row r="53" spans="1:23" ht="15.75" customHeight="1">
      <c r="A53" s="90"/>
      <c r="B53" s="91">
        <v>3</v>
      </c>
      <c r="C53" s="122" t="s">
        <v>53</v>
      </c>
      <c r="D53" s="132" t="s">
        <v>3</v>
      </c>
      <c r="E53" s="125">
        <v>30</v>
      </c>
      <c r="F53" s="144">
        <v>28171</v>
      </c>
      <c r="G53" s="21">
        <f t="shared" si="1"/>
        <v>53.246246139647155</v>
      </c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</row>
    <row r="54" spans="1:23" ht="15.75" customHeight="1">
      <c r="A54" s="90"/>
      <c r="B54" s="91">
        <v>4</v>
      </c>
      <c r="C54" s="122" t="s">
        <v>54</v>
      </c>
      <c r="D54" s="132" t="s">
        <v>3</v>
      </c>
      <c r="E54" s="125">
        <v>18</v>
      </c>
      <c r="F54" s="144">
        <v>15035</v>
      </c>
      <c r="G54" s="21">
        <f t="shared" si="1"/>
        <v>59.860325906218819</v>
      </c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</row>
    <row r="55" spans="1:23" ht="15.75" customHeight="1">
      <c r="A55" s="79"/>
      <c r="B55" s="91">
        <v>5</v>
      </c>
      <c r="C55" s="122" t="s">
        <v>55</v>
      </c>
      <c r="D55" s="131" t="s">
        <v>1</v>
      </c>
      <c r="E55" s="125">
        <v>8</v>
      </c>
      <c r="F55" s="144">
        <v>21325</v>
      </c>
      <c r="G55" s="21">
        <f t="shared" si="1"/>
        <v>18.757327080890974</v>
      </c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</row>
    <row r="56" spans="1:23" ht="15.75" customHeight="1">
      <c r="A56" s="90"/>
      <c r="B56" s="91">
        <v>6</v>
      </c>
      <c r="C56" s="122" t="s">
        <v>56</v>
      </c>
      <c r="D56" s="133" t="s">
        <v>2</v>
      </c>
      <c r="E56" s="125">
        <v>9</v>
      </c>
      <c r="F56" s="144">
        <v>11261</v>
      </c>
      <c r="G56" s="21">
        <f t="shared" si="1"/>
        <v>39.960927093508573</v>
      </c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</row>
    <row r="57" spans="1:23" ht="15.75" customHeight="1">
      <c r="A57" s="90"/>
      <c r="B57" s="91">
        <v>7</v>
      </c>
      <c r="C57" s="122" t="s">
        <v>57</v>
      </c>
      <c r="D57" s="132" t="s">
        <v>3</v>
      </c>
      <c r="E57" s="125">
        <v>19</v>
      </c>
      <c r="F57" s="144">
        <v>15373</v>
      </c>
      <c r="G57" s="21">
        <f t="shared" si="1"/>
        <v>61.796656475639104</v>
      </c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</row>
    <row r="58" spans="1:23" ht="15.75" customHeight="1">
      <c r="A58" s="90"/>
      <c r="B58" s="91">
        <v>8</v>
      </c>
      <c r="C58" s="122" t="s">
        <v>58</v>
      </c>
      <c r="D58" s="133" t="s">
        <v>2</v>
      </c>
      <c r="E58" s="125">
        <v>7</v>
      </c>
      <c r="F58" s="144">
        <v>11425</v>
      </c>
      <c r="G58" s="21">
        <f t="shared" si="1"/>
        <v>30.634573304157549</v>
      </c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</row>
    <row r="59" spans="1:23" ht="15.75" customHeight="1">
      <c r="A59" s="159" t="s">
        <v>59</v>
      </c>
      <c r="B59" s="85"/>
      <c r="C59" s="121"/>
      <c r="D59" s="135" t="s">
        <v>2</v>
      </c>
      <c r="E59" s="124">
        <v>48</v>
      </c>
      <c r="F59" s="141">
        <f>SUM(F60:F69)</f>
        <v>116680</v>
      </c>
      <c r="G59" s="32">
        <f t="shared" si="1"/>
        <v>20.569077819677752</v>
      </c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</row>
    <row r="60" spans="1:23" ht="15.75" customHeight="1">
      <c r="A60" s="90"/>
      <c r="B60" s="91">
        <v>1</v>
      </c>
      <c r="C60" s="122" t="s">
        <v>60</v>
      </c>
      <c r="D60" s="133" t="s">
        <v>2</v>
      </c>
      <c r="E60" s="125">
        <v>5</v>
      </c>
      <c r="F60" s="140">
        <v>9512</v>
      </c>
      <c r="G60" s="21">
        <f t="shared" si="1"/>
        <v>26.282590412111016</v>
      </c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</row>
    <row r="61" spans="1:23" ht="15.75" customHeight="1">
      <c r="A61" s="90"/>
      <c r="B61" s="91">
        <v>2</v>
      </c>
      <c r="C61" s="122" t="s">
        <v>61</v>
      </c>
      <c r="D61" s="133" t="s">
        <v>2</v>
      </c>
      <c r="E61" s="125">
        <v>9</v>
      </c>
      <c r="F61" s="140">
        <v>14356</v>
      </c>
      <c r="G61" s="21">
        <f t="shared" si="1"/>
        <v>31.345778768459184</v>
      </c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</row>
    <row r="62" spans="1:23" ht="15.75" customHeight="1">
      <c r="A62" s="90"/>
      <c r="B62" s="91">
        <v>3</v>
      </c>
      <c r="C62" s="122" t="s">
        <v>62</v>
      </c>
      <c r="D62" s="133" t="s">
        <v>2</v>
      </c>
      <c r="E62" s="125">
        <v>6</v>
      </c>
      <c r="F62" s="140">
        <v>11794</v>
      </c>
      <c r="G62" s="21">
        <f t="shared" si="1"/>
        <v>25.436662709852463</v>
      </c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</row>
    <row r="63" spans="1:23" ht="15.75" customHeight="1">
      <c r="A63" s="90"/>
      <c r="B63" s="91">
        <v>4</v>
      </c>
      <c r="C63" s="122" t="s">
        <v>63</v>
      </c>
      <c r="D63" s="131" t="s">
        <v>1</v>
      </c>
      <c r="E63" s="125">
        <v>3</v>
      </c>
      <c r="F63" s="140">
        <v>11857</v>
      </c>
      <c r="G63" s="21">
        <f t="shared" si="1"/>
        <v>12.650754828371426</v>
      </c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</row>
    <row r="64" spans="1:23" ht="15.75" customHeight="1">
      <c r="A64" s="90"/>
      <c r="B64" s="91">
        <v>5</v>
      </c>
      <c r="C64" s="122" t="s">
        <v>64</v>
      </c>
      <c r="D64" s="132" t="s">
        <v>3</v>
      </c>
      <c r="E64" s="125">
        <v>4</v>
      </c>
      <c r="F64" s="140">
        <v>11152</v>
      </c>
      <c r="G64" s="21">
        <f t="shared" si="1"/>
        <v>17.934002869440459</v>
      </c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</row>
    <row r="65" spans="1:23" ht="15.75" customHeight="1">
      <c r="A65" s="90"/>
      <c r="B65" s="91">
        <v>6</v>
      </c>
      <c r="C65" s="122" t="s">
        <v>65</v>
      </c>
      <c r="D65" s="132" t="s">
        <v>3</v>
      </c>
      <c r="E65" s="125">
        <v>11</v>
      </c>
      <c r="F65" s="140">
        <v>7035</v>
      </c>
      <c r="G65" s="21">
        <f t="shared" si="1"/>
        <v>78.180525941719978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</row>
    <row r="66" spans="1:23" ht="15.75" customHeight="1">
      <c r="A66" s="90"/>
      <c r="B66" s="91">
        <v>7</v>
      </c>
      <c r="C66" s="122" t="s">
        <v>66</v>
      </c>
      <c r="D66" s="131" t="s">
        <v>1</v>
      </c>
      <c r="E66" s="125">
        <v>4</v>
      </c>
      <c r="F66" s="140">
        <v>14101</v>
      </c>
      <c r="G66" s="21">
        <f t="shared" si="1"/>
        <v>14.183391248847599</v>
      </c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</row>
    <row r="67" spans="1:23" ht="15.75" customHeight="1">
      <c r="A67" s="79"/>
      <c r="B67" s="91">
        <v>8</v>
      </c>
      <c r="C67" s="122" t="s">
        <v>67</v>
      </c>
      <c r="D67" s="131" t="s">
        <v>1</v>
      </c>
      <c r="E67" s="125">
        <v>0</v>
      </c>
      <c r="F67" s="140">
        <v>15389</v>
      </c>
      <c r="G67" s="21">
        <f t="shared" si="1"/>
        <v>0</v>
      </c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</row>
    <row r="68" spans="1:23" ht="15.75" customHeight="1">
      <c r="A68" s="103"/>
      <c r="B68" s="91">
        <v>9</v>
      </c>
      <c r="C68" s="122" t="s">
        <v>68</v>
      </c>
      <c r="D68" s="131" t="s">
        <v>1</v>
      </c>
      <c r="E68" s="125">
        <v>3</v>
      </c>
      <c r="F68" s="140">
        <v>10226</v>
      </c>
      <c r="G68" s="21">
        <f t="shared" si="1"/>
        <v>14.668492079014277</v>
      </c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</row>
    <row r="69" spans="1:23" ht="15.75" customHeight="1">
      <c r="A69" s="90"/>
      <c r="B69" s="91">
        <v>10</v>
      </c>
      <c r="C69" s="122" t="s">
        <v>69</v>
      </c>
      <c r="D69" s="131" t="s">
        <v>1</v>
      </c>
      <c r="E69" s="125">
        <v>3</v>
      </c>
      <c r="F69" s="140">
        <v>11258</v>
      </c>
      <c r="G69" s="21">
        <f t="shared" si="1"/>
        <v>13.323858589447504</v>
      </c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</row>
    <row r="70" spans="1:23" ht="15.75" customHeight="1">
      <c r="A70" s="159" t="s">
        <v>70</v>
      </c>
      <c r="B70" s="85"/>
      <c r="C70" s="121"/>
      <c r="D70" s="135" t="s">
        <v>2</v>
      </c>
      <c r="E70" s="124">
        <v>37</v>
      </c>
      <c r="F70" s="141">
        <f t="shared" ref="F70" si="5">SUM(F71:F76)</f>
        <v>51551</v>
      </c>
      <c r="G70" s="32">
        <f t="shared" si="1"/>
        <v>35.886791720820163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</row>
    <row r="71" spans="1:23" ht="15.75" customHeight="1">
      <c r="A71" s="90"/>
      <c r="B71" s="91">
        <v>1</v>
      </c>
      <c r="C71" s="122" t="s">
        <v>71</v>
      </c>
      <c r="D71" s="131" t="s">
        <v>1</v>
      </c>
      <c r="E71" s="125">
        <v>0</v>
      </c>
      <c r="F71" s="140">
        <v>6450</v>
      </c>
      <c r="G71" s="21">
        <f t="shared" si="1"/>
        <v>0</v>
      </c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</row>
    <row r="72" spans="1:23" ht="15.75" customHeight="1">
      <c r="A72" s="90"/>
      <c r="B72" s="91">
        <v>2</v>
      </c>
      <c r="C72" s="122" t="s">
        <v>72</v>
      </c>
      <c r="D72" s="131" t="s">
        <v>1</v>
      </c>
      <c r="E72" s="125">
        <v>3</v>
      </c>
      <c r="F72" s="140">
        <v>14269</v>
      </c>
      <c r="G72" s="21">
        <f t="shared" si="1"/>
        <v>10.512299390286636</v>
      </c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</row>
    <row r="73" spans="1:23" ht="15.75" customHeight="1">
      <c r="A73" s="90"/>
      <c r="B73" s="91">
        <v>3</v>
      </c>
      <c r="C73" s="122" t="s">
        <v>73</v>
      </c>
      <c r="D73" s="131" t="s">
        <v>1</v>
      </c>
      <c r="E73" s="125">
        <v>1</v>
      </c>
      <c r="F73" s="140">
        <v>4178</v>
      </c>
      <c r="G73" s="21">
        <f t="shared" si="1"/>
        <v>11.967448539971278</v>
      </c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</row>
    <row r="74" spans="1:23" ht="15.75" customHeight="1">
      <c r="A74" s="90"/>
      <c r="B74" s="91">
        <v>4</v>
      </c>
      <c r="C74" s="122" t="s">
        <v>74</v>
      </c>
      <c r="D74" s="131" t="s">
        <v>1</v>
      </c>
      <c r="E74" s="125">
        <v>3</v>
      </c>
      <c r="F74" s="140">
        <v>7823</v>
      </c>
      <c r="G74" s="21">
        <f t="shared" si="1"/>
        <v>19.174229835101624</v>
      </c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</row>
    <row r="75" spans="1:23" ht="15.75" customHeight="1">
      <c r="A75" s="79"/>
      <c r="B75" s="91">
        <v>5</v>
      </c>
      <c r="C75" s="122" t="s">
        <v>75</v>
      </c>
      <c r="D75" s="131" t="s">
        <v>1</v>
      </c>
      <c r="E75" s="125">
        <v>2</v>
      </c>
      <c r="F75" s="140">
        <v>9981</v>
      </c>
      <c r="G75" s="21">
        <f t="shared" si="1"/>
        <v>10.019036168720568</v>
      </c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</row>
    <row r="76" spans="1:23" ht="15.75" customHeight="1">
      <c r="A76" s="90"/>
      <c r="B76" s="91">
        <v>6</v>
      </c>
      <c r="C76" s="122" t="s">
        <v>76</v>
      </c>
      <c r="D76" s="130" t="s">
        <v>4</v>
      </c>
      <c r="E76" s="125">
        <v>28</v>
      </c>
      <c r="F76" s="140">
        <v>8850</v>
      </c>
      <c r="G76" s="21">
        <f t="shared" si="1"/>
        <v>158.19209039548022</v>
      </c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</row>
    <row r="77" spans="1:23" ht="15.75" customHeight="1">
      <c r="A77" s="159" t="s">
        <v>77</v>
      </c>
      <c r="B77" s="85"/>
      <c r="C77" s="121"/>
      <c r="D77" s="135" t="s">
        <v>2</v>
      </c>
      <c r="E77" s="124">
        <v>47</v>
      </c>
      <c r="F77" s="141">
        <f t="shared" ref="F77" si="6">SUM(F78:F83)</f>
        <v>59983</v>
      </c>
      <c r="G77" s="32">
        <f t="shared" ref="G77:G140" si="7">(E77)/(F77*2)*100000</f>
        <v>39.177767033992964</v>
      </c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</row>
    <row r="78" spans="1:23" ht="15.75" customHeight="1">
      <c r="A78" s="90"/>
      <c r="B78" s="91">
        <v>1</v>
      </c>
      <c r="C78" s="122" t="s">
        <v>78</v>
      </c>
      <c r="D78" s="133" t="s">
        <v>2</v>
      </c>
      <c r="E78" s="125">
        <v>5</v>
      </c>
      <c r="F78" s="140">
        <v>11308</v>
      </c>
      <c r="G78" s="21">
        <f t="shared" si="7"/>
        <v>22.108241952599929</v>
      </c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</row>
    <row r="79" spans="1:23" ht="15.75" customHeight="1">
      <c r="A79" s="90"/>
      <c r="B79" s="91">
        <v>2</v>
      </c>
      <c r="C79" s="122" t="s">
        <v>79</v>
      </c>
      <c r="D79" s="133" t="s">
        <v>1</v>
      </c>
      <c r="E79" s="125">
        <v>2</v>
      </c>
      <c r="F79" s="140">
        <v>12041</v>
      </c>
      <c r="G79" s="21">
        <f t="shared" si="7"/>
        <v>8.3049580599617965</v>
      </c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</row>
    <row r="80" spans="1:23" ht="15.75" customHeight="1">
      <c r="A80" s="90"/>
      <c r="B80" s="91">
        <v>3</v>
      </c>
      <c r="C80" s="122" t="s">
        <v>80</v>
      </c>
      <c r="D80" s="133" t="s">
        <v>2</v>
      </c>
      <c r="E80" s="125">
        <v>9</v>
      </c>
      <c r="F80" s="140">
        <v>10430</v>
      </c>
      <c r="G80" s="21">
        <f t="shared" si="7"/>
        <v>43.144774688398847</v>
      </c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</row>
    <row r="81" spans="1:23" ht="15.75" customHeight="1">
      <c r="A81" s="90"/>
      <c r="B81" s="91">
        <v>4</v>
      </c>
      <c r="C81" s="122" t="s">
        <v>81</v>
      </c>
      <c r="D81" s="133" t="s">
        <v>2</v>
      </c>
      <c r="E81" s="125">
        <v>5</v>
      </c>
      <c r="F81" s="140">
        <v>6421</v>
      </c>
      <c r="G81" s="21">
        <f t="shared" si="7"/>
        <v>38.934745366765299</v>
      </c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</row>
    <row r="82" spans="1:23" ht="15.75" customHeight="1">
      <c r="A82" s="90"/>
      <c r="B82" s="91">
        <v>5</v>
      </c>
      <c r="C82" s="122" t="s">
        <v>82</v>
      </c>
      <c r="D82" s="132" t="s">
        <v>3</v>
      </c>
      <c r="E82" s="125">
        <v>20</v>
      </c>
      <c r="F82" s="140">
        <v>14655</v>
      </c>
      <c r="G82" s="21">
        <f t="shared" si="7"/>
        <v>68.236096895257603</v>
      </c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</row>
    <row r="83" spans="1:23" ht="15.75" customHeight="1">
      <c r="A83" s="90"/>
      <c r="B83" s="91">
        <v>6</v>
      </c>
      <c r="C83" s="122" t="s">
        <v>83</v>
      </c>
      <c r="D83" s="132" t="s">
        <v>3</v>
      </c>
      <c r="E83" s="126">
        <v>6</v>
      </c>
      <c r="F83" s="140">
        <v>5128</v>
      </c>
      <c r="G83" s="21">
        <f t="shared" si="7"/>
        <v>58.502340093603749</v>
      </c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</row>
    <row r="84" spans="1:23" ht="15.75" customHeight="1">
      <c r="A84" s="159" t="s">
        <v>84</v>
      </c>
      <c r="B84" s="85"/>
      <c r="C84" s="121"/>
      <c r="D84" s="135" t="s">
        <v>2</v>
      </c>
      <c r="E84" s="124">
        <v>212</v>
      </c>
      <c r="F84" s="141">
        <f t="shared" ref="F84" si="8">SUM(F85:F121)</f>
        <v>352029</v>
      </c>
      <c r="G84" s="32">
        <f t="shared" si="7"/>
        <v>30.111155615020355</v>
      </c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</row>
    <row r="85" spans="1:23" ht="15.75" customHeight="1">
      <c r="A85" s="90"/>
      <c r="B85" s="91">
        <v>1</v>
      </c>
      <c r="C85" s="122" t="s">
        <v>85</v>
      </c>
      <c r="D85" s="131" t="s">
        <v>1</v>
      </c>
      <c r="E85" s="125">
        <v>1</v>
      </c>
      <c r="F85" s="145">
        <v>5123</v>
      </c>
      <c r="G85" s="21">
        <f t="shared" si="7"/>
        <v>9.7599063048994736</v>
      </c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</row>
    <row r="86" spans="1:23" ht="15.75" customHeight="1">
      <c r="A86" s="79"/>
      <c r="B86" s="106">
        <v>2</v>
      </c>
      <c r="C86" s="122" t="s">
        <v>86</v>
      </c>
      <c r="D86" s="133" t="s">
        <v>2</v>
      </c>
      <c r="E86" s="125">
        <v>7</v>
      </c>
      <c r="F86" s="146">
        <v>11969</v>
      </c>
      <c r="G86" s="21">
        <f t="shared" si="7"/>
        <v>29.242209040020054</v>
      </c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</row>
    <row r="87" spans="1:23" ht="15.75" customHeight="1">
      <c r="A87" s="90"/>
      <c r="B87" s="91">
        <v>3</v>
      </c>
      <c r="C87" s="122" t="s">
        <v>87</v>
      </c>
      <c r="D87" s="131" t="s">
        <v>1</v>
      </c>
      <c r="E87" s="125">
        <v>0</v>
      </c>
      <c r="F87" s="146">
        <v>10611</v>
      </c>
      <c r="G87" s="21">
        <f t="shared" si="7"/>
        <v>0</v>
      </c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</row>
    <row r="88" spans="1:23" ht="15.75" customHeight="1">
      <c r="A88" s="90"/>
      <c r="B88" s="106">
        <v>4</v>
      </c>
      <c r="C88" s="122" t="s">
        <v>88</v>
      </c>
      <c r="D88" s="131" t="s">
        <v>1</v>
      </c>
      <c r="E88" s="125">
        <v>2</v>
      </c>
      <c r="F88" s="146">
        <v>6252</v>
      </c>
      <c r="G88" s="21">
        <f t="shared" si="7"/>
        <v>15.99488163787588</v>
      </c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</row>
    <row r="89" spans="1:23" ht="15.75" customHeight="1">
      <c r="A89" s="90"/>
      <c r="B89" s="91">
        <v>5</v>
      </c>
      <c r="C89" s="122" t="s">
        <v>89</v>
      </c>
      <c r="D89" s="131" t="s">
        <v>1</v>
      </c>
      <c r="E89" s="125">
        <v>3</v>
      </c>
      <c r="F89" s="146">
        <v>10718</v>
      </c>
      <c r="G89" s="21">
        <f t="shared" si="7"/>
        <v>13.995148348572496</v>
      </c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</row>
    <row r="90" spans="1:23" ht="15.75" customHeight="1">
      <c r="A90" s="90"/>
      <c r="B90" s="106">
        <v>6</v>
      </c>
      <c r="C90" s="122" t="s">
        <v>90</v>
      </c>
      <c r="D90" s="133" t="s">
        <v>2</v>
      </c>
      <c r="E90" s="125">
        <v>9</v>
      </c>
      <c r="F90" s="146">
        <v>10985</v>
      </c>
      <c r="G90" s="21">
        <f t="shared" si="7"/>
        <v>40.964952207555761</v>
      </c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</row>
    <row r="91" spans="1:23" ht="15.75" customHeight="1">
      <c r="A91" s="90"/>
      <c r="B91" s="91">
        <v>7</v>
      </c>
      <c r="C91" s="122" t="s">
        <v>91</v>
      </c>
      <c r="D91" s="132" t="s">
        <v>3</v>
      </c>
      <c r="E91" s="125">
        <v>14</v>
      </c>
      <c r="F91" s="146">
        <v>11629</v>
      </c>
      <c r="G91" s="21">
        <f t="shared" si="7"/>
        <v>60.194341731877209</v>
      </c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</row>
    <row r="92" spans="1:23" ht="15.75" customHeight="1">
      <c r="A92" s="90"/>
      <c r="B92" s="106">
        <v>8</v>
      </c>
      <c r="C92" s="122" t="s">
        <v>92</v>
      </c>
      <c r="D92" s="131" t="s">
        <v>1</v>
      </c>
      <c r="E92" s="125">
        <v>0</v>
      </c>
      <c r="F92" s="146">
        <v>2924</v>
      </c>
      <c r="G92" s="21">
        <f t="shared" si="7"/>
        <v>0</v>
      </c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</row>
    <row r="93" spans="1:23" ht="15.75" customHeight="1">
      <c r="A93" s="90"/>
      <c r="B93" s="91">
        <v>9</v>
      </c>
      <c r="C93" s="122" t="s">
        <v>93</v>
      </c>
      <c r="D93" s="131" t="s">
        <v>1</v>
      </c>
      <c r="E93" s="125">
        <v>1</v>
      </c>
      <c r="F93" s="146">
        <v>4132</v>
      </c>
      <c r="G93" s="21">
        <f t="shared" si="7"/>
        <v>12.100677637947726</v>
      </c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</row>
    <row r="94" spans="1:23" ht="15.75" customHeight="1">
      <c r="A94" s="90"/>
      <c r="B94" s="106">
        <v>10</v>
      </c>
      <c r="C94" s="122" t="s">
        <v>94</v>
      </c>
      <c r="D94" s="131" t="s">
        <v>1</v>
      </c>
      <c r="E94" s="125">
        <v>2</v>
      </c>
      <c r="F94" s="146">
        <v>5394</v>
      </c>
      <c r="G94" s="21">
        <f t="shared" si="7"/>
        <v>18.53911753800519</v>
      </c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</row>
    <row r="95" spans="1:23" ht="15.75" customHeight="1">
      <c r="A95" s="90"/>
      <c r="B95" s="91">
        <v>11</v>
      </c>
      <c r="C95" s="122" t="s">
        <v>95</v>
      </c>
      <c r="D95" s="133" t="s">
        <v>2</v>
      </c>
      <c r="E95" s="125">
        <v>5</v>
      </c>
      <c r="F95" s="146">
        <v>11091</v>
      </c>
      <c r="G95" s="21">
        <f t="shared" si="7"/>
        <v>22.540798845911098</v>
      </c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</row>
    <row r="96" spans="1:23" ht="15.75" customHeight="1">
      <c r="A96" s="90"/>
      <c r="B96" s="106">
        <v>12</v>
      </c>
      <c r="C96" s="122" t="s">
        <v>96</v>
      </c>
      <c r="D96" s="133" t="s">
        <v>2</v>
      </c>
      <c r="E96" s="125">
        <v>4</v>
      </c>
      <c r="F96" s="146">
        <v>6851</v>
      </c>
      <c r="G96" s="21">
        <f t="shared" si="7"/>
        <v>29.192818566632607</v>
      </c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</row>
    <row r="97" spans="1:23" ht="15.75" customHeight="1">
      <c r="A97" s="90"/>
      <c r="B97" s="91">
        <v>13</v>
      </c>
      <c r="C97" s="122" t="s">
        <v>97</v>
      </c>
      <c r="D97" s="133" t="s">
        <v>2</v>
      </c>
      <c r="E97" s="125">
        <v>5</v>
      </c>
      <c r="F97" s="146">
        <v>10608</v>
      </c>
      <c r="G97" s="21">
        <f t="shared" si="7"/>
        <v>23.567119155354451</v>
      </c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</row>
    <row r="98" spans="1:23" ht="15.75" customHeight="1">
      <c r="A98" s="90"/>
      <c r="B98" s="106">
        <v>14</v>
      </c>
      <c r="C98" s="122" t="s">
        <v>98</v>
      </c>
      <c r="D98" s="131" t="s">
        <v>1</v>
      </c>
      <c r="E98" s="125">
        <v>4</v>
      </c>
      <c r="F98" s="146">
        <v>10463</v>
      </c>
      <c r="G98" s="21">
        <f t="shared" si="7"/>
        <v>19.114976584153684</v>
      </c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</row>
    <row r="99" spans="1:23" ht="15.75" customHeight="1">
      <c r="A99" s="90"/>
      <c r="B99" s="91">
        <v>15</v>
      </c>
      <c r="C99" s="122" t="s">
        <v>99</v>
      </c>
      <c r="D99" s="133" t="s">
        <v>2</v>
      </c>
      <c r="E99" s="125">
        <v>6</v>
      </c>
      <c r="F99" s="146">
        <v>10680</v>
      </c>
      <c r="G99" s="21">
        <f t="shared" si="7"/>
        <v>28.08988764044944</v>
      </c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</row>
    <row r="100" spans="1:23" ht="15.75" customHeight="1">
      <c r="A100" s="108"/>
      <c r="B100" s="106">
        <v>16</v>
      </c>
      <c r="C100" s="122" t="s">
        <v>100</v>
      </c>
      <c r="D100" s="131" t="s">
        <v>1</v>
      </c>
      <c r="E100" s="125">
        <v>0</v>
      </c>
      <c r="F100" s="146">
        <v>8331</v>
      </c>
      <c r="G100" s="21">
        <f t="shared" si="7"/>
        <v>0</v>
      </c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</row>
    <row r="101" spans="1:23" ht="15.75" customHeight="1">
      <c r="A101" s="108"/>
      <c r="B101" s="91">
        <v>17</v>
      </c>
      <c r="C101" s="122" t="s">
        <v>101</v>
      </c>
      <c r="D101" s="131" t="s">
        <v>1</v>
      </c>
      <c r="E101" s="125">
        <v>2</v>
      </c>
      <c r="F101" s="146">
        <v>11592</v>
      </c>
      <c r="G101" s="21">
        <f t="shared" si="7"/>
        <v>8.6266390614216704</v>
      </c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</row>
    <row r="102" spans="1:23" ht="15.75" customHeight="1">
      <c r="A102" s="108"/>
      <c r="B102" s="106">
        <v>18</v>
      </c>
      <c r="C102" s="122" t="s">
        <v>102</v>
      </c>
      <c r="D102" s="131" t="s">
        <v>1</v>
      </c>
      <c r="E102" s="125">
        <v>0</v>
      </c>
      <c r="F102" s="146">
        <v>6906</v>
      </c>
      <c r="G102" s="21">
        <f t="shared" si="7"/>
        <v>0</v>
      </c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</row>
    <row r="103" spans="1:23" ht="15.75" customHeight="1">
      <c r="A103" s="108"/>
      <c r="B103" s="91">
        <v>19</v>
      </c>
      <c r="C103" s="122" t="s">
        <v>103</v>
      </c>
      <c r="D103" s="132" t="s">
        <v>3</v>
      </c>
      <c r="E103" s="125">
        <v>12</v>
      </c>
      <c r="F103" s="146">
        <v>7632</v>
      </c>
      <c r="G103" s="21">
        <f t="shared" si="7"/>
        <v>78.616352201257868</v>
      </c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</row>
    <row r="104" spans="1:23" ht="15.75" customHeight="1">
      <c r="A104" s="108"/>
      <c r="B104" s="106">
        <v>20</v>
      </c>
      <c r="C104" s="122" t="s">
        <v>104</v>
      </c>
      <c r="D104" s="131" t="s">
        <v>1</v>
      </c>
      <c r="E104" s="125">
        <v>3</v>
      </c>
      <c r="F104" s="146">
        <v>12656</v>
      </c>
      <c r="G104" s="21">
        <f t="shared" si="7"/>
        <v>11.852085967130215</v>
      </c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</row>
    <row r="105" spans="1:23" ht="15.75" customHeight="1">
      <c r="A105" s="108"/>
      <c r="B105" s="91">
        <v>21</v>
      </c>
      <c r="C105" s="122" t="s">
        <v>105</v>
      </c>
      <c r="D105" s="131" t="s">
        <v>1</v>
      </c>
      <c r="E105" s="125">
        <v>2</v>
      </c>
      <c r="F105" s="146">
        <v>6140</v>
      </c>
      <c r="G105" s="21">
        <f t="shared" si="7"/>
        <v>16.286644951140065</v>
      </c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</row>
    <row r="106" spans="1:23" ht="15.75" customHeight="1">
      <c r="A106" s="108"/>
      <c r="B106" s="106">
        <v>22</v>
      </c>
      <c r="C106" s="122" t="s">
        <v>106</v>
      </c>
      <c r="D106" s="133" t="s">
        <v>2</v>
      </c>
      <c r="E106" s="125">
        <v>8</v>
      </c>
      <c r="F106" s="146">
        <v>15206</v>
      </c>
      <c r="G106" s="21">
        <f t="shared" si="7"/>
        <v>26.305405760883865</v>
      </c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</row>
    <row r="107" spans="1:23" ht="15.75" customHeight="1">
      <c r="A107" s="108"/>
      <c r="B107" s="91">
        <v>23</v>
      </c>
      <c r="C107" s="122" t="s">
        <v>107</v>
      </c>
      <c r="D107" s="132" t="s">
        <v>3</v>
      </c>
      <c r="E107" s="125">
        <v>14</v>
      </c>
      <c r="F107" s="146">
        <v>12817</v>
      </c>
      <c r="G107" s="21">
        <f t="shared" si="7"/>
        <v>54.614964500273068</v>
      </c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</row>
    <row r="108" spans="1:23" ht="15.75" customHeight="1">
      <c r="A108" s="108"/>
      <c r="B108" s="106">
        <v>24</v>
      </c>
      <c r="C108" s="122" t="s">
        <v>108</v>
      </c>
      <c r="D108" s="131" t="s">
        <v>1</v>
      </c>
      <c r="E108" s="125">
        <v>4</v>
      </c>
      <c r="F108" s="146">
        <v>14621</v>
      </c>
      <c r="G108" s="21">
        <f t="shared" si="7"/>
        <v>13.678954927843513</v>
      </c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</row>
    <row r="109" spans="1:23" ht="15.75" customHeight="1">
      <c r="A109" s="108"/>
      <c r="B109" s="91">
        <v>25</v>
      </c>
      <c r="C109" s="122" t="s">
        <v>109</v>
      </c>
      <c r="D109" s="131" t="s">
        <v>1</v>
      </c>
      <c r="E109" s="125">
        <v>0</v>
      </c>
      <c r="F109" s="146">
        <v>8035</v>
      </c>
      <c r="G109" s="21">
        <f t="shared" si="7"/>
        <v>0</v>
      </c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</row>
    <row r="110" spans="1:23" ht="15.75" customHeight="1">
      <c r="A110" s="108"/>
      <c r="B110" s="106">
        <v>26</v>
      </c>
      <c r="C110" s="122" t="s">
        <v>110</v>
      </c>
      <c r="D110" s="133" t="s">
        <v>2</v>
      </c>
      <c r="E110" s="125">
        <v>6</v>
      </c>
      <c r="F110" s="146">
        <v>7167</v>
      </c>
      <c r="G110" s="21">
        <f t="shared" si="7"/>
        <v>41.858518208455422</v>
      </c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</row>
    <row r="111" spans="1:23" ht="15.75" customHeight="1">
      <c r="A111" s="108"/>
      <c r="B111" s="91">
        <v>27</v>
      </c>
      <c r="C111" s="122" t="s">
        <v>111</v>
      </c>
      <c r="D111" s="131" t="s">
        <v>1</v>
      </c>
      <c r="E111" s="125">
        <v>1</v>
      </c>
      <c r="F111" s="146">
        <v>7558</v>
      </c>
      <c r="G111" s="21">
        <f t="shared" si="7"/>
        <v>6.6155067478168821</v>
      </c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</row>
    <row r="112" spans="1:23" ht="15.75" customHeight="1">
      <c r="A112" s="108"/>
      <c r="B112" s="106">
        <v>28</v>
      </c>
      <c r="C112" s="122" t="s">
        <v>112</v>
      </c>
      <c r="D112" s="131" t="s">
        <v>1</v>
      </c>
      <c r="E112" s="125">
        <v>5</v>
      </c>
      <c r="F112" s="146">
        <v>13090</v>
      </c>
      <c r="G112" s="21">
        <f t="shared" si="7"/>
        <v>19.098548510313215</v>
      </c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</row>
    <row r="113" spans="1:23" ht="15.75" customHeight="1">
      <c r="A113" s="108"/>
      <c r="B113" s="91">
        <v>29</v>
      </c>
      <c r="C113" s="122" t="s">
        <v>113</v>
      </c>
      <c r="D113" s="133" t="s">
        <v>2</v>
      </c>
      <c r="E113" s="125">
        <v>7</v>
      </c>
      <c r="F113" s="146">
        <v>11867</v>
      </c>
      <c r="G113" s="21">
        <f t="shared" si="7"/>
        <v>29.493553551866519</v>
      </c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</row>
    <row r="114" spans="1:23" ht="15.75" customHeight="1">
      <c r="A114" s="108"/>
      <c r="B114" s="106">
        <v>30</v>
      </c>
      <c r="C114" s="122" t="s">
        <v>114</v>
      </c>
      <c r="D114" s="131" t="s">
        <v>1</v>
      </c>
      <c r="E114" s="125">
        <v>1</v>
      </c>
      <c r="F114" s="146">
        <v>11832</v>
      </c>
      <c r="G114" s="21">
        <f t="shared" si="7"/>
        <v>4.2258282623394186</v>
      </c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</row>
    <row r="115" spans="1:23" ht="15.75" customHeight="1">
      <c r="A115" s="108"/>
      <c r="B115" s="91">
        <v>31</v>
      </c>
      <c r="C115" s="122" t="s">
        <v>115</v>
      </c>
      <c r="D115" s="133" t="s">
        <v>2</v>
      </c>
      <c r="E115" s="125">
        <v>4</v>
      </c>
      <c r="F115" s="146">
        <v>8842</v>
      </c>
      <c r="G115" s="21">
        <f t="shared" si="7"/>
        <v>22.619316896629723</v>
      </c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</row>
    <row r="116" spans="1:23" ht="15.75" customHeight="1">
      <c r="A116" s="108"/>
      <c r="B116" s="106">
        <v>32</v>
      </c>
      <c r="C116" s="122" t="s">
        <v>116</v>
      </c>
      <c r="D116" s="133" t="s">
        <v>2</v>
      </c>
      <c r="E116" s="125">
        <v>14</v>
      </c>
      <c r="F116" s="146">
        <v>14503</v>
      </c>
      <c r="G116" s="21">
        <f t="shared" si="7"/>
        <v>48.265876025649867</v>
      </c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</row>
    <row r="117" spans="1:23" ht="15.75" customHeight="1">
      <c r="A117" s="108"/>
      <c r="B117" s="91">
        <v>33</v>
      </c>
      <c r="C117" s="122" t="s">
        <v>117</v>
      </c>
      <c r="D117" s="132" t="s">
        <v>3</v>
      </c>
      <c r="E117" s="125">
        <v>9</v>
      </c>
      <c r="F117" s="146">
        <v>8125</v>
      </c>
      <c r="G117" s="21">
        <f t="shared" si="7"/>
        <v>55.384615384615387</v>
      </c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</row>
    <row r="118" spans="1:23" ht="15.75" customHeight="1">
      <c r="A118" s="108"/>
      <c r="B118" s="106">
        <v>34</v>
      </c>
      <c r="C118" s="122" t="s">
        <v>118</v>
      </c>
      <c r="D118" s="132" t="s">
        <v>3</v>
      </c>
      <c r="E118" s="125">
        <v>14</v>
      </c>
      <c r="F118" s="146">
        <v>5871</v>
      </c>
      <c r="G118" s="21">
        <f t="shared" si="7"/>
        <v>119.23011412025208</v>
      </c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</row>
    <row r="119" spans="1:23" ht="15.75" customHeight="1">
      <c r="A119" s="108"/>
      <c r="B119" s="91">
        <v>35</v>
      </c>
      <c r="C119" s="122" t="s">
        <v>119</v>
      </c>
      <c r="D119" s="132" t="s">
        <v>3</v>
      </c>
      <c r="E119" s="125">
        <v>16</v>
      </c>
      <c r="F119" s="146">
        <v>11887</v>
      </c>
      <c r="G119" s="21">
        <f t="shared" si="7"/>
        <v>67.300412215024821</v>
      </c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</row>
    <row r="120" spans="1:23" ht="15.75" customHeight="1">
      <c r="A120" s="108"/>
      <c r="B120" s="106">
        <v>36</v>
      </c>
      <c r="C120" s="122" t="s">
        <v>120</v>
      </c>
      <c r="D120" s="132" t="s">
        <v>3</v>
      </c>
      <c r="E120" s="125">
        <v>17</v>
      </c>
      <c r="F120" s="146">
        <v>9000</v>
      </c>
      <c r="G120" s="21">
        <f t="shared" si="7"/>
        <v>94.444444444444443</v>
      </c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</row>
    <row r="121" spans="1:23" ht="15.75" customHeight="1">
      <c r="A121" s="108"/>
      <c r="B121" s="91">
        <v>37</v>
      </c>
      <c r="C121" s="122" t="s">
        <v>121</v>
      </c>
      <c r="D121" s="132" t="s">
        <v>3</v>
      </c>
      <c r="E121" s="125">
        <v>10</v>
      </c>
      <c r="F121" s="146">
        <v>8921</v>
      </c>
      <c r="G121" s="21">
        <f t="shared" si="7"/>
        <v>56.047528304001794</v>
      </c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</row>
    <row r="122" spans="1:23" ht="15.75" customHeight="1">
      <c r="A122" s="159" t="s">
        <v>122</v>
      </c>
      <c r="B122" s="85"/>
      <c r="C122" s="121"/>
      <c r="D122" s="135" t="s">
        <v>2</v>
      </c>
      <c r="E122" s="124">
        <v>156</v>
      </c>
      <c r="F122" s="141">
        <f t="shared" ref="F122" si="9">SUM(F123:F138)</f>
        <v>197085</v>
      </c>
      <c r="G122" s="32">
        <f t="shared" si="7"/>
        <v>39.576832331227642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</row>
    <row r="123" spans="1:23" ht="15.75" customHeight="1">
      <c r="A123" s="108"/>
      <c r="B123" s="91">
        <v>1</v>
      </c>
      <c r="C123" s="122" t="s">
        <v>123</v>
      </c>
      <c r="D123" s="131" t="s">
        <v>1</v>
      </c>
      <c r="E123" s="125">
        <v>4</v>
      </c>
      <c r="F123" s="140">
        <v>27731</v>
      </c>
      <c r="G123" s="21">
        <f t="shared" si="7"/>
        <v>7.2121452526053869</v>
      </c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</row>
    <row r="124" spans="1:23" ht="15.75" customHeight="1">
      <c r="A124" s="108"/>
      <c r="B124" s="91">
        <v>2</v>
      </c>
      <c r="C124" s="122" t="s">
        <v>124</v>
      </c>
      <c r="D124" s="132" t="s">
        <v>3</v>
      </c>
      <c r="E124" s="125">
        <v>24</v>
      </c>
      <c r="F124" s="140">
        <v>8685</v>
      </c>
      <c r="G124" s="21">
        <f t="shared" si="7"/>
        <v>138.16925734024178</v>
      </c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</row>
    <row r="125" spans="1:23" ht="15.75" customHeight="1">
      <c r="A125" s="108"/>
      <c r="B125" s="91">
        <v>3</v>
      </c>
      <c r="C125" s="122" t="s">
        <v>125</v>
      </c>
      <c r="D125" s="131" t="s">
        <v>1</v>
      </c>
      <c r="E125" s="125">
        <v>3</v>
      </c>
      <c r="F125" s="140">
        <v>13427</v>
      </c>
      <c r="G125" s="21">
        <f t="shared" si="7"/>
        <v>11.171520071497728</v>
      </c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</row>
    <row r="126" spans="1:23" ht="15.75" customHeight="1">
      <c r="A126" s="108"/>
      <c r="B126" s="91">
        <v>4</v>
      </c>
      <c r="C126" s="122" t="s">
        <v>126</v>
      </c>
      <c r="D126" s="131" t="s">
        <v>1</v>
      </c>
      <c r="E126" s="125">
        <v>5</v>
      </c>
      <c r="F126" s="140">
        <v>12583</v>
      </c>
      <c r="G126" s="21">
        <f t="shared" si="7"/>
        <v>19.86807597552253</v>
      </c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</row>
    <row r="127" spans="1:23" ht="15.75" customHeight="1">
      <c r="A127" s="108"/>
      <c r="B127" s="91">
        <v>5</v>
      </c>
      <c r="C127" s="122" t="s">
        <v>127</v>
      </c>
      <c r="D127" s="130" t="s">
        <v>4</v>
      </c>
      <c r="E127" s="125">
        <v>34</v>
      </c>
      <c r="F127" s="140">
        <v>6777</v>
      </c>
      <c r="G127" s="21">
        <f t="shared" si="7"/>
        <v>250.84845801977275</v>
      </c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</row>
    <row r="128" spans="1:23" ht="15.75" customHeight="1">
      <c r="A128" s="108"/>
      <c r="B128" s="91">
        <v>6</v>
      </c>
      <c r="C128" s="122" t="s">
        <v>128</v>
      </c>
      <c r="D128" s="131" t="s">
        <v>1</v>
      </c>
      <c r="E128" s="125">
        <v>5</v>
      </c>
      <c r="F128" s="140">
        <v>12012</v>
      </c>
      <c r="G128" s="21">
        <f t="shared" si="7"/>
        <v>20.812520812520813</v>
      </c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</row>
    <row r="129" spans="1:23" ht="15.75" customHeight="1">
      <c r="A129" s="108"/>
      <c r="B129" s="91">
        <v>7</v>
      </c>
      <c r="C129" s="122" t="s">
        <v>129</v>
      </c>
      <c r="D129" s="131" t="s">
        <v>1</v>
      </c>
      <c r="E129" s="125">
        <v>1</v>
      </c>
      <c r="F129" s="140">
        <v>18515</v>
      </c>
      <c r="G129" s="21">
        <f t="shared" si="7"/>
        <v>2.7005130974885225</v>
      </c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</row>
    <row r="130" spans="1:23" ht="15.75" customHeight="1">
      <c r="A130" s="108"/>
      <c r="B130" s="91">
        <v>8</v>
      </c>
      <c r="C130" s="122" t="s">
        <v>130</v>
      </c>
      <c r="D130" s="131" t="s">
        <v>1</v>
      </c>
      <c r="E130" s="125">
        <v>3</v>
      </c>
      <c r="F130" s="140">
        <v>11305</v>
      </c>
      <c r="G130" s="21">
        <f t="shared" si="7"/>
        <v>13.268465280849183</v>
      </c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</row>
    <row r="131" spans="1:23" ht="15.75" customHeight="1">
      <c r="A131" s="108"/>
      <c r="B131" s="91">
        <v>9</v>
      </c>
      <c r="C131" s="122" t="s">
        <v>131</v>
      </c>
      <c r="D131" s="131" t="s">
        <v>1</v>
      </c>
      <c r="E131" s="125">
        <v>5</v>
      </c>
      <c r="F131" s="140">
        <v>13133</v>
      </c>
      <c r="G131" s="21">
        <f t="shared" si="7"/>
        <v>19.036016142541687</v>
      </c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</row>
    <row r="132" spans="1:23" ht="15.75" customHeight="1">
      <c r="A132" s="108"/>
      <c r="B132" s="91">
        <v>10</v>
      </c>
      <c r="C132" s="122" t="s">
        <v>132</v>
      </c>
      <c r="D132" s="133" t="s">
        <v>2</v>
      </c>
      <c r="E132" s="125">
        <v>4</v>
      </c>
      <c r="F132" s="140">
        <v>8112</v>
      </c>
      <c r="G132" s="21">
        <f t="shared" si="7"/>
        <v>24.65483234714004</v>
      </c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</row>
    <row r="133" spans="1:23" ht="15.75" customHeight="1">
      <c r="A133" s="108"/>
      <c r="B133" s="91">
        <v>11</v>
      </c>
      <c r="C133" s="122" t="s">
        <v>133</v>
      </c>
      <c r="D133" s="131" t="s">
        <v>1</v>
      </c>
      <c r="E133" s="125">
        <v>2</v>
      </c>
      <c r="F133" s="140">
        <v>8962</v>
      </c>
      <c r="G133" s="21">
        <f t="shared" si="7"/>
        <v>11.15822361080116</v>
      </c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</row>
    <row r="134" spans="1:23" ht="15.75" customHeight="1">
      <c r="A134" s="108"/>
      <c r="B134" s="91">
        <v>12</v>
      </c>
      <c r="C134" s="122" t="s">
        <v>134</v>
      </c>
      <c r="D134" s="133" t="s">
        <v>2</v>
      </c>
      <c r="E134" s="125">
        <v>6</v>
      </c>
      <c r="F134" s="140">
        <v>13170</v>
      </c>
      <c r="G134" s="21">
        <f t="shared" si="7"/>
        <v>22.779043280182233</v>
      </c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</row>
    <row r="135" spans="1:23" ht="15.75" customHeight="1">
      <c r="A135" s="108"/>
      <c r="B135" s="91">
        <v>13</v>
      </c>
      <c r="C135" s="122" t="s">
        <v>135</v>
      </c>
      <c r="D135" s="133" t="s">
        <v>2</v>
      </c>
      <c r="E135" s="125">
        <v>9</v>
      </c>
      <c r="F135" s="140">
        <v>9186</v>
      </c>
      <c r="G135" s="21">
        <f t="shared" si="7"/>
        <v>48.987589810581319</v>
      </c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</row>
    <row r="136" spans="1:23" ht="15.75" customHeight="1">
      <c r="A136" s="108"/>
      <c r="B136" s="91">
        <v>14</v>
      </c>
      <c r="C136" s="122" t="s">
        <v>136</v>
      </c>
      <c r="D136" s="131" t="s">
        <v>1</v>
      </c>
      <c r="E136" s="125">
        <v>1</v>
      </c>
      <c r="F136" s="140">
        <v>11322</v>
      </c>
      <c r="G136" s="21">
        <f t="shared" si="7"/>
        <v>4.4161808867691219</v>
      </c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</row>
    <row r="137" spans="1:23" ht="15.75" customHeight="1">
      <c r="A137" s="108"/>
      <c r="B137" s="91">
        <v>15</v>
      </c>
      <c r="C137" s="122" t="s">
        <v>137</v>
      </c>
      <c r="D137" s="130" t="s">
        <v>4</v>
      </c>
      <c r="E137" s="125">
        <v>44</v>
      </c>
      <c r="F137" s="140">
        <v>10133</v>
      </c>
      <c r="G137" s="21">
        <f t="shared" si="7"/>
        <v>217.11240501332281</v>
      </c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</row>
    <row r="138" spans="1:23" ht="15.75" customHeight="1">
      <c r="A138" s="108"/>
      <c r="B138" s="91">
        <v>16</v>
      </c>
      <c r="C138" s="122" t="s">
        <v>138</v>
      </c>
      <c r="D138" s="133" t="s">
        <v>2</v>
      </c>
      <c r="E138" s="125">
        <v>6</v>
      </c>
      <c r="F138" s="140">
        <v>12032</v>
      </c>
      <c r="G138" s="21">
        <f t="shared" si="7"/>
        <v>24.933510638297872</v>
      </c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</row>
    <row r="139" spans="1:23" ht="15.75" customHeight="1">
      <c r="A139" s="157" t="s">
        <v>139</v>
      </c>
      <c r="B139" s="85"/>
      <c r="C139" s="121"/>
      <c r="D139" s="136" t="s">
        <v>1</v>
      </c>
      <c r="E139" s="124">
        <v>34</v>
      </c>
      <c r="F139" s="141">
        <f t="shared" ref="F139" si="10">SUM(F140:F156)</f>
        <v>152395</v>
      </c>
      <c r="G139" s="32">
        <f t="shared" si="7"/>
        <v>11.155221628006169</v>
      </c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</row>
    <row r="140" spans="1:23" ht="15.75" customHeight="1">
      <c r="A140" s="108"/>
      <c r="B140" s="91">
        <v>1</v>
      </c>
      <c r="C140" s="122" t="s">
        <v>140</v>
      </c>
      <c r="D140" s="131" t="s">
        <v>1</v>
      </c>
      <c r="E140" s="125">
        <v>1</v>
      </c>
      <c r="F140" s="140">
        <v>4726</v>
      </c>
      <c r="G140" s="21">
        <f t="shared" si="7"/>
        <v>10.579771476936099</v>
      </c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</row>
    <row r="141" spans="1:23" ht="15.75" customHeight="1">
      <c r="A141" s="108"/>
      <c r="B141" s="91">
        <v>2</v>
      </c>
      <c r="C141" s="122" t="s">
        <v>141</v>
      </c>
      <c r="D141" s="131" t="s">
        <v>1</v>
      </c>
      <c r="E141" s="125">
        <v>4</v>
      </c>
      <c r="F141" s="140">
        <v>11222</v>
      </c>
      <c r="G141" s="21">
        <f t="shared" ref="G141:G204" si="11">(E141)/(F141*2)*100000</f>
        <v>17.822135091783995</v>
      </c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</row>
    <row r="142" spans="1:23" ht="15.75" customHeight="1">
      <c r="A142" s="108"/>
      <c r="B142" s="91">
        <v>3</v>
      </c>
      <c r="C142" s="122" t="s">
        <v>142</v>
      </c>
      <c r="D142" s="131" t="s">
        <v>1</v>
      </c>
      <c r="E142" s="125">
        <v>1</v>
      </c>
      <c r="F142" s="140">
        <v>9710</v>
      </c>
      <c r="G142" s="21">
        <f t="shared" si="11"/>
        <v>5.1493305870236874</v>
      </c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</row>
    <row r="143" spans="1:23" ht="15.75" customHeight="1">
      <c r="A143" s="108"/>
      <c r="B143" s="91">
        <v>4</v>
      </c>
      <c r="C143" s="122" t="s">
        <v>143</v>
      </c>
      <c r="D143" s="131" t="s">
        <v>1</v>
      </c>
      <c r="E143" s="125">
        <v>1</v>
      </c>
      <c r="F143" s="140">
        <v>6500</v>
      </c>
      <c r="G143" s="21">
        <f t="shared" si="11"/>
        <v>7.6923076923076925</v>
      </c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</row>
    <row r="144" spans="1:23" ht="15.75" customHeight="1">
      <c r="A144" s="108"/>
      <c r="B144" s="91">
        <v>5</v>
      </c>
      <c r="C144" s="122" t="s">
        <v>144</v>
      </c>
      <c r="D144" s="131" t="s">
        <v>1</v>
      </c>
      <c r="E144" s="125">
        <v>0</v>
      </c>
      <c r="F144" s="140">
        <v>9175</v>
      </c>
      <c r="G144" s="21">
        <f t="shared" si="11"/>
        <v>0</v>
      </c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</row>
    <row r="145" spans="1:23" ht="15.75" customHeight="1">
      <c r="A145" s="108"/>
      <c r="B145" s="91">
        <v>6</v>
      </c>
      <c r="C145" s="122" t="s">
        <v>145</v>
      </c>
      <c r="D145" s="132" t="s">
        <v>3</v>
      </c>
      <c r="E145" s="125">
        <v>12</v>
      </c>
      <c r="F145" s="140">
        <v>6979</v>
      </c>
      <c r="G145" s="21">
        <f t="shared" si="11"/>
        <v>85.972202321249455</v>
      </c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</row>
    <row r="146" spans="1:23" ht="15.75" customHeight="1">
      <c r="A146" s="108"/>
      <c r="B146" s="91">
        <v>7</v>
      </c>
      <c r="C146" s="122" t="s">
        <v>146</v>
      </c>
      <c r="D146" s="133" t="s">
        <v>2</v>
      </c>
      <c r="E146" s="125">
        <v>5</v>
      </c>
      <c r="F146" s="140">
        <v>10500</v>
      </c>
      <c r="G146" s="21">
        <f t="shared" si="11"/>
        <v>23.80952380952381</v>
      </c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</row>
    <row r="147" spans="1:23" ht="15.75" customHeight="1">
      <c r="A147" s="108"/>
      <c r="B147" s="91">
        <v>8</v>
      </c>
      <c r="C147" s="122" t="s">
        <v>136</v>
      </c>
      <c r="D147" s="131" t="s">
        <v>1</v>
      </c>
      <c r="E147" s="125">
        <v>1</v>
      </c>
      <c r="F147" s="140">
        <v>10480</v>
      </c>
      <c r="G147" s="21">
        <f t="shared" si="11"/>
        <v>4.770992366412214</v>
      </c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</row>
    <row r="148" spans="1:23" ht="15.75" customHeight="1">
      <c r="A148" s="108"/>
      <c r="B148" s="91">
        <v>9</v>
      </c>
      <c r="C148" s="122" t="s">
        <v>147</v>
      </c>
      <c r="D148" s="131" t="s">
        <v>1</v>
      </c>
      <c r="E148" s="125">
        <v>0</v>
      </c>
      <c r="F148" s="140">
        <v>8657</v>
      </c>
      <c r="G148" s="21">
        <f t="shared" si="11"/>
        <v>0</v>
      </c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</row>
    <row r="149" spans="1:23" ht="15.75" customHeight="1">
      <c r="A149" s="108"/>
      <c r="B149" s="91">
        <v>10</v>
      </c>
      <c r="C149" s="122" t="s">
        <v>148</v>
      </c>
      <c r="D149" s="131" t="s">
        <v>1</v>
      </c>
      <c r="E149" s="125">
        <v>1</v>
      </c>
      <c r="F149" s="140">
        <v>8399</v>
      </c>
      <c r="G149" s="21">
        <f t="shared" si="11"/>
        <v>5.9530896535301823</v>
      </c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</row>
    <row r="150" spans="1:23" ht="15.75" customHeight="1">
      <c r="A150" s="108"/>
      <c r="B150" s="91">
        <v>11</v>
      </c>
      <c r="C150" s="122" t="s">
        <v>149</v>
      </c>
      <c r="D150" s="131" t="s">
        <v>1</v>
      </c>
      <c r="E150" s="125">
        <v>1</v>
      </c>
      <c r="F150" s="140">
        <v>8040</v>
      </c>
      <c r="G150" s="21">
        <f t="shared" si="11"/>
        <v>6.2189054726368154</v>
      </c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</row>
    <row r="151" spans="1:23" ht="15.75" customHeight="1">
      <c r="A151" s="108"/>
      <c r="B151" s="91">
        <v>12</v>
      </c>
      <c r="C151" s="122" t="s">
        <v>150</v>
      </c>
      <c r="D151" s="131" t="s">
        <v>1</v>
      </c>
      <c r="E151" s="125">
        <v>0</v>
      </c>
      <c r="F151" s="140">
        <v>13554</v>
      </c>
      <c r="G151" s="21">
        <f t="shared" si="11"/>
        <v>0</v>
      </c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</row>
    <row r="152" spans="1:23" ht="15.75" customHeight="1">
      <c r="A152" s="108"/>
      <c r="B152" s="91">
        <v>13</v>
      </c>
      <c r="C152" s="122" t="s">
        <v>151</v>
      </c>
      <c r="D152" s="131" t="s">
        <v>1</v>
      </c>
      <c r="E152" s="125">
        <v>3</v>
      </c>
      <c r="F152" s="140">
        <v>8246</v>
      </c>
      <c r="G152" s="21">
        <f t="shared" si="11"/>
        <v>18.190637885035169</v>
      </c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</row>
    <row r="153" spans="1:23" ht="15.75" customHeight="1">
      <c r="A153" s="108"/>
      <c r="B153" s="91">
        <v>14</v>
      </c>
      <c r="C153" s="122" t="s">
        <v>152</v>
      </c>
      <c r="D153" s="131" t="s">
        <v>1</v>
      </c>
      <c r="E153" s="125">
        <v>2</v>
      </c>
      <c r="F153" s="140">
        <v>13452</v>
      </c>
      <c r="G153" s="21">
        <f t="shared" si="11"/>
        <v>7.43383883437407</v>
      </c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</row>
    <row r="154" spans="1:23" ht="15.75" customHeight="1">
      <c r="A154" s="108"/>
      <c r="B154" s="91">
        <v>15</v>
      </c>
      <c r="C154" s="122" t="s">
        <v>153</v>
      </c>
      <c r="D154" s="131" t="s">
        <v>1</v>
      </c>
      <c r="E154" s="125">
        <v>2</v>
      </c>
      <c r="F154" s="140">
        <v>7120</v>
      </c>
      <c r="G154" s="21">
        <f t="shared" si="11"/>
        <v>14.04494382022472</v>
      </c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</row>
    <row r="155" spans="1:23" ht="15.75" customHeight="1">
      <c r="A155" s="108"/>
      <c r="B155" s="91">
        <v>16</v>
      </c>
      <c r="C155" s="122" t="s">
        <v>154</v>
      </c>
      <c r="D155" s="131" t="s">
        <v>1</v>
      </c>
      <c r="E155" s="125">
        <v>0</v>
      </c>
      <c r="F155" s="140">
        <v>6346</v>
      </c>
      <c r="G155" s="21">
        <f t="shared" si="11"/>
        <v>0</v>
      </c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</row>
    <row r="156" spans="1:23" ht="15.75" customHeight="1">
      <c r="A156" s="108"/>
      <c r="B156" s="91">
        <v>17</v>
      </c>
      <c r="C156" s="122" t="s">
        <v>155</v>
      </c>
      <c r="D156" s="131" t="s">
        <v>1</v>
      </c>
      <c r="E156" s="125">
        <v>0</v>
      </c>
      <c r="F156" s="140">
        <v>9289</v>
      </c>
      <c r="G156" s="21">
        <f t="shared" si="11"/>
        <v>0</v>
      </c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</row>
    <row r="157" spans="1:23" ht="15.75" customHeight="1">
      <c r="A157" s="157" t="s">
        <v>156</v>
      </c>
      <c r="B157" s="85"/>
      <c r="C157" s="121"/>
      <c r="D157" s="136" t="s">
        <v>1</v>
      </c>
      <c r="E157" s="124">
        <v>27</v>
      </c>
      <c r="F157" s="147">
        <f>SUM(F158:F175)</f>
        <v>150857</v>
      </c>
      <c r="G157" s="32">
        <f t="shared" si="11"/>
        <v>8.9488721106743476</v>
      </c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</row>
    <row r="158" spans="1:23" ht="15.75" customHeight="1">
      <c r="A158" s="108"/>
      <c r="B158" s="91">
        <v>1</v>
      </c>
      <c r="C158" s="122" t="s">
        <v>157</v>
      </c>
      <c r="D158" s="133" t="s">
        <v>2</v>
      </c>
      <c r="E158" s="125">
        <v>2</v>
      </c>
      <c r="F158" s="148">
        <v>3955</v>
      </c>
      <c r="G158" s="21">
        <f t="shared" si="11"/>
        <v>25.284450063211125</v>
      </c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</row>
    <row r="159" spans="1:23" ht="15.75" customHeight="1">
      <c r="A159" s="108"/>
      <c r="B159" s="91">
        <v>2</v>
      </c>
      <c r="C159" s="122" t="s">
        <v>158</v>
      </c>
      <c r="D159" s="131" t="s">
        <v>1</v>
      </c>
      <c r="E159" s="125">
        <v>1</v>
      </c>
      <c r="F159" s="148">
        <v>7559</v>
      </c>
      <c r="G159" s="21">
        <f t="shared" si="11"/>
        <v>6.6146315650218286</v>
      </c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</row>
    <row r="160" spans="1:23" ht="15.75" customHeight="1">
      <c r="A160" s="108"/>
      <c r="B160" s="91">
        <v>3</v>
      </c>
      <c r="C160" s="122" t="s">
        <v>159</v>
      </c>
      <c r="D160" s="131" t="s">
        <v>1</v>
      </c>
      <c r="E160" s="125">
        <v>1</v>
      </c>
      <c r="F160" s="148">
        <v>9339</v>
      </c>
      <c r="G160" s="21">
        <f t="shared" si="11"/>
        <v>5.3538922796873329</v>
      </c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</row>
    <row r="161" spans="1:23" ht="15.75" customHeight="1">
      <c r="A161" s="108"/>
      <c r="B161" s="91">
        <v>4</v>
      </c>
      <c r="C161" s="122" t="s">
        <v>160</v>
      </c>
      <c r="D161" s="131" t="s">
        <v>1</v>
      </c>
      <c r="E161" s="125">
        <v>0</v>
      </c>
      <c r="F161" s="148">
        <v>9750</v>
      </c>
      <c r="G161" s="21">
        <f t="shared" si="11"/>
        <v>0</v>
      </c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</row>
    <row r="162" spans="1:23" ht="15.75" customHeight="1">
      <c r="A162" s="108"/>
      <c r="B162" s="91">
        <v>5</v>
      </c>
      <c r="C162" s="122" t="s">
        <v>161</v>
      </c>
      <c r="D162" s="131" t="s">
        <v>1</v>
      </c>
      <c r="E162" s="125">
        <v>1</v>
      </c>
      <c r="F162" s="148">
        <v>7228</v>
      </c>
      <c r="G162" s="21">
        <f t="shared" si="11"/>
        <v>6.9175428887659098</v>
      </c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</row>
    <row r="163" spans="1:23" ht="15.75" customHeight="1">
      <c r="A163" s="108"/>
      <c r="B163" s="91">
        <v>6</v>
      </c>
      <c r="C163" s="122" t="s">
        <v>162</v>
      </c>
      <c r="D163" s="131" t="s">
        <v>1</v>
      </c>
      <c r="E163" s="125">
        <v>3</v>
      </c>
      <c r="F163" s="148">
        <v>8014</v>
      </c>
      <c r="G163" s="21">
        <f t="shared" si="11"/>
        <v>18.717244821562264</v>
      </c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</row>
    <row r="164" spans="1:23" ht="15.75" customHeight="1">
      <c r="A164" s="108"/>
      <c r="B164" s="91">
        <v>7</v>
      </c>
      <c r="C164" s="122" t="s">
        <v>163</v>
      </c>
      <c r="D164" s="131" t="s">
        <v>1</v>
      </c>
      <c r="E164" s="125">
        <v>1</v>
      </c>
      <c r="F164" s="148">
        <v>10700</v>
      </c>
      <c r="G164" s="21">
        <f t="shared" si="11"/>
        <v>4.6728971962616823</v>
      </c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</row>
    <row r="165" spans="1:23" ht="15.75" customHeight="1">
      <c r="A165" s="108"/>
      <c r="B165" s="91">
        <v>8</v>
      </c>
      <c r="C165" s="122" t="s">
        <v>164</v>
      </c>
      <c r="D165" s="131" t="s">
        <v>1</v>
      </c>
      <c r="E165" s="125">
        <v>1</v>
      </c>
      <c r="F165" s="148">
        <v>5922</v>
      </c>
      <c r="G165" s="21">
        <f t="shared" si="11"/>
        <v>8.4430935494765293</v>
      </c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</row>
    <row r="166" spans="1:23" ht="15.75" customHeight="1">
      <c r="A166" s="108"/>
      <c r="B166" s="91">
        <v>9</v>
      </c>
      <c r="C166" s="122" t="s">
        <v>165</v>
      </c>
      <c r="D166" s="131" t="s">
        <v>1</v>
      </c>
      <c r="E166" s="125">
        <v>2</v>
      </c>
      <c r="F166" s="148">
        <v>5875</v>
      </c>
      <c r="G166" s="21">
        <f t="shared" si="11"/>
        <v>17.021276595744681</v>
      </c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</row>
    <row r="167" spans="1:23" ht="15.75" customHeight="1">
      <c r="A167" s="108"/>
      <c r="B167" s="91">
        <v>10</v>
      </c>
      <c r="C167" s="122" t="s">
        <v>166</v>
      </c>
      <c r="D167" s="131" t="s">
        <v>1</v>
      </c>
      <c r="E167" s="125">
        <v>0</v>
      </c>
      <c r="F167" s="148">
        <v>6652</v>
      </c>
      <c r="G167" s="21">
        <f t="shared" si="11"/>
        <v>0</v>
      </c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</row>
    <row r="168" spans="1:23" ht="15.75" customHeight="1">
      <c r="A168" s="108"/>
      <c r="B168" s="91">
        <v>11</v>
      </c>
      <c r="C168" s="122" t="s">
        <v>95</v>
      </c>
      <c r="D168" s="131" t="s">
        <v>1</v>
      </c>
      <c r="E168" s="125">
        <v>3</v>
      </c>
      <c r="F168" s="149">
        <v>9275</v>
      </c>
      <c r="G168" s="21">
        <f t="shared" si="11"/>
        <v>16.172506738544474</v>
      </c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</row>
    <row r="169" spans="1:23" ht="15.75" customHeight="1">
      <c r="A169" s="108"/>
      <c r="B169" s="91">
        <v>12</v>
      </c>
      <c r="C169" s="122" t="s">
        <v>167</v>
      </c>
      <c r="D169" s="131" t="s">
        <v>1</v>
      </c>
      <c r="E169" s="125">
        <v>1</v>
      </c>
      <c r="F169" s="149">
        <v>7505</v>
      </c>
      <c r="G169" s="21">
        <f t="shared" si="11"/>
        <v>6.6622251832111923</v>
      </c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</row>
    <row r="170" spans="1:23" ht="15.75" customHeight="1">
      <c r="A170" s="108"/>
      <c r="B170" s="91">
        <v>13</v>
      </c>
      <c r="C170" s="122" t="s">
        <v>168</v>
      </c>
      <c r="D170" s="131" t="s">
        <v>1</v>
      </c>
      <c r="E170" s="125">
        <v>2</v>
      </c>
      <c r="F170" s="148">
        <v>8653</v>
      </c>
      <c r="G170" s="21">
        <f t="shared" si="11"/>
        <v>11.556685542586386</v>
      </c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</row>
    <row r="171" spans="1:23" ht="15.75" customHeight="1">
      <c r="A171" s="108"/>
      <c r="B171" s="91">
        <v>14</v>
      </c>
      <c r="C171" s="122" t="s">
        <v>169</v>
      </c>
      <c r="D171" s="133" t="s">
        <v>2</v>
      </c>
      <c r="E171" s="125">
        <v>7</v>
      </c>
      <c r="F171" s="148">
        <v>7198</v>
      </c>
      <c r="G171" s="21">
        <f t="shared" si="11"/>
        <v>48.624617949430402</v>
      </c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</row>
    <row r="172" spans="1:23" ht="15.75" customHeight="1">
      <c r="A172" s="108"/>
      <c r="B172" s="91">
        <v>15</v>
      </c>
      <c r="C172" s="122" t="s">
        <v>170</v>
      </c>
      <c r="D172" s="131" t="s">
        <v>1</v>
      </c>
      <c r="E172" s="125">
        <v>0</v>
      </c>
      <c r="F172" s="150">
        <v>9224</v>
      </c>
      <c r="G172" s="21">
        <f t="shared" si="11"/>
        <v>0</v>
      </c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</row>
    <row r="173" spans="1:23" ht="15.75" customHeight="1">
      <c r="A173" s="108"/>
      <c r="B173" s="91">
        <v>16</v>
      </c>
      <c r="C173" s="122" t="s">
        <v>171</v>
      </c>
      <c r="D173" s="131" t="s">
        <v>1</v>
      </c>
      <c r="E173" s="125">
        <v>1</v>
      </c>
      <c r="F173" s="149">
        <v>10986</v>
      </c>
      <c r="G173" s="21">
        <f t="shared" si="11"/>
        <v>4.5512470416894226</v>
      </c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</row>
    <row r="174" spans="1:23" ht="15.75" customHeight="1">
      <c r="A174" s="108"/>
      <c r="B174" s="91">
        <v>17</v>
      </c>
      <c r="C174" s="122" t="s">
        <v>172</v>
      </c>
      <c r="D174" s="131" t="s">
        <v>1</v>
      </c>
      <c r="E174" s="125">
        <v>1</v>
      </c>
      <c r="F174" s="148">
        <v>11477</v>
      </c>
      <c r="G174" s="21">
        <f t="shared" si="11"/>
        <v>4.3565391652870957</v>
      </c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</row>
    <row r="175" spans="1:23" ht="15.75" customHeight="1">
      <c r="A175" s="108"/>
      <c r="B175" s="91">
        <v>18</v>
      </c>
      <c r="C175" s="122" t="s">
        <v>173</v>
      </c>
      <c r="D175" s="131" t="s">
        <v>1</v>
      </c>
      <c r="E175" s="125">
        <v>0</v>
      </c>
      <c r="F175" s="148">
        <v>11545</v>
      </c>
      <c r="G175" s="21">
        <f t="shared" si="11"/>
        <v>0</v>
      </c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</row>
    <row r="176" spans="1:23" ht="15.75" customHeight="1">
      <c r="A176" s="158" t="s">
        <v>174</v>
      </c>
      <c r="B176" s="85"/>
      <c r="C176" s="121"/>
      <c r="D176" s="134" t="s">
        <v>3</v>
      </c>
      <c r="E176" s="124">
        <v>438</v>
      </c>
      <c r="F176" s="141">
        <f>SUM(F177:F197)</f>
        <v>165577</v>
      </c>
      <c r="G176" s="32">
        <f t="shared" si="11"/>
        <v>132.26474691533244</v>
      </c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</row>
    <row r="177" spans="1:23" ht="15.75" customHeight="1">
      <c r="A177" s="108"/>
      <c r="B177" s="91">
        <v>1</v>
      </c>
      <c r="C177" s="122" t="s">
        <v>175</v>
      </c>
      <c r="D177" s="131" t="s">
        <v>1</v>
      </c>
      <c r="E177" s="125">
        <v>0</v>
      </c>
      <c r="F177" s="151">
        <v>15067</v>
      </c>
      <c r="G177" s="21">
        <f t="shared" si="11"/>
        <v>0</v>
      </c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</row>
    <row r="178" spans="1:23" ht="15.75" customHeight="1">
      <c r="A178" s="108"/>
      <c r="B178" s="91">
        <v>2</v>
      </c>
      <c r="C178" s="122" t="s">
        <v>176</v>
      </c>
      <c r="D178" s="131" t="s">
        <v>1</v>
      </c>
      <c r="E178" s="125">
        <v>1</v>
      </c>
      <c r="F178" s="142">
        <v>6089</v>
      </c>
      <c r="G178" s="21">
        <f t="shared" si="11"/>
        <v>8.2115289866973242</v>
      </c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</row>
    <row r="179" spans="1:23" ht="15.75" customHeight="1">
      <c r="A179" s="108"/>
      <c r="B179" s="91">
        <v>3</v>
      </c>
      <c r="C179" s="122" t="s">
        <v>177</v>
      </c>
      <c r="D179" s="132" t="s">
        <v>3</v>
      </c>
      <c r="E179" s="125">
        <v>7</v>
      </c>
      <c r="F179" s="142">
        <v>6308</v>
      </c>
      <c r="G179" s="21">
        <f t="shared" si="11"/>
        <v>55.485098287888391</v>
      </c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</row>
    <row r="180" spans="1:23" ht="15.75" customHeight="1">
      <c r="A180" s="108"/>
      <c r="B180" s="91">
        <v>4</v>
      </c>
      <c r="C180" s="122" t="s">
        <v>178</v>
      </c>
      <c r="D180" s="133" t="s">
        <v>2</v>
      </c>
      <c r="E180" s="125">
        <v>4</v>
      </c>
      <c r="F180" s="142">
        <v>6565</v>
      </c>
      <c r="G180" s="21">
        <f t="shared" si="11"/>
        <v>30.464584920030461</v>
      </c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</row>
    <row r="181" spans="1:23" ht="15.75" customHeight="1">
      <c r="A181" s="108"/>
      <c r="B181" s="91">
        <v>5</v>
      </c>
      <c r="C181" s="122" t="s">
        <v>179</v>
      </c>
      <c r="D181" s="131" t="s">
        <v>1</v>
      </c>
      <c r="E181" s="125">
        <v>3</v>
      </c>
      <c r="F181" s="140">
        <v>7915</v>
      </c>
      <c r="G181" s="21">
        <f t="shared" si="11"/>
        <v>18.951358180669615</v>
      </c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</row>
    <row r="182" spans="1:23" ht="15.75" customHeight="1">
      <c r="A182" s="108"/>
      <c r="B182" s="91">
        <v>6</v>
      </c>
      <c r="C182" s="122" t="s">
        <v>180</v>
      </c>
      <c r="D182" s="133" t="s">
        <v>2</v>
      </c>
      <c r="E182" s="125">
        <v>4</v>
      </c>
      <c r="F182" s="140">
        <v>6080</v>
      </c>
      <c r="G182" s="21">
        <f t="shared" si="11"/>
        <v>32.89473684210526</v>
      </c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</row>
    <row r="183" spans="1:23" ht="15.75" customHeight="1">
      <c r="A183" s="108"/>
      <c r="B183" s="91">
        <v>7</v>
      </c>
      <c r="C183" s="122" t="s">
        <v>181</v>
      </c>
      <c r="D183" s="131" t="s">
        <v>1</v>
      </c>
      <c r="E183" s="125">
        <v>1</v>
      </c>
      <c r="F183" s="140">
        <v>5760</v>
      </c>
      <c r="G183" s="21">
        <f t="shared" si="11"/>
        <v>8.6805555555555554</v>
      </c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</row>
    <row r="184" spans="1:23" ht="15.75" customHeight="1">
      <c r="A184" s="108"/>
      <c r="B184" s="91">
        <v>8</v>
      </c>
      <c r="C184" s="122" t="s">
        <v>182</v>
      </c>
      <c r="D184" s="131" t="s">
        <v>1</v>
      </c>
      <c r="E184" s="125">
        <v>3</v>
      </c>
      <c r="F184" s="140">
        <v>7785</v>
      </c>
      <c r="G184" s="21">
        <f t="shared" si="11"/>
        <v>19.26782273603083</v>
      </c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</row>
    <row r="185" spans="1:23" ht="15.75" customHeight="1">
      <c r="A185" s="108"/>
      <c r="B185" s="91">
        <v>9</v>
      </c>
      <c r="C185" s="122" t="s">
        <v>183</v>
      </c>
      <c r="D185" s="133" t="s">
        <v>2</v>
      </c>
      <c r="E185" s="125">
        <v>7</v>
      </c>
      <c r="F185" s="140">
        <v>10400</v>
      </c>
      <c r="G185" s="21">
        <f t="shared" si="11"/>
        <v>33.653846153846153</v>
      </c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</row>
    <row r="186" spans="1:23" ht="15.75" customHeight="1">
      <c r="A186" s="108"/>
      <c r="B186" s="91">
        <v>10</v>
      </c>
      <c r="C186" s="122" t="s">
        <v>184</v>
      </c>
      <c r="D186" s="132" t="s">
        <v>3</v>
      </c>
      <c r="E186" s="125">
        <v>10</v>
      </c>
      <c r="F186" s="140">
        <v>7934</v>
      </c>
      <c r="G186" s="21">
        <f t="shared" si="11"/>
        <v>63.01991429291656</v>
      </c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</row>
    <row r="187" spans="1:23" ht="15.75" customHeight="1">
      <c r="A187" s="108"/>
      <c r="B187" s="91">
        <v>11</v>
      </c>
      <c r="C187" s="122" t="s">
        <v>185</v>
      </c>
      <c r="D187" s="130" t="s">
        <v>4</v>
      </c>
      <c r="E187" s="125">
        <v>19</v>
      </c>
      <c r="F187" s="140">
        <v>6160</v>
      </c>
      <c r="G187" s="21">
        <f t="shared" si="11"/>
        <v>154.22077922077924</v>
      </c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</row>
    <row r="188" spans="1:23" ht="15.75" customHeight="1">
      <c r="A188" s="108"/>
      <c r="B188" s="91">
        <v>12</v>
      </c>
      <c r="C188" s="122" t="s">
        <v>186</v>
      </c>
      <c r="D188" s="132" t="s">
        <v>3</v>
      </c>
      <c r="E188" s="126">
        <v>21</v>
      </c>
      <c r="F188" s="140">
        <v>10648</v>
      </c>
      <c r="G188" s="21">
        <f t="shared" si="11"/>
        <v>98.610067618332081</v>
      </c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</row>
    <row r="189" spans="1:23" ht="15.75" customHeight="1">
      <c r="A189" s="108"/>
      <c r="B189" s="91">
        <v>13</v>
      </c>
      <c r="C189" s="122" t="s">
        <v>187</v>
      </c>
      <c r="D189" s="130" t="s">
        <v>4</v>
      </c>
      <c r="E189" s="126">
        <v>25</v>
      </c>
      <c r="F189" s="140">
        <v>4132</v>
      </c>
      <c r="G189" s="21">
        <f t="shared" si="11"/>
        <v>302.5169409486931</v>
      </c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</row>
    <row r="190" spans="1:23" ht="15.75" customHeight="1">
      <c r="A190" s="108"/>
      <c r="B190" s="91">
        <v>14</v>
      </c>
      <c r="C190" s="122" t="s">
        <v>188</v>
      </c>
      <c r="D190" s="130" t="s">
        <v>4</v>
      </c>
      <c r="E190" s="126">
        <v>52</v>
      </c>
      <c r="F190" s="140">
        <v>8865</v>
      </c>
      <c r="G190" s="21">
        <f t="shared" si="11"/>
        <v>293.28821206993797</v>
      </c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</row>
    <row r="191" spans="1:23" ht="15.75" customHeight="1">
      <c r="A191" s="108"/>
      <c r="B191" s="91">
        <v>15</v>
      </c>
      <c r="C191" s="122" t="s">
        <v>189</v>
      </c>
      <c r="D191" s="130" t="s">
        <v>4</v>
      </c>
      <c r="E191" s="126">
        <v>41</v>
      </c>
      <c r="F191" s="140">
        <v>8150</v>
      </c>
      <c r="G191" s="21">
        <f t="shared" si="11"/>
        <v>251.53374233128832</v>
      </c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</row>
    <row r="192" spans="1:23" ht="15.75" customHeight="1">
      <c r="A192" s="108"/>
      <c r="B192" s="91">
        <v>16</v>
      </c>
      <c r="C192" s="122" t="s">
        <v>190</v>
      </c>
      <c r="D192" s="130" t="s">
        <v>4</v>
      </c>
      <c r="E192" s="125">
        <v>66</v>
      </c>
      <c r="F192" s="140">
        <v>6482</v>
      </c>
      <c r="G192" s="21">
        <f t="shared" si="11"/>
        <v>509.10212897253933</v>
      </c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</row>
    <row r="193" spans="1:23" ht="15.75" customHeight="1">
      <c r="A193" s="108"/>
      <c r="B193" s="91">
        <v>17</v>
      </c>
      <c r="C193" s="122" t="s">
        <v>191</v>
      </c>
      <c r="D193" s="130" t="s">
        <v>4</v>
      </c>
      <c r="E193" s="125">
        <v>33</v>
      </c>
      <c r="F193" s="140">
        <v>5491</v>
      </c>
      <c r="G193" s="21">
        <f t="shared" si="11"/>
        <v>300.49171371334916</v>
      </c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</row>
    <row r="194" spans="1:23" ht="15.75" customHeight="1">
      <c r="A194" s="108"/>
      <c r="B194" s="91">
        <v>18</v>
      </c>
      <c r="C194" s="122" t="s">
        <v>192</v>
      </c>
      <c r="D194" s="130" t="s">
        <v>4</v>
      </c>
      <c r="E194" s="125">
        <v>43</v>
      </c>
      <c r="F194" s="140">
        <v>11650</v>
      </c>
      <c r="G194" s="21">
        <f t="shared" si="11"/>
        <v>184.54935622317598</v>
      </c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</row>
    <row r="195" spans="1:23" ht="15.75" customHeight="1">
      <c r="A195" s="108"/>
      <c r="B195" s="91">
        <v>19</v>
      </c>
      <c r="C195" s="122" t="s">
        <v>193</v>
      </c>
      <c r="D195" s="132" t="s">
        <v>3</v>
      </c>
      <c r="E195" s="125">
        <v>10</v>
      </c>
      <c r="F195" s="140">
        <v>4115</v>
      </c>
      <c r="G195" s="21">
        <f t="shared" si="11"/>
        <v>121.5066828675577</v>
      </c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</row>
    <row r="196" spans="1:23" ht="15.75" customHeight="1">
      <c r="A196" s="108"/>
      <c r="B196" s="91">
        <v>20</v>
      </c>
      <c r="C196" s="122" t="s">
        <v>194</v>
      </c>
      <c r="D196" s="130" t="s">
        <v>4</v>
      </c>
      <c r="E196" s="125">
        <v>45</v>
      </c>
      <c r="F196" s="140">
        <v>7947</v>
      </c>
      <c r="G196" s="21">
        <f t="shared" si="11"/>
        <v>283.1257078142695</v>
      </c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</row>
    <row r="197" spans="1:23" ht="15.75" customHeight="1">
      <c r="A197" s="108"/>
      <c r="B197" s="91">
        <v>21</v>
      </c>
      <c r="C197" s="122" t="s">
        <v>195</v>
      </c>
      <c r="D197" s="130" t="s">
        <v>4</v>
      </c>
      <c r="E197" s="125">
        <v>43</v>
      </c>
      <c r="F197" s="140">
        <v>12034</v>
      </c>
      <c r="G197" s="21">
        <f t="shared" si="11"/>
        <v>178.66046202426458</v>
      </c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</row>
    <row r="198" spans="1:23" ht="15.75" customHeight="1">
      <c r="A198" s="157" t="s">
        <v>196</v>
      </c>
      <c r="B198" s="85"/>
      <c r="C198" s="121"/>
      <c r="D198" s="136" t="s">
        <v>1</v>
      </c>
      <c r="E198" s="124">
        <v>62</v>
      </c>
      <c r="F198" s="141">
        <f t="shared" ref="F198" si="12">SUM(F199:F228)</f>
        <v>205798</v>
      </c>
      <c r="G198" s="32">
        <f t="shared" si="11"/>
        <v>15.063314512288748</v>
      </c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</row>
    <row r="199" spans="1:23" ht="15.75" customHeight="1">
      <c r="A199" s="108"/>
      <c r="B199" s="91">
        <v>1</v>
      </c>
      <c r="C199" s="122" t="s">
        <v>197</v>
      </c>
      <c r="D199" s="133" t="s">
        <v>2</v>
      </c>
      <c r="E199" s="125">
        <v>7</v>
      </c>
      <c r="F199" s="140">
        <v>9733</v>
      </c>
      <c r="G199" s="21">
        <f t="shared" si="11"/>
        <v>35.960135621082912</v>
      </c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</row>
    <row r="200" spans="1:23" ht="15.75" customHeight="1">
      <c r="A200" s="108"/>
      <c r="B200" s="91">
        <v>2</v>
      </c>
      <c r="C200" s="122" t="s">
        <v>198</v>
      </c>
      <c r="D200" s="132" t="s">
        <v>3</v>
      </c>
      <c r="E200" s="125">
        <v>22</v>
      </c>
      <c r="F200" s="140">
        <v>8301</v>
      </c>
      <c r="G200" s="21">
        <f t="shared" si="11"/>
        <v>132.51415492109385</v>
      </c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</row>
    <row r="201" spans="1:23" ht="15.75" customHeight="1">
      <c r="A201" s="108"/>
      <c r="B201" s="91">
        <v>3</v>
      </c>
      <c r="C201" s="122" t="s">
        <v>199</v>
      </c>
      <c r="D201" s="131" t="s">
        <v>1</v>
      </c>
      <c r="E201" s="125">
        <v>4</v>
      </c>
      <c r="F201" s="140">
        <v>9442</v>
      </c>
      <c r="G201" s="21">
        <f t="shared" si="11"/>
        <v>21.181952976064395</v>
      </c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</row>
    <row r="202" spans="1:23" ht="15.75" customHeight="1">
      <c r="A202" s="108"/>
      <c r="B202" s="91">
        <v>4</v>
      </c>
      <c r="C202" s="122" t="s">
        <v>200</v>
      </c>
      <c r="D202" s="131" t="s">
        <v>1</v>
      </c>
      <c r="E202" s="125">
        <v>0</v>
      </c>
      <c r="F202" s="140">
        <v>8856</v>
      </c>
      <c r="G202" s="21">
        <f t="shared" si="11"/>
        <v>0</v>
      </c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</row>
    <row r="203" spans="1:23" ht="15.75" customHeight="1">
      <c r="A203" s="108"/>
      <c r="B203" s="91">
        <v>5</v>
      </c>
      <c r="C203" s="122" t="s">
        <v>201</v>
      </c>
      <c r="D203" s="131" t="s">
        <v>1</v>
      </c>
      <c r="E203" s="125">
        <v>0</v>
      </c>
      <c r="F203" s="140">
        <v>8548</v>
      </c>
      <c r="G203" s="21">
        <f t="shared" si="11"/>
        <v>0</v>
      </c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</row>
    <row r="204" spans="1:23" ht="15.75" customHeight="1">
      <c r="A204" s="108"/>
      <c r="B204" s="91">
        <v>6</v>
      </c>
      <c r="C204" s="122" t="s">
        <v>202</v>
      </c>
      <c r="D204" s="131" t="s">
        <v>1</v>
      </c>
      <c r="E204" s="125">
        <v>4</v>
      </c>
      <c r="F204" s="140">
        <v>9534</v>
      </c>
      <c r="G204" s="21">
        <f t="shared" si="11"/>
        <v>20.977554017201594</v>
      </c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</row>
    <row r="205" spans="1:23" ht="15.75" customHeight="1">
      <c r="A205" s="108"/>
      <c r="B205" s="91">
        <v>7</v>
      </c>
      <c r="C205" s="122" t="s">
        <v>203</v>
      </c>
      <c r="D205" s="132" t="s">
        <v>3</v>
      </c>
      <c r="E205" s="125">
        <v>10</v>
      </c>
      <c r="F205" s="140">
        <v>4923</v>
      </c>
      <c r="G205" s="21">
        <f t="shared" ref="G205:G242" si="13">(E205)/(F205*2)*100000</f>
        <v>101.56408693885842</v>
      </c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</row>
    <row r="206" spans="1:23" ht="15.75" customHeight="1">
      <c r="A206" s="108"/>
      <c r="B206" s="91">
        <v>8</v>
      </c>
      <c r="C206" s="122" t="s">
        <v>204</v>
      </c>
      <c r="D206" s="131" t="s">
        <v>1</v>
      </c>
      <c r="E206" s="125">
        <v>0</v>
      </c>
      <c r="F206" s="140">
        <v>5105</v>
      </c>
      <c r="G206" s="21">
        <f t="shared" si="13"/>
        <v>0</v>
      </c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</row>
    <row r="207" spans="1:23" ht="15.75" customHeight="1">
      <c r="A207" s="108"/>
      <c r="B207" s="91">
        <v>9</v>
      </c>
      <c r="C207" s="122" t="s">
        <v>205</v>
      </c>
      <c r="D207" s="131" t="s">
        <v>1</v>
      </c>
      <c r="E207" s="125">
        <v>0</v>
      </c>
      <c r="F207" s="140">
        <v>5530</v>
      </c>
      <c r="G207" s="21">
        <f t="shared" si="13"/>
        <v>0</v>
      </c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</row>
    <row r="208" spans="1:23" ht="15.75" customHeight="1">
      <c r="A208" s="108"/>
      <c r="B208" s="91">
        <v>10</v>
      </c>
      <c r="C208" s="122" t="s">
        <v>206</v>
      </c>
      <c r="D208" s="131" t="s">
        <v>1</v>
      </c>
      <c r="E208" s="125">
        <v>0</v>
      </c>
      <c r="F208" s="140">
        <v>5556</v>
      </c>
      <c r="G208" s="21">
        <f t="shared" si="13"/>
        <v>0</v>
      </c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</row>
    <row r="209" spans="1:23" ht="15.75" customHeight="1">
      <c r="A209" s="108"/>
      <c r="B209" s="91">
        <v>11</v>
      </c>
      <c r="C209" s="122" t="s">
        <v>126</v>
      </c>
      <c r="D209" s="131" t="s">
        <v>1</v>
      </c>
      <c r="E209" s="125">
        <v>0</v>
      </c>
      <c r="F209" s="140">
        <v>8699</v>
      </c>
      <c r="G209" s="21">
        <f t="shared" si="13"/>
        <v>0</v>
      </c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</row>
    <row r="210" spans="1:23" ht="15.75" customHeight="1">
      <c r="A210" s="108"/>
      <c r="B210" s="91">
        <v>12</v>
      </c>
      <c r="C210" s="122" t="s">
        <v>207</v>
      </c>
      <c r="D210" s="131" t="s">
        <v>1</v>
      </c>
      <c r="E210" s="125">
        <v>2</v>
      </c>
      <c r="F210" s="140">
        <v>7892</v>
      </c>
      <c r="G210" s="21">
        <f t="shared" si="13"/>
        <v>12.671059300557527</v>
      </c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</row>
    <row r="211" spans="1:23" ht="15.75" customHeight="1">
      <c r="A211" s="108"/>
      <c r="B211" s="91">
        <v>13</v>
      </c>
      <c r="C211" s="122" t="s">
        <v>208</v>
      </c>
      <c r="D211" s="131" t="s">
        <v>1</v>
      </c>
      <c r="E211" s="125">
        <v>0</v>
      </c>
      <c r="F211" s="140">
        <v>6417</v>
      </c>
      <c r="G211" s="21">
        <f t="shared" si="13"/>
        <v>0</v>
      </c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</row>
    <row r="212" spans="1:23" ht="15.75" customHeight="1">
      <c r="A212" s="108"/>
      <c r="B212" s="91">
        <v>14</v>
      </c>
      <c r="C212" s="122" t="s">
        <v>209</v>
      </c>
      <c r="D212" s="131" t="s">
        <v>1</v>
      </c>
      <c r="E212" s="125">
        <v>0</v>
      </c>
      <c r="F212" s="140">
        <v>4398</v>
      </c>
      <c r="G212" s="21">
        <f t="shared" si="13"/>
        <v>0</v>
      </c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</row>
    <row r="213" spans="1:23" ht="15.75" customHeight="1">
      <c r="A213" s="108"/>
      <c r="B213" s="91">
        <v>15</v>
      </c>
      <c r="C213" s="122" t="s">
        <v>210</v>
      </c>
      <c r="D213" s="131" t="s">
        <v>1</v>
      </c>
      <c r="E213" s="125">
        <v>2</v>
      </c>
      <c r="F213" s="140">
        <v>5415</v>
      </c>
      <c r="G213" s="21">
        <f t="shared" si="13"/>
        <v>18.467220683287163</v>
      </c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</row>
    <row r="214" spans="1:23" ht="15.75" customHeight="1">
      <c r="A214" s="108"/>
      <c r="B214" s="91">
        <v>16</v>
      </c>
      <c r="C214" s="122" t="s">
        <v>211</v>
      </c>
      <c r="D214" s="131" t="s">
        <v>1</v>
      </c>
      <c r="E214" s="125">
        <v>1</v>
      </c>
      <c r="F214" s="140">
        <v>4112</v>
      </c>
      <c r="G214" s="21">
        <f t="shared" si="13"/>
        <v>12.159533073929961</v>
      </c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</row>
    <row r="215" spans="1:23" ht="15.75" customHeight="1">
      <c r="A215" s="108"/>
      <c r="B215" s="91">
        <v>17</v>
      </c>
      <c r="C215" s="122" t="s">
        <v>195</v>
      </c>
      <c r="D215" s="133" t="s">
        <v>2</v>
      </c>
      <c r="E215" s="125">
        <v>4</v>
      </c>
      <c r="F215" s="140">
        <v>8784</v>
      </c>
      <c r="G215" s="21">
        <f t="shared" si="13"/>
        <v>22.768670309653917</v>
      </c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</row>
    <row r="216" spans="1:23" ht="15.75" customHeight="1">
      <c r="A216" s="108"/>
      <c r="B216" s="91">
        <v>18</v>
      </c>
      <c r="C216" s="122" t="s">
        <v>212</v>
      </c>
      <c r="D216" s="131" t="s">
        <v>1</v>
      </c>
      <c r="E216" s="125">
        <v>2</v>
      </c>
      <c r="F216" s="140">
        <v>8206</v>
      </c>
      <c r="G216" s="21">
        <f t="shared" si="13"/>
        <v>12.186205215695832</v>
      </c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</row>
    <row r="217" spans="1:23" ht="15.75" customHeight="1">
      <c r="A217" s="108"/>
      <c r="B217" s="91">
        <v>19</v>
      </c>
      <c r="C217" s="122" t="s">
        <v>213</v>
      </c>
      <c r="D217" s="131" t="s">
        <v>1</v>
      </c>
      <c r="E217" s="125">
        <v>0</v>
      </c>
      <c r="F217" s="140">
        <v>5030</v>
      </c>
      <c r="G217" s="21">
        <f t="shared" si="13"/>
        <v>0</v>
      </c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</row>
    <row r="218" spans="1:23" ht="15.75" customHeight="1">
      <c r="A218" s="108"/>
      <c r="B218" s="91">
        <v>20</v>
      </c>
      <c r="C218" s="122" t="s">
        <v>214</v>
      </c>
      <c r="D218" s="131" t="s">
        <v>1</v>
      </c>
      <c r="E218" s="125">
        <v>0</v>
      </c>
      <c r="F218" s="140">
        <v>4797</v>
      </c>
      <c r="G218" s="21">
        <f t="shared" si="13"/>
        <v>0</v>
      </c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</row>
    <row r="219" spans="1:23" ht="15.75" customHeight="1">
      <c r="A219" s="108"/>
      <c r="B219" s="91">
        <v>21</v>
      </c>
      <c r="C219" s="122" t="s">
        <v>215</v>
      </c>
      <c r="D219" s="131" t="s">
        <v>1</v>
      </c>
      <c r="E219" s="125">
        <v>0</v>
      </c>
      <c r="F219" s="140">
        <v>6134</v>
      </c>
      <c r="G219" s="21">
        <f t="shared" si="13"/>
        <v>0</v>
      </c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</row>
    <row r="220" spans="1:23" ht="15.75" customHeight="1">
      <c r="A220" s="108"/>
      <c r="B220" s="91">
        <v>22</v>
      </c>
      <c r="C220" s="122" t="s">
        <v>216</v>
      </c>
      <c r="D220" s="131" t="s">
        <v>1</v>
      </c>
      <c r="E220" s="125">
        <v>0</v>
      </c>
      <c r="F220" s="140">
        <v>7800</v>
      </c>
      <c r="G220" s="21">
        <f t="shared" si="13"/>
        <v>0</v>
      </c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</row>
    <row r="221" spans="1:23" ht="15.75" customHeight="1">
      <c r="A221" s="108"/>
      <c r="B221" s="91">
        <v>23</v>
      </c>
      <c r="C221" s="122" t="s">
        <v>104</v>
      </c>
      <c r="D221" s="131" t="s">
        <v>1</v>
      </c>
      <c r="E221" s="125">
        <v>1</v>
      </c>
      <c r="F221" s="140">
        <v>7898</v>
      </c>
      <c r="G221" s="21">
        <f t="shared" si="13"/>
        <v>6.3307166371233219</v>
      </c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</row>
    <row r="222" spans="1:23" ht="15.75" customHeight="1">
      <c r="A222" s="108"/>
      <c r="B222" s="91">
        <v>24</v>
      </c>
      <c r="C222" s="122" t="s">
        <v>217</v>
      </c>
      <c r="D222" s="131" t="s">
        <v>1</v>
      </c>
      <c r="E222" s="125">
        <v>2</v>
      </c>
      <c r="F222" s="140">
        <v>6348</v>
      </c>
      <c r="G222" s="21">
        <f t="shared" si="13"/>
        <v>15.75299306868305</v>
      </c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</row>
    <row r="223" spans="1:23" ht="15.75" customHeight="1">
      <c r="A223" s="108"/>
      <c r="B223" s="91">
        <v>25</v>
      </c>
      <c r="C223" s="122" t="s">
        <v>218</v>
      </c>
      <c r="D223" s="131" t="s">
        <v>1</v>
      </c>
      <c r="E223" s="125">
        <v>0</v>
      </c>
      <c r="F223" s="140">
        <v>4398</v>
      </c>
      <c r="G223" s="21">
        <f t="shared" si="13"/>
        <v>0</v>
      </c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</row>
    <row r="224" spans="1:23" ht="15.75" customHeight="1">
      <c r="A224" s="108"/>
      <c r="B224" s="91">
        <v>26</v>
      </c>
      <c r="C224" s="122" t="s">
        <v>219</v>
      </c>
      <c r="D224" s="131" t="s">
        <v>1</v>
      </c>
      <c r="E224" s="125">
        <v>1</v>
      </c>
      <c r="F224" s="140">
        <v>8500</v>
      </c>
      <c r="G224" s="21">
        <f t="shared" si="13"/>
        <v>5.882352941176471</v>
      </c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</row>
    <row r="225" spans="1:23" ht="15.75" customHeight="1">
      <c r="A225" s="108"/>
      <c r="B225" s="91">
        <v>27</v>
      </c>
      <c r="C225" s="122" t="s">
        <v>220</v>
      </c>
      <c r="D225" s="131" t="s">
        <v>1</v>
      </c>
      <c r="E225" s="125">
        <v>0</v>
      </c>
      <c r="F225" s="140">
        <v>8020</v>
      </c>
      <c r="G225" s="21">
        <f t="shared" si="13"/>
        <v>0</v>
      </c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</row>
    <row r="226" spans="1:23" ht="15.75" customHeight="1">
      <c r="A226" s="108"/>
      <c r="B226" s="91">
        <v>28</v>
      </c>
      <c r="C226" s="122" t="s">
        <v>221</v>
      </c>
      <c r="D226" s="131" t="s">
        <v>1</v>
      </c>
      <c r="E226" s="125">
        <v>0</v>
      </c>
      <c r="F226" s="140">
        <v>4660</v>
      </c>
      <c r="G226" s="21">
        <f t="shared" si="13"/>
        <v>0</v>
      </c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</row>
    <row r="227" spans="1:23" ht="15.75" customHeight="1">
      <c r="A227" s="108"/>
      <c r="B227" s="91">
        <v>29</v>
      </c>
      <c r="C227" s="122" t="s">
        <v>222</v>
      </c>
      <c r="D227" s="131" t="s">
        <v>1</v>
      </c>
      <c r="E227" s="125">
        <v>0</v>
      </c>
      <c r="F227" s="140">
        <v>3946</v>
      </c>
      <c r="G227" s="21">
        <f t="shared" si="13"/>
        <v>0</v>
      </c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</row>
    <row r="228" spans="1:23" ht="15.75" customHeight="1">
      <c r="A228" s="108"/>
      <c r="B228" s="91">
        <v>30</v>
      </c>
      <c r="C228" s="122" t="s">
        <v>223</v>
      </c>
      <c r="D228" s="131" t="s">
        <v>1</v>
      </c>
      <c r="E228" s="125">
        <v>0</v>
      </c>
      <c r="F228" s="140">
        <v>8816</v>
      </c>
      <c r="G228" s="21">
        <f t="shared" si="13"/>
        <v>0</v>
      </c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</row>
    <row r="229" spans="1:23" ht="15.75" customHeight="1">
      <c r="A229" s="159" t="s">
        <v>224</v>
      </c>
      <c r="B229" s="85"/>
      <c r="C229" s="121"/>
      <c r="D229" s="135" t="s">
        <v>2</v>
      </c>
      <c r="E229" s="124">
        <v>27</v>
      </c>
      <c r="F229" s="141">
        <f t="shared" ref="F229" si="14">SUM(F230:F241)</f>
        <v>34578</v>
      </c>
      <c r="G229" s="32">
        <f t="shared" si="13"/>
        <v>39.042165538781887</v>
      </c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</row>
    <row r="230" spans="1:23" ht="15.75" customHeight="1">
      <c r="A230" s="108"/>
      <c r="B230" s="91">
        <v>1</v>
      </c>
      <c r="C230" s="122" t="s">
        <v>225</v>
      </c>
      <c r="D230" s="131" t="s">
        <v>1</v>
      </c>
      <c r="E230" s="125">
        <v>0</v>
      </c>
      <c r="F230" s="140">
        <v>12835</v>
      </c>
      <c r="G230" s="21">
        <f t="shared" si="13"/>
        <v>0</v>
      </c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</row>
    <row r="231" spans="1:23" ht="15.75" customHeight="1">
      <c r="A231" s="108"/>
      <c r="B231" s="91">
        <v>2</v>
      </c>
      <c r="C231" s="122" t="s">
        <v>226</v>
      </c>
      <c r="D231" s="132" t="s">
        <v>3</v>
      </c>
      <c r="E231" s="125">
        <v>9</v>
      </c>
      <c r="F231" s="140">
        <v>7689</v>
      </c>
      <c r="G231" s="21">
        <f t="shared" si="13"/>
        <v>58.525165821303155</v>
      </c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</row>
    <row r="232" spans="1:23" ht="15.75" customHeight="1">
      <c r="A232" s="108"/>
      <c r="B232" s="91">
        <v>3</v>
      </c>
      <c r="C232" s="122" t="s">
        <v>227</v>
      </c>
      <c r="D232" s="132" t="s">
        <v>3</v>
      </c>
      <c r="E232" s="125">
        <v>4</v>
      </c>
      <c r="F232" s="140">
        <v>2356</v>
      </c>
      <c r="G232" s="21">
        <f t="shared" si="13"/>
        <v>84.88964346349745</v>
      </c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</row>
    <row r="233" spans="1:23" ht="15.75" customHeight="1">
      <c r="A233" s="108"/>
      <c r="B233" s="91">
        <v>4</v>
      </c>
      <c r="C233" s="122" t="s">
        <v>228</v>
      </c>
      <c r="D233" s="130" t="s">
        <v>4</v>
      </c>
      <c r="E233" s="125">
        <v>8</v>
      </c>
      <c r="F233" s="140">
        <v>1125</v>
      </c>
      <c r="G233" s="21">
        <f t="shared" si="13"/>
        <v>355.5555555555556</v>
      </c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</row>
    <row r="234" spans="1:23" ht="15.75" customHeight="1">
      <c r="A234" s="108"/>
      <c r="B234" s="91">
        <v>5</v>
      </c>
      <c r="C234" s="122" t="s">
        <v>229</v>
      </c>
      <c r="D234" s="132" t="s">
        <v>3</v>
      </c>
      <c r="E234" s="125">
        <v>3</v>
      </c>
      <c r="F234" s="140">
        <v>1666</v>
      </c>
      <c r="G234" s="21">
        <f t="shared" si="13"/>
        <v>90.036014405762302</v>
      </c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</row>
    <row r="235" spans="1:23" ht="15.75" customHeight="1">
      <c r="A235" s="108"/>
      <c r="B235" s="91">
        <v>6</v>
      </c>
      <c r="C235" s="122" t="s">
        <v>230</v>
      </c>
      <c r="D235" s="133" t="s">
        <v>2</v>
      </c>
      <c r="E235" s="125">
        <v>2</v>
      </c>
      <c r="F235" s="140">
        <v>2310</v>
      </c>
      <c r="G235" s="21">
        <f t="shared" si="13"/>
        <v>43.290043290043293</v>
      </c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</row>
    <row r="236" spans="1:23" ht="15.75" customHeight="1">
      <c r="A236" s="108"/>
      <c r="B236" s="91">
        <v>7</v>
      </c>
      <c r="C236" s="122" t="s">
        <v>231</v>
      </c>
      <c r="D236" s="131" t="s">
        <v>1</v>
      </c>
      <c r="E236" s="125">
        <v>0</v>
      </c>
      <c r="F236" s="140">
        <v>2341</v>
      </c>
      <c r="G236" s="21">
        <f t="shared" si="13"/>
        <v>0</v>
      </c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</row>
    <row r="237" spans="1:23" ht="15.75" customHeight="1">
      <c r="A237" s="108"/>
      <c r="B237" s="91">
        <v>8</v>
      </c>
      <c r="C237" s="122" t="s">
        <v>232</v>
      </c>
      <c r="D237" s="131" t="s">
        <v>1</v>
      </c>
      <c r="E237" s="125">
        <v>0</v>
      </c>
      <c r="F237" s="140">
        <v>693</v>
      </c>
      <c r="G237" s="21">
        <f t="shared" si="13"/>
        <v>0</v>
      </c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</row>
    <row r="238" spans="1:23" ht="15.75" customHeight="1">
      <c r="A238" s="108"/>
      <c r="B238" s="91">
        <v>9</v>
      </c>
      <c r="C238" s="122" t="s">
        <v>233</v>
      </c>
      <c r="D238" s="131" t="s">
        <v>1</v>
      </c>
      <c r="E238" s="125">
        <v>0</v>
      </c>
      <c r="F238" s="140">
        <v>384</v>
      </c>
      <c r="G238" s="21">
        <f t="shared" si="13"/>
        <v>0</v>
      </c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</row>
    <row r="239" spans="1:23" ht="15.75" customHeight="1">
      <c r="A239" s="108"/>
      <c r="B239" s="91">
        <v>10</v>
      </c>
      <c r="C239" s="122" t="s">
        <v>234</v>
      </c>
      <c r="D239" s="133" t="s">
        <v>2</v>
      </c>
      <c r="E239" s="125">
        <v>1</v>
      </c>
      <c r="F239" s="140">
        <f>1118+833</f>
        <v>1951</v>
      </c>
      <c r="G239" s="21">
        <f t="shared" si="13"/>
        <v>25.627883136852894</v>
      </c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</row>
    <row r="240" spans="1:23" ht="15.75" customHeight="1">
      <c r="A240" s="108"/>
      <c r="B240" s="91">
        <v>11</v>
      </c>
      <c r="C240" s="122" t="s">
        <v>235</v>
      </c>
      <c r="D240" s="131" t="s">
        <v>1</v>
      </c>
      <c r="E240" s="125">
        <v>0</v>
      </c>
      <c r="F240" s="140">
        <v>245</v>
      </c>
      <c r="G240" s="21">
        <f t="shared" si="13"/>
        <v>0</v>
      </c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</row>
    <row r="241" spans="1:23" ht="15.75" customHeight="1">
      <c r="A241" s="108"/>
      <c r="B241" s="91">
        <v>12</v>
      </c>
      <c r="C241" s="122" t="s">
        <v>236</v>
      </c>
      <c r="D241" s="131" t="s">
        <v>1</v>
      </c>
      <c r="E241" s="125">
        <v>0</v>
      </c>
      <c r="F241" s="140">
        <v>983</v>
      </c>
      <c r="G241" s="21">
        <f t="shared" si="13"/>
        <v>0</v>
      </c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</row>
    <row r="242" spans="1:23" ht="15.75" customHeight="1">
      <c r="A242" s="157" t="s">
        <v>237</v>
      </c>
      <c r="B242" s="85"/>
      <c r="C242" s="121"/>
      <c r="D242" s="136" t="s">
        <v>1</v>
      </c>
      <c r="E242" s="124">
        <v>0</v>
      </c>
      <c r="F242" s="141">
        <v>1115</v>
      </c>
      <c r="G242" s="35">
        <f t="shared" si="13"/>
        <v>0</v>
      </c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</row>
    <row r="243" spans="1:23" ht="15.75" customHeight="1">
      <c r="A243" s="60"/>
      <c r="B243" s="60"/>
      <c r="C243" s="60"/>
      <c r="D243" s="60"/>
      <c r="E243" s="60"/>
      <c r="F243" s="152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</row>
    <row r="244" spans="1:23" ht="15.75" customHeight="1">
      <c r="A244" s="60"/>
      <c r="B244" s="60"/>
      <c r="C244" s="60"/>
      <c r="D244" s="60"/>
      <c r="E244" s="60"/>
      <c r="F244" s="152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</row>
    <row r="245" spans="1:23" ht="15.75" customHeight="1">
      <c r="A245" s="60"/>
      <c r="B245" s="60"/>
      <c r="C245" s="60"/>
      <c r="D245" s="60"/>
      <c r="E245" s="60"/>
      <c r="F245" s="152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</row>
    <row r="246" spans="1:23" ht="15.75" customHeight="1">
      <c r="A246" s="60"/>
      <c r="B246" s="60"/>
      <c r="C246" s="60"/>
      <c r="D246" s="60"/>
      <c r="E246" s="60"/>
      <c r="F246" s="152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</row>
    <row r="247" spans="1:23" ht="15.75" customHeight="1">
      <c r="A247" s="60"/>
      <c r="B247" s="60"/>
      <c r="C247" s="60"/>
      <c r="D247" s="60"/>
      <c r="E247" s="60"/>
      <c r="F247" s="152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</row>
    <row r="248" spans="1:23" ht="15.75" customHeight="1">
      <c r="A248" s="60"/>
      <c r="B248" s="60"/>
      <c r="C248" s="60"/>
      <c r="D248" s="60"/>
      <c r="E248" s="60"/>
      <c r="F248" s="152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</row>
    <row r="249" spans="1:23" ht="15.75" customHeight="1">
      <c r="A249" s="60"/>
      <c r="B249" s="60"/>
      <c r="C249" s="60"/>
      <c r="D249" s="60"/>
      <c r="E249" s="60"/>
      <c r="F249" s="152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</row>
    <row r="250" spans="1:23" ht="15.75" customHeight="1">
      <c r="A250" s="60"/>
      <c r="B250" s="60"/>
      <c r="C250" s="60"/>
      <c r="D250" s="60"/>
      <c r="E250" s="60"/>
      <c r="F250" s="152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</row>
    <row r="251" spans="1:23" ht="15.75" customHeight="1">
      <c r="A251" s="60"/>
      <c r="B251" s="60"/>
      <c r="C251" s="60"/>
      <c r="D251" s="60"/>
      <c r="E251" s="60"/>
      <c r="F251" s="152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</row>
    <row r="252" spans="1:23" ht="15.75" customHeight="1">
      <c r="A252" s="60"/>
      <c r="B252" s="60"/>
      <c r="C252" s="60"/>
      <c r="D252" s="60"/>
      <c r="E252" s="60"/>
      <c r="F252" s="152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</row>
    <row r="253" spans="1:23" ht="15.75" customHeight="1">
      <c r="A253" s="60"/>
      <c r="B253" s="60"/>
      <c r="C253" s="60"/>
      <c r="D253" s="60"/>
      <c r="E253" s="60"/>
      <c r="F253" s="152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</row>
    <row r="254" spans="1:23" ht="15.75" customHeight="1">
      <c r="A254" s="60"/>
      <c r="B254" s="60"/>
      <c r="C254" s="60"/>
      <c r="D254" s="60"/>
      <c r="E254" s="60"/>
      <c r="F254" s="152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</row>
    <row r="255" spans="1:23" ht="15.75" customHeight="1">
      <c r="A255" s="60"/>
      <c r="B255" s="60"/>
      <c r="C255" s="60"/>
      <c r="D255" s="60"/>
      <c r="E255" s="60"/>
      <c r="F255" s="152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</row>
    <row r="256" spans="1:23" ht="15.75" customHeight="1">
      <c r="A256" s="60"/>
      <c r="B256" s="60"/>
      <c r="C256" s="60"/>
      <c r="D256" s="60"/>
      <c r="E256" s="60"/>
      <c r="F256" s="152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</row>
    <row r="257" spans="1:23" ht="15.75" customHeight="1">
      <c r="A257" s="60"/>
      <c r="B257" s="60"/>
      <c r="C257" s="60"/>
      <c r="D257" s="60"/>
      <c r="E257" s="60"/>
      <c r="F257" s="152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</row>
    <row r="258" spans="1:23" ht="15.75" customHeight="1">
      <c r="A258" s="60"/>
      <c r="B258" s="60"/>
      <c r="C258" s="60"/>
      <c r="D258" s="60"/>
      <c r="E258" s="60"/>
      <c r="F258" s="152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</row>
    <row r="259" spans="1:23" ht="15.75" customHeight="1">
      <c r="A259" s="60"/>
      <c r="B259" s="60"/>
      <c r="C259" s="60"/>
      <c r="D259" s="60"/>
      <c r="E259" s="60"/>
      <c r="F259" s="152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</row>
    <row r="260" spans="1:23" ht="15.75" customHeight="1">
      <c r="A260" s="60"/>
      <c r="B260" s="60"/>
      <c r="C260" s="60"/>
      <c r="D260" s="60"/>
      <c r="E260" s="60"/>
      <c r="F260" s="152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</row>
    <row r="261" spans="1:23" ht="15.75" customHeight="1">
      <c r="A261" s="60"/>
      <c r="B261" s="60"/>
      <c r="C261" s="60"/>
      <c r="D261" s="60"/>
      <c r="E261" s="60"/>
      <c r="F261" s="152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</row>
    <row r="262" spans="1:23" ht="15.75" customHeight="1">
      <c r="A262" s="60"/>
      <c r="B262" s="60"/>
      <c r="C262" s="60"/>
      <c r="D262" s="60"/>
      <c r="E262" s="60"/>
      <c r="F262" s="152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</row>
    <row r="263" spans="1:23" ht="15.75" customHeight="1">
      <c r="A263" s="60"/>
      <c r="B263" s="60"/>
      <c r="C263" s="60"/>
      <c r="D263" s="60"/>
      <c r="E263" s="60"/>
      <c r="F263" s="152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</row>
    <row r="264" spans="1:23" ht="15.75" customHeight="1">
      <c r="A264" s="60"/>
      <c r="B264" s="60"/>
      <c r="C264" s="60"/>
      <c r="D264" s="60"/>
      <c r="E264" s="60"/>
      <c r="F264" s="152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</row>
    <row r="265" spans="1:23" ht="15.75" customHeight="1">
      <c r="A265" s="60"/>
      <c r="B265" s="60"/>
      <c r="C265" s="60"/>
      <c r="D265" s="60"/>
      <c r="E265" s="60"/>
      <c r="F265" s="152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</row>
    <row r="266" spans="1:23" ht="15.75" customHeight="1">
      <c r="A266" s="60"/>
      <c r="B266" s="60"/>
      <c r="C266" s="60"/>
      <c r="D266" s="60"/>
      <c r="E266" s="60"/>
      <c r="F266" s="152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</row>
    <row r="267" spans="1:23" ht="15.75" customHeight="1">
      <c r="A267" s="60"/>
      <c r="B267" s="60"/>
      <c r="C267" s="60"/>
      <c r="D267" s="60"/>
      <c r="E267" s="60"/>
      <c r="F267" s="152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</row>
    <row r="268" spans="1:23" ht="15.75" customHeight="1">
      <c r="A268" s="60"/>
      <c r="B268" s="60"/>
      <c r="C268" s="60"/>
      <c r="D268" s="60"/>
      <c r="E268" s="60"/>
      <c r="F268" s="152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</row>
    <row r="269" spans="1:23" ht="15.75" customHeight="1">
      <c r="A269" s="60"/>
      <c r="B269" s="60"/>
      <c r="C269" s="60"/>
      <c r="D269" s="60"/>
      <c r="E269" s="60"/>
      <c r="F269" s="152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</row>
    <row r="270" spans="1:23" ht="15.75" customHeight="1">
      <c r="A270" s="60"/>
      <c r="B270" s="60"/>
      <c r="C270" s="60"/>
      <c r="D270" s="60"/>
      <c r="E270" s="60"/>
      <c r="F270" s="152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</row>
    <row r="271" spans="1:23" ht="15.75" customHeight="1">
      <c r="A271" s="60"/>
      <c r="B271" s="60"/>
      <c r="C271" s="60"/>
      <c r="D271" s="60"/>
      <c r="E271" s="60"/>
      <c r="F271" s="152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</row>
    <row r="272" spans="1:23" ht="15.75" customHeight="1">
      <c r="A272" s="60"/>
      <c r="B272" s="60"/>
      <c r="C272" s="60"/>
      <c r="D272" s="60"/>
      <c r="E272" s="60"/>
      <c r="F272" s="152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</row>
    <row r="273" spans="1:23" ht="15.75" customHeight="1">
      <c r="A273" s="60"/>
      <c r="B273" s="60"/>
      <c r="C273" s="60"/>
      <c r="D273" s="60"/>
      <c r="E273" s="60"/>
      <c r="F273" s="152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</row>
    <row r="274" spans="1:23" ht="15.75" customHeight="1">
      <c r="A274" s="60"/>
      <c r="B274" s="60"/>
      <c r="C274" s="60"/>
      <c r="D274" s="60"/>
      <c r="E274" s="60"/>
      <c r="F274" s="152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</row>
    <row r="275" spans="1:23" ht="15.75" customHeight="1">
      <c r="A275" s="60"/>
      <c r="B275" s="60"/>
      <c r="C275" s="60"/>
      <c r="D275" s="60"/>
      <c r="E275" s="60"/>
      <c r="F275" s="152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</row>
    <row r="276" spans="1:23" ht="15.75" customHeight="1">
      <c r="A276" s="60"/>
      <c r="B276" s="60"/>
      <c r="C276" s="60"/>
      <c r="D276" s="60"/>
      <c r="E276" s="60"/>
      <c r="F276" s="152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</row>
    <row r="277" spans="1:23" ht="15.75" customHeight="1">
      <c r="A277" s="60"/>
      <c r="B277" s="60"/>
      <c r="C277" s="60"/>
      <c r="D277" s="60"/>
      <c r="E277" s="60"/>
      <c r="F277" s="152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</row>
    <row r="278" spans="1:23" ht="15.75" customHeight="1">
      <c r="A278" s="60"/>
      <c r="B278" s="60"/>
      <c r="C278" s="60"/>
      <c r="D278" s="60"/>
      <c r="E278" s="60"/>
      <c r="F278" s="152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</row>
    <row r="279" spans="1:23" ht="15.75" customHeight="1">
      <c r="A279" s="60"/>
      <c r="B279" s="60"/>
      <c r="C279" s="60"/>
      <c r="D279" s="60"/>
      <c r="E279" s="60"/>
      <c r="F279" s="152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</row>
    <row r="280" spans="1:23" ht="15.75" customHeight="1">
      <c r="A280" s="60"/>
      <c r="B280" s="60"/>
      <c r="C280" s="60"/>
      <c r="D280" s="60"/>
      <c r="E280" s="60"/>
      <c r="F280" s="152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</row>
    <row r="281" spans="1:23" ht="15.75" customHeight="1">
      <c r="A281" s="60"/>
      <c r="B281" s="60"/>
      <c r="C281" s="60"/>
      <c r="D281" s="60"/>
      <c r="E281" s="60"/>
      <c r="F281" s="152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</row>
    <row r="282" spans="1:23" ht="15.75" customHeight="1">
      <c r="A282" s="60"/>
      <c r="B282" s="60"/>
      <c r="C282" s="60"/>
      <c r="D282" s="60"/>
      <c r="E282" s="60"/>
      <c r="F282" s="152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</row>
    <row r="283" spans="1:23" ht="15.75" customHeight="1">
      <c r="A283" s="60"/>
      <c r="B283" s="60"/>
      <c r="C283" s="60"/>
      <c r="D283" s="60"/>
      <c r="E283" s="60"/>
      <c r="F283" s="152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</row>
    <row r="284" spans="1:23" ht="15.75" customHeight="1">
      <c r="A284" s="60"/>
      <c r="B284" s="60"/>
      <c r="C284" s="60"/>
      <c r="D284" s="60"/>
      <c r="E284" s="60"/>
      <c r="F284" s="152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</row>
    <row r="285" spans="1:23" ht="15.75" customHeight="1">
      <c r="A285" s="60"/>
      <c r="B285" s="60"/>
      <c r="C285" s="60"/>
      <c r="D285" s="60"/>
      <c r="E285" s="60"/>
      <c r="F285" s="152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</row>
    <row r="286" spans="1:23" ht="15.75" customHeight="1">
      <c r="A286" s="60"/>
      <c r="B286" s="60"/>
      <c r="C286" s="60"/>
      <c r="D286" s="60"/>
      <c r="E286" s="60"/>
      <c r="F286" s="152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</row>
    <row r="287" spans="1:23" ht="15.75" customHeight="1">
      <c r="A287" s="60"/>
      <c r="B287" s="60"/>
      <c r="C287" s="60"/>
      <c r="D287" s="60"/>
      <c r="E287" s="60"/>
      <c r="F287" s="152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</row>
    <row r="288" spans="1:23" ht="15.75" customHeight="1">
      <c r="A288" s="60"/>
      <c r="B288" s="60"/>
      <c r="C288" s="60"/>
      <c r="D288" s="60"/>
      <c r="E288" s="60"/>
      <c r="F288" s="152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</row>
    <row r="289" spans="1:23" ht="15.75" customHeight="1">
      <c r="A289" s="60"/>
      <c r="B289" s="60"/>
      <c r="C289" s="60"/>
      <c r="D289" s="60"/>
      <c r="E289" s="60"/>
      <c r="F289" s="152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</row>
    <row r="290" spans="1:23" ht="15.75" customHeight="1">
      <c r="A290" s="60"/>
      <c r="B290" s="60"/>
      <c r="C290" s="60"/>
      <c r="D290" s="60"/>
      <c r="E290" s="60"/>
      <c r="F290" s="152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</row>
    <row r="291" spans="1:23" ht="15.75" customHeight="1">
      <c r="A291" s="60"/>
      <c r="B291" s="60"/>
      <c r="C291" s="60"/>
      <c r="D291" s="60"/>
      <c r="E291" s="60"/>
      <c r="F291" s="152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</row>
    <row r="292" spans="1:23" ht="15.75" customHeight="1">
      <c r="A292" s="60"/>
      <c r="B292" s="60"/>
      <c r="C292" s="60"/>
      <c r="D292" s="60"/>
      <c r="E292" s="60"/>
      <c r="F292" s="152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</row>
    <row r="293" spans="1:23" ht="15.75" customHeight="1">
      <c r="A293" s="60"/>
      <c r="B293" s="60"/>
      <c r="C293" s="60"/>
      <c r="D293" s="60"/>
      <c r="E293" s="60"/>
      <c r="F293" s="152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</row>
    <row r="294" spans="1:23" ht="15.75" customHeight="1">
      <c r="A294" s="60"/>
      <c r="B294" s="60"/>
      <c r="C294" s="60"/>
      <c r="D294" s="60"/>
      <c r="E294" s="60"/>
      <c r="F294" s="152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</row>
    <row r="295" spans="1:23" ht="15.75" customHeight="1">
      <c r="A295" s="60"/>
      <c r="B295" s="60"/>
      <c r="C295" s="60"/>
      <c r="D295" s="60"/>
      <c r="E295" s="60"/>
      <c r="F295" s="152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</row>
    <row r="296" spans="1:23" ht="15.75" customHeight="1">
      <c r="A296" s="60"/>
      <c r="B296" s="60"/>
      <c r="C296" s="60"/>
      <c r="D296" s="60"/>
      <c r="E296" s="60"/>
      <c r="F296" s="152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</row>
    <row r="297" spans="1:23" ht="15.75" customHeight="1">
      <c r="A297" s="60"/>
      <c r="B297" s="60"/>
      <c r="C297" s="60"/>
      <c r="D297" s="60"/>
      <c r="E297" s="60"/>
      <c r="F297" s="152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</row>
    <row r="298" spans="1:23" ht="15.75" customHeight="1">
      <c r="A298" s="60"/>
      <c r="B298" s="60"/>
      <c r="C298" s="60"/>
      <c r="D298" s="60"/>
      <c r="E298" s="60"/>
      <c r="F298" s="152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</row>
    <row r="299" spans="1:23" ht="15.75" customHeight="1">
      <c r="A299" s="60"/>
      <c r="B299" s="60"/>
      <c r="C299" s="60"/>
      <c r="D299" s="60"/>
      <c r="E299" s="60"/>
      <c r="F299" s="152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</row>
    <row r="300" spans="1:23" ht="15.75" customHeight="1">
      <c r="A300" s="60"/>
      <c r="B300" s="60"/>
      <c r="C300" s="60"/>
      <c r="D300" s="60"/>
      <c r="E300" s="60"/>
      <c r="F300" s="152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</row>
    <row r="301" spans="1:23" ht="15.75" customHeight="1">
      <c r="A301" s="60"/>
      <c r="B301" s="60"/>
      <c r="C301" s="60"/>
      <c r="D301" s="60"/>
      <c r="E301" s="60"/>
      <c r="F301" s="152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</row>
    <row r="302" spans="1:23" ht="15.75" customHeight="1">
      <c r="A302" s="60"/>
      <c r="B302" s="60"/>
      <c r="C302" s="60"/>
      <c r="D302" s="60"/>
      <c r="E302" s="60"/>
      <c r="F302" s="152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</row>
    <row r="303" spans="1:23" ht="15.75" customHeight="1">
      <c r="A303" s="60"/>
      <c r="B303" s="60"/>
      <c r="C303" s="60"/>
      <c r="D303" s="60"/>
      <c r="E303" s="60"/>
      <c r="F303" s="152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</row>
    <row r="304" spans="1:23" ht="15.75" customHeight="1">
      <c r="A304" s="60"/>
      <c r="B304" s="60"/>
      <c r="C304" s="60"/>
      <c r="D304" s="60"/>
      <c r="E304" s="60"/>
      <c r="F304" s="152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</row>
    <row r="305" spans="1:23" ht="15.75" customHeight="1">
      <c r="A305" s="60"/>
      <c r="B305" s="60"/>
      <c r="C305" s="60"/>
      <c r="D305" s="60"/>
      <c r="E305" s="60"/>
      <c r="F305" s="152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</row>
    <row r="306" spans="1:23" ht="15.75" customHeight="1">
      <c r="A306" s="60"/>
      <c r="B306" s="60"/>
      <c r="C306" s="60"/>
      <c r="D306" s="60"/>
      <c r="E306" s="60"/>
      <c r="F306" s="152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</row>
    <row r="307" spans="1:23" ht="15.75" customHeight="1">
      <c r="A307" s="60"/>
      <c r="B307" s="60"/>
      <c r="C307" s="60"/>
      <c r="D307" s="60"/>
      <c r="E307" s="60"/>
      <c r="F307" s="152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</row>
    <row r="308" spans="1:23" ht="15.75" customHeight="1">
      <c r="A308" s="60"/>
      <c r="B308" s="60"/>
      <c r="C308" s="60"/>
      <c r="D308" s="60"/>
      <c r="E308" s="60"/>
      <c r="F308" s="152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</row>
    <row r="309" spans="1:23" ht="15.75" customHeight="1">
      <c r="A309" s="60"/>
      <c r="B309" s="60"/>
      <c r="C309" s="60"/>
      <c r="D309" s="60"/>
      <c r="E309" s="60"/>
      <c r="F309" s="152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</row>
    <row r="310" spans="1:23" ht="15.75" customHeight="1">
      <c r="A310" s="60"/>
      <c r="B310" s="60"/>
      <c r="C310" s="60"/>
      <c r="D310" s="60"/>
      <c r="E310" s="60"/>
      <c r="F310" s="152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</row>
    <row r="311" spans="1:23" ht="15.75" customHeight="1">
      <c r="A311" s="60"/>
      <c r="B311" s="60"/>
      <c r="C311" s="60"/>
      <c r="D311" s="60"/>
      <c r="E311" s="60"/>
      <c r="F311" s="152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</row>
    <row r="312" spans="1:23" ht="15.75" customHeight="1">
      <c r="A312" s="60"/>
      <c r="B312" s="60"/>
      <c r="C312" s="60"/>
      <c r="D312" s="60"/>
      <c r="E312" s="60"/>
      <c r="F312" s="152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</row>
    <row r="313" spans="1:23" ht="15.75" customHeight="1">
      <c r="A313" s="60"/>
      <c r="B313" s="60"/>
      <c r="C313" s="60"/>
      <c r="D313" s="60"/>
      <c r="E313" s="60"/>
      <c r="F313" s="152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</row>
    <row r="314" spans="1:23" ht="15.75" customHeight="1">
      <c r="A314" s="60"/>
      <c r="B314" s="60"/>
      <c r="C314" s="60"/>
      <c r="D314" s="60"/>
      <c r="E314" s="60"/>
      <c r="F314" s="152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</row>
    <row r="315" spans="1:23" ht="15.75" customHeight="1">
      <c r="A315" s="60"/>
      <c r="B315" s="60"/>
      <c r="C315" s="60"/>
      <c r="D315" s="60"/>
      <c r="E315" s="60"/>
      <c r="F315" s="152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</row>
    <row r="316" spans="1:23" ht="15.75" customHeight="1">
      <c r="A316" s="60"/>
      <c r="B316" s="60"/>
      <c r="C316" s="60"/>
      <c r="D316" s="60"/>
      <c r="E316" s="60"/>
      <c r="F316" s="152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</row>
    <row r="317" spans="1:23" ht="15.75" customHeight="1">
      <c r="A317" s="60"/>
      <c r="B317" s="60"/>
      <c r="C317" s="60"/>
      <c r="D317" s="60"/>
      <c r="E317" s="60"/>
      <c r="F317" s="152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</row>
    <row r="318" spans="1:23" ht="15.75" customHeight="1">
      <c r="A318" s="60"/>
      <c r="B318" s="60"/>
      <c r="C318" s="60"/>
      <c r="D318" s="60"/>
      <c r="E318" s="60"/>
      <c r="F318" s="152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</row>
    <row r="319" spans="1:23" ht="15.75" customHeight="1">
      <c r="A319" s="60"/>
      <c r="B319" s="60"/>
      <c r="C319" s="60"/>
      <c r="D319" s="60"/>
      <c r="E319" s="60"/>
      <c r="F319" s="152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</row>
    <row r="320" spans="1:23" ht="15.75" customHeight="1">
      <c r="A320" s="60"/>
      <c r="B320" s="60"/>
      <c r="C320" s="60"/>
      <c r="D320" s="60"/>
      <c r="E320" s="60"/>
      <c r="F320" s="152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</row>
    <row r="321" spans="1:23" ht="15.75" customHeight="1">
      <c r="A321" s="60"/>
      <c r="B321" s="60"/>
      <c r="C321" s="60"/>
      <c r="D321" s="60"/>
      <c r="E321" s="60"/>
      <c r="F321" s="152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</row>
    <row r="322" spans="1:23" ht="15.75" customHeight="1">
      <c r="A322" s="60"/>
      <c r="B322" s="60"/>
      <c r="C322" s="60"/>
      <c r="D322" s="60"/>
      <c r="E322" s="60"/>
      <c r="F322" s="152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</row>
    <row r="323" spans="1:23" ht="15.75" customHeight="1">
      <c r="A323" s="60"/>
      <c r="B323" s="60"/>
      <c r="C323" s="60"/>
      <c r="D323" s="60"/>
      <c r="E323" s="60"/>
      <c r="F323" s="152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</row>
    <row r="324" spans="1:23" ht="15.75" customHeight="1">
      <c r="A324" s="60"/>
      <c r="B324" s="60"/>
      <c r="C324" s="60"/>
      <c r="D324" s="60"/>
      <c r="E324" s="60"/>
      <c r="F324" s="152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</row>
    <row r="325" spans="1:23" ht="15.75" customHeight="1">
      <c r="A325" s="60"/>
      <c r="B325" s="60"/>
      <c r="C325" s="60"/>
      <c r="D325" s="60"/>
      <c r="E325" s="60"/>
      <c r="F325" s="152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</row>
    <row r="326" spans="1:23" ht="15.75" customHeight="1">
      <c r="A326" s="60"/>
      <c r="B326" s="60"/>
      <c r="C326" s="60"/>
      <c r="D326" s="60"/>
      <c r="E326" s="60"/>
      <c r="F326" s="152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</row>
    <row r="327" spans="1:23" ht="15.75" customHeight="1">
      <c r="A327" s="60"/>
      <c r="B327" s="60"/>
      <c r="C327" s="60"/>
      <c r="D327" s="60"/>
      <c r="E327" s="60"/>
      <c r="F327" s="152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</row>
    <row r="328" spans="1:23" ht="15.75" customHeight="1">
      <c r="A328" s="60"/>
      <c r="B328" s="60"/>
      <c r="C328" s="60"/>
      <c r="D328" s="60"/>
      <c r="E328" s="60"/>
      <c r="F328" s="152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</row>
    <row r="329" spans="1:23" ht="15.75" customHeight="1">
      <c r="A329" s="60"/>
      <c r="B329" s="60"/>
      <c r="C329" s="60"/>
      <c r="D329" s="60"/>
      <c r="E329" s="60"/>
      <c r="F329" s="152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</row>
    <row r="330" spans="1:23" ht="15.75" customHeight="1">
      <c r="A330" s="60"/>
      <c r="B330" s="60"/>
      <c r="C330" s="60"/>
      <c r="D330" s="60"/>
      <c r="E330" s="60"/>
      <c r="F330" s="152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</row>
    <row r="331" spans="1:23" ht="15.75" customHeight="1">
      <c r="A331" s="60"/>
      <c r="B331" s="60"/>
      <c r="C331" s="60"/>
      <c r="D331" s="60"/>
      <c r="E331" s="60"/>
      <c r="F331" s="152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</row>
    <row r="332" spans="1:23" ht="15.75" customHeight="1">
      <c r="A332" s="60"/>
      <c r="B332" s="60"/>
      <c r="C332" s="60"/>
      <c r="D332" s="60"/>
      <c r="E332" s="60"/>
      <c r="F332" s="152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</row>
    <row r="333" spans="1:23" ht="15.75" customHeight="1">
      <c r="A333" s="60"/>
      <c r="B333" s="60"/>
      <c r="C333" s="60"/>
      <c r="D333" s="60"/>
      <c r="E333" s="60"/>
      <c r="F333" s="152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</row>
    <row r="334" spans="1:23" ht="15.75" customHeight="1">
      <c r="A334" s="60"/>
      <c r="B334" s="60"/>
      <c r="C334" s="60"/>
      <c r="D334" s="60"/>
      <c r="E334" s="60"/>
      <c r="F334" s="152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</row>
    <row r="335" spans="1:23" ht="15.75" customHeight="1">
      <c r="A335" s="60"/>
      <c r="B335" s="60"/>
      <c r="C335" s="60"/>
      <c r="D335" s="60"/>
      <c r="E335" s="60"/>
      <c r="F335" s="152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</row>
    <row r="336" spans="1:23" ht="15.75" customHeight="1">
      <c r="A336" s="60"/>
      <c r="B336" s="60"/>
      <c r="C336" s="60"/>
      <c r="D336" s="60"/>
      <c r="E336" s="60"/>
      <c r="F336" s="152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</row>
    <row r="337" spans="1:23" ht="15.75" customHeight="1">
      <c r="A337" s="60"/>
      <c r="B337" s="60"/>
      <c r="C337" s="60"/>
      <c r="D337" s="60"/>
      <c r="E337" s="60"/>
      <c r="F337" s="152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</row>
    <row r="338" spans="1:23" ht="15.75" customHeight="1">
      <c r="A338" s="60"/>
      <c r="B338" s="60"/>
      <c r="C338" s="60"/>
      <c r="D338" s="60"/>
      <c r="E338" s="60"/>
      <c r="F338" s="152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</row>
    <row r="339" spans="1:23" ht="15.75" customHeight="1">
      <c r="A339" s="60"/>
      <c r="B339" s="60"/>
      <c r="C339" s="60"/>
      <c r="D339" s="60"/>
      <c r="E339" s="60"/>
      <c r="F339" s="152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</row>
    <row r="340" spans="1:23" ht="15.75" customHeight="1">
      <c r="A340" s="60"/>
      <c r="B340" s="60"/>
      <c r="C340" s="60"/>
      <c r="D340" s="60"/>
      <c r="E340" s="60"/>
      <c r="F340" s="152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</row>
    <row r="341" spans="1:23" ht="15.75" customHeight="1">
      <c r="A341" s="60"/>
      <c r="B341" s="60"/>
      <c r="C341" s="60"/>
      <c r="D341" s="60"/>
      <c r="E341" s="60"/>
      <c r="F341" s="152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</row>
    <row r="342" spans="1:23" ht="15.75" customHeight="1">
      <c r="A342" s="60"/>
      <c r="B342" s="60"/>
      <c r="C342" s="60"/>
      <c r="D342" s="60"/>
      <c r="E342" s="60"/>
      <c r="F342" s="152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</row>
    <row r="343" spans="1:23" ht="15.75" customHeight="1">
      <c r="A343" s="60"/>
      <c r="B343" s="60"/>
      <c r="C343" s="60"/>
      <c r="D343" s="60"/>
      <c r="E343" s="60"/>
      <c r="F343" s="152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</row>
    <row r="344" spans="1:23" ht="15.75" customHeight="1">
      <c r="A344" s="60"/>
      <c r="B344" s="60"/>
      <c r="C344" s="60"/>
      <c r="D344" s="60"/>
      <c r="E344" s="60"/>
      <c r="F344" s="152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</row>
    <row r="345" spans="1:23" ht="15.75" customHeight="1">
      <c r="A345" s="60"/>
      <c r="B345" s="60"/>
      <c r="C345" s="60"/>
      <c r="D345" s="60"/>
      <c r="E345" s="60"/>
      <c r="F345" s="152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</row>
    <row r="346" spans="1:23" ht="15.75" customHeight="1">
      <c r="A346" s="60"/>
      <c r="B346" s="60"/>
      <c r="C346" s="60"/>
      <c r="D346" s="60"/>
      <c r="E346" s="60"/>
      <c r="F346" s="152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</row>
    <row r="347" spans="1:23" ht="15.75" customHeight="1">
      <c r="A347" s="60"/>
      <c r="B347" s="60"/>
      <c r="C347" s="60"/>
      <c r="D347" s="60"/>
      <c r="E347" s="60"/>
      <c r="F347" s="152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</row>
    <row r="348" spans="1:23" ht="15.75" customHeight="1">
      <c r="A348" s="60"/>
      <c r="B348" s="60"/>
      <c r="C348" s="60"/>
      <c r="D348" s="60"/>
      <c r="E348" s="60"/>
      <c r="F348" s="152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</row>
    <row r="349" spans="1:23" ht="15.75" customHeight="1">
      <c r="A349" s="60"/>
      <c r="B349" s="60"/>
      <c r="C349" s="60"/>
      <c r="D349" s="60"/>
      <c r="E349" s="60"/>
      <c r="F349" s="152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</row>
    <row r="350" spans="1:23" ht="15.75" customHeight="1">
      <c r="A350" s="60"/>
      <c r="B350" s="60"/>
      <c r="C350" s="60"/>
      <c r="D350" s="60"/>
      <c r="E350" s="60"/>
      <c r="F350" s="152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</row>
    <row r="351" spans="1:23" ht="15.75" customHeight="1">
      <c r="A351" s="60"/>
      <c r="B351" s="60"/>
      <c r="C351" s="60"/>
      <c r="D351" s="60"/>
      <c r="E351" s="60"/>
      <c r="F351" s="152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</row>
    <row r="352" spans="1:23" ht="15.75" customHeight="1">
      <c r="A352" s="60"/>
      <c r="B352" s="60"/>
      <c r="C352" s="60"/>
      <c r="D352" s="60"/>
      <c r="E352" s="60"/>
      <c r="F352" s="152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</row>
    <row r="353" spans="1:23" ht="15.75" customHeight="1">
      <c r="A353" s="60"/>
      <c r="B353" s="60"/>
      <c r="C353" s="60"/>
      <c r="D353" s="60"/>
      <c r="E353" s="60"/>
      <c r="F353" s="152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</row>
    <row r="354" spans="1:23" ht="15.75" customHeight="1">
      <c r="A354" s="60"/>
      <c r="B354" s="60"/>
      <c r="C354" s="60"/>
      <c r="D354" s="60"/>
      <c r="E354" s="60"/>
      <c r="F354" s="152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</row>
    <row r="355" spans="1:23" ht="15.75" customHeight="1">
      <c r="A355" s="60"/>
      <c r="B355" s="60"/>
      <c r="C355" s="60"/>
      <c r="D355" s="60"/>
      <c r="E355" s="60"/>
      <c r="F355" s="152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</row>
    <row r="356" spans="1:23" ht="15.75" customHeight="1">
      <c r="A356" s="60"/>
      <c r="B356" s="60"/>
      <c r="C356" s="60"/>
      <c r="D356" s="60"/>
      <c r="E356" s="60"/>
      <c r="F356" s="152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</row>
    <row r="357" spans="1:23" ht="15.75" customHeight="1">
      <c r="A357" s="60"/>
      <c r="B357" s="60"/>
      <c r="C357" s="60"/>
      <c r="D357" s="60"/>
      <c r="E357" s="60"/>
      <c r="F357" s="152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</row>
    <row r="358" spans="1:23" ht="15.75" customHeight="1">
      <c r="A358" s="60"/>
      <c r="B358" s="60"/>
      <c r="C358" s="60"/>
      <c r="D358" s="60"/>
      <c r="E358" s="60"/>
      <c r="F358" s="152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</row>
    <row r="359" spans="1:23" ht="15.75" customHeight="1">
      <c r="A359" s="60"/>
      <c r="B359" s="60"/>
      <c r="C359" s="60"/>
      <c r="D359" s="60"/>
      <c r="E359" s="60"/>
      <c r="F359" s="152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</row>
    <row r="360" spans="1:23" ht="15.75" customHeight="1">
      <c r="A360" s="60"/>
      <c r="B360" s="60"/>
      <c r="C360" s="60"/>
      <c r="D360" s="60"/>
      <c r="E360" s="60"/>
      <c r="F360" s="152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</row>
    <row r="361" spans="1:23" ht="15.75" customHeight="1">
      <c r="A361" s="60"/>
      <c r="B361" s="60"/>
      <c r="C361" s="60"/>
      <c r="D361" s="60"/>
      <c r="E361" s="60"/>
      <c r="F361" s="152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</row>
    <row r="362" spans="1:23" ht="15.75" customHeight="1">
      <c r="A362" s="60"/>
      <c r="B362" s="60"/>
      <c r="C362" s="60"/>
      <c r="D362" s="60"/>
      <c r="E362" s="60"/>
      <c r="F362" s="152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</row>
    <row r="363" spans="1:23" ht="15.75" customHeight="1">
      <c r="A363" s="60"/>
      <c r="B363" s="60"/>
      <c r="C363" s="60"/>
      <c r="D363" s="60"/>
      <c r="E363" s="60"/>
      <c r="F363" s="152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</row>
    <row r="364" spans="1:23" ht="15.75" customHeight="1">
      <c r="A364" s="60"/>
      <c r="B364" s="60"/>
      <c r="C364" s="60"/>
      <c r="D364" s="60"/>
      <c r="E364" s="60"/>
      <c r="F364" s="152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</row>
    <row r="365" spans="1:23" ht="15.75" customHeight="1">
      <c r="A365" s="60"/>
      <c r="B365" s="60"/>
      <c r="C365" s="60"/>
      <c r="D365" s="60"/>
      <c r="E365" s="60"/>
      <c r="F365" s="152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</row>
    <row r="366" spans="1:23" ht="15.75" customHeight="1">
      <c r="A366" s="60"/>
      <c r="B366" s="60"/>
      <c r="C366" s="60"/>
      <c r="D366" s="60"/>
      <c r="E366" s="60"/>
      <c r="F366" s="152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</row>
    <row r="367" spans="1:23" ht="15.75" customHeight="1">
      <c r="A367" s="60"/>
      <c r="B367" s="60"/>
      <c r="C367" s="60"/>
      <c r="D367" s="60"/>
      <c r="E367" s="60"/>
      <c r="F367" s="152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</row>
    <row r="368" spans="1:23" ht="15.75" customHeight="1">
      <c r="A368" s="60"/>
      <c r="B368" s="60"/>
      <c r="C368" s="60"/>
      <c r="D368" s="60"/>
      <c r="E368" s="60"/>
      <c r="F368" s="152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</row>
    <row r="369" spans="1:23" ht="15.75" customHeight="1">
      <c r="A369" s="60"/>
      <c r="B369" s="60"/>
      <c r="C369" s="60"/>
      <c r="D369" s="60"/>
      <c r="E369" s="60"/>
      <c r="F369" s="152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</row>
    <row r="370" spans="1:23" ht="15.75" customHeight="1">
      <c r="A370" s="60"/>
      <c r="B370" s="60"/>
      <c r="C370" s="60"/>
      <c r="D370" s="60"/>
      <c r="E370" s="60"/>
      <c r="F370" s="152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</row>
    <row r="371" spans="1:23" ht="15.75" customHeight="1">
      <c r="A371" s="60"/>
      <c r="B371" s="60"/>
      <c r="C371" s="60"/>
      <c r="D371" s="60"/>
      <c r="E371" s="60"/>
      <c r="F371" s="152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</row>
    <row r="372" spans="1:23" ht="15.75" customHeight="1">
      <c r="A372" s="60"/>
      <c r="B372" s="60"/>
      <c r="C372" s="60"/>
      <c r="D372" s="60"/>
      <c r="E372" s="60"/>
      <c r="F372" s="152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</row>
    <row r="373" spans="1:23" ht="15.75" customHeight="1">
      <c r="A373" s="60"/>
      <c r="B373" s="60"/>
      <c r="C373" s="60"/>
      <c r="D373" s="60"/>
      <c r="E373" s="60"/>
      <c r="F373" s="152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</row>
    <row r="374" spans="1:23" ht="15.75" customHeight="1">
      <c r="A374" s="60"/>
      <c r="B374" s="60"/>
      <c r="C374" s="60"/>
      <c r="D374" s="60"/>
      <c r="E374" s="60"/>
      <c r="F374" s="152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</row>
    <row r="375" spans="1:23" ht="15.75" customHeight="1">
      <c r="A375" s="60"/>
      <c r="B375" s="60"/>
      <c r="C375" s="60"/>
      <c r="D375" s="60"/>
      <c r="E375" s="60"/>
      <c r="F375" s="152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</row>
    <row r="376" spans="1:23" ht="15.75" customHeight="1">
      <c r="A376" s="60"/>
      <c r="B376" s="60"/>
      <c r="C376" s="60"/>
      <c r="D376" s="60"/>
      <c r="E376" s="60"/>
      <c r="F376" s="152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</row>
    <row r="377" spans="1:23" ht="15.75" customHeight="1">
      <c r="A377" s="60"/>
      <c r="B377" s="60"/>
      <c r="C377" s="60"/>
      <c r="D377" s="60"/>
      <c r="E377" s="60"/>
      <c r="F377" s="152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</row>
    <row r="378" spans="1:23" ht="15.75" customHeight="1">
      <c r="A378" s="60"/>
      <c r="B378" s="60"/>
      <c r="C378" s="60"/>
      <c r="D378" s="60"/>
      <c r="E378" s="60"/>
      <c r="F378" s="152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</row>
    <row r="379" spans="1:23" ht="15.75" customHeight="1">
      <c r="A379" s="60"/>
      <c r="B379" s="60"/>
      <c r="C379" s="60"/>
      <c r="D379" s="60"/>
      <c r="E379" s="60"/>
      <c r="F379" s="152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</row>
    <row r="380" spans="1:23" ht="15.75" customHeight="1">
      <c r="A380" s="60"/>
      <c r="B380" s="60"/>
      <c r="C380" s="60"/>
      <c r="D380" s="60"/>
      <c r="E380" s="60"/>
      <c r="F380" s="152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</row>
    <row r="381" spans="1:23" ht="15.75" customHeight="1">
      <c r="A381" s="60"/>
      <c r="B381" s="60"/>
      <c r="C381" s="60"/>
      <c r="D381" s="60"/>
      <c r="E381" s="60"/>
      <c r="F381" s="152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</row>
    <row r="382" spans="1:23" ht="15.75" customHeight="1">
      <c r="A382" s="60"/>
      <c r="B382" s="60"/>
      <c r="C382" s="60"/>
      <c r="D382" s="60"/>
      <c r="E382" s="60"/>
      <c r="F382" s="152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</row>
    <row r="383" spans="1:23" ht="15.75" customHeight="1">
      <c r="A383" s="60"/>
      <c r="B383" s="60"/>
      <c r="C383" s="60"/>
      <c r="D383" s="60"/>
      <c r="E383" s="60"/>
      <c r="F383" s="152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</row>
    <row r="384" spans="1:23" ht="15.75" customHeight="1">
      <c r="A384" s="60"/>
      <c r="B384" s="60"/>
      <c r="C384" s="60"/>
      <c r="D384" s="60"/>
      <c r="E384" s="60"/>
      <c r="F384" s="152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</row>
    <row r="385" spans="1:23" ht="15.75" customHeight="1">
      <c r="A385" s="60"/>
      <c r="B385" s="60"/>
      <c r="C385" s="60"/>
      <c r="D385" s="60"/>
      <c r="E385" s="60"/>
      <c r="F385" s="152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</row>
    <row r="386" spans="1:23" ht="15.75" customHeight="1">
      <c r="A386" s="60"/>
      <c r="B386" s="60"/>
      <c r="C386" s="60"/>
      <c r="D386" s="60"/>
      <c r="E386" s="60"/>
      <c r="F386" s="152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</row>
    <row r="387" spans="1:23" ht="15.75" customHeight="1">
      <c r="A387" s="60"/>
      <c r="B387" s="60"/>
      <c r="C387" s="60"/>
      <c r="D387" s="60"/>
      <c r="E387" s="60"/>
      <c r="F387" s="152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</row>
    <row r="388" spans="1:23" ht="15.75" customHeight="1">
      <c r="A388" s="60"/>
      <c r="B388" s="60"/>
      <c r="C388" s="60"/>
      <c r="D388" s="60"/>
      <c r="E388" s="60"/>
      <c r="F388" s="152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</row>
    <row r="389" spans="1:23" ht="15.75" customHeight="1">
      <c r="A389" s="60"/>
      <c r="B389" s="60"/>
      <c r="C389" s="60"/>
      <c r="D389" s="60"/>
      <c r="E389" s="60"/>
      <c r="F389" s="152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</row>
    <row r="390" spans="1:23" ht="15.75" customHeight="1">
      <c r="A390" s="60"/>
      <c r="B390" s="60"/>
      <c r="C390" s="60"/>
      <c r="D390" s="60"/>
      <c r="E390" s="60"/>
      <c r="F390" s="152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</row>
    <row r="391" spans="1:23" ht="15.75" customHeight="1">
      <c r="A391" s="60"/>
      <c r="B391" s="60"/>
      <c r="C391" s="60"/>
      <c r="D391" s="60"/>
      <c r="E391" s="60"/>
      <c r="F391" s="152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</row>
    <row r="392" spans="1:23" ht="15.75" customHeight="1">
      <c r="A392" s="60"/>
      <c r="B392" s="60"/>
      <c r="C392" s="60"/>
      <c r="D392" s="60"/>
      <c r="E392" s="60"/>
      <c r="F392" s="152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</row>
    <row r="393" spans="1:23" ht="15.75" customHeight="1">
      <c r="A393" s="60"/>
      <c r="B393" s="60"/>
      <c r="C393" s="60"/>
      <c r="D393" s="60"/>
      <c r="E393" s="60"/>
      <c r="F393" s="152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</row>
    <row r="394" spans="1:23" ht="15.75" customHeight="1">
      <c r="A394" s="60"/>
      <c r="B394" s="60"/>
      <c r="C394" s="60"/>
      <c r="D394" s="60"/>
      <c r="E394" s="60"/>
      <c r="F394" s="152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</row>
    <row r="395" spans="1:23" ht="15.75" customHeight="1">
      <c r="A395" s="60"/>
      <c r="B395" s="60"/>
      <c r="C395" s="60"/>
      <c r="D395" s="60"/>
      <c r="E395" s="60"/>
      <c r="F395" s="152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</row>
    <row r="396" spans="1:23" ht="15.75" customHeight="1">
      <c r="A396" s="60"/>
      <c r="B396" s="60"/>
      <c r="C396" s="60"/>
      <c r="D396" s="60"/>
      <c r="E396" s="60"/>
      <c r="F396" s="152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</row>
    <row r="397" spans="1:23" ht="15.75" customHeight="1">
      <c r="A397" s="60"/>
      <c r="B397" s="60"/>
      <c r="C397" s="60"/>
      <c r="D397" s="60"/>
      <c r="E397" s="60"/>
      <c r="F397" s="152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</row>
    <row r="398" spans="1:23" ht="15.75" customHeight="1">
      <c r="A398" s="60"/>
      <c r="B398" s="60"/>
      <c r="C398" s="60"/>
      <c r="D398" s="60"/>
      <c r="E398" s="60"/>
      <c r="F398" s="152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</row>
    <row r="399" spans="1:23" ht="15.75" customHeight="1">
      <c r="A399" s="60"/>
      <c r="B399" s="60"/>
      <c r="C399" s="60"/>
      <c r="D399" s="60"/>
      <c r="E399" s="60"/>
      <c r="F399" s="152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</row>
    <row r="400" spans="1:23" ht="15.75" customHeight="1">
      <c r="A400" s="60"/>
      <c r="B400" s="60"/>
      <c r="C400" s="60"/>
      <c r="D400" s="60"/>
      <c r="E400" s="60"/>
      <c r="F400" s="152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</row>
    <row r="401" spans="1:23" ht="15.75" customHeight="1">
      <c r="A401" s="60"/>
      <c r="B401" s="60"/>
      <c r="C401" s="60"/>
      <c r="D401" s="60"/>
      <c r="E401" s="60"/>
      <c r="F401" s="152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</row>
    <row r="402" spans="1:23" ht="15.75" customHeight="1">
      <c r="A402" s="60"/>
      <c r="B402" s="60"/>
      <c r="C402" s="60"/>
      <c r="D402" s="60"/>
      <c r="E402" s="60"/>
      <c r="F402" s="152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</row>
    <row r="403" spans="1:23" ht="15.75" customHeight="1">
      <c r="A403" s="60"/>
      <c r="B403" s="60"/>
      <c r="C403" s="60"/>
      <c r="D403" s="60"/>
      <c r="E403" s="60"/>
      <c r="F403" s="152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</row>
    <row r="404" spans="1:23" ht="15.75" customHeight="1">
      <c r="A404" s="60"/>
      <c r="B404" s="60"/>
      <c r="C404" s="60"/>
      <c r="D404" s="60"/>
      <c r="E404" s="60"/>
      <c r="F404" s="152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</row>
    <row r="405" spans="1:23" ht="15.75" customHeight="1">
      <c r="A405" s="60"/>
      <c r="B405" s="60"/>
      <c r="C405" s="60"/>
      <c r="D405" s="60"/>
      <c r="E405" s="60"/>
      <c r="F405" s="152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</row>
    <row r="406" spans="1:23" ht="15.75" customHeight="1">
      <c r="A406" s="60"/>
      <c r="B406" s="60"/>
      <c r="C406" s="60"/>
      <c r="D406" s="60"/>
      <c r="E406" s="60"/>
      <c r="F406" s="152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</row>
    <row r="407" spans="1:23" ht="15.75" customHeight="1">
      <c r="A407" s="60"/>
      <c r="B407" s="60"/>
      <c r="C407" s="60"/>
      <c r="D407" s="60"/>
      <c r="E407" s="60"/>
      <c r="F407" s="152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</row>
    <row r="408" spans="1:23" ht="15.75" customHeight="1">
      <c r="A408" s="60"/>
      <c r="B408" s="60"/>
      <c r="C408" s="60"/>
      <c r="D408" s="60"/>
      <c r="E408" s="60"/>
      <c r="F408" s="152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</row>
    <row r="409" spans="1:23" ht="15.75" customHeight="1">
      <c r="A409" s="60"/>
      <c r="B409" s="60"/>
      <c r="C409" s="60"/>
      <c r="D409" s="60"/>
      <c r="E409" s="60"/>
      <c r="F409" s="152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</row>
    <row r="410" spans="1:23" ht="15.75" customHeight="1">
      <c r="A410" s="60"/>
      <c r="B410" s="60"/>
      <c r="C410" s="60"/>
      <c r="D410" s="60"/>
      <c r="E410" s="60"/>
      <c r="F410" s="152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</row>
    <row r="411" spans="1:23" ht="15.75" customHeight="1">
      <c r="A411" s="60"/>
      <c r="B411" s="60"/>
      <c r="C411" s="60"/>
      <c r="D411" s="60"/>
      <c r="E411" s="60"/>
      <c r="F411" s="152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</row>
    <row r="412" spans="1:23" ht="15.75" customHeight="1">
      <c r="A412" s="60"/>
      <c r="B412" s="60"/>
      <c r="C412" s="60"/>
      <c r="D412" s="60"/>
      <c r="E412" s="60"/>
      <c r="F412" s="152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</row>
    <row r="413" spans="1:23" ht="15.75" customHeight="1">
      <c r="A413" s="60"/>
      <c r="B413" s="60"/>
      <c r="C413" s="60"/>
      <c r="D413" s="60"/>
      <c r="E413" s="60"/>
      <c r="F413" s="152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</row>
    <row r="414" spans="1:23" ht="15.75" customHeight="1">
      <c r="A414" s="60"/>
      <c r="B414" s="60"/>
      <c r="C414" s="60"/>
      <c r="D414" s="60"/>
      <c r="E414" s="60"/>
      <c r="F414" s="152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</row>
    <row r="415" spans="1:23" ht="15.75" customHeight="1">
      <c r="A415" s="60"/>
      <c r="B415" s="60"/>
      <c r="C415" s="60"/>
      <c r="D415" s="60"/>
      <c r="E415" s="60"/>
      <c r="F415" s="152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</row>
    <row r="416" spans="1:23" ht="15.75" customHeight="1">
      <c r="A416" s="60"/>
      <c r="B416" s="60"/>
      <c r="C416" s="60"/>
      <c r="D416" s="60"/>
      <c r="E416" s="60"/>
      <c r="F416" s="152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</row>
    <row r="417" spans="1:23" ht="15.75" customHeight="1">
      <c r="A417" s="60"/>
      <c r="B417" s="60"/>
      <c r="C417" s="60"/>
      <c r="D417" s="60"/>
      <c r="E417" s="60"/>
      <c r="F417" s="152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</row>
    <row r="418" spans="1:23" ht="15.75" customHeight="1">
      <c r="A418" s="60"/>
      <c r="B418" s="60"/>
      <c r="C418" s="60"/>
      <c r="D418" s="60"/>
      <c r="E418" s="60"/>
      <c r="F418" s="152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</row>
    <row r="419" spans="1:23" ht="15.75" customHeight="1">
      <c r="A419" s="60"/>
      <c r="B419" s="60"/>
      <c r="C419" s="60"/>
      <c r="D419" s="60"/>
      <c r="E419" s="60"/>
      <c r="F419" s="152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</row>
    <row r="420" spans="1:23" ht="15.75" customHeight="1">
      <c r="A420" s="60"/>
      <c r="B420" s="60"/>
      <c r="C420" s="60"/>
      <c r="D420" s="60"/>
      <c r="E420" s="60"/>
      <c r="F420" s="152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</row>
    <row r="421" spans="1:23" ht="15.75" customHeight="1">
      <c r="A421" s="60"/>
      <c r="B421" s="60"/>
      <c r="C421" s="60"/>
      <c r="D421" s="60"/>
      <c r="E421" s="60"/>
      <c r="F421" s="152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</row>
    <row r="422" spans="1:23" ht="15.75" customHeight="1">
      <c r="A422" s="60"/>
      <c r="B422" s="60"/>
      <c r="C422" s="60"/>
      <c r="D422" s="60"/>
      <c r="E422" s="60"/>
      <c r="F422" s="152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</row>
    <row r="423" spans="1:23" ht="15.75" customHeight="1">
      <c r="A423" s="60"/>
      <c r="B423" s="60"/>
      <c r="C423" s="60"/>
      <c r="D423" s="60"/>
      <c r="E423" s="60"/>
      <c r="F423" s="152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</row>
    <row r="424" spans="1:23" ht="15.75" customHeight="1">
      <c r="A424" s="60"/>
      <c r="B424" s="60"/>
      <c r="C424" s="60"/>
      <c r="D424" s="60"/>
      <c r="E424" s="60"/>
      <c r="F424" s="152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</row>
    <row r="425" spans="1:23" ht="15.75" customHeight="1">
      <c r="A425" s="60"/>
      <c r="B425" s="60"/>
      <c r="C425" s="60"/>
      <c r="D425" s="60"/>
      <c r="E425" s="60"/>
      <c r="F425" s="152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</row>
    <row r="426" spans="1:23" ht="15.75" customHeight="1">
      <c r="A426" s="60"/>
      <c r="B426" s="60"/>
      <c r="C426" s="60"/>
      <c r="D426" s="60"/>
      <c r="E426" s="60"/>
      <c r="F426" s="152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</row>
    <row r="427" spans="1:23" ht="15.75" customHeight="1">
      <c r="A427" s="60"/>
      <c r="B427" s="60"/>
      <c r="C427" s="60"/>
      <c r="D427" s="60"/>
      <c r="E427" s="60"/>
      <c r="F427" s="152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</row>
    <row r="428" spans="1:23" ht="15.75" customHeight="1">
      <c r="A428" s="60"/>
      <c r="B428" s="60"/>
      <c r="C428" s="60"/>
      <c r="D428" s="60"/>
      <c r="E428" s="60"/>
      <c r="F428" s="152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</row>
    <row r="429" spans="1:23" ht="15.75" customHeight="1">
      <c r="A429" s="60"/>
      <c r="B429" s="60"/>
      <c r="C429" s="60"/>
      <c r="D429" s="60"/>
      <c r="E429" s="60"/>
      <c r="F429" s="152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</row>
    <row r="430" spans="1:23" ht="15.75" customHeight="1">
      <c r="A430" s="60"/>
      <c r="B430" s="60"/>
      <c r="C430" s="60"/>
      <c r="D430" s="60"/>
      <c r="E430" s="60"/>
      <c r="F430" s="152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</row>
    <row r="431" spans="1:23" ht="15.75" customHeight="1">
      <c r="A431" s="60"/>
      <c r="B431" s="60"/>
      <c r="C431" s="60"/>
      <c r="D431" s="60"/>
      <c r="E431" s="60"/>
      <c r="F431" s="152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</row>
    <row r="432" spans="1:23" ht="15.75" customHeight="1">
      <c r="A432" s="60"/>
      <c r="B432" s="60"/>
      <c r="C432" s="60"/>
      <c r="D432" s="60"/>
      <c r="E432" s="60"/>
      <c r="F432" s="152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</row>
    <row r="433" spans="1:23" ht="15.75" customHeight="1">
      <c r="A433" s="60"/>
      <c r="B433" s="60"/>
      <c r="C433" s="60"/>
      <c r="D433" s="60"/>
      <c r="E433" s="60"/>
      <c r="F433" s="152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</row>
    <row r="434" spans="1:23" ht="15.75" customHeight="1">
      <c r="A434" s="60"/>
      <c r="B434" s="60"/>
      <c r="C434" s="60"/>
      <c r="D434" s="60"/>
      <c r="E434" s="60"/>
      <c r="F434" s="152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</row>
    <row r="435" spans="1:23" ht="15.75" customHeight="1">
      <c r="A435" s="60"/>
      <c r="B435" s="60"/>
      <c r="C435" s="60"/>
      <c r="D435" s="60"/>
      <c r="E435" s="60"/>
      <c r="F435" s="152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</row>
    <row r="436" spans="1:23" ht="15.75" customHeight="1">
      <c r="A436" s="60"/>
      <c r="B436" s="60"/>
      <c r="C436" s="60"/>
      <c r="D436" s="60"/>
      <c r="E436" s="60"/>
      <c r="F436" s="152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</row>
    <row r="437" spans="1:23" ht="15.75" customHeight="1">
      <c r="A437" s="60"/>
      <c r="B437" s="60"/>
      <c r="C437" s="60"/>
      <c r="D437" s="60"/>
      <c r="E437" s="60"/>
      <c r="F437" s="152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</row>
    <row r="438" spans="1:23" ht="15.75" customHeight="1">
      <c r="A438" s="60"/>
      <c r="B438" s="60"/>
      <c r="C438" s="60"/>
      <c r="D438" s="60"/>
      <c r="E438" s="60"/>
      <c r="F438" s="152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</row>
    <row r="439" spans="1:23" ht="15.75" customHeight="1">
      <c r="A439" s="60"/>
      <c r="B439" s="60"/>
      <c r="C439" s="60"/>
      <c r="D439" s="60"/>
      <c r="E439" s="60"/>
      <c r="F439" s="152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</row>
    <row r="440" spans="1:23" ht="15.75" customHeight="1">
      <c r="A440" s="60"/>
      <c r="B440" s="60"/>
      <c r="C440" s="60"/>
      <c r="D440" s="60"/>
      <c r="E440" s="60"/>
      <c r="F440" s="152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</row>
    <row r="441" spans="1:23" ht="15.75" customHeight="1">
      <c r="A441" s="60"/>
      <c r="B441" s="60"/>
      <c r="C441" s="60"/>
      <c r="D441" s="60"/>
      <c r="E441" s="60"/>
      <c r="F441" s="152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</row>
    <row r="442" spans="1:23" ht="15.75" customHeight="1">
      <c r="A442" s="60"/>
      <c r="B442" s="60"/>
      <c r="C442" s="60"/>
      <c r="D442" s="60"/>
      <c r="E442" s="60"/>
      <c r="F442" s="152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</row>
    <row r="443" spans="1:23" ht="15.75" customHeight="1"/>
    <row r="444" spans="1:23" ht="15.75" customHeight="1"/>
    <row r="445" spans="1:23" ht="15.75" customHeight="1"/>
    <row r="446" spans="1:23" ht="15.75" customHeight="1"/>
    <row r="447" spans="1:23" ht="15.75" customHeight="1"/>
    <row r="448" spans="1:23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1:G1"/>
    <mergeCell ref="A2:G2"/>
    <mergeCell ref="A5:A9"/>
    <mergeCell ref="B5:B9"/>
    <mergeCell ref="C5:C9"/>
    <mergeCell ref="D5:D9"/>
    <mergeCell ref="E5:E8"/>
    <mergeCell ref="F5:F8"/>
    <mergeCell ref="G5:G8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>
      <selection activeCell="A243" sqref="A243"/>
    </sheetView>
  </sheetViews>
  <sheetFormatPr defaultColWidth="14.5" defaultRowHeight="15" customHeight="1"/>
  <cols>
    <col min="1" max="1" width="24.25" style="61" customWidth="1"/>
    <col min="2" max="2" width="14.5" style="61" customWidth="1"/>
    <col min="3" max="3" width="27.5" style="61" customWidth="1"/>
    <col min="4" max="4" width="12.25" style="61" customWidth="1"/>
    <col min="5" max="5" width="8.75" style="61" customWidth="1"/>
    <col min="6" max="8" width="17.875" style="61" customWidth="1"/>
    <col min="9" max="9" width="7.125" style="61" customWidth="1"/>
    <col min="10" max="10" width="28.875" style="61" customWidth="1"/>
    <col min="11" max="16384" width="14.5" style="61"/>
  </cols>
  <sheetData>
    <row r="1" spans="1:26" ht="15" customHeight="1">
      <c r="A1" s="198" t="s">
        <v>0</v>
      </c>
      <c r="B1" s="199"/>
      <c r="C1" s="199"/>
      <c r="D1" s="199"/>
      <c r="E1" s="199"/>
      <c r="F1" s="199"/>
      <c r="G1" s="199"/>
      <c r="H1" s="199"/>
      <c r="I1" s="199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15" customHeight="1">
      <c r="A2" s="200" t="s">
        <v>242</v>
      </c>
      <c r="B2" s="199"/>
      <c r="C2" s="199"/>
      <c r="D2" s="199"/>
      <c r="E2" s="199"/>
      <c r="F2" s="199"/>
      <c r="G2" s="199"/>
      <c r="H2" s="199"/>
      <c r="I2" s="199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15" customHeight="1">
      <c r="A3" s="62"/>
      <c r="B3" s="63" t="s">
        <v>1</v>
      </c>
      <c r="C3" s="64" t="s">
        <v>2</v>
      </c>
      <c r="D3" s="65" t="s">
        <v>3</v>
      </c>
      <c r="E3" s="66" t="s">
        <v>4</v>
      </c>
      <c r="F3" s="67"/>
      <c r="G3" s="67"/>
      <c r="H3" s="67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17.25" customHeight="1">
      <c r="A4" s="68" t="s">
        <v>5</v>
      </c>
      <c r="B4" s="69">
        <v>214</v>
      </c>
      <c r="C4" s="70">
        <v>1</v>
      </c>
      <c r="D4" s="71">
        <v>3</v>
      </c>
      <c r="E4" s="72">
        <v>0</v>
      </c>
      <c r="F4" s="73"/>
      <c r="G4" s="73"/>
      <c r="H4" s="73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spans="1:26" ht="15" customHeight="1">
      <c r="A5" s="210" t="s">
        <v>6</v>
      </c>
      <c r="B5" s="213" t="s">
        <v>7</v>
      </c>
      <c r="C5" s="213" t="s">
        <v>8</v>
      </c>
      <c r="D5" s="214" t="s">
        <v>9</v>
      </c>
      <c r="E5" s="74"/>
      <c r="F5" s="75"/>
      <c r="G5" s="75"/>
      <c r="H5" s="75"/>
      <c r="I5" s="76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6" ht="15" customHeight="1">
      <c r="A6" s="211"/>
      <c r="B6" s="211"/>
      <c r="C6" s="211"/>
      <c r="D6" s="215"/>
      <c r="E6" s="77"/>
      <c r="F6" s="78"/>
      <c r="G6" s="78"/>
      <c r="H6" s="78"/>
      <c r="I6" s="76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1:26" ht="15" customHeight="1">
      <c r="A7" s="211"/>
      <c r="B7" s="211"/>
      <c r="C7" s="211"/>
      <c r="D7" s="215"/>
      <c r="E7" s="77"/>
      <c r="F7" s="78"/>
      <c r="G7" s="78"/>
      <c r="H7" s="78"/>
      <c r="I7" s="76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ht="15" customHeight="1">
      <c r="A8" s="211"/>
      <c r="B8" s="211"/>
      <c r="C8" s="211"/>
      <c r="D8" s="215"/>
      <c r="E8" s="77"/>
      <c r="F8" s="78"/>
      <c r="G8" s="78"/>
      <c r="H8" s="78"/>
      <c r="I8" s="76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1.5" customHeight="1">
      <c r="A9" s="212"/>
      <c r="B9" s="212"/>
      <c r="C9" s="212"/>
      <c r="D9" s="216"/>
      <c r="E9" s="77"/>
      <c r="F9" s="78"/>
      <c r="G9" s="78"/>
      <c r="H9" s="78"/>
      <c r="I9" s="76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ht="34.5" customHeight="1">
      <c r="A10" s="79" t="s">
        <v>10</v>
      </c>
      <c r="B10" s="80"/>
      <c r="C10" s="80"/>
      <c r="D10" s="81"/>
      <c r="E10" s="82"/>
      <c r="F10" s="83"/>
      <c r="G10" s="83"/>
      <c r="H10" s="83"/>
      <c r="I10" s="76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ht="15" customHeight="1">
      <c r="A11" s="84" t="s">
        <v>11</v>
      </c>
      <c r="B11" s="85"/>
      <c r="C11" s="85"/>
      <c r="D11" s="70" t="s">
        <v>2</v>
      </c>
      <c r="E11" s="86">
        <v>270</v>
      </c>
      <c r="F11" s="87">
        <f t="shared" ref="F11" si="0">SUM(F12:F20)</f>
        <v>107214</v>
      </c>
      <c r="G11" s="88">
        <f>(E11)/(F11*2)*100000</f>
        <v>125.91639151603336</v>
      </c>
      <c r="H11" s="89" t="s">
        <v>2</v>
      </c>
      <c r="I11" s="76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ht="15" customHeight="1">
      <c r="A12" s="90"/>
      <c r="B12" s="91">
        <v>1</v>
      </c>
      <c r="C12" s="92" t="s">
        <v>12</v>
      </c>
      <c r="D12" s="93" t="s">
        <v>1</v>
      </c>
      <c r="E12" s="94">
        <v>1</v>
      </c>
      <c r="F12" s="95">
        <v>12325</v>
      </c>
      <c r="G12" s="88">
        <f>(E12)/(F12*2)*100000</f>
        <v>4.056795131845842</v>
      </c>
      <c r="H12" s="96" t="s">
        <v>1</v>
      </c>
      <c r="I12" s="76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ht="15" customHeight="1">
      <c r="A13" s="90"/>
      <c r="B13" s="91">
        <v>2</v>
      </c>
      <c r="C13" s="92" t="s">
        <v>13</v>
      </c>
      <c r="D13" s="93" t="s">
        <v>1</v>
      </c>
      <c r="E13" s="94">
        <v>5</v>
      </c>
      <c r="F13" s="95">
        <v>15298</v>
      </c>
      <c r="G13" s="88">
        <f t="shared" ref="G13:G76" si="1">(E13)/(F13*2)*100000</f>
        <v>16.342005490913845</v>
      </c>
      <c r="H13" s="96" t="s">
        <v>1</v>
      </c>
      <c r="I13" s="76">
        <v>1</v>
      </c>
      <c r="J13" s="60" t="s">
        <v>243</v>
      </c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ht="15" customHeight="1">
      <c r="A14" s="90"/>
      <c r="B14" s="91">
        <v>3</v>
      </c>
      <c r="C14" s="92" t="s">
        <v>14</v>
      </c>
      <c r="D14" s="72" t="s">
        <v>4</v>
      </c>
      <c r="E14" s="94">
        <v>108</v>
      </c>
      <c r="F14" s="95">
        <v>17315</v>
      </c>
      <c r="G14" s="88">
        <f t="shared" si="1"/>
        <v>311.86832226393301</v>
      </c>
      <c r="H14" s="96" t="s">
        <v>3</v>
      </c>
      <c r="I14" s="76">
        <v>122</v>
      </c>
      <c r="J14" s="60" t="s">
        <v>244</v>
      </c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ht="15" customHeight="1">
      <c r="A15" s="90"/>
      <c r="B15" s="91">
        <v>4</v>
      </c>
      <c r="C15" s="92" t="s">
        <v>15</v>
      </c>
      <c r="D15" s="72" t="s">
        <v>4</v>
      </c>
      <c r="E15" s="94">
        <v>99</v>
      </c>
      <c r="F15" s="95">
        <v>16275</v>
      </c>
      <c r="G15" s="88">
        <f t="shared" si="1"/>
        <v>304.14746543778801</v>
      </c>
      <c r="H15" s="96" t="s">
        <v>3</v>
      </c>
      <c r="I15" s="76">
        <v>33</v>
      </c>
      <c r="J15" s="60" t="s">
        <v>244</v>
      </c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ht="15" customHeight="1">
      <c r="A16" s="90"/>
      <c r="B16" s="91">
        <v>5</v>
      </c>
      <c r="C16" s="92" t="s">
        <v>16</v>
      </c>
      <c r="D16" s="93" t="s">
        <v>1</v>
      </c>
      <c r="E16" s="94">
        <v>14</v>
      </c>
      <c r="F16" s="95">
        <v>13691</v>
      </c>
      <c r="G16" s="88">
        <f t="shared" si="1"/>
        <v>51.128478562559344</v>
      </c>
      <c r="H16" s="96" t="s">
        <v>2</v>
      </c>
      <c r="I16" s="76">
        <v>2</v>
      </c>
      <c r="J16" s="60" t="s">
        <v>243</v>
      </c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ht="15" customHeight="1">
      <c r="A17" s="90"/>
      <c r="B17" s="91">
        <v>6</v>
      </c>
      <c r="C17" s="92" t="s">
        <v>17</v>
      </c>
      <c r="D17" s="93" t="s">
        <v>1</v>
      </c>
      <c r="E17" s="94">
        <v>2</v>
      </c>
      <c r="F17" s="95">
        <v>6001</v>
      </c>
      <c r="G17" s="88">
        <f t="shared" si="1"/>
        <v>16.663889351774706</v>
      </c>
      <c r="H17" s="96" t="s">
        <v>1</v>
      </c>
      <c r="I17" s="76">
        <v>1</v>
      </c>
      <c r="J17" s="60" t="s">
        <v>243</v>
      </c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ht="15" customHeight="1">
      <c r="A18" s="90"/>
      <c r="B18" s="91">
        <v>7</v>
      </c>
      <c r="C18" s="92" t="s">
        <v>18</v>
      </c>
      <c r="D18" s="93" t="s">
        <v>1</v>
      </c>
      <c r="E18" s="94">
        <v>26</v>
      </c>
      <c r="F18" s="95">
        <v>10636</v>
      </c>
      <c r="G18" s="88">
        <f t="shared" si="1"/>
        <v>122.22640090259495</v>
      </c>
      <c r="H18" s="96" t="s">
        <v>2</v>
      </c>
      <c r="I18" s="76">
        <v>2</v>
      </c>
      <c r="J18" s="60" t="s">
        <v>244</v>
      </c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ht="15" customHeight="1">
      <c r="A19" s="90"/>
      <c r="B19" s="91">
        <v>8</v>
      </c>
      <c r="C19" s="92" t="s">
        <v>19</v>
      </c>
      <c r="D19" s="93" t="s">
        <v>1</v>
      </c>
      <c r="E19" s="94">
        <v>4</v>
      </c>
      <c r="F19" s="95">
        <v>7758</v>
      </c>
      <c r="G19" s="88">
        <f t="shared" si="1"/>
        <v>25.779840164990979</v>
      </c>
      <c r="H19" s="96" t="s">
        <v>1</v>
      </c>
      <c r="I19" s="76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ht="15" customHeight="1">
      <c r="A20" s="90"/>
      <c r="B20" s="91">
        <v>9</v>
      </c>
      <c r="C20" s="92" t="s">
        <v>20</v>
      </c>
      <c r="D20" s="93" t="s">
        <v>1</v>
      </c>
      <c r="E20" s="94">
        <v>11</v>
      </c>
      <c r="F20" s="95">
        <v>7915</v>
      </c>
      <c r="G20" s="88">
        <f t="shared" si="1"/>
        <v>69.488313329121922</v>
      </c>
      <c r="H20" s="96" t="s">
        <v>2</v>
      </c>
      <c r="I20" s="76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15" customHeight="1">
      <c r="A21" s="97" t="s">
        <v>21</v>
      </c>
      <c r="B21" s="85"/>
      <c r="C21" s="85"/>
      <c r="D21" s="70" t="s">
        <v>2</v>
      </c>
      <c r="E21" s="86">
        <v>206</v>
      </c>
      <c r="F21" s="98">
        <f t="shared" ref="F21" si="2">SUM(F22:F33)</f>
        <v>156627</v>
      </c>
      <c r="G21" s="88">
        <f t="shared" si="1"/>
        <v>65.761331060417419</v>
      </c>
      <c r="H21" s="96" t="s">
        <v>2</v>
      </c>
      <c r="I21" s="76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ht="15" customHeight="1">
      <c r="A22" s="90"/>
      <c r="B22" s="91">
        <v>1</v>
      </c>
      <c r="C22" s="92" t="s">
        <v>22</v>
      </c>
      <c r="D22" s="96" t="s">
        <v>1</v>
      </c>
      <c r="E22" s="94">
        <v>5</v>
      </c>
      <c r="F22" s="99">
        <v>19397</v>
      </c>
      <c r="G22" s="88">
        <f t="shared" si="1"/>
        <v>12.888591019229777</v>
      </c>
      <c r="H22" s="96" t="s">
        <v>1</v>
      </c>
      <c r="I22" s="76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ht="15" customHeight="1">
      <c r="A23" s="90"/>
      <c r="B23" s="91">
        <v>2</v>
      </c>
      <c r="C23" s="92" t="s">
        <v>23</v>
      </c>
      <c r="D23" s="96" t="s">
        <v>1</v>
      </c>
      <c r="E23" s="94">
        <v>9</v>
      </c>
      <c r="F23" s="100">
        <v>11371</v>
      </c>
      <c r="G23" s="88">
        <f t="shared" si="1"/>
        <v>39.574355817430302</v>
      </c>
      <c r="H23" s="96" t="s">
        <v>1</v>
      </c>
      <c r="I23" s="76">
        <v>1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1:26" ht="15" customHeight="1">
      <c r="A24" s="90"/>
      <c r="B24" s="91">
        <v>3</v>
      </c>
      <c r="C24" s="92" t="s">
        <v>24</v>
      </c>
      <c r="D24" s="70" t="s">
        <v>2</v>
      </c>
      <c r="E24" s="94">
        <v>27</v>
      </c>
      <c r="F24" s="100">
        <v>19351</v>
      </c>
      <c r="G24" s="88">
        <f t="shared" si="1"/>
        <v>69.763836494238021</v>
      </c>
      <c r="H24" s="96" t="s">
        <v>2</v>
      </c>
      <c r="I24" s="76">
        <v>6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ht="15" customHeight="1">
      <c r="A25" s="90"/>
      <c r="B25" s="91">
        <v>4</v>
      </c>
      <c r="C25" s="92" t="s">
        <v>25</v>
      </c>
      <c r="D25" s="70" t="s">
        <v>2</v>
      </c>
      <c r="E25" s="94">
        <v>21</v>
      </c>
      <c r="F25" s="100">
        <v>16032</v>
      </c>
      <c r="G25" s="88">
        <f t="shared" si="1"/>
        <v>65.494011976047901</v>
      </c>
      <c r="H25" s="96" t="s">
        <v>2</v>
      </c>
      <c r="I25" s="76">
        <v>4</v>
      </c>
      <c r="J25" s="60" t="s">
        <v>245</v>
      </c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ht="15" customHeight="1">
      <c r="A26" s="90"/>
      <c r="B26" s="91">
        <v>5</v>
      </c>
      <c r="C26" s="92" t="s">
        <v>26</v>
      </c>
      <c r="D26" s="70" t="s">
        <v>2</v>
      </c>
      <c r="E26" s="94">
        <v>10</v>
      </c>
      <c r="F26" s="100">
        <v>9514</v>
      </c>
      <c r="G26" s="88">
        <f t="shared" si="1"/>
        <v>52.55413075467731</v>
      </c>
      <c r="H26" s="96" t="s">
        <v>2</v>
      </c>
      <c r="I26" s="76">
        <v>2</v>
      </c>
      <c r="J26" s="60" t="s">
        <v>246</v>
      </c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spans="1:26" ht="15" customHeight="1">
      <c r="A27" s="90"/>
      <c r="B27" s="91">
        <v>6</v>
      </c>
      <c r="C27" s="92" t="s">
        <v>27</v>
      </c>
      <c r="D27" s="70" t="s">
        <v>2</v>
      </c>
      <c r="E27" s="94">
        <v>11</v>
      </c>
      <c r="F27" s="100">
        <v>8999</v>
      </c>
      <c r="G27" s="88">
        <f t="shared" si="1"/>
        <v>61.117901989109896</v>
      </c>
      <c r="H27" s="96" t="s">
        <v>2</v>
      </c>
      <c r="I27" s="76">
        <v>1</v>
      </c>
      <c r="J27" s="60" t="s">
        <v>246</v>
      </c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ht="15.75" customHeight="1">
      <c r="A28" s="90"/>
      <c r="B28" s="91">
        <v>7</v>
      </c>
      <c r="C28" s="92" t="s">
        <v>28</v>
      </c>
      <c r="D28" s="96" t="s">
        <v>1</v>
      </c>
      <c r="E28" s="94">
        <v>13</v>
      </c>
      <c r="F28" s="100">
        <v>18553</v>
      </c>
      <c r="G28" s="88">
        <f t="shared" si="1"/>
        <v>35.034765267072714</v>
      </c>
      <c r="H28" s="96" t="s">
        <v>1</v>
      </c>
      <c r="I28" s="76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spans="1:26" ht="15.75" customHeight="1">
      <c r="A29" s="90"/>
      <c r="B29" s="91">
        <v>8</v>
      </c>
      <c r="C29" s="92" t="s">
        <v>29</v>
      </c>
      <c r="D29" s="70" t="s">
        <v>2</v>
      </c>
      <c r="E29" s="94">
        <v>24</v>
      </c>
      <c r="F29" s="100">
        <v>11175</v>
      </c>
      <c r="G29" s="88">
        <f t="shared" si="1"/>
        <v>107.38255033557046</v>
      </c>
      <c r="H29" s="96" t="s">
        <v>2</v>
      </c>
      <c r="I29" s="76">
        <v>15</v>
      </c>
      <c r="J29" s="60" t="s">
        <v>246</v>
      </c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spans="1:26" ht="15.75" customHeight="1">
      <c r="A30" s="79"/>
      <c r="B30" s="91">
        <v>9</v>
      </c>
      <c r="C30" s="92" t="s">
        <v>30</v>
      </c>
      <c r="D30" s="70" t="s">
        <v>2</v>
      </c>
      <c r="E30" s="94">
        <v>9</v>
      </c>
      <c r="F30" s="100">
        <v>7757</v>
      </c>
      <c r="G30" s="88">
        <f t="shared" si="1"/>
        <v>58.012118086889259</v>
      </c>
      <c r="H30" s="96" t="s">
        <v>2</v>
      </c>
      <c r="I30" s="76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spans="1:26" ht="15.75" customHeight="1">
      <c r="A31" s="90"/>
      <c r="B31" s="91">
        <v>10</v>
      </c>
      <c r="C31" s="92" t="s">
        <v>31</v>
      </c>
      <c r="D31" s="70" t="s">
        <v>2</v>
      </c>
      <c r="E31" s="94">
        <v>28</v>
      </c>
      <c r="F31" s="100">
        <v>21659</v>
      </c>
      <c r="G31" s="88">
        <f t="shared" si="1"/>
        <v>64.638256613878752</v>
      </c>
      <c r="H31" s="96" t="s">
        <v>2</v>
      </c>
      <c r="I31" s="76">
        <v>6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spans="1:26" ht="15.75" customHeight="1">
      <c r="A32" s="90"/>
      <c r="B32" s="91">
        <v>11</v>
      </c>
      <c r="C32" s="92" t="s">
        <v>32</v>
      </c>
      <c r="D32" s="70" t="s">
        <v>2</v>
      </c>
      <c r="E32" s="94">
        <v>16</v>
      </c>
      <c r="F32" s="100">
        <v>6356</v>
      </c>
      <c r="G32" s="88">
        <f t="shared" si="1"/>
        <v>125.86532410320957</v>
      </c>
      <c r="H32" s="96" t="s">
        <v>2</v>
      </c>
      <c r="I32" s="76">
        <v>1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 spans="1:26" ht="15.75" customHeight="1">
      <c r="A33" s="90"/>
      <c r="B33" s="91">
        <v>12</v>
      </c>
      <c r="C33" s="92" t="s">
        <v>33</v>
      </c>
      <c r="D33" s="71" t="s">
        <v>3</v>
      </c>
      <c r="E33" s="94">
        <v>33</v>
      </c>
      <c r="F33" s="100">
        <v>6463</v>
      </c>
      <c r="G33" s="88">
        <f t="shared" si="1"/>
        <v>255.29939656506266</v>
      </c>
      <c r="H33" s="96" t="s">
        <v>3</v>
      </c>
      <c r="I33" s="76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15.75" customHeight="1">
      <c r="A34" s="97" t="s">
        <v>34</v>
      </c>
      <c r="B34" s="85"/>
      <c r="C34" s="85"/>
      <c r="D34" s="70" t="s">
        <v>2</v>
      </c>
      <c r="E34" s="86">
        <v>261</v>
      </c>
      <c r="F34" s="98">
        <f t="shared" ref="F34" si="3">SUM(F35:F49)</f>
        <v>200420</v>
      </c>
      <c r="G34" s="88">
        <f t="shared" si="1"/>
        <v>65.113262149486076</v>
      </c>
      <c r="H34" s="96" t="s">
        <v>2</v>
      </c>
      <c r="I34" s="76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15.75" customHeight="1">
      <c r="A35" s="90"/>
      <c r="B35" s="91">
        <v>1</v>
      </c>
      <c r="C35" s="92" t="s">
        <v>35</v>
      </c>
      <c r="D35" s="70" t="s">
        <v>2</v>
      </c>
      <c r="E35" s="94">
        <v>17</v>
      </c>
      <c r="F35" s="95">
        <v>6930</v>
      </c>
      <c r="G35" s="88">
        <f t="shared" si="1"/>
        <v>122.65512265512265</v>
      </c>
      <c r="H35" s="96" t="s">
        <v>2</v>
      </c>
      <c r="I35" s="76">
        <v>6</v>
      </c>
      <c r="J35" s="60" t="s">
        <v>247</v>
      </c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5.75" customHeight="1">
      <c r="A36" s="90"/>
      <c r="B36" s="91">
        <v>2</v>
      </c>
      <c r="C36" s="92" t="s">
        <v>36</v>
      </c>
      <c r="D36" s="96" t="s">
        <v>1</v>
      </c>
      <c r="E36" s="94">
        <v>8</v>
      </c>
      <c r="F36" s="95">
        <v>10286</v>
      </c>
      <c r="G36" s="88">
        <f t="shared" si="1"/>
        <v>38.887808671981333</v>
      </c>
      <c r="H36" s="96" t="s">
        <v>1</v>
      </c>
      <c r="I36" s="76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15.75" customHeight="1">
      <c r="A37" s="90"/>
      <c r="B37" s="91">
        <v>3</v>
      </c>
      <c r="C37" s="92" t="s">
        <v>37</v>
      </c>
      <c r="D37" s="70" t="s">
        <v>2</v>
      </c>
      <c r="E37" s="94">
        <v>28</v>
      </c>
      <c r="F37" s="95">
        <v>10944</v>
      </c>
      <c r="G37" s="88">
        <f t="shared" si="1"/>
        <v>127.92397660818713</v>
      </c>
      <c r="H37" s="96" t="s">
        <v>2</v>
      </c>
      <c r="I37" s="76">
        <v>2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15.75" customHeight="1">
      <c r="A38" s="90"/>
      <c r="B38" s="91">
        <v>4</v>
      </c>
      <c r="C38" s="92" t="s">
        <v>38</v>
      </c>
      <c r="D38" s="96" t="s">
        <v>1</v>
      </c>
      <c r="E38" s="94">
        <v>1</v>
      </c>
      <c r="F38" s="95">
        <v>10725</v>
      </c>
      <c r="G38" s="88">
        <f t="shared" si="1"/>
        <v>4.6620046620046622</v>
      </c>
      <c r="H38" s="96" t="s">
        <v>1</v>
      </c>
      <c r="I38" s="76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 spans="1:26" ht="15.75" customHeight="1">
      <c r="A39" s="90"/>
      <c r="B39" s="91">
        <v>5</v>
      </c>
      <c r="C39" s="92" t="s">
        <v>39</v>
      </c>
      <c r="D39" s="71" t="s">
        <v>3</v>
      </c>
      <c r="E39" s="94">
        <v>33</v>
      </c>
      <c r="F39" s="95">
        <v>10289</v>
      </c>
      <c r="G39" s="88">
        <f t="shared" si="1"/>
        <v>160.3654388181553</v>
      </c>
      <c r="H39" s="96" t="s">
        <v>3</v>
      </c>
      <c r="I39" s="76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spans="1:26" ht="15.75" customHeight="1">
      <c r="A40" s="90"/>
      <c r="B40" s="91">
        <v>6</v>
      </c>
      <c r="C40" s="92" t="s">
        <v>40</v>
      </c>
      <c r="D40" s="70" t="s">
        <v>2</v>
      </c>
      <c r="E40" s="94">
        <v>25</v>
      </c>
      <c r="F40" s="95">
        <v>12850</v>
      </c>
      <c r="G40" s="88">
        <f t="shared" si="1"/>
        <v>97.276264591439684</v>
      </c>
      <c r="H40" s="96" t="s">
        <v>2</v>
      </c>
      <c r="I40" s="76">
        <v>3</v>
      </c>
      <c r="J40" s="60" t="s">
        <v>248</v>
      </c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spans="1:26" ht="15.75" customHeight="1">
      <c r="A41" s="90"/>
      <c r="B41" s="91">
        <v>7</v>
      </c>
      <c r="C41" s="92" t="s">
        <v>41</v>
      </c>
      <c r="D41" s="96" t="s">
        <v>1</v>
      </c>
      <c r="E41" s="94">
        <v>6</v>
      </c>
      <c r="F41" s="95">
        <v>7668</v>
      </c>
      <c r="G41" s="88">
        <f t="shared" si="1"/>
        <v>39.123630672926446</v>
      </c>
      <c r="H41" s="96" t="s">
        <v>1</v>
      </c>
      <c r="I41" s="76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15.75" customHeight="1">
      <c r="A42" s="90"/>
      <c r="B42" s="91">
        <v>8</v>
      </c>
      <c r="C42" s="92" t="s">
        <v>42</v>
      </c>
      <c r="D42" s="70" t="s">
        <v>2</v>
      </c>
      <c r="E42" s="94">
        <v>29</v>
      </c>
      <c r="F42" s="95">
        <v>10568</v>
      </c>
      <c r="G42" s="88">
        <f t="shared" si="1"/>
        <v>137.20666161998486</v>
      </c>
      <c r="H42" s="96" t="s">
        <v>2</v>
      </c>
      <c r="I42" s="76">
        <v>1</v>
      </c>
      <c r="J42" s="60" t="s">
        <v>249</v>
      </c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15.75" customHeight="1">
      <c r="A43" s="90"/>
      <c r="B43" s="91">
        <v>9</v>
      </c>
      <c r="C43" s="92" t="s">
        <v>43</v>
      </c>
      <c r="D43" s="70" t="s">
        <v>2</v>
      </c>
      <c r="E43" s="94">
        <v>15</v>
      </c>
      <c r="F43" s="95">
        <v>14306</v>
      </c>
      <c r="G43" s="88">
        <f t="shared" si="1"/>
        <v>52.425555710890542</v>
      </c>
      <c r="H43" s="96" t="s">
        <v>2</v>
      </c>
      <c r="I43" s="76">
        <v>2</v>
      </c>
      <c r="J43" s="60" t="s">
        <v>250</v>
      </c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spans="1:26" ht="15.75" customHeight="1">
      <c r="A44" s="90"/>
      <c r="B44" s="91">
        <v>10</v>
      </c>
      <c r="C44" s="92" t="s">
        <v>44</v>
      </c>
      <c r="D44" s="96" t="s">
        <v>1</v>
      </c>
      <c r="E44" s="94">
        <v>11</v>
      </c>
      <c r="F44" s="95">
        <v>12626</v>
      </c>
      <c r="G44" s="88">
        <f t="shared" si="1"/>
        <v>43.560906066846186</v>
      </c>
      <c r="H44" s="96" t="s">
        <v>1</v>
      </c>
      <c r="I44" s="76">
        <v>3</v>
      </c>
      <c r="J44" s="60" t="s">
        <v>251</v>
      </c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15.75" customHeight="1">
      <c r="A45" s="79"/>
      <c r="B45" s="91">
        <v>11</v>
      </c>
      <c r="C45" s="92" t="s">
        <v>45</v>
      </c>
      <c r="D45" s="70" t="s">
        <v>2</v>
      </c>
      <c r="E45" s="94">
        <v>24</v>
      </c>
      <c r="F45" s="95">
        <v>13668</v>
      </c>
      <c r="G45" s="88">
        <f t="shared" si="1"/>
        <v>87.796312554872699</v>
      </c>
      <c r="H45" s="96" t="s">
        <v>2</v>
      </c>
      <c r="I45" s="76">
        <v>4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</row>
    <row r="46" spans="1:26" ht="15.75" customHeight="1">
      <c r="A46" s="90"/>
      <c r="B46" s="91">
        <v>12</v>
      </c>
      <c r="C46" s="92" t="s">
        <v>46</v>
      </c>
      <c r="D46" s="70" t="s">
        <v>2</v>
      </c>
      <c r="E46" s="94">
        <v>15</v>
      </c>
      <c r="F46" s="95">
        <v>14889</v>
      </c>
      <c r="G46" s="88">
        <f t="shared" si="1"/>
        <v>50.372758412250661</v>
      </c>
      <c r="H46" s="96" t="s">
        <v>2</v>
      </c>
      <c r="I46" s="76">
        <v>2</v>
      </c>
      <c r="J46" s="60" t="s">
        <v>248</v>
      </c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15.75" customHeight="1">
      <c r="A47" s="90"/>
      <c r="B47" s="91">
        <v>13</v>
      </c>
      <c r="C47" s="92" t="s">
        <v>47</v>
      </c>
      <c r="D47" s="70" t="s">
        <v>2</v>
      </c>
      <c r="E47" s="94">
        <v>29</v>
      </c>
      <c r="F47" s="95">
        <v>22583</v>
      </c>
      <c r="G47" s="88">
        <f t="shared" si="1"/>
        <v>64.207589779922941</v>
      </c>
      <c r="H47" s="96" t="s">
        <v>2</v>
      </c>
      <c r="I47" s="76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</row>
    <row r="48" spans="1:26" ht="15.75" customHeight="1">
      <c r="A48" s="90"/>
      <c r="B48" s="91">
        <v>14</v>
      </c>
      <c r="C48" s="92" t="s">
        <v>48</v>
      </c>
      <c r="D48" s="96" t="s">
        <v>1</v>
      </c>
      <c r="E48" s="94">
        <v>4</v>
      </c>
      <c r="F48" s="95">
        <v>11941</v>
      </c>
      <c r="G48" s="88">
        <f t="shared" si="1"/>
        <v>16.749015995310273</v>
      </c>
      <c r="H48" s="96" t="s">
        <v>1</v>
      </c>
      <c r="I48" s="76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15.75" customHeight="1">
      <c r="A49" s="90"/>
      <c r="B49" s="91">
        <v>15</v>
      </c>
      <c r="C49" s="92" t="s">
        <v>49</v>
      </c>
      <c r="D49" s="96" t="s">
        <v>1</v>
      </c>
      <c r="E49" s="94">
        <v>16</v>
      </c>
      <c r="F49" s="95">
        <v>30147</v>
      </c>
      <c r="G49" s="88">
        <f t="shared" si="1"/>
        <v>26.536637144657842</v>
      </c>
      <c r="H49" s="96" t="s">
        <v>1</v>
      </c>
      <c r="I49" s="76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15.75" customHeight="1">
      <c r="A50" s="97" t="s">
        <v>50</v>
      </c>
      <c r="B50" s="85"/>
      <c r="C50" s="85"/>
      <c r="D50" s="96" t="s">
        <v>1</v>
      </c>
      <c r="E50" s="101">
        <v>117</v>
      </c>
      <c r="F50" s="98">
        <f t="shared" ref="F50" si="4">SUM(F51:F58)</f>
        <v>142665</v>
      </c>
      <c r="G50" s="88">
        <f t="shared" si="1"/>
        <v>41.005151929344969</v>
      </c>
      <c r="H50" s="88"/>
      <c r="I50" s="76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15.75" customHeight="1">
      <c r="A51" s="90"/>
      <c r="B51" s="91">
        <v>1</v>
      </c>
      <c r="C51" s="92" t="s">
        <v>51</v>
      </c>
      <c r="D51" s="96" t="s">
        <v>1</v>
      </c>
      <c r="E51" s="94">
        <v>18</v>
      </c>
      <c r="F51" s="95">
        <v>28577</v>
      </c>
      <c r="G51" s="88">
        <f t="shared" si="1"/>
        <v>31.493858697553975</v>
      </c>
      <c r="H51" s="96" t="s">
        <v>1</v>
      </c>
      <c r="I51" s="76">
        <v>1</v>
      </c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15.75" customHeight="1">
      <c r="A52" s="90"/>
      <c r="B52" s="91">
        <v>2</v>
      </c>
      <c r="C52" s="92" t="s">
        <v>52</v>
      </c>
      <c r="D52" s="96" t="s">
        <v>1</v>
      </c>
      <c r="E52" s="94">
        <v>8</v>
      </c>
      <c r="F52" s="102">
        <v>11498</v>
      </c>
      <c r="G52" s="88">
        <f t="shared" si="1"/>
        <v>34.788658897199511</v>
      </c>
      <c r="H52" s="96" t="s">
        <v>1</v>
      </c>
      <c r="I52" s="76">
        <v>2</v>
      </c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15.75" customHeight="1">
      <c r="A53" s="90"/>
      <c r="B53" s="91">
        <v>3</v>
      </c>
      <c r="C53" s="92" t="s">
        <v>53</v>
      </c>
      <c r="D53" s="70" t="s">
        <v>2</v>
      </c>
      <c r="E53" s="94">
        <v>30</v>
      </c>
      <c r="F53" s="102">
        <v>28171</v>
      </c>
      <c r="G53" s="88">
        <f t="shared" si="1"/>
        <v>53.246246139647155</v>
      </c>
      <c r="H53" s="96" t="s">
        <v>2</v>
      </c>
      <c r="I53" s="76">
        <v>12</v>
      </c>
      <c r="J53" s="60" t="s">
        <v>248</v>
      </c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5.75" customHeight="1">
      <c r="A54" s="90"/>
      <c r="B54" s="91">
        <v>4</v>
      </c>
      <c r="C54" s="92" t="s">
        <v>54</v>
      </c>
      <c r="D54" s="70" t="s">
        <v>2</v>
      </c>
      <c r="E54" s="94">
        <v>18</v>
      </c>
      <c r="F54" s="102">
        <v>15035</v>
      </c>
      <c r="G54" s="88">
        <f t="shared" si="1"/>
        <v>59.860325906218819</v>
      </c>
      <c r="H54" s="96" t="s">
        <v>2</v>
      </c>
      <c r="I54" s="76">
        <v>1</v>
      </c>
      <c r="J54" s="60" t="s">
        <v>252</v>
      </c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5.75" customHeight="1">
      <c r="A55" s="79"/>
      <c r="B55" s="91">
        <v>5</v>
      </c>
      <c r="C55" s="92" t="s">
        <v>55</v>
      </c>
      <c r="D55" s="96" t="s">
        <v>1</v>
      </c>
      <c r="E55" s="94">
        <v>8</v>
      </c>
      <c r="F55" s="102">
        <v>21325</v>
      </c>
      <c r="G55" s="88">
        <f t="shared" si="1"/>
        <v>18.757327080890974</v>
      </c>
      <c r="H55" s="96" t="s">
        <v>1</v>
      </c>
      <c r="I55" s="76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15.75" customHeight="1">
      <c r="A56" s="90"/>
      <c r="B56" s="91">
        <v>6</v>
      </c>
      <c r="C56" s="92" t="s">
        <v>56</v>
      </c>
      <c r="D56" s="96" t="s">
        <v>1</v>
      </c>
      <c r="E56" s="94">
        <v>9</v>
      </c>
      <c r="F56" s="102">
        <v>11261</v>
      </c>
      <c r="G56" s="88">
        <f t="shared" si="1"/>
        <v>39.960927093508573</v>
      </c>
      <c r="H56" s="96" t="s">
        <v>1</v>
      </c>
      <c r="I56" s="76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15.75" customHeight="1">
      <c r="A57" s="90"/>
      <c r="B57" s="91">
        <v>7</v>
      </c>
      <c r="C57" s="92" t="s">
        <v>57</v>
      </c>
      <c r="D57" s="70" t="s">
        <v>2</v>
      </c>
      <c r="E57" s="94">
        <v>19</v>
      </c>
      <c r="F57" s="102">
        <v>15373</v>
      </c>
      <c r="G57" s="88">
        <f t="shared" si="1"/>
        <v>61.796656475639104</v>
      </c>
      <c r="H57" s="96" t="s">
        <v>2</v>
      </c>
      <c r="I57" s="76">
        <v>2</v>
      </c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15.75" customHeight="1">
      <c r="A58" s="90"/>
      <c r="B58" s="91">
        <v>8</v>
      </c>
      <c r="C58" s="92" t="s">
        <v>58</v>
      </c>
      <c r="D58" s="96" t="s">
        <v>1</v>
      </c>
      <c r="E58" s="94">
        <v>7</v>
      </c>
      <c r="F58" s="102">
        <v>11425</v>
      </c>
      <c r="G58" s="88">
        <f t="shared" si="1"/>
        <v>30.634573304157549</v>
      </c>
      <c r="H58" s="96" t="s">
        <v>1</v>
      </c>
      <c r="I58" s="76">
        <v>4</v>
      </c>
      <c r="J58" s="60" t="s">
        <v>248</v>
      </c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15.75" customHeight="1">
      <c r="A59" s="97" t="s">
        <v>59</v>
      </c>
      <c r="B59" s="85"/>
      <c r="C59" s="85"/>
      <c r="D59" s="96" t="s">
        <v>1</v>
      </c>
      <c r="E59" s="86">
        <v>48</v>
      </c>
      <c r="F59" s="98">
        <f>SUM(F60:F69)</f>
        <v>116680</v>
      </c>
      <c r="G59" s="88">
        <f t="shared" si="1"/>
        <v>20.569077819677752</v>
      </c>
      <c r="H59" s="96" t="s">
        <v>1</v>
      </c>
      <c r="I59" s="76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15.75" customHeight="1">
      <c r="A60" s="90"/>
      <c r="B60" s="91">
        <v>1</v>
      </c>
      <c r="C60" s="92" t="s">
        <v>60</v>
      </c>
      <c r="D60" s="96" t="s">
        <v>1</v>
      </c>
      <c r="E60" s="94">
        <v>5</v>
      </c>
      <c r="F60" s="95">
        <v>9512</v>
      </c>
      <c r="G60" s="88">
        <f t="shared" si="1"/>
        <v>26.282590412111016</v>
      </c>
      <c r="H60" s="96" t="s">
        <v>1</v>
      </c>
      <c r="I60" s="76">
        <v>2</v>
      </c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15.75" customHeight="1">
      <c r="A61" s="90"/>
      <c r="B61" s="91">
        <v>2</v>
      </c>
      <c r="C61" s="92" t="s">
        <v>61</v>
      </c>
      <c r="D61" s="96" t="s">
        <v>1</v>
      </c>
      <c r="E61" s="94">
        <v>9</v>
      </c>
      <c r="F61" s="95">
        <v>14356</v>
      </c>
      <c r="G61" s="88">
        <f t="shared" si="1"/>
        <v>31.345778768459184</v>
      </c>
      <c r="H61" s="96" t="s">
        <v>1</v>
      </c>
      <c r="I61" s="76">
        <v>4</v>
      </c>
      <c r="J61" s="60" t="s">
        <v>247</v>
      </c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15.75" customHeight="1">
      <c r="A62" s="90"/>
      <c r="B62" s="91">
        <v>3</v>
      </c>
      <c r="C62" s="92" t="s">
        <v>62</v>
      </c>
      <c r="D62" s="96" t="s">
        <v>1</v>
      </c>
      <c r="E62" s="94">
        <v>6</v>
      </c>
      <c r="F62" s="95">
        <v>11794</v>
      </c>
      <c r="G62" s="88">
        <f t="shared" si="1"/>
        <v>25.436662709852463</v>
      </c>
      <c r="H62" s="96" t="s">
        <v>1</v>
      </c>
      <c r="I62" s="76">
        <v>1</v>
      </c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15.75" customHeight="1">
      <c r="A63" s="90"/>
      <c r="B63" s="91">
        <v>4</v>
      </c>
      <c r="C63" s="92" t="s">
        <v>63</v>
      </c>
      <c r="D63" s="96" t="s">
        <v>1</v>
      </c>
      <c r="E63" s="94">
        <v>3</v>
      </c>
      <c r="F63" s="95">
        <v>11857</v>
      </c>
      <c r="G63" s="88">
        <f t="shared" si="1"/>
        <v>12.650754828371426</v>
      </c>
      <c r="H63" s="96" t="s">
        <v>1</v>
      </c>
      <c r="I63" s="76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5.75" customHeight="1">
      <c r="A64" s="90"/>
      <c r="B64" s="91">
        <v>5</v>
      </c>
      <c r="C64" s="92" t="s">
        <v>64</v>
      </c>
      <c r="D64" s="96" t="s">
        <v>1</v>
      </c>
      <c r="E64" s="94">
        <v>4</v>
      </c>
      <c r="F64" s="95">
        <v>11152</v>
      </c>
      <c r="G64" s="88">
        <f t="shared" si="1"/>
        <v>17.934002869440459</v>
      </c>
      <c r="H64" s="96" t="s">
        <v>1</v>
      </c>
      <c r="I64" s="76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15.75" customHeight="1">
      <c r="A65" s="90"/>
      <c r="B65" s="91">
        <v>6</v>
      </c>
      <c r="C65" s="92" t="s">
        <v>65</v>
      </c>
      <c r="D65" s="70" t="s">
        <v>2</v>
      </c>
      <c r="E65" s="94">
        <v>11</v>
      </c>
      <c r="F65" s="95">
        <v>7035</v>
      </c>
      <c r="G65" s="88">
        <f t="shared" si="1"/>
        <v>78.180525941719978</v>
      </c>
      <c r="H65" s="96" t="s">
        <v>2</v>
      </c>
      <c r="I65" s="76">
        <v>2</v>
      </c>
      <c r="J65" s="60" t="s">
        <v>253</v>
      </c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15.75" customHeight="1">
      <c r="A66" s="90"/>
      <c r="B66" s="91">
        <v>7</v>
      </c>
      <c r="C66" s="92" t="s">
        <v>66</v>
      </c>
      <c r="D66" s="96" t="s">
        <v>1</v>
      </c>
      <c r="E66" s="94">
        <v>4</v>
      </c>
      <c r="F66" s="95">
        <v>14101</v>
      </c>
      <c r="G66" s="88">
        <f t="shared" si="1"/>
        <v>14.183391248847599</v>
      </c>
      <c r="H66" s="96" t="s">
        <v>1</v>
      </c>
      <c r="I66" s="76">
        <v>1</v>
      </c>
      <c r="J66" s="60" t="s">
        <v>254</v>
      </c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15.75" customHeight="1">
      <c r="A67" s="79"/>
      <c r="B67" s="91">
        <v>8</v>
      </c>
      <c r="C67" s="92" t="s">
        <v>67</v>
      </c>
      <c r="D67" s="96" t="s">
        <v>1</v>
      </c>
      <c r="E67" s="94">
        <v>0</v>
      </c>
      <c r="F67" s="95">
        <v>15389</v>
      </c>
      <c r="G67" s="88">
        <f t="shared" si="1"/>
        <v>0</v>
      </c>
      <c r="H67" s="96" t="s">
        <v>1</v>
      </c>
      <c r="I67" s="76">
        <v>1</v>
      </c>
      <c r="J67" s="60" t="s">
        <v>254</v>
      </c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15.75" customHeight="1">
      <c r="A68" s="103"/>
      <c r="B68" s="91">
        <v>9</v>
      </c>
      <c r="C68" s="92" t="s">
        <v>68</v>
      </c>
      <c r="D68" s="96" t="s">
        <v>1</v>
      </c>
      <c r="E68" s="94">
        <v>3</v>
      </c>
      <c r="F68" s="95">
        <v>10226</v>
      </c>
      <c r="G68" s="88">
        <f t="shared" si="1"/>
        <v>14.668492079014277</v>
      </c>
      <c r="H68" s="96" t="s">
        <v>1</v>
      </c>
      <c r="I68" s="76">
        <v>1</v>
      </c>
      <c r="J68" s="60" t="s">
        <v>248</v>
      </c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5.75" customHeight="1">
      <c r="A69" s="90"/>
      <c r="B69" s="91">
        <v>10</v>
      </c>
      <c r="C69" s="92" t="s">
        <v>69</v>
      </c>
      <c r="D69" s="96" t="s">
        <v>1</v>
      </c>
      <c r="E69" s="94">
        <v>3</v>
      </c>
      <c r="F69" s="95">
        <v>11258</v>
      </c>
      <c r="G69" s="88">
        <f t="shared" si="1"/>
        <v>13.323858589447504</v>
      </c>
      <c r="H69" s="96" t="s">
        <v>1</v>
      </c>
      <c r="I69" s="76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5.75" customHeight="1">
      <c r="A70" s="97" t="s">
        <v>70</v>
      </c>
      <c r="B70" s="85"/>
      <c r="C70" s="85"/>
      <c r="D70" s="96" t="s">
        <v>1</v>
      </c>
      <c r="E70" s="86">
        <v>37</v>
      </c>
      <c r="F70" s="98">
        <f t="shared" ref="F70" si="5">SUM(F71:F76)</f>
        <v>51551</v>
      </c>
      <c r="G70" s="88">
        <f t="shared" si="1"/>
        <v>35.886791720820163</v>
      </c>
      <c r="H70" s="88"/>
      <c r="I70" s="76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15.75" customHeight="1">
      <c r="A71" s="90"/>
      <c r="B71" s="91">
        <v>1</v>
      </c>
      <c r="C71" s="92" t="s">
        <v>71</v>
      </c>
      <c r="D71" s="96" t="s">
        <v>1</v>
      </c>
      <c r="E71" s="94">
        <v>0</v>
      </c>
      <c r="F71" s="95">
        <v>6450</v>
      </c>
      <c r="G71" s="88">
        <f t="shared" si="1"/>
        <v>0</v>
      </c>
      <c r="H71" s="96" t="s">
        <v>1</v>
      </c>
      <c r="I71" s="76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5.75" customHeight="1">
      <c r="A72" s="90"/>
      <c r="B72" s="91">
        <v>2</v>
      </c>
      <c r="C72" s="92" t="s">
        <v>72</v>
      </c>
      <c r="D72" s="96" t="s">
        <v>1</v>
      </c>
      <c r="E72" s="94">
        <v>3</v>
      </c>
      <c r="F72" s="95">
        <v>14269</v>
      </c>
      <c r="G72" s="88">
        <f t="shared" si="1"/>
        <v>10.512299390286636</v>
      </c>
      <c r="H72" s="96" t="s">
        <v>1</v>
      </c>
      <c r="I72" s="76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5.75" customHeight="1">
      <c r="A73" s="90"/>
      <c r="B73" s="91">
        <v>3</v>
      </c>
      <c r="C73" s="92" t="s">
        <v>73</v>
      </c>
      <c r="D73" s="96" t="s">
        <v>1</v>
      </c>
      <c r="E73" s="94">
        <v>1</v>
      </c>
      <c r="F73" s="95">
        <v>4178</v>
      </c>
      <c r="G73" s="88">
        <f t="shared" si="1"/>
        <v>11.967448539971278</v>
      </c>
      <c r="H73" s="96" t="s">
        <v>1</v>
      </c>
      <c r="I73" s="76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5.75" customHeight="1">
      <c r="A74" s="90"/>
      <c r="B74" s="91">
        <v>4</v>
      </c>
      <c r="C74" s="92" t="s">
        <v>74</v>
      </c>
      <c r="D74" s="96" t="s">
        <v>1</v>
      </c>
      <c r="E74" s="94">
        <v>3</v>
      </c>
      <c r="F74" s="95">
        <v>7823</v>
      </c>
      <c r="G74" s="88">
        <f t="shared" si="1"/>
        <v>19.174229835101624</v>
      </c>
      <c r="H74" s="96" t="s">
        <v>1</v>
      </c>
      <c r="I74" s="76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5.75" customHeight="1">
      <c r="A75" s="79"/>
      <c r="B75" s="91">
        <v>5</v>
      </c>
      <c r="C75" s="92" t="s">
        <v>75</v>
      </c>
      <c r="D75" s="96" t="s">
        <v>1</v>
      </c>
      <c r="E75" s="94">
        <v>2</v>
      </c>
      <c r="F75" s="95">
        <v>9981</v>
      </c>
      <c r="G75" s="88">
        <f t="shared" si="1"/>
        <v>10.019036168720568</v>
      </c>
      <c r="H75" s="96" t="s">
        <v>1</v>
      </c>
      <c r="I75" s="76">
        <v>3</v>
      </c>
      <c r="J75" s="60" t="s">
        <v>255</v>
      </c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</row>
    <row r="76" spans="1:26" ht="15.75" customHeight="1">
      <c r="A76" s="90"/>
      <c r="B76" s="91">
        <v>6</v>
      </c>
      <c r="C76" s="92" t="s">
        <v>76</v>
      </c>
      <c r="D76" s="71" t="s">
        <v>3</v>
      </c>
      <c r="E76" s="94">
        <v>28</v>
      </c>
      <c r="F76" s="95">
        <v>8850</v>
      </c>
      <c r="G76" s="88">
        <f t="shared" si="1"/>
        <v>158.19209039548022</v>
      </c>
      <c r="H76" s="96" t="s">
        <v>3</v>
      </c>
      <c r="I76" s="76">
        <v>1</v>
      </c>
      <c r="J76" s="60" t="s">
        <v>255</v>
      </c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</row>
    <row r="77" spans="1:26" ht="15.75" customHeight="1">
      <c r="A77" s="97" t="s">
        <v>77</v>
      </c>
      <c r="B77" s="85"/>
      <c r="C77" s="85"/>
      <c r="D77" s="101"/>
      <c r="E77" s="86">
        <v>47</v>
      </c>
      <c r="F77" s="98">
        <f t="shared" ref="F77" si="6">SUM(F78:F83)</f>
        <v>59983</v>
      </c>
      <c r="G77" s="88">
        <f t="shared" ref="G77:G140" si="7">(E77)/(F77*2)*100000</f>
        <v>39.177767033992964</v>
      </c>
      <c r="H77" s="88"/>
      <c r="I77" s="76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</row>
    <row r="78" spans="1:26" ht="15.75" customHeight="1">
      <c r="A78" s="90"/>
      <c r="B78" s="91">
        <v>1</v>
      </c>
      <c r="C78" s="92" t="s">
        <v>78</v>
      </c>
      <c r="D78" s="96" t="s">
        <v>1</v>
      </c>
      <c r="E78" s="94">
        <v>5</v>
      </c>
      <c r="F78" s="95">
        <v>11308</v>
      </c>
      <c r="G78" s="88">
        <f t="shared" si="7"/>
        <v>22.108241952599929</v>
      </c>
      <c r="H78" s="96" t="s">
        <v>1</v>
      </c>
      <c r="I78" s="76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</row>
    <row r="79" spans="1:26" ht="15.75" customHeight="1">
      <c r="A79" s="90"/>
      <c r="B79" s="91">
        <v>2</v>
      </c>
      <c r="C79" s="92" t="s">
        <v>79</v>
      </c>
      <c r="D79" s="96" t="s">
        <v>1</v>
      </c>
      <c r="E79" s="94">
        <v>2</v>
      </c>
      <c r="F79" s="95">
        <v>12041</v>
      </c>
      <c r="G79" s="88">
        <f t="shared" si="7"/>
        <v>8.3049580599617965</v>
      </c>
      <c r="H79" s="96" t="s">
        <v>1</v>
      </c>
      <c r="I79" s="76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5.75" customHeight="1">
      <c r="A80" s="90"/>
      <c r="B80" s="91">
        <v>3</v>
      </c>
      <c r="C80" s="92" t="s">
        <v>80</v>
      </c>
      <c r="D80" s="96" t="s">
        <v>1</v>
      </c>
      <c r="E80" s="94">
        <v>9</v>
      </c>
      <c r="F80" s="95">
        <v>10430</v>
      </c>
      <c r="G80" s="88">
        <f t="shared" si="7"/>
        <v>43.144774688398847</v>
      </c>
      <c r="H80" s="96" t="s">
        <v>1</v>
      </c>
      <c r="I80" s="76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5.75" customHeight="1">
      <c r="A81" s="90"/>
      <c r="B81" s="91">
        <v>4</v>
      </c>
      <c r="C81" s="92" t="s">
        <v>81</v>
      </c>
      <c r="D81" s="96" t="s">
        <v>1</v>
      </c>
      <c r="E81" s="94">
        <v>5</v>
      </c>
      <c r="F81" s="95">
        <v>6421</v>
      </c>
      <c r="G81" s="88">
        <f t="shared" si="7"/>
        <v>38.934745366765299</v>
      </c>
      <c r="H81" s="96" t="s">
        <v>1</v>
      </c>
      <c r="I81" s="76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15.75" customHeight="1">
      <c r="A82" s="90"/>
      <c r="B82" s="91">
        <v>5</v>
      </c>
      <c r="C82" s="92" t="s">
        <v>82</v>
      </c>
      <c r="D82" s="70" t="s">
        <v>2</v>
      </c>
      <c r="E82" s="94">
        <v>20</v>
      </c>
      <c r="F82" s="95">
        <v>14655</v>
      </c>
      <c r="G82" s="88">
        <f t="shared" si="7"/>
        <v>68.236096895257603</v>
      </c>
      <c r="H82" s="96" t="s">
        <v>2</v>
      </c>
      <c r="I82" s="76">
        <v>2</v>
      </c>
      <c r="J82" s="60" t="s">
        <v>255</v>
      </c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5.75" customHeight="1">
      <c r="A83" s="90"/>
      <c r="B83" s="91">
        <v>6</v>
      </c>
      <c r="C83" s="92" t="s">
        <v>83</v>
      </c>
      <c r="D83" s="70" t="s">
        <v>2</v>
      </c>
      <c r="E83" s="104">
        <v>6</v>
      </c>
      <c r="F83" s="95">
        <v>5128</v>
      </c>
      <c r="G83" s="88">
        <f t="shared" si="7"/>
        <v>58.502340093603749</v>
      </c>
      <c r="H83" s="96" t="s">
        <v>2</v>
      </c>
      <c r="I83" s="76">
        <v>9</v>
      </c>
      <c r="J83" s="60" t="s">
        <v>256</v>
      </c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5.75" customHeight="1">
      <c r="A84" s="97" t="s">
        <v>84</v>
      </c>
      <c r="B84" s="85"/>
      <c r="C84" s="85"/>
      <c r="D84" s="96" t="s">
        <v>1</v>
      </c>
      <c r="E84" s="86">
        <v>212</v>
      </c>
      <c r="F84" s="98">
        <f t="shared" ref="F84" si="8">SUM(F85:F121)</f>
        <v>352029</v>
      </c>
      <c r="G84" s="88">
        <f t="shared" si="7"/>
        <v>30.111155615020355</v>
      </c>
      <c r="H84" s="88"/>
      <c r="I84" s="76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5.75" customHeight="1">
      <c r="A85" s="90"/>
      <c r="B85" s="91">
        <v>1</v>
      </c>
      <c r="C85" s="92" t="s">
        <v>85</v>
      </c>
      <c r="D85" s="96" t="s">
        <v>1</v>
      </c>
      <c r="E85" s="94">
        <v>1</v>
      </c>
      <c r="F85" s="105">
        <v>5123</v>
      </c>
      <c r="G85" s="88">
        <f t="shared" si="7"/>
        <v>9.7599063048994736</v>
      </c>
      <c r="H85" s="96" t="s">
        <v>1</v>
      </c>
      <c r="I85" s="76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5.75" customHeight="1">
      <c r="A86" s="79"/>
      <c r="B86" s="106">
        <v>2</v>
      </c>
      <c r="C86" s="92" t="s">
        <v>86</v>
      </c>
      <c r="D86" s="96" t="s">
        <v>1</v>
      </c>
      <c r="E86" s="94">
        <v>7</v>
      </c>
      <c r="F86" s="107">
        <v>11969</v>
      </c>
      <c r="G86" s="88">
        <f t="shared" si="7"/>
        <v>29.242209040020054</v>
      </c>
      <c r="H86" s="96" t="s">
        <v>1</v>
      </c>
      <c r="I86" s="76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15.75" customHeight="1">
      <c r="A87" s="90"/>
      <c r="B87" s="91">
        <v>3</v>
      </c>
      <c r="C87" s="92" t="s">
        <v>87</v>
      </c>
      <c r="D87" s="96" t="s">
        <v>1</v>
      </c>
      <c r="E87" s="94">
        <v>0</v>
      </c>
      <c r="F87" s="107">
        <v>10611</v>
      </c>
      <c r="G87" s="88">
        <f t="shared" si="7"/>
        <v>0</v>
      </c>
      <c r="H87" s="96" t="s">
        <v>1</v>
      </c>
      <c r="I87" s="76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5.75" customHeight="1">
      <c r="A88" s="90"/>
      <c r="B88" s="106">
        <v>4</v>
      </c>
      <c r="C88" s="92" t="s">
        <v>88</v>
      </c>
      <c r="D88" s="96" t="s">
        <v>1</v>
      </c>
      <c r="E88" s="94">
        <v>2</v>
      </c>
      <c r="F88" s="107">
        <v>6252</v>
      </c>
      <c r="G88" s="88">
        <f t="shared" si="7"/>
        <v>15.99488163787588</v>
      </c>
      <c r="H88" s="96" t="s">
        <v>1</v>
      </c>
      <c r="I88" s="76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5.75" customHeight="1">
      <c r="A89" s="90"/>
      <c r="B89" s="91">
        <v>5</v>
      </c>
      <c r="C89" s="92" t="s">
        <v>89</v>
      </c>
      <c r="D89" s="96" t="s">
        <v>1</v>
      </c>
      <c r="E89" s="94">
        <v>3</v>
      </c>
      <c r="F89" s="107">
        <v>10718</v>
      </c>
      <c r="G89" s="88">
        <f t="shared" si="7"/>
        <v>13.995148348572496</v>
      </c>
      <c r="H89" s="96" t="s">
        <v>1</v>
      </c>
      <c r="I89" s="76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5.75" customHeight="1">
      <c r="A90" s="90"/>
      <c r="B90" s="106">
        <v>6</v>
      </c>
      <c r="C90" s="92" t="s">
        <v>90</v>
      </c>
      <c r="D90" s="96" t="s">
        <v>1</v>
      </c>
      <c r="E90" s="94">
        <v>9</v>
      </c>
      <c r="F90" s="107">
        <v>10985</v>
      </c>
      <c r="G90" s="88">
        <f t="shared" si="7"/>
        <v>40.964952207555761</v>
      </c>
      <c r="H90" s="96" t="s">
        <v>1</v>
      </c>
      <c r="I90" s="76">
        <v>1</v>
      </c>
      <c r="J90" s="60" t="s">
        <v>248</v>
      </c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5.75" customHeight="1">
      <c r="A91" s="90"/>
      <c r="B91" s="91">
        <v>7</v>
      </c>
      <c r="C91" s="92" t="s">
        <v>91</v>
      </c>
      <c r="D91" s="70" t="s">
        <v>2</v>
      </c>
      <c r="E91" s="94">
        <v>14</v>
      </c>
      <c r="F91" s="107">
        <v>11629</v>
      </c>
      <c r="G91" s="88">
        <f t="shared" si="7"/>
        <v>60.194341731877209</v>
      </c>
      <c r="H91" s="96" t="s">
        <v>2</v>
      </c>
      <c r="I91" s="76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6" ht="15.75" customHeight="1">
      <c r="A92" s="90"/>
      <c r="B92" s="106">
        <v>8</v>
      </c>
      <c r="C92" s="92" t="s">
        <v>92</v>
      </c>
      <c r="D92" s="96" t="s">
        <v>1</v>
      </c>
      <c r="E92" s="94">
        <v>0</v>
      </c>
      <c r="F92" s="107">
        <v>2924</v>
      </c>
      <c r="G92" s="88">
        <f t="shared" si="7"/>
        <v>0</v>
      </c>
      <c r="H92" s="96" t="s">
        <v>1</v>
      </c>
      <c r="I92" s="76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</row>
    <row r="93" spans="1:26" ht="15.75" customHeight="1">
      <c r="A93" s="90"/>
      <c r="B93" s="91">
        <v>9</v>
      </c>
      <c r="C93" s="92" t="s">
        <v>93</v>
      </c>
      <c r="D93" s="96" t="s">
        <v>1</v>
      </c>
      <c r="E93" s="94">
        <v>1</v>
      </c>
      <c r="F93" s="107">
        <v>4132</v>
      </c>
      <c r="G93" s="88">
        <f t="shared" si="7"/>
        <v>12.100677637947726</v>
      </c>
      <c r="H93" s="96" t="s">
        <v>1</v>
      </c>
      <c r="I93" s="76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5.75" customHeight="1">
      <c r="A94" s="90"/>
      <c r="B94" s="106">
        <v>10</v>
      </c>
      <c r="C94" s="92" t="s">
        <v>94</v>
      </c>
      <c r="D94" s="96" t="s">
        <v>1</v>
      </c>
      <c r="E94" s="94">
        <v>2</v>
      </c>
      <c r="F94" s="107">
        <v>5394</v>
      </c>
      <c r="G94" s="88">
        <f t="shared" si="7"/>
        <v>18.53911753800519</v>
      </c>
      <c r="H94" s="96" t="s">
        <v>1</v>
      </c>
      <c r="I94" s="76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5.75" customHeight="1">
      <c r="A95" s="90"/>
      <c r="B95" s="91">
        <v>11</v>
      </c>
      <c r="C95" s="92" t="s">
        <v>95</v>
      </c>
      <c r="D95" s="96" t="s">
        <v>1</v>
      </c>
      <c r="E95" s="94">
        <v>5</v>
      </c>
      <c r="F95" s="107">
        <v>11091</v>
      </c>
      <c r="G95" s="88">
        <f t="shared" si="7"/>
        <v>22.540798845911098</v>
      </c>
      <c r="H95" s="96" t="s">
        <v>1</v>
      </c>
      <c r="I95" s="76">
        <v>2</v>
      </c>
      <c r="J95" s="60" t="s">
        <v>257</v>
      </c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5.75" customHeight="1">
      <c r="A96" s="90"/>
      <c r="B96" s="106">
        <v>12</v>
      </c>
      <c r="C96" s="92" t="s">
        <v>96</v>
      </c>
      <c r="D96" s="96" t="s">
        <v>1</v>
      </c>
      <c r="E96" s="94">
        <v>4</v>
      </c>
      <c r="F96" s="107">
        <v>6851</v>
      </c>
      <c r="G96" s="88">
        <f t="shared" si="7"/>
        <v>29.192818566632607</v>
      </c>
      <c r="H96" s="96" t="s">
        <v>1</v>
      </c>
      <c r="I96" s="76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15.75" customHeight="1">
      <c r="A97" s="90"/>
      <c r="B97" s="91">
        <v>13</v>
      </c>
      <c r="C97" s="92" t="s">
        <v>97</v>
      </c>
      <c r="D97" s="96" t="s">
        <v>1</v>
      </c>
      <c r="E97" s="94">
        <v>5</v>
      </c>
      <c r="F97" s="107">
        <v>10608</v>
      </c>
      <c r="G97" s="88">
        <f t="shared" si="7"/>
        <v>23.567119155354451</v>
      </c>
      <c r="H97" s="96" t="s">
        <v>1</v>
      </c>
      <c r="I97" s="76">
        <v>1</v>
      </c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5.75" customHeight="1">
      <c r="A98" s="90"/>
      <c r="B98" s="106">
        <v>14</v>
      </c>
      <c r="C98" s="92" t="s">
        <v>98</v>
      </c>
      <c r="D98" s="96" t="s">
        <v>1</v>
      </c>
      <c r="E98" s="94">
        <v>4</v>
      </c>
      <c r="F98" s="107">
        <v>10463</v>
      </c>
      <c r="G98" s="88">
        <f t="shared" si="7"/>
        <v>19.114976584153684</v>
      </c>
      <c r="H98" s="96" t="s">
        <v>1</v>
      </c>
      <c r="I98" s="76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5.75" customHeight="1">
      <c r="A99" s="90"/>
      <c r="B99" s="91">
        <v>15</v>
      </c>
      <c r="C99" s="92" t="s">
        <v>99</v>
      </c>
      <c r="D99" s="96" t="s">
        <v>1</v>
      </c>
      <c r="E99" s="94">
        <v>6</v>
      </c>
      <c r="F99" s="107">
        <v>10680</v>
      </c>
      <c r="G99" s="88">
        <f t="shared" si="7"/>
        <v>28.08988764044944</v>
      </c>
      <c r="H99" s="96" t="s">
        <v>1</v>
      </c>
      <c r="I99" s="76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5.75" customHeight="1">
      <c r="A100" s="108"/>
      <c r="B100" s="106">
        <v>16</v>
      </c>
      <c r="C100" s="92" t="s">
        <v>100</v>
      </c>
      <c r="D100" s="96" t="s">
        <v>1</v>
      </c>
      <c r="E100" s="94">
        <v>0</v>
      </c>
      <c r="F100" s="107">
        <v>8331</v>
      </c>
      <c r="G100" s="88">
        <f t="shared" si="7"/>
        <v>0</v>
      </c>
      <c r="H100" s="96" t="s">
        <v>1</v>
      </c>
      <c r="I100" s="109">
        <v>1</v>
      </c>
      <c r="J100" s="60" t="s">
        <v>257</v>
      </c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5.75" customHeight="1">
      <c r="A101" s="108"/>
      <c r="B101" s="91">
        <v>17</v>
      </c>
      <c r="C101" s="92" t="s">
        <v>101</v>
      </c>
      <c r="D101" s="96" t="s">
        <v>1</v>
      </c>
      <c r="E101" s="94">
        <v>2</v>
      </c>
      <c r="F101" s="107">
        <v>11592</v>
      </c>
      <c r="G101" s="88">
        <f t="shared" si="7"/>
        <v>8.6266390614216704</v>
      </c>
      <c r="H101" s="96" t="s">
        <v>1</v>
      </c>
      <c r="I101" s="109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5.75" customHeight="1">
      <c r="A102" s="108"/>
      <c r="B102" s="106">
        <v>18</v>
      </c>
      <c r="C102" s="92" t="s">
        <v>102</v>
      </c>
      <c r="D102" s="96" t="s">
        <v>1</v>
      </c>
      <c r="E102" s="94">
        <v>0</v>
      </c>
      <c r="F102" s="107">
        <v>6906</v>
      </c>
      <c r="G102" s="88">
        <f t="shared" si="7"/>
        <v>0</v>
      </c>
      <c r="H102" s="96" t="s">
        <v>1</v>
      </c>
      <c r="I102" s="109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15.75" customHeight="1">
      <c r="A103" s="108"/>
      <c r="B103" s="91">
        <v>19</v>
      </c>
      <c r="C103" s="92" t="s">
        <v>103</v>
      </c>
      <c r="D103" s="70" t="s">
        <v>2</v>
      </c>
      <c r="E103" s="94">
        <v>12</v>
      </c>
      <c r="F103" s="107">
        <v>7632</v>
      </c>
      <c r="G103" s="88">
        <f t="shared" si="7"/>
        <v>78.616352201257868</v>
      </c>
      <c r="H103" s="96" t="s">
        <v>2</v>
      </c>
      <c r="I103" s="109">
        <v>8</v>
      </c>
      <c r="J103" s="60" t="s">
        <v>258</v>
      </c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5.75" customHeight="1">
      <c r="A104" s="108"/>
      <c r="B104" s="106">
        <v>20</v>
      </c>
      <c r="C104" s="92" t="s">
        <v>104</v>
      </c>
      <c r="D104" s="96" t="s">
        <v>1</v>
      </c>
      <c r="E104" s="94">
        <v>3</v>
      </c>
      <c r="F104" s="107">
        <v>12656</v>
      </c>
      <c r="G104" s="88">
        <f t="shared" si="7"/>
        <v>11.852085967130215</v>
      </c>
      <c r="H104" s="96" t="s">
        <v>1</v>
      </c>
      <c r="I104" s="109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15.75" customHeight="1">
      <c r="A105" s="108"/>
      <c r="B105" s="91">
        <v>21</v>
      </c>
      <c r="C105" s="92" t="s">
        <v>105</v>
      </c>
      <c r="D105" s="96" t="s">
        <v>1</v>
      </c>
      <c r="E105" s="94">
        <v>2</v>
      </c>
      <c r="F105" s="107">
        <v>6140</v>
      </c>
      <c r="G105" s="88">
        <f t="shared" si="7"/>
        <v>16.286644951140065</v>
      </c>
      <c r="H105" s="96" t="s">
        <v>1</v>
      </c>
      <c r="I105" s="109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5.75" customHeight="1">
      <c r="A106" s="108"/>
      <c r="B106" s="106">
        <v>22</v>
      </c>
      <c r="C106" s="92" t="s">
        <v>106</v>
      </c>
      <c r="D106" s="96" t="s">
        <v>1</v>
      </c>
      <c r="E106" s="94">
        <v>8</v>
      </c>
      <c r="F106" s="107">
        <v>15206</v>
      </c>
      <c r="G106" s="88">
        <f t="shared" si="7"/>
        <v>26.305405760883865</v>
      </c>
      <c r="H106" s="96" t="s">
        <v>1</v>
      </c>
      <c r="I106" s="109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5.75" customHeight="1">
      <c r="A107" s="108"/>
      <c r="B107" s="91">
        <v>23</v>
      </c>
      <c r="C107" s="92" t="s">
        <v>107</v>
      </c>
      <c r="D107" s="70" t="s">
        <v>2</v>
      </c>
      <c r="E107" s="94">
        <v>14</v>
      </c>
      <c r="F107" s="107">
        <v>12817</v>
      </c>
      <c r="G107" s="88">
        <f t="shared" si="7"/>
        <v>54.614964500273068</v>
      </c>
      <c r="H107" s="96" t="s">
        <v>2</v>
      </c>
      <c r="I107" s="109">
        <v>2</v>
      </c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5.75" customHeight="1">
      <c r="A108" s="108"/>
      <c r="B108" s="106">
        <v>24</v>
      </c>
      <c r="C108" s="92" t="s">
        <v>108</v>
      </c>
      <c r="D108" s="96" t="s">
        <v>1</v>
      </c>
      <c r="E108" s="94">
        <v>4</v>
      </c>
      <c r="F108" s="107">
        <v>14621</v>
      </c>
      <c r="G108" s="88">
        <f t="shared" si="7"/>
        <v>13.678954927843513</v>
      </c>
      <c r="H108" s="96" t="s">
        <v>1</v>
      </c>
      <c r="I108" s="109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15.75" customHeight="1">
      <c r="A109" s="108"/>
      <c r="B109" s="91">
        <v>25</v>
      </c>
      <c r="C109" s="92" t="s">
        <v>109</v>
      </c>
      <c r="D109" s="96" t="s">
        <v>1</v>
      </c>
      <c r="E109" s="94">
        <v>0</v>
      </c>
      <c r="F109" s="107">
        <v>8035</v>
      </c>
      <c r="G109" s="88">
        <f t="shared" si="7"/>
        <v>0</v>
      </c>
      <c r="H109" s="96" t="s">
        <v>1</v>
      </c>
      <c r="I109" s="109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5.75" customHeight="1">
      <c r="A110" s="108"/>
      <c r="B110" s="106">
        <v>26</v>
      </c>
      <c r="C110" s="92" t="s">
        <v>110</v>
      </c>
      <c r="D110" s="96" t="s">
        <v>1</v>
      </c>
      <c r="E110" s="94">
        <v>6</v>
      </c>
      <c r="F110" s="107">
        <v>7167</v>
      </c>
      <c r="G110" s="88">
        <f t="shared" si="7"/>
        <v>41.858518208455422</v>
      </c>
      <c r="H110" s="96" t="s">
        <v>1</v>
      </c>
      <c r="I110" s="109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5.75" customHeight="1">
      <c r="A111" s="108"/>
      <c r="B111" s="91">
        <v>27</v>
      </c>
      <c r="C111" s="92" t="s">
        <v>111</v>
      </c>
      <c r="D111" s="96" t="s">
        <v>1</v>
      </c>
      <c r="E111" s="94">
        <v>1</v>
      </c>
      <c r="F111" s="107">
        <v>7558</v>
      </c>
      <c r="G111" s="88">
        <f t="shared" si="7"/>
        <v>6.6155067478168821</v>
      </c>
      <c r="H111" s="96" t="s">
        <v>1</v>
      </c>
      <c r="I111" s="109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5.75" customHeight="1">
      <c r="A112" s="108"/>
      <c r="B112" s="106">
        <v>28</v>
      </c>
      <c r="C112" s="92" t="s">
        <v>112</v>
      </c>
      <c r="D112" s="96" t="s">
        <v>1</v>
      </c>
      <c r="E112" s="94">
        <v>5</v>
      </c>
      <c r="F112" s="107">
        <v>13090</v>
      </c>
      <c r="G112" s="88">
        <f t="shared" si="7"/>
        <v>19.098548510313215</v>
      </c>
      <c r="H112" s="96" t="s">
        <v>1</v>
      </c>
      <c r="I112" s="109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5.75" customHeight="1">
      <c r="A113" s="108"/>
      <c r="B113" s="91">
        <v>29</v>
      </c>
      <c r="C113" s="92" t="s">
        <v>113</v>
      </c>
      <c r="D113" s="96" t="s">
        <v>1</v>
      </c>
      <c r="E113" s="94">
        <v>7</v>
      </c>
      <c r="F113" s="107">
        <v>11867</v>
      </c>
      <c r="G113" s="88">
        <f t="shared" si="7"/>
        <v>29.493553551866519</v>
      </c>
      <c r="H113" s="96" t="s">
        <v>1</v>
      </c>
      <c r="I113" s="109">
        <v>2</v>
      </c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15.75" customHeight="1">
      <c r="A114" s="108"/>
      <c r="B114" s="106">
        <v>30</v>
      </c>
      <c r="C114" s="92" t="s">
        <v>114</v>
      </c>
      <c r="D114" s="96" t="s">
        <v>1</v>
      </c>
      <c r="E114" s="94">
        <v>1</v>
      </c>
      <c r="F114" s="107">
        <v>11832</v>
      </c>
      <c r="G114" s="88">
        <f t="shared" si="7"/>
        <v>4.2258282623394186</v>
      </c>
      <c r="H114" s="96" t="s">
        <v>1</v>
      </c>
      <c r="I114" s="109">
        <v>1</v>
      </c>
      <c r="J114" s="60" t="s">
        <v>257</v>
      </c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5.75" customHeight="1">
      <c r="A115" s="108"/>
      <c r="B115" s="91">
        <v>31</v>
      </c>
      <c r="C115" s="92" t="s">
        <v>115</v>
      </c>
      <c r="D115" s="96" t="s">
        <v>1</v>
      </c>
      <c r="E115" s="94">
        <v>4</v>
      </c>
      <c r="F115" s="107">
        <v>8842</v>
      </c>
      <c r="G115" s="88">
        <f t="shared" si="7"/>
        <v>22.619316896629723</v>
      </c>
      <c r="H115" s="96" t="s">
        <v>1</v>
      </c>
      <c r="I115" s="109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5.75" customHeight="1">
      <c r="A116" s="108"/>
      <c r="B116" s="106">
        <v>32</v>
      </c>
      <c r="C116" s="92" t="s">
        <v>116</v>
      </c>
      <c r="D116" s="96" t="s">
        <v>1</v>
      </c>
      <c r="E116" s="94">
        <v>14</v>
      </c>
      <c r="F116" s="107">
        <v>14503</v>
      </c>
      <c r="G116" s="88">
        <f t="shared" si="7"/>
        <v>48.265876025649867</v>
      </c>
      <c r="H116" s="96" t="s">
        <v>1</v>
      </c>
      <c r="I116" s="109">
        <v>1</v>
      </c>
      <c r="J116" s="60" t="s">
        <v>259</v>
      </c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5.75" customHeight="1">
      <c r="A117" s="108"/>
      <c r="B117" s="91">
        <v>33</v>
      </c>
      <c r="C117" s="92" t="s">
        <v>117</v>
      </c>
      <c r="D117" s="70" t="s">
        <v>2</v>
      </c>
      <c r="E117" s="94">
        <v>9</v>
      </c>
      <c r="F117" s="107">
        <v>8125</v>
      </c>
      <c r="G117" s="88">
        <f t="shared" si="7"/>
        <v>55.384615384615387</v>
      </c>
      <c r="H117" s="96" t="s">
        <v>2</v>
      </c>
      <c r="I117" s="109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5.75" customHeight="1">
      <c r="A118" s="108"/>
      <c r="B118" s="106">
        <v>34</v>
      </c>
      <c r="C118" s="92" t="s">
        <v>118</v>
      </c>
      <c r="D118" s="70" t="s">
        <v>2</v>
      </c>
      <c r="E118" s="94">
        <v>14</v>
      </c>
      <c r="F118" s="107">
        <v>5871</v>
      </c>
      <c r="G118" s="88">
        <f t="shared" si="7"/>
        <v>119.23011412025208</v>
      </c>
      <c r="H118" s="96" t="s">
        <v>2</v>
      </c>
      <c r="I118" s="109"/>
      <c r="J118" s="60" t="s">
        <v>260</v>
      </c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15.75" customHeight="1">
      <c r="A119" s="108"/>
      <c r="B119" s="91">
        <v>35</v>
      </c>
      <c r="C119" s="92" t="s">
        <v>119</v>
      </c>
      <c r="D119" s="70" t="s">
        <v>2</v>
      </c>
      <c r="E119" s="94">
        <v>16</v>
      </c>
      <c r="F119" s="107">
        <v>11887</v>
      </c>
      <c r="G119" s="88">
        <f t="shared" si="7"/>
        <v>67.300412215024821</v>
      </c>
      <c r="H119" s="96" t="s">
        <v>2</v>
      </c>
      <c r="I119" s="109">
        <v>6</v>
      </c>
      <c r="J119" s="60" t="s">
        <v>257</v>
      </c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5.75" customHeight="1">
      <c r="A120" s="108"/>
      <c r="B120" s="106">
        <v>36</v>
      </c>
      <c r="C120" s="92" t="s">
        <v>120</v>
      </c>
      <c r="D120" s="70" t="s">
        <v>2</v>
      </c>
      <c r="E120" s="94">
        <v>17</v>
      </c>
      <c r="F120" s="107">
        <v>9000</v>
      </c>
      <c r="G120" s="88">
        <f t="shared" si="7"/>
        <v>94.444444444444443</v>
      </c>
      <c r="H120" s="96" t="s">
        <v>2</v>
      </c>
      <c r="I120" s="109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5.75" customHeight="1">
      <c r="A121" s="108"/>
      <c r="B121" s="91">
        <v>37</v>
      </c>
      <c r="C121" s="92" t="s">
        <v>121</v>
      </c>
      <c r="D121" s="70" t="s">
        <v>2</v>
      </c>
      <c r="E121" s="94">
        <v>10</v>
      </c>
      <c r="F121" s="107">
        <v>8921</v>
      </c>
      <c r="G121" s="88">
        <f t="shared" si="7"/>
        <v>56.047528304001794</v>
      </c>
      <c r="H121" s="96" t="s">
        <v>2</v>
      </c>
      <c r="I121" s="109">
        <v>1</v>
      </c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5.75" customHeight="1">
      <c r="A122" s="97" t="s">
        <v>122</v>
      </c>
      <c r="B122" s="85"/>
      <c r="C122" s="85"/>
      <c r="D122" s="101"/>
      <c r="E122" s="86">
        <v>156</v>
      </c>
      <c r="F122" s="98">
        <f t="shared" ref="F122" si="9">SUM(F123:F138)</f>
        <v>197085</v>
      </c>
      <c r="G122" s="88">
        <f t="shared" si="7"/>
        <v>39.576832331227642</v>
      </c>
      <c r="H122" s="88"/>
      <c r="I122" s="109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5.75" customHeight="1">
      <c r="A123" s="108"/>
      <c r="B123" s="91">
        <v>1</v>
      </c>
      <c r="C123" s="92" t="s">
        <v>123</v>
      </c>
      <c r="D123" s="93" t="s">
        <v>1</v>
      </c>
      <c r="E123" s="94">
        <v>4</v>
      </c>
      <c r="F123" s="95">
        <v>27731</v>
      </c>
      <c r="G123" s="88">
        <f t="shared" si="7"/>
        <v>7.2121452526053869</v>
      </c>
      <c r="H123" s="96" t="s">
        <v>1</v>
      </c>
      <c r="I123" s="109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15.75" customHeight="1">
      <c r="A124" s="108"/>
      <c r="B124" s="91">
        <v>2</v>
      </c>
      <c r="C124" s="92" t="s">
        <v>124</v>
      </c>
      <c r="D124" s="93" t="s">
        <v>1</v>
      </c>
      <c r="E124" s="94">
        <v>24</v>
      </c>
      <c r="F124" s="95">
        <v>8685</v>
      </c>
      <c r="G124" s="88">
        <f t="shared" si="7"/>
        <v>138.16925734024178</v>
      </c>
      <c r="H124" s="96" t="s">
        <v>2</v>
      </c>
      <c r="I124" s="109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5.75" customHeight="1">
      <c r="A125" s="108"/>
      <c r="B125" s="91">
        <v>3</v>
      </c>
      <c r="C125" s="92" t="s">
        <v>125</v>
      </c>
      <c r="D125" s="93" t="s">
        <v>1</v>
      </c>
      <c r="E125" s="94">
        <v>3</v>
      </c>
      <c r="F125" s="95">
        <v>13427</v>
      </c>
      <c r="G125" s="88">
        <f t="shared" si="7"/>
        <v>11.171520071497728</v>
      </c>
      <c r="H125" s="96" t="s">
        <v>1</v>
      </c>
      <c r="I125" s="109">
        <v>1</v>
      </c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5.75" customHeight="1">
      <c r="A126" s="108"/>
      <c r="B126" s="91">
        <v>4</v>
      </c>
      <c r="C126" s="92" t="s">
        <v>126</v>
      </c>
      <c r="D126" s="93" t="s">
        <v>1</v>
      </c>
      <c r="E126" s="94">
        <v>5</v>
      </c>
      <c r="F126" s="95">
        <v>12583</v>
      </c>
      <c r="G126" s="88">
        <f t="shared" si="7"/>
        <v>19.86807597552253</v>
      </c>
      <c r="H126" s="96" t="s">
        <v>1</v>
      </c>
      <c r="I126" s="109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5.75" customHeight="1">
      <c r="A127" s="108"/>
      <c r="B127" s="91">
        <v>5</v>
      </c>
      <c r="C127" s="92" t="s">
        <v>127</v>
      </c>
      <c r="D127" s="93" t="s">
        <v>1</v>
      </c>
      <c r="E127" s="94">
        <v>34</v>
      </c>
      <c r="F127" s="95">
        <v>6777</v>
      </c>
      <c r="G127" s="88">
        <f t="shared" si="7"/>
        <v>250.84845801977275</v>
      </c>
      <c r="H127" s="96" t="s">
        <v>3</v>
      </c>
      <c r="I127" s="109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5.75" customHeight="1">
      <c r="A128" s="108"/>
      <c r="B128" s="91">
        <v>6</v>
      </c>
      <c r="C128" s="92" t="s">
        <v>128</v>
      </c>
      <c r="D128" s="93" t="s">
        <v>1</v>
      </c>
      <c r="E128" s="94">
        <v>5</v>
      </c>
      <c r="F128" s="95">
        <v>12012</v>
      </c>
      <c r="G128" s="88">
        <f t="shared" si="7"/>
        <v>20.812520812520813</v>
      </c>
      <c r="H128" s="96" t="s">
        <v>1</v>
      </c>
      <c r="I128" s="109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15.75" customHeight="1">
      <c r="A129" s="108"/>
      <c r="B129" s="91">
        <v>7</v>
      </c>
      <c r="C129" s="92" t="s">
        <v>129</v>
      </c>
      <c r="D129" s="93" t="s">
        <v>1</v>
      </c>
      <c r="E129" s="94">
        <v>1</v>
      </c>
      <c r="F129" s="95">
        <v>18515</v>
      </c>
      <c r="G129" s="88">
        <f t="shared" si="7"/>
        <v>2.7005130974885225</v>
      </c>
      <c r="H129" s="96" t="s">
        <v>1</v>
      </c>
      <c r="I129" s="109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5.75" customHeight="1">
      <c r="A130" s="108"/>
      <c r="B130" s="91">
        <v>8</v>
      </c>
      <c r="C130" s="92" t="s">
        <v>130</v>
      </c>
      <c r="D130" s="93" t="s">
        <v>1</v>
      </c>
      <c r="E130" s="94">
        <v>3</v>
      </c>
      <c r="F130" s="95">
        <v>11305</v>
      </c>
      <c r="G130" s="88">
        <f t="shared" si="7"/>
        <v>13.268465280849183</v>
      </c>
      <c r="H130" s="96" t="s">
        <v>1</v>
      </c>
      <c r="I130" s="109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5.75" customHeight="1">
      <c r="A131" s="108"/>
      <c r="B131" s="91">
        <v>9</v>
      </c>
      <c r="C131" s="92" t="s">
        <v>131</v>
      </c>
      <c r="D131" s="93" t="s">
        <v>1</v>
      </c>
      <c r="E131" s="94">
        <v>5</v>
      </c>
      <c r="F131" s="95">
        <v>13133</v>
      </c>
      <c r="G131" s="88">
        <f t="shared" si="7"/>
        <v>19.036016142541687</v>
      </c>
      <c r="H131" s="96" t="s">
        <v>1</v>
      </c>
      <c r="I131" s="109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5.75" customHeight="1">
      <c r="A132" s="108"/>
      <c r="B132" s="91">
        <v>10</v>
      </c>
      <c r="C132" s="92" t="s">
        <v>132</v>
      </c>
      <c r="D132" s="93" t="s">
        <v>1</v>
      </c>
      <c r="E132" s="94">
        <v>4</v>
      </c>
      <c r="F132" s="95">
        <v>8112</v>
      </c>
      <c r="G132" s="88">
        <f t="shared" si="7"/>
        <v>24.65483234714004</v>
      </c>
      <c r="H132" s="96" t="s">
        <v>1</v>
      </c>
      <c r="I132" s="109">
        <v>1</v>
      </c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5.75" customHeight="1">
      <c r="A133" s="108"/>
      <c r="B133" s="91">
        <v>11</v>
      </c>
      <c r="C133" s="92" t="s">
        <v>133</v>
      </c>
      <c r="D133" s="93" t="s">
        <v>1</v>
      </c>
      <c r="E133" s="94">
        <v>2</v>
      </c>
      <c r="F133" s="95">
        <v>8962</v>
      </c>
      <c r="G133" s="88">
        <f t="shared" si="7"/>
        <v>11.15822361080116</v>
      </c>
      <c r="H133" s="96" t="s">
        <v>1</v>
      </c>
      <c r="I133" s="109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5.75" customHeight="1">
      <c r="A134" s="108"/>
      <c r="B134" s="91">
        <v>12</v>
      </c>
      <c r="C134" s="92" t="s">
        <v>134</v>
      </c>
      <c r="D134" s="93" t="s">
        <v>1</v>
      </c>
      <c r="E134" s="94">
        <v>6</v>
      </c>
      <c r="F134" s="95">
        <v>13170</v>
      </c>
      <c r="G134" s="88">
        <f t="shared" si="7"/>
        <v>22.779043280182233</v>
      </c>
      <c r="H134" s="96" t="s">
        <v>1</v>
      </c>
      <c r="I134" s="109">
        <v>5</v>
      </c>
      <c r="J134" s="60" t="s">
        <v>261</v>
      </c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15.75" customHeight="1">
      <c r="A135" s="108"/>
      <c r="B135" s="91">
        <v>13</v>
      </c>
      <c r="C135" s="92" t="s">
        <v>135</v>
      </c>
      <c r="D135" s="93" t="s">
        <v>1</v>
      </c>
      <c r="E135" s="94">
        <v>9</v>
      </c>
      <c r="F135" s="95">
        <v>9186</v>
      </c>
      <c r="G135" s="88">
        <f t="shared" si="7"/>
        <v>48.987589810581319</v>
      </c>
      <c r="H135" s="96" t="s">
        <v>1</v>
      </c>
      <c r="I135" s="109">
        <v>2</v>
      </c>
      <c r="J135" s="60" t="s">
        <v>261</v>
      </c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5.75" customHeight="1">
      <c r="A136" s="108"/>
      <c r="B136" s="91">
        <v>14</v>
      </c>
      <c r="C136" s="92" t="s">
        <v>136</v>
      </c>
      <c r="D136" s="93" t="s">
        <v>1</v>
      </c>
      <c r="E136" s="94">
        <v>1</v>
      </c>
      <c r="F136" s="95">
        <v>11322</v>
      </c>
      <c r="G136" s="88">
        <f t="shared" si="7"/>
        <v>4.4161808867691219</v>
      </c>
      <c r="H136" s="96" t="s">
        <v>1</v>
      </c>
      <c r="I136" s="109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5.75" customHeight="1">
      <c r="A137" s="108"/>
      <c r="B137" s="91">
        <v>15</v>
      </c>
      <c r="C137" s="92" t="s">
        <v>137</v>
      </c>
      <c r="D137" s="93" t="s">
        <v>1</v>
      </c>
      <c r="E137" s="94">
        <v>44</v>
      </c>
      <c r="F137" s="95">
        <v>10133</v>
      </c>
      <c r="G137" s="88">
        <f t="shared" si="7"/>
        <v>217.11240501332281</v>
      </c>
      <c r="H137" s="96" t="s">
        <v>3</v>
      </c>
      <c r="I137" s="109">
        <v>6</v>
      </c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spans="1:26" ht="15.75" customHeight="1">
      <c r="A138" s="108"/>
      <c r="B138" s="91">
        <v>16</v>
      </c>
      <c r="C138" s="92" t="s">
        <v>138</v>
      </c>
      <c r="D138" s="93" t="s">
        <v>1</v>
      </c>
      <c r="E138" s="94">
        <v>6</v>
      </c>
      <c r="F138" s="95">
        <v>12032</v>
      </c>
      <c r="G138" s="88">
        <f t="shared" si="7"/>
        <v>24.933510638297872</v>
      </c>
      <c r="H138" s="96" t="s">
        <v>1</v>
      </c>
      <c r="I138" s="109">
        <v>1</v>
      </c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5.75" customHeight="1">
      <c r="A139" s="97" t="s">
        <v>139</v>
      </c>
      <c r="B139" s="85"/>
      <c r="C139" s="85"/>
      <c r="D139" s="101"/>
      <c r="E139" s="86">
        <v>34</v>
      </c>
      <c r="F139" s="98">
        <f t="shared" ref="F139" si="10">SUM(F140:F156)</f>
        <v>152395</v>
      </c>
      <c r="G139" s="88">
        <f t="shared" si="7"/>
        <v>11.155221628006169</v>
      </c>
      <c r="H139" s="88"/>
      <c r="I139" s="109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15.75" customHeight="1">
      <c r="A140" s="108"/>
      <c r="B140" s="91">
        <v>1</v>
      </c>
      <c r="C140" s="92" t="s">
        <v>140</v>
      </c>
      <c r="D140" s="93" t="s">
        <v>1</v>
      </c>
      <c r="E140" s="94">
        <v>1</v>
      </c>
      <c r="F140" s="95">
        <v>4726</v>
      </c>
      <c r="G140" s="88">
        <f t="shared" si="7"/>
        <v>10.579771476936099</v>
      </c>
      <c r="H140" s="96" t="s">
        <v>1</v>
      </c>
      <c r="I140" s="109">
        <v>1</v>
      </c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5.75" customHeight="1">
      <c r="A141" s="108"/>
      <c r="B141" s="91">
        <v>2</v>
      </c>
      <c r="C141" s="92" t="s">
        <v>141</v>
      </c>
      <c r="D141" s="93" t="s">
        <v>1</v>
      </c>
      <c r="E141" s="94">
        <v>4</v>
      </c>
      <c r="F141" s="95">
        <v>11222</v>
      </c>
      <c r="G141" s="88">
        <f t="shared" ref="G141:G204" si="11">(E141)/(F141*2)*100000</f>
        <v>17.822135091783995</v>
      </c>
      <c r="H141" s="96" t="s">
        <v>1</v>
      </c>
      <c r="I141" s="109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5.75" customHeight="1">
      <c r="A142" s="108"/>
      <c r="B142" s="91">
        <v>3</v>
      </c>
      <c r="C142" s="92" t="s">
        <v>142</v>
      </c>
      <c r="D142" s="93" t="s">
        <v>1</v>
      </c>
      <c r="E142" s="94">
        <v>1</v>
      </c>
      <c r="F142" s="95">
        <v>9710</v>
      </c>
      <c r="G142" s="88">
        <f t="shared" si="11"/>
        <v>5.1493305870236874</v>
      </c>
      <c r="H142" s="96" t="s">
        <v>1</v>
      </c>
      <c r="I142" s="109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5.75" customHeight="1">
      <c r="A143" s="108"/>
      <c r="B143" s="91">
        <v>4</v>
      </c>
      <c r="C143" s="92" t="s">
        <v>143</v>
      </c>
      <c r="D143" s="93" t="s">
        <v>1</v>
      </c>
      <c r="E143" s="94">
        <v>1</v>
      </c>
      <c r="F143" s="95">
        <v>6500</v>
      </c>
      <c r="G143" s="88">
        <f t="shared" si="11"/>
        <v>7.6923076923076925</v>
      </c>
      <c r="H143" s="96" t="s">
        <v>1</v>
      </c>
      <c r="I143" s="109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5.75" customHeight="1">
      <c r="A144" s="108"/>
      <c r="B144" s="91">
        <v>5</v>
      </c>
      <c r="C144" s="92" t="s">
        <v>144</v>
      </c>
      <c r="D144" s="93" t="s">
        <v>1</v>
      </c>
      <c r="E144" s="94">
        <v>0</v>
      </c>
      <c r="F144" s="95">
        <v>9175</v>
      </c>
      <c r="G144" s="88">
        <f t="shared" si="11"/>
        <v>0</v>
      </c>
      <c r="H144" s="96" t="s">
        <v>1</v>
      </c>
      <c r="I144" s="109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15.75" customHeight="1">
      <c r="A145" s="108"/>
      <c r="B145" s="91">
        <v>6</v>
      </c>
      <c r="C145" s="92" t="s">
        <v>145</v>
      </c>
      <c r="D145" s="93" t="s">
        <v>1</v>
      </c>
      <c r="E145" s="94">
        <v>12</v>
      </c>
      <c r="F145" s="95">
        <v>6979</v>
      </c>
      <c r="G145" s="88">
        <f t="shared" si="11"/>
        <v>85.972202321249455</v>
      </c>
      <c r="H145" s="96" t="s">
        <v>2</v>
      </c>
      <c r="I145" s="109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5.75" customHeight="1">
      <c r="A146" s="108"/>
      <c r="B146" s="91">
        <v>7</v>
      </c>
      <c r="C146" s="92" t="s">
        <v>146</v>
      </c>
      <c r="D146" s="93" t="s">
        <v>1</v>
      </c>
      <c r="E146" s="94">
        <v>5</v>
      </c>
      <c r="F146" s="95">
        <v>10500</v>
      </c>
      <c r="G146" s="88">
        <f t="shared" si="11"/>
        <v>23.80952380952381</v>
      </c>
      <c r="H146" s="96" t="s">
        <v>1</v>
      </c>
      <c r="I146" s="109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5.75" customHeight="1">
      <c r="A147" s="108"/>
      <c r="B147" s="91">
        <v>8</v>
      </c>
      <c r="C147" s="92" t="s">
        <v>136</v>
      </c>
      <c r="D147" s="93" t="s">
        <v>1</v>
      </c>
      <c r="E147" s="94">
        <v>1</v>
      </c>
      <c r="F147" s="95">
        <v>10480</v>
      </c>
      <c r="G147" s="88">
        <f t="shared" si="11"/>
        <v>4.770992366412214</v>
      </c>
      <c r="H147" s="96" t="s">
        <v>1</v>
      </c>
      <c r="I147" s="109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5.75" customHeight="1">
      <c r="A148" s="108"/>
      <c r="B148" s="91">
        <v>9</v>
      </c>
      <c r="C148" s="92" t="s">
        <v>147</v>
      </c>
      <c r="D148" s="93" t="s">
        <v>1</v>
      </c>
      <c r="E148" s="94">
        <v>0</v>
      </c>
      <c r="F148" s="95">
        <v>8657</v>
      </c>
      <c r="G148" s="88">
        <f t="shared" si="11"/>
        <v>0</v>
      </c>
      <c r="H148" s="96" t="s">
        <v>1</v>
      </c>
      <c r="I148" s="109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5.75" customHeight="1">
      <c r="A149" s="108"/>
      <c r="B149" s="91">
        <v>10</v>
      </c>
      <c r="C149" s="92" t="s">
        <v>148</v>
      </c>
      <c r="D149" s="93" t="s">
        <v>1</v>
      </c>
      <c r="E149" s="94">
        <v>1</v>
      </c>
      <c r="F149" s="95">
        <v>8399</v>
      </c>
      <c r="G149" s="88">
        <f t="shared" si="11"/>
        <v>5.9530896535301823</v>
      </c>
      <c r="H149" s="96" t="s">
        <v>1</v>
      </c>
      <c r="I149" s="109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15.75" customHeight="1">
      <c r="A150" s="108"/>
      <c r="B150" s="91">
        <v>11</v>
      </c>
      <c r="C150" s="92" t="s">
        <v>149</v>
      </c>
      <c r="D150" s="93" t="s">
        <v>1</v>
      </c>
      <c r="E150" s="94">
        <v>1</v>
      </c>
      <c r="F150" s="95">
        <v>8040</v>
      </c>
      <c r="G150" s="88">
        <f t="shared" si="11"/>
        <v>6.2189054726368154</v>
      </c>
      <c r="H150" s="96" t="s">
        <v>1</v>
      </c>
      <c r="I150" s="109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5.75" customHeight="1">
      <c r="A151" s="108"/>
      <c r="B151" s="91">
        <v>12</v>
      </c>
      <c r="C151" s="92" t="s">
        <v>150</v>
      </c>
      <c r="D151" s="93" t="s">
        <v>1</v>
      </c>
      <c r="E151" s="94">
        <v>0</v>
      </c>
      <c r="F151" s="95">
        <v>13554</v>
      </c>
      <c r="G151" s="88">
        <f t="shared" si="11"/>
        <v>0</v>
      </c>
      <c r="H151" s="96" t="s">
        <v>1</v>
      </c>
      <c r="I151" s="109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5.75" customHeight="1">
      <c r="A152" s="108"/>
      <c r="B152" s="91">
        <v>13</v>
      </c>
      <c r="C152" s="92" t="s">
        <v>151</v>
      </c>
      <c r="D152" s="93" t="s">
        <v>1</v>
      </c>
      <c r="E152" s="94">
        <v>3</v>
      </c>
      <c r="F152" s="95">
        <v>8246</v>
      </c>
      <c r="G152" s="88">
        <f t="shared" si="11"/>
        <v>18.190637885035169</v>
      </c>
      <c r="H152" s="96" t="s">
        <v>1</v>
      </c>
      <c r="I152" s="109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5.75" customHeight="1">
      <c r="A153" s="108"/>
      <c r="B153" s="91">
        <v>14</v>
      </c>
      <c r="C153" s="92" t="s">
        <v>152</v>
      </c>
      <c r="D153" s="93" t="s">
        <v>1</v>
      </c>
      <c r="E153" s="94">
        <v>2</v>
      </c>
      <c r="F153" s="95">
        <v>13452</v>
      </c>
      <c r="G153" s="88">
        <f t="shared" si="11"/>
        <v>7.43383883437407</v>
      </c>
      <c r="H153" s="96" t="s">
        <v>1</v>
      </c>
      <c r="I153" s="109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5.75" customHeight="1">
      <c r="A154" s="108"/>
      <c r="B154" s="91">
        <v>15</v>
      </c>
      <c r="C154" s="92" t="s">
        <v>153</v>
      </c>
      <c r="D154" s="93" t="s">
        <v>1</v>
      </c>
      <c r="E154" s="94">
        <v>2</v>
      </c>
      <c r="F154" s="95">
        <v>7120</v>
      </c>
      <c r="G154" s="88">
        <f t="shared" si="11"/>
        <v>14.04494382022472</v>
      </c>
      <c r="H154" s="96" t="s">
        <v>1</v>
      </c>
      <c r="I154" s="109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15.75" customHeight="1">
      <c r="A155" s="108"/>
      <c r="B155" s="91">
        <v>16</v>
      </c>
      <c r="C155" s="92" t="s">
        <v>154</v>
      </c>
      <c r="D155" s="93" t="s">
        <v>1</v>
      </c>
      <c r="E155" s="94">
        <v>0</v>
      </c>
      <c r="F155" s="95">
        <v>6346</v>
      </c>
      <c r="G155" s="88">
        <f t="shared" si="11"/>
        <v>0</v>
      </c>
      <c r="H155" s="96" t="s">
        <v>1</v>
      </c>
      <c r="I155" s="109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spans="1:26" ht="15.75" customHeight="1">
      <c r="A156" s="108"/>
      <c r="B156" s="91">
        <v>17</v>
      </c>
      <c r="C156" s="92" t="s">
        <v>155</v>
      </c>
      <c r="D156" s="93" t="s">
        <v>1</v>
      </c>
      <c r="E156" s="94">
        <v>0</v>
      </c>
      <c r="F156" s="95">
        <v>9289</v>
      </c>
      <c r="G156" s="88">
        <f t="shared" si="11"/>
        <v>0</v>
      </c>
      <c r="H156" s="96" t="s">
        <v>1</v>
      </c>
      <c r="I156" s="109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5.75" customHeight="1">
      <c r="A157" s="97" t="s">
        <v>156</v>
      </c>
      <c r="B157" s="85"/>
      <c r="C157" s="85"/>
      <c r="D157" s="101"/>
      <c r="E157" s="86">
        <v>27</v>
      </c>
      <c r="F157" s="110">
        <f>SUM(F158:F175)</f>
        <v>150857</v>
      </c>
      <c r="G157" s="88">
        <f t="shared" si="11"/>
        <v>8.9488721106743476</v>
      </c>
      <c r="H157" s="88"/>
      <c r="I157" s="109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5.75" customHeight="1">
      <c r="A158" s="108"/>
      <c r="B158" s="91">
        <v>1</v>
      </c>
      <c r="C158" s="92" t="s">
        <v>157</v>
      </c>
      <c r="D158" s="93" t="s">
        <v>1</v>
      </c>
      <c r="E158" s="94">
        <v>2</v>
      </c>
      <c r="F158" s="111">
        <v>3955</v>
      </c>
      <c r="G158" s="88">
        <f t="shared" si="11"/>
        <v>25.284450063211125</v>
      </c>
      <c r="H158" s="96" t="s">
        <v>1</v>
      </c>
      <c r="I158" s="109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5.75" customHeight="1">
      <c r="A159" s="108"/>
      <c r="B159" s="91">
        <v>2</v>
      </c>
      <c r="C159" s="92" t="s">
        <v>158</v>
      </c>
      <c r="D159" s="93" t="s">
        <v>1</v>
      </c>
      <c r="E159" s="94">
        <v>1</v>
      </c>
      <c r="F159" s="111">
        <v>7559</v>
      </c>
      <c r="G159" s="88">
        <f t="shared" si="11"/>
        <v>6.6146315650218286</v>
      </c>
      <c r="H159" s="96" t="s">
        <v>1</v>
      </c>
      <c r="I159" s="109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5.75" customHeight="1">
      <c r="A160" s="108"/>
      <c r="B160" s="91">
        <v>3</v>
      </c>
      <c r="C160" s="92" t="s">
        <v>159</v>
      </c>
      <c r="D160" s="93" t="s">
        <v>1</v>
      </c>
      <c r="E160" s="94">
        <v>1</v>
      </c>
      <c r="F160" s="111">
        <v>9339</v>
      </c>
      <c r="G160" s="88">
        <f t="shared" si="11"/>
        <v>5.3538922796873329</v>
      </c>
      <c r="H160" s="96" t="s">
        <v>1</v>
      </c>
      <c r="I160" s="109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15.75" customHeight="1">
      <c r="A161" s="108"/>
      <c r="B161" s="91">
        <v>4</v>
      </c>
      <c r="C161" s="92" t="s">
        <v>160</v>
      </c>
      <c r="D161" s="93" t="s">
        <v>1</v>
      </c>
      <c r="E161" s="94">
        <v>0</v>
      </c>
      <c r="F161" s="111">
        <v>9750</v>
      </c>
      <c r="G161" s="88">
        <f t="shared" si="11"/>
        <v>0</v>
      </c>
      <c r="H161" s="96" t="s">
        <v>1</v>
      </c>
      <c r="I161" s="109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5.75" customHeight="1">
      <c r="A162" s="108"/>
      <c r="B162" s="91">
        <v>5</v>
      </c>
      <c r="C162" s="92" t="s">
        <v>161</v>
      </c>
      <c r="D162" s="93" t="s">
        <v>1</v>
      </c>
      <c r="E162" s="94">
        <v>1</v>
      </c>
      <c r="F162" s="111">
        <v>7228</v>
      </c>
      <c r="G162" s="88">
        <f t="shared" si="11"/>
        <v>6.9175428887659098</v>
      </c>
      <c r="H162" s="96" t="s">
        <v>1</v>
      </c>
      <c r="I162" s="109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5.75" customHeight="1">
      <c r="A163" s="108"/>
      <c r="B163" s="91">
        <v>6</v>
      </c>
      <c r="C163" s="92" t="s">
        <v>162</v>
      </c>
      <c r="D163" s="93" t="s">
        <v>1</v>
      </c>
      <c r="E163" s="94">
        <v>3</v>
      </c>
      <c r="F163" s="111">
        <v>8014</v>
      </c>
      <c r="G163" s="88">
        <f t="shared" si="11"/>
        <v>18.717244821562264</v>
      </c>
      <c r="H163" s="96" t="s">
        <v>1</v>
      </c>
      <c r="I163" s="109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5.75" customHeight="1">
      <c r="A164" s="108"/>
      <c r="B164" s="91">
        <v>7</v>
      </c>
      <c r="C164" s="92" t="s">
        <v>163</v>
      </c>
      <c r="D164" s="93" t="s">
        <v>1</v>
      </c>
      <c r="E164" s="94">
        <v>1</v>
      </c>
      <c r="F164" s="111">
        <v>10700</v>
      </c>
      <c r="G164" s="88">
        <f t="shared" si="11"/>
        <v>4.6728971962616823</v>
      </c>
      <c r="H164" s="96" t="s">
        <v>1</v>
      </c>
      <c r="I164" s="109">
        <v>1</v>
      </c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5.75" customHeight="1">
      <c r="A165" s="108"/>
      <c r="B165" s="91">
        <v>8</v>
      </c>
      <c r="C165" s="92" t="s">
        <v>164</v>
      </c>
      <c r="D165" s="93" t="s">
        <v>1</v>
      </c>
      <c r="E165" s="94">
        <v>1</v>
      </c>
      <c r="F165" s="111">
        <v>5922</v>
      </c>
      <c r="G165" s="88">
        <f t="shared" si="11"/>
        <v>8.4430935494765293</v>
      </c>
      <c r="H165" s="96" t="s">
        <v>1</v>
      </c>
      <c r="I165" s="109">
        <v>1</v>
      </c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15.75" customHeight="1">
      <c r="A166" s="108"/>
      <c r="B166" s="91">
        <v>9</v>
      </c>
      <c r="C166" s="92" t="s">
        <v>165</v>
      </c>
      <c r="D166" s="93" t="s">
        <v>1</v>
      </c>
      <c r="E166" s="94">
        <v>2</v>
      </c>
      <c r="F166" s="111">
        <v>5875</v>
      </c>
      <c r="G166" s="88">
        <f t="shared" si="11"/>
        <v>17.021276595744681</v>
      </c>
      <c r="H166" s="96" t="s">
        <v>1</v>
      </c>
      <c r="I166" s="109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5.75" customHeight="1">
      <c r="A167" s="108"/>
      <c r="B167" s="91">
        <v>10</v>
      </c>
      <c r="C167" s="92" t="s">
        <v>166</v>
      </c>
      <c r="D167" s="93" t="s">
        <v>1</v>
      </c>
      <c r="E167" s="94">
        <v>0</v>
      </c>
      <c r="F167" s="111">
        <v>6652</v>
      </c>
      <c r="G167" s="88">
        <f t="shared" si="11"/>
        <v>0</v>
      </c>
      <c r="H167" s="96" t="s">
        <v>1</v>
      </c>
      <c r="I167" s="109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5.75" customHeight="1">
      <c r="A168" s="108"/>
      <c r="B168" s="91">
        <v>11</v>
      </c>
      <c r="C168" s="92" t="s">
        <v>95</v>
      </c>
      <c r="D168" s="93" t="s">
        <v>1</v>
      </c>
      <c r="E168" s="94">
        <v>3</v>
      </c>
      <c r="F168" s="112">
        <v>9275</v>
      </c>
      <c r="G168" s="88">
        <f t="shared" si="11"/>
        <v>16.172506738544474</v>
      </c>
      <c r="H168" s="96" t="s">
        <v>1</v>
      </c>
      <c r="I168" s="109">
        <v>1</v>
      </c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5.75" customHeight="1">
      <c r="A169" s="108"/>
      <c r="B169" s="91">
        <v>12</v>
      </c>
      <c r="C169" s="92" t="s">
        <v>167</v>
      </c>
      <c r="D169" s="93" t="s">
        <v>1</v>
      </c>
      <c r="E169" s="94">
        <v>1</v>
      </c>
      <c r="F169" s="112">
        <v>7505</v>
      </c>
      <c r="G169" s="88">
        <f t="shared" si="11"/>
        <v>6.6622251832111923</v>
      </c>
      <c r="H169" s="96" t="s">
        <v>1</v>
      </c>
      <c r="I169" s="109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5.75" customHeight="1">
      <c r="A170" s="108"/>
      <c r="B170" s="91">
        <v>13</v>
      </c>
      <c r="C170" s="92" t="s">
        <v>168</v>
      </c>
      <c r="D170" s="93" t="s">
        <v>1</v>
      </c>
      <c r="E170" s="94">
        <v>2</v>
      </c>
      <c r="F170" s="111">
        <v>8653</v>
      </c>
      <c r="G170" s="88">
        <f t="shared" si="11"/>
        <v>11.556685542586386</v>
      </c>
      <c r="H170" s="96" t="s">
        <v>1</v>
      </c>
      <c r="I170" s="109">
        <v>1</v>
      </c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15.75" customHeight="1">
      <c r="A171" s="108"/>
      <c r="B171" s="91">
        <v>14</v>
      </c>
      <c r="C171" s="92" t="s">
        <v>169</v>
      </c>
      <c r="D171" s="93" t="s">
        <v>1</v>
      </c>
      <c r="E171" s="94">
        <v>7</v>
      </c>
      <c r="F171" s="111">
        <v>7198</v>
      </c>
      <c r="G171" s="88">
        <f t="shared" si="11"/>
        <v>48.624617949430402</v>
      </c>
      <c r="H171" s="96" t="s">
        <v>1</v>
      </c>
      <c r="I171" s="109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5.75" customHeight="1">
      <c r="A172" s="108"/>
      <c r="B172" s="91">
        <v>15</v>
      </c>
      <c r="C172" s="92" t="s">
        <v>170</v>
      </c>
      <c r="D172" s="93" t="s">
        <v>1</v>
      </c>
      <c r="E172" s="94">
        <v>0</v>
      </c>
      <c r="F172" s="113">
        <v>9224</v>
      </c>
      <c r="G172" s="88">
        <f t="shared" si="11"/>
        <v>0</v>
      </c>
      <c r="H172" s="96" t="s">
        <v>1</v>
      </c>
      <c r="I172" s="109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5.75" customHeight="1">
      <c r="A173" s="108"/>
      <c r="B173" s="91">
        <v>16</v>
      </c>
      <c r="C173" s="92" t="s">
        <v>171</v>
      </c>
      <c r="D173" s="93" t="s">
        <v>1</v>
      </c>
      <c r="E173" s="94">
        <v>1</v>
      </c>
      <c r="F173" s="112">
        <v>10986</v>
      </c>
      <c r="G173" s="88">
        <f t="shared" si="11"/>
        <v>4.5512470416894226</v>
      </c>
      <c r="H173" s="96" t="s">
        <v>1</v>
      </c>
      <c r="I173" s="109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5.75" customHeight="1">
      <c r="A174" s="108"/>
      <c r="B174" s="91">
        <v>17</v>
      </c>
      <c r="C174" s="92" t="s">
        <v>172</v>
      </c>
      <c r="D174" s="93" t="s">
        <v>1</v>
      </c>
      <c r="E174" s="94">
        <v>1</v>
      </c>
      <c r="F174" s="111">
        <v>11477</v>
      </c>
      <c r="G174" s="88">
        <f t="shared" si="11"/>
        <v>4.3565391652870957</v>
      </c>
      <c r="H174" s="96" t="s">
        <v>1</v>
      </c>
      <c r="I174" s="109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5.75" customHeight="1">
      <c r="A175" s="108"/>
      <c r="B175" s="91">
        <v>18</v>
      </c>
      <c r="C175" s="92" t="s">
        <v>173</v>
      </c>
      <c r="D175" s="93" t="s">
        <v>1</v>
      </c>
      <c r="E175" s="94">
        <v>0</v>
      </c>
      <c r="F175" s="111">
        <v>11545</v>
      </c>
      <c r="G175" s="88">
        <f t="shared" si="11"/>
        <v>0</v>
      </c>
      <c r="H175" s="96" t="s">
        <v>1</v>
      </c>
      <c r="I175" s="109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5.75" customHeight="1">
      <c r="A176" s="97" t="s">
        <v>174</v>
      </c>
      <c r="B176" s="85"/>
      <c r="C176" s="85"/>
      <c r="D176" s="101"/>
      <c r="E176" s="86">
        <v>438</v>
      </c>
      <c r="F176" s="98">
        <f>SUM(F177:F197)</f>
        <v>165577</v>
      </c>
      <c r="G176" s="88">
        <f t="shared" si="11"/>
        <v>132.26474691533244</v>
      </c>
      <c r="H176" s="88"/>
      <c r="I176" s="109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15.75" customHeight="1">
      <c r="A177" s="108"/>
      <c r="B177" s="91">
        <v>1</v>
      </c>
      <c r="C177" s="92" t="s">
        <v>175</v>
      </c>
      <c r="D177" s="93" t="s">
        <v>1</v>
      </c>
      <c r="E177" s="94">
        <v>0</v>
      </c>
      <c r="F177" s="114">
        <v>15067</v>
      </c>
      <c r="G177" s="88">
        <f t="shared" si="11"/>
        <v>0</v>
      </c>
      <c r="H177" s="96" t="s">
        <v>1</v>
      </c>
      <c r="I177" s="109">
        <v>1</v>
      </c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5.75" customHeight="1">
      <c r="A178" s="108"/>
      <c r="B178" s="91">
        <v>2</v>
      </c>
      <c r="C178" s="92" t="s">
        <v>176</v>
      </c>
      <c r="D178" s="93" t="s">
        <v>1</v>
      </c>
      <c r="E178" s="94">
        <v>1</v>
      </c>
      <c r="F178" s="99">
        <v>6089</v>
      </c>
      <c r="G178" s="88">
        <f t="shared" si="11"/>
        <v>8.2115289866973242</v>
      </c>
      <c r="H178" s="96" t="s">
        <v>1</v>
      </c>
      <c r="I178" s="109">
        <v>1</v>
      </c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5.75" customHeight="1">
      <c r="A179" s="108"/>
      <c r="B179" s="91">
        <v>3</v>
      </c>
      <c r="C179" s="92" t="s">
        <v>177</v>
      </c>
      <c r="D179" s="93" t="s">
        <v>1</v>
      </c>
      <c r="E179" s="94">
        <v>7</v>
      </c>
      <c r="F179" s="99">
        <v>6308</v>
      </c>
      <c r="G179" s="88">
        <f t="shared" si="11"/>
        <v>55.485098287888391</v>
      </c>
      <c r="H179" s="96" t="s">
        <v>2</v>
      </c>
      <c r="I179" s="109">
        <v>6</v>
      </c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5.75" customHeight="1">
      <c r="A180" s="108"/>
      <c r="B180" s="91">
        <v>4</v>
      </c>
      <c r="C180" s="92" t="s">
        <v>178</v>
      </c>
      <c r="D180" s="93" t="s">
        <v>1</v>
      </c>
      <c r="E180" s="94">
        <v>4</v>
      </c>
      <c r="F180" s="99">
        <v>6565</v>
      </c>
      <c r="G180" s="88">
        <f t="shared" si="11"/>
        <v>30.464584920030461</v>
      </c>
      <c r="H180" s="96" t="s">
        <v>1</v>
      </c>
      <c r="I180" s="109">
        <v>1</v>
      </c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5.75" customHeight="1">
      <c r="A181" s="108"/>
      <c r="B181" s="91">
        <v>5</v>
      </c>
      <c r="C181" s="92" t="s">
        <v>179</v>
      </c>
      <c r="D181" s="93" t="s">
        <v>1</v>
      </c>
      <c r="E181" s="94">
        <v>3</v>
      </c>
      <c r="F181" s="95">
        <v>7915</v>
      </c>
      <c r="G181" s="88">
        <f t="shared" si="11"/>
        <v>18.951358180669615</v>
      </c>
      <c r="H181" s="96" t="s">
        <v>1</v>
      </c>
      <c r="I181" s="109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5.75" customHeight="1">
      <c r="A182" s="108"/>
      <c r="B182" s="91">
        <v>6</v>
      </c>
      <c r="C182" s="92" t="s">
        <v>180</v>
      </c>
      <c r="D182" s="93" t="s">
        <v>1</v>
      </c>
      <c r="E182" s="94">
        <v>4</v>
      </c>
      <c r="F182" s="95">
        <v>6080</v>
      </c>
      <c r="G182" s="88">
        <f t="shared" si="11"/>
        <v>32.89473684210526</v>
      </c>
      <c r="H182" s="96" t="s">
        <v>1</v>
      </c>
      <c r="I182" s="109">
        <v>3</v>
      </c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5.75" customHeight="1">
      <c r="A183" s="108"/>
      <c r="B183" s="91">
        <v>7</v>
      </c>
      <c r="C183" s="92" t="s">
        <v>181</v>
      </c>
      <c r="D183" s="93" t="s">
        <v>1</v>
      </c>
      <c r="E183" s="94">
        <v>1</v>
      </c>
      <c r="F183" s="95">
        <v>5760</v>
      </c>
      <c r="G183" s="88">
        <f t="shared" si="11"/>
        <v>8.6805555555555554</v>
      </c>
      <c r="H183" s="96" t="s">
        <v>1</v>
      </c>
      <c r="I183" s="109">
        <v>2</v>
      </c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15.75" customHeight="1">
      <c r="A184" s="108"/>
      <c r="B184" s="91">
        <v>8</v>
      </c>
      <c r="C184" s="92" t="s">
        <v>182</v>
      </c>
      <c r="D184" s="93" t="s">
        <v>1</v>
      </c>
      <c r="E184" s="94">
        <v>3</v>
      </c>
      <c r="F184" s="95">
        <v>7785</v>
      </c>
      <c r="G184" s="88">
        <f t="shared" si="11"/>
        <v>19.26782273603083</v>
      </c>
      <c r="H184" s="96" t="s">
        <v>1</v>
      </c>
      <c r="I184" s="109">
        <v>1</v>
      </c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5.75" customHeight="1">
      <c r="A185" s="108"/>
      <c r="B185" s="91">
        <v>9</v>
      </c>
      <c r="C185" s="92" t="s">
        <v>183</v>
      </c>
      <c r="D185" s="93" t="s">
        <v>1</v>
      </c>
      <c r="E185" s="94">
        <v>7</v>
      </c>
      <c r="F185" s="95">
        <v>10400</v>
      </c>
      <c r="G185" s="88">
        <f t="shared" si="11"/>
        <v>33.653846153846153</v>
      </c>
      <c r="H185" s="96" t="s">
        <v>1</v>
      </c>
      <c r="I185" s="109">
        <v>7</v>
      </c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5.75" customHeight="1">
      <c r="A186" s="108"/>
      <c r="B186" s="91">
        <v>10</v>
      </c>
      <c r="C186" s="92" t="s">
        <v>184</v>
      </c>
      <c r="D186" s="93" t="s">
        <v>1</v>
      </c>
      <c r="E186" s="94">
        <v>10</v>
      </c>
      <c r="F186" s="95">
        <v>7934</v>
      </c>
      <c r="G186" s="88">
        <f t="shared" si="11"/>
        <v>63.01991429291656</v>
      </c>
      <c r="H186" s="96" t="s">
        <v>2</v>
      </c>
      <c r="I186" s="109">
        <v>8</v>
      </c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5.75" customHeight="1">
      <c r="A187" s="108"/>
      <c r="B187" s="91">
        <v>11</v>
      </c>
      <c r="C187" s="92" t="s">
        <v>185</v>
      </c>
      <c r="D187" s="93" t="s">
        <v>1</v>
      </c>
      <c r="E187" s="94">
        <v>19</v>
      </c>
      <c r="F187" s="95">
        <v>6160</v>
      </c>
      <c r="G187" s="88">
        <f t="shared" si="11"/>
        <v>154.22077922077924</v>
      </c>
      <c r="H187" s="96" t="s">
        <v>3</v>
      </c>
      <c r="I187" s="109">
        <v>11</v>
      </c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5.75" customHeight="1">
      <c r="A188" s="108"/>
      <c r="B188" s="91">
        <v>12</v>
      </c>
      <c r="C188" s="92" t="s">
        <v>186</v>
      </c>
      <c r="D188" s="115" t="s">
        <v>2</v>
      </c>
      <c r="E188" s="116">
        <v>21</v>
      </c>
      <c r="F188" s="95">
        <v>10648</v>
      </c>
      <c r="G188" s="88">
        <f t="shared" si="11"/>
        <v>98.610067618332081</v>
      </c>
      <c r="H188" s="96" t="s">
        <v>2</v>
      </c>
      <c r="I188" s="109">
        <v>21</v>
      </c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5.75" customHeight="1">
      <c r="A189" s="108"/>
      <c r="B189" s="91">
        <v>13</v>
      </c>
      <c r="C189" s="92" t="s">
        <v>187</v>
      </c>
      <c r="D189" s="117" t="s">
        <v>3</v>
      </c>
      <c r="E189" s="118">
        <v>25</v>
      </c>
      <c r="F189" s="95">
        <v>4132</v>
      </c>
      <c r="G189" s="88">
        <f t="shared" si="11"/>
        <v>302.5169409486931</v>
      </c>
      <c r="H189" s="96" t="s">
        <v>3</v>
      </c>
      <c r="I189" s="109">
        <v>45</v>
      </c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15.75" customHeight="1">
      <c r="A190" s="108"/>
      <c r="B190" s="91">
        <v>14</v>
      </c>
      <c r="C190" s="92" t="s">
        <v>188</v>
      </c>
      <c r="D190" s="93" t="s">
        <v>1</v>
      </c>
      <c r="E190" s="94">
        <v>52</v>
      </c>
      <c r="F190" s="95">
        <v>8865</v>
      </c>
      <c r="G190" s="88">
        <f t="shared" si="11"/>
        <v>293.28821206993797</v>
      </c>
      <c r="H190" s="96" t="s">
        <v>3</v>
      </c>
      <c r="I190" s="109">
        <v>33</v>
      </c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5.75" customHeight="1">
      <c r="A191" s="108"/>
      <c r="B191" s="91">
        <v>15</v>
      </c>
      <c r="C191" s="92" t="s">
        <v>189</v>
      </c>
      <c r="D191" s="117" t="s">
        <v>3</v>
      </c>
      <c r="E191" s="118">
        <v>41</v>
      </c>
      <c r="F191" s="95">
        <v>8150</v>
      </c>
      <c r="G191" s="88">
        <f t="shared" si="11"/>
        <v>251.53374233128832</v>
      </c>
      <c r="H191" s="96" t="s">
        <v>3</v>
      </c>
      <c r="I191" s="109">
        <v>124</v>
      </c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5.75" customHeight="1">
      <c r="A192" s="108"/>
      <c r="B192" s="91">
        <v>16</v>
      </c>
      <c r="C192" s="92" t="s">
        <v>190</v>
      </c>
      <c r="D192" s="93" t="s">
        <v>1</v>
      </c>
      <c r="E192" s="94">
        <v>66</v>
      </c>
      <c r="F192" s="95">
        <v>6482</v>
      </c>
      <c r="G192" s="88">
        <f t="shared" si="11"/>
        <v>509.10212897253933</v>
      </c>
      <c r="H192" s="96" t="s">
        <v>3</v>
      </c>
      <c r="I192" s="109">
        <v>37</v>
      </c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5.75" customHeight="1">
      <c r="A193" s="108"/>
      <c r="B193" s="91">
        <v>17</v>
      </c>
      <c r="C193" s="92" t="s">
        <v>191</v>
      </c>
      <c r="D193" s="93" t="s">
        <v>1</v>
      </c>
      <c r="E193" s="94">
        <v>33</v>
      </c>
      <c r="F193" s="95">
        <v>5491</v>
      </c>
      <c r="G193" s="88">
        <f t="shared" si="11"/>
        <v>300.49171371334916</v>
      </c>
      <c r="H193" s="96" t="s">
        <v>3</v>
      </c>
      <c r="I193" s="109">
        <v>23</v>
      </c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5.75" customHeight="1">
      <c r="A194" s="108"/>
      <c r="B194" s="91">
        <v>18</v>
      </c>
      <c r="C194" s="92" t="s">
        <v>192</v>
      </c>
      <c r="D194" s="93" t="s">
        <v>1</v>
      </c>
      <c r="E194" s="94">
        <v>43</v>
      </c>
      <c r="F194" s="95">
        <v>11650</v>
      </c>
      <c r="G194" s="88">
        <f t="shared" si="11"/>
        <v>184.54935622317598</v>
      </c>
      <c r="H194" s="96" t="s">
        <v>3</v>
      </c>
      <c r="I194" s="109">
        <v>23</v>
      </c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5.75" customHeight="1">
      <c r="A195" s="108"/>
      <c r="B195" s="91">
        <v>19</v>
      </c>
      <c r="C195" s="92" t="s">
        <v>193</v>
      </c>
      <c r="D195" s="93" t="s">
        <v>1</v>
      </c>
      <c r="E195" s="94">
        <v>10</v>
      </c>
      <c r="F195" s="95">
        <v>4115</v>
      </c>
      <c r="G195" s="88">
        <f t="shared" si="11"/>
        <v>121.5066828675577</v>
      </c>
      <c r="H195" s="96" t="s">
        <v>2</v>
      </c>
      <c r="I195" s="109">
        <v>7</v>
      </c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15.75" customHeight="1">
      <c r="A196" s="108"/>
      <c r="B196" s="91">
        <v>20</v>
      </c>
      <c r="C196" s="92" t="s">
        <v>194</v>
      </c>
      <c r="D196" s="93" t="s">
        <v>1</v>
      </c>
      <c r="E196" s="94">
        <v>45</v>
      </c>
      <c r="F196" s="95">
        <v>7947</v>
      </c>
      <c r="G196" s="88">
        <f t="shared" si="11"/>
        <v>283.1257078142695</v>
      </c>
      <c r="H196" s="96" t="s">
        <v>3</v>
      </c>
      <c r="I196" s="109">
        <v>33</v>
      </c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5.75" customHeight="1">
      <c r="A197" s="108"/>
      <c r="B197" s="91">
        <v>21</v>
      </c>
      <c r="C197" s="92" t="s">
        <v>195</v>
      </c>
      <c r="D197" s="93" t="s">
        <v>1</v>
      </c>
      <c r="E197" s="94">
        <v>43</v>
      </c>
      <c r="F197" s="95">
        <v>12034</v>
      </c>
      <c r="G197" s="88">
        <f t="shared" si="11"/>
        <v>178.66046202426458</v>
      </c>
      <c r="H197" s="96" t="s">
        <v>3</v>
      </c>
      <c r="I197" s="109">
        <v>49</v>
      </c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5.75" customHeight="1">
      <c r="A198" s="97" t="s">
        <v>196</v>
      </c>
      <c r="B198" s="85"/>
      <c r="C198" s="85"/>
      <c r="D198" s="101"/>
      <c r="E198" s="86">
        <v>62</v>
      </c>
      <c r="F198" s="98">
        <f t="shared" ref="F198" si="12">SUM(F199:F228)</f>
        <v>205798</v>
      </c>
      <c r="G198" s="88">
        <f t="shared" si="11"/>
        <v>15.063314512288748</v>
      </c>
      <c r="H198" s="88"/>
      <c r="I198" s="109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5.75" customHeight="1">
      <c r="A199" s="108"/>
      <c r="B199" s="91">
        <v>1</v>
      </c>
      <c r="C199" s="92" t="s">
        <v>197</v>
      </c>
      <c r="D199" s="93" t="s">
        <v>1</v>
      </c>
      <c r="E199" s="94">
        <v>7</v>
      </c>
      <c r="F199" s="95">
        <v>9733</v>
      </c>
      <c r="G199" s="88">
        <f t="shared" si="11"/>
        <v>35.960135621082912</v>
      </c>
      <c r="H199" s="96" t="s">
        <v>1</v>
      </c>
      <c r="I199" s="109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5.75" customHeight="1">
      <c r="A200" s="108"/>
      <c r="B200" s="91">
        <v>2</v>
      </c>
      <c r="C200" s="92" t="s">
        <v>198</v>
      </c>
      <c r="D200" s="93" t="s">
        <v>1</v>
      </c>
      <c r="E200" s="94">
        <v>22</v>
      </c>
      <c r="F200" s="95">
        <v>8301</v>
      </c>
      <c r="G200" s="88">
        <f t="shared" si="11"/>
        <v>132.51415492109385</v>
      </c>
      <c r="H200" s="96" t="s">
        <v>2</v>
      </c>
      <c r="I200" s="109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15.75" customHeight="1">
      <c r="A201" s="108"/>
      <c r="B201" s="91">
        <v>3</v>
      </c>
      <c r="C201" s="92" t="s">
        <v>199</v>
      </c>
      <c r="D201" s="93" t="s">
        <v>1</v>
      </c>
      <c r="E201" s="94">
        <v>4</v>
      </c>
      <c r="F201" s="95">
        <v>9442</v>
      </c>
      <c r="G201" s="88">
        <f t="shared" si="11"/>
        <v>21.181952976064395</v>
      </c>
      <c r="H201" s="96" t="s">
        <v>1</v>
      </c>
      <c r="I201" s="109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5.75" customHeight="1">
      <c r="A202" s="108"/>
      <c r="B202" s="91">
        <v>4</v>
      </c>
      <c r="C202" s="92" t="s">
        <v>200</v>
      </c>
      <c r="D202" s="93" t="s">
        <v>1</v>
      </c>
      <c r="E202" s="94">
        <v>0</v>
      </c>
      <c r="F202" s="95">
        <v>8856</v>
      </c>
      <c r="G202" s="88">
        <f t="shared" si="11"/>
        <v>0</v>
      </c>
      <c r="H202" s="96" t="s">
        <v>1</v>
      </c>
      <c r="I202" s="109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5.75" customHeight="1">
      <c r="A203" s="108"/>
      <c r="B203" s="91">
        <v>5</v>
      </c>
      <c r="C203" s="92" t="s">
        <v>201</v>
      </c>
      <c r="D203" s="93" t="s">
        <v>1</v>
      </c>
      <c r="E203" s="94">
        <v>0</v>
      </c>
      <c r="F203" s="95">
        <v>8548</v>
      </c>
      <c r="G203" s="88">
        <f t="shared" si="11"/>
        <v>0</v>
      </c>
      <c r="H203" s="96" t="s">
        <v>1</v>
      </c>
      <c r="I203" s="109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5.75" customHeight="1">
      <c r="A204" s="108"/>
      <c r="B204" s="91">
        <v>6</v>
      </c>
      <c r="C204" s="92" t="s">
        <v>202</v>
      </c>
      <c r="D204" s="93" t="s">
        <v>1</v>
      </c>
      <c r="E204" s="94">
        <v>4</v>
      </c>
      <c r="F204" s="95">
        <v>9534</v>
      </c>
      <c r="G204" s="88">
        <f t="shared" si="11"/>
        <v>20.977554017201594</v>
      </c>
      <c r="H204" s="96" t="s">
        <v>1</v>
      </c>
      <c r="I204" s="109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5.75" customHeight="1">
      <c r="A205" s="108"/>
      <c r="B205" s="91">
        <v>7</v>
      </c>
      <c r="C205" s="92" t="s">
        <v>203</v>
      </c>
      <c r="D205" s="93" t="s">
        <v>1</v>
      </c>
      <c r="E205" s="94">
        <v>10</v>
      </c>
      <c r="F205" s="95">
        <v>4923</v>
      </c>
      <c r="G205" s="88">
        <f t="shared" ref="G205:G241" si="13">(E205)/(F205*2)*100000</f>
        <v>101.56408693885842</v>
      </c>
      <c r="H205" s="96" t="s">
        <v>2</v>
      </c>
      <c r="I205" s="109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15.75" customHeight="1">
      <c r="A206" s="108"/>
      <c r="B206" s="91">
        <v>8</v>
      </c>
      <c r="C206" s="92" t="s">
        <v>204</v>
      </c>
      <c r="D206" s="93" t="s">
        <v>1</v>
      </c>
      <c r="E206" s="94">
        <v>0</v>
      </c>
      <c r="F206" s="95">
        <v>5105</v>
      </c>
      <c r="G206" s="88">
        <f t="shared" si="13"/>
        <v>0</v>
      </c>
      <c r="H206" s="96" t="s">
        <v>1</v>
      </c>
      <c r="I206" s="109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5.75" customHeight="1">
      <c r="A207" s="108"/>
      <c r="B207" s="91">
        <v>9</v>
      </c>
      <c r="C207" s="92" t="s">
        <v>205</v>
      </c>
      <c r="D207" s="93" t="s">
        <v>1</v>
      </c>
      <c r="E207" s="94">
        <v>0</v>
      </c>
      <c r="F207" s="95">
        <v>5530</v>
      </c>
      <c r="G207" s="88">
        <f t="shared" si="13"/>
        <v>0</v>
      </c>
      <c r="H207" s="96" t="s">
        <v>1</v>
      </c>
      <c r="I207" s="109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5.75" customHeight="1">
      <c r="A208" s="108"/>
      <c r="B208" s="91">
        <v>10</v>
      </c>
      <c r="C208" s="92" t="s">
        <v>206</v>
      </c>
      <c r="D208" s="93" t="s">
        <v>1</v>
      </c>
      <c r="E208" s="94">
        <v>0</v>
      </c>
      <c r="F208" s="95">
        <v>5556</v>
      </c>
      <c r="G208" s="88">
        <f t="shared" si="13"/>
        <v>0</v>
      </c>
      <c r="H208" s="96" t="s">
        <v>1</v>
      </c>
      <c r="I208" s="109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5.75" customHeight="1">
      <c r="A209" s="108"/>
      <c r="B209" s="91">
        <v>11</v>
      </c>
      <c r="C209" s="92" t="s">
        <v>126</v>
      </c>
      <c r="D209" s="93" t="s">
        <v>1</v>
      </c>
      <c r="E209" s="94">
        <v>0</v>
      </c>
      <c r="F209" s="95">
        <v>8699</v>
      </c>
      <c r="G209" s="88">
        <f t="shared" si="13"/>
        <v>0</v>
      </c>
      <c r="H209" s="96" t="s">
        <v>1</v>
      </c>
      <c r="I209" s="109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5.75" customHeight="1">
      <c r="A210" s="108"/>
      <c r="B210" s="91">
        <v>12</v>
      </c>
      <c r="C210" s="92" t="s">
        <v>207</v>
      </c>
      <c r="D210" s="93" t="s">
        <v>1</v>
      </c>
      <c r="E210" s="94">
        <v>2</v>
      </c>
      <c r="F210" s="95">
        <v>7892</v>
      </c>
      <c r="G210" s="88">
        <f t="shared" si="13"/>
        <v>12.671059300557527</v>
      </c>
      <c r="H210" s="96" t="s">
        <v>1</v>
      </c>
      <c r="I210" s="109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15.75" customHeight="1">
      <c r="A211" s="108"/>
      <c r="B211" s="91">
        <v>13</v>
      </c>
      <c r="C211" s="92" t="s">
        <v>208</v>
      </c>
      <c r="D211" s="93" t="s">
        <v>1</v>
      </c>
      <c r="E211" s="94">
        <v>0</v>
      </c>
      <c r="F211" s="95">
        <v>6417</v>
      </c>
      <c r="G211" s="88">
        <f t="shared" si="13"/>
        <v>0</v>
      </c>
      <c r="H211" s="96" t="s">
        <v>1</v>
      </c>
      <c r="I211" s="109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5.75" customHeight="1">
      <c r="A212" s="108"/>
      <c r="B212" s="91">
        <v>14</v>
      </c>
      <c r="C212" s="92" t="s">
        <v>209</v>
      </c>
      <c r="D212" s="93" t="s">
        <v>1</v>
      </c>
      <c r="E212" s="94">
        <v>0</v>
      </c>
      <c r="F212" s="95">
        <v>4398</v>
      </c>
      <c r="G212" s="88">
        <f t="shared" si="13"/>
        <v>0</v>
      </c>
      <c r="H212" s="96" t="s">
        <v>1</v>
      </c>
      <c r="I212" s="109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5.75" customHeight="1">
      <c r="A213" s="108"/>
      <c r="B213" s="91">
        <v>15</v>
      </c>
      <c r="C213" s="92" t="s">
        <v>210</v>
      </c>
      <c r="D213" s="93" t="s">
        <v>1</v>
      </c>
      <c r="E213" s="94">
        <v>2</v>
      </c>
      <c r="F213" s="95">
        <v>5415</v>
      </c>
      <c r="G213" s="88">
        <f t="shared" si="13"/>
        <v>18.467220683287163</v>
      </c>
      <c r="H213" s="96" t="s">
        <v>1</v>
      </c>
      <c r="I213" s="109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5.75" customHeight="1">
      <c r="A214" s="108"/>
      <c r="B214" s="91">
        <v>16</v>
      </c>
      <c r="C214" s="92" t="s">
        <v>211</v>
      </c>
      <c r="D214" s="93" t="s">
        <v>1</v>
      </c>
      <c r="E214" s="94">
        <v>1</v>
      </c>
      <c r="F214" s="95">
        <v>4112</v>
      </c>
      <c r="G214" s="88">
        <f t="shared" si="13"/>
        <v>12.159533073929961</v>
      </c>
      <c r="H214" s="96" t="s">
        <v>1</v>
      </c>
      <c r="I214" s="109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5.75" customHeight="1">
      <c r="A215" s="108"/>
      <c r="B215" s="91">
        <v>17</v>
      </c>
      <c r="C215" s="92" t="s">
        <v>195</v>
      </c>
      <c r="D215" s="93" t="s">
        <v>1</v>
      </c>
      <c r="E215" s="94">
        <v>4</v>
      </c>
      <c r="F215" s="95">
        <v>8784</v>
      </c>
      <c r="G215" s="88">
        <f t="shared" si="13"/>
        <v>22.768670309653917</v>
      </c>
      <c r="H215" s="96" t="s">
        <v>1</v>
      </c>
      <c r="I215" s="109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15.75" customHeight="1">
      <c r="A216" s="108"/>
      <c r="B216" s="91">
        <v>18</v>
      </c>
      <c r="C216" s="92" t="s">
        <v>212</v>
      </c>
      <c r="D216" s="93" t="s">
        <v>1</v>
      </c>
      <c r="E216" s="94">
        <v>2</v>
      </c>
      <c r="F216" s="95">
        <v>8206</v>
      </c>
      <c r="G216" s="88">
        <f t="shared" si="13"/>
        <v>12.186205215695832</v>
      </c>
      <c r="H216" s="96" t="s">
        <v>1</v>
      </c>
      <c r="I216" s="109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5.75" customHeight="1">
      <c r="A217" s="108"/>
      <c r="B217" s="91">
        <v>19</v>
      </c>
      <c r="C217" s="92" t="s">
        <v>213</v>
      </c>
      <c r="D217" s="93" t="s">
        <v>1</v>
      </c>
      <c r="E217" s="94">
        <v>0</v>
      </c>
      <c r="F217" s="95">
        <v>5030</v>
      </c>
      <c r="G217" s="88">
        <f t="shared" si="13"/>
        <v>0</v>
      </c>
      <c r="H217" s="96" t="s">
        <v>1</v>
      </c>
      <c r="I217" s="109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5.75" customHeight="1">
      <c r="A218" s="108"/>
      <c r="B218" s="91">
        <v>20</v>
      </c>
      <c r="C218" s="92" t="s">
        <v>214</v>
      </c>
      <c r="D218" s="93" t="s">
        <v>1</v>
      </c>
      <c r="E218" s="94">
        <v>0</v>
      </c>
      <c r="F218" s="95">
        <v>4797</v>
      </c>
      <c r="G218" s="88">
        <f t="shared" si="13"/>
        <v>0</v>
      </c>
      <c r="H218" s="96" t="s">
        <v>1</v>
      </c>
      <c r="I218" s="109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5.75" customHeight="1">
      <c r="A219" s="108"/>
      <c r="B219" s="91">
        <v>21</v>
      </c>
      <c r="C219" s="92" t="s">
        <v>215</v>
      </c>
      <c r="D219" s="93" t="s">
        <v>1</v>
      </c>
      <c r="E219" s="94">
        <v>0</v>
      </c>
      <c r="F219" s="95">
        <v>6134</v>
      </c>
      <c r="G219" s="88">
        <f t="shared" si="13"/>
        <v>0</v>
      </c>
      <c r="H219" s="96" t="s">
        <v>1</v>
      </c>
      <c r="I219" s="109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5.75" customHeight="1">
      <c r="A220" s="108"/>
      <c r="B220" s="91">
        <v>22</v>
      </c>
      <c r="C220" s="92" t="s">
        <v>216</v>
      </c>
      <c r="D220" s="93" t="s">
        <v>1</v>
      </c>
      <c r="E220" s="94">
        <v>0</v>
      </c>
      <c r="F220" s="95">
        <v>7800</v>
      </c>
      <c r="G220" s="88">
        <f t="shared" si="13"/>
        <v>0</v>
      </c>
      <c r="H220" s="96" t="s">
        <v>1</v>
      </c>
      <c r="I220" s="109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15.75" customHeight="1">
      <c r="A221" s="108"/>
      <c r="B221" s="91">
        <v>23</v>
      </c>
      <c r="C221" s="92" t="s">
        <v>104</v>
      </c>
      <c r="D221" s="93" t="s">
        <v>1</v>
      </c>
      <c r="E221" s="94">
        <v>1</v>
      </c>
      <c r="F221" s="95">
        <v>7898</v>
      </c>
      <c r="G221" s="88">
        <f t="shared" si="13"/>
        <v>6.3307166371233219</v>
      </c>
      <c r="H221" s="96" t="s">
        <v>1</v>
      </c>
      <c r="I221" s="109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5.75" customHeight="1">
      <c r="A222" s="108"/>
      <c r="B222" s="91">
        <v>24</v>
      </c>
      <c r="C222" s="92" t="s">
        <v>217</v>
      </c>
      <c r="D222" s="93" t="s">
        <v>1</v>
      </c>
      <c r="E222" s="94">
        <v>2</v>
      </c>
      <c r="F222" s="95">
        <v>6348</v>
      </c>
      <c r="G222" s="88">
        <f t="shared" si="13"/>
        <v>15.75299306868305</v>
      </c>
      <c r="H222" s="96" t="s">
        <v>1</v>
      </c>
      <c r="I222" s="109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5.75" customHeight="1">
      <c r="A223" s="108"/>
      <c r="B223" s="91">
        <v>25</v>
      </c>
      <c r="C223" s="92" t="s">
        <v>218</v>
      </c>
      <c r="D223" s="93" t="s">
        <v>1</v>
      </c>
      <c r="E223" s="94">
        <v>0</v>
      </c>
      <c r="F223" s="95">
        <v>4398</v>
      </c>
      <c r="G223" s="88">
        <f t="shared" si="13"/>
        <v>0</v>
      </c>
      <c r="H223" s="96" t="s">
        <v>1</v>
      </c>
      <c r="I223" s="109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5.75" customHeight="1">
      <c r="A224" s="108"/>
      <c r="B224" s="91">
        <v>26</v>
      </c>
      <c r="C224" s="92" t="s">
        <v>219</v>
      </c>
      <c r="D224" s="93" t="s">
        <v>1</v>
      </c>
      <c r="E224" s="94">
        <v>1</v>
      </c>
      <c r="F224" s="95">
        <v>8500</v>
      </c>
      <c r="G224" s="88">
        <f t="shared" si="13"/>
        <v>5.882352941176471</v>
      </c>
      <c r="H224" s="96" t="s">
        <v>1</v>
      </c>
      <c r="I224" s="109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5.75" customHeight="1">
      <c r="A225" s="108"/>
      <c r="B225" s="91">
        <v>27</v>
      </c>
      <c r="C225" s="92" t="s">
        <v>220</v>
      </c>
      <c r="D225" s="93" t="s">
        <v>1</v>
      </c>
      <c r="E225" s="94">
        <v>0</v>
      </c>
      <c r="F225" s="95">
        <v>8020</v>
      </c>
      <c r="G225" s="88">
        <f t="shared" si="13"/>
        <v>0</v>
      </c>
      <c r="H225" s="96" t="s">
        <v>1</v>
      </c>
      <c r="I225" s="109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5.75" customHeight="1">
      <c r="A226" s="108"/>
      <c r="B226" s="91">
        <v>28</v>
      </c>
      <c r="C226" s="92" t="s">
        <v>221</v>
      </c>
      <c r="D226" s="93" t="s">
        <v>1</v>
      </c>
      <c r="E226" s="94">
        <v>0</v>
      </c>
      <c r="F226" s="95">
        <v>4660</v>
      </c>
      <c r="G226" s="88">
        <f t="shared" si="13"/>
        <v>0</v>
      </c>
      <c r="H226" s="96" t="s">
        <v>1</v>
      </c>
      <c r="I226" s="109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5.75" customHeight="1">
      <c r="A227" s="108"/>
      <c r="B227" s="91">
        <v>29</v>
      </c>
      <c r="C227" s="92" t="s">
        <v>222</v>
      </c>
      <c r="D227" s="93" t="s">
        <v>1</v>
      </c>
      <c r="E227" s="94">
        <v>0</v>
      </c>
      <c r="F227" s="95">
        <v>3946</v>
      </c>
      <c r="G227" s="88">
        <f t="shared" si="13"/>
        <v>0</v>
      </c>
      <c r="H227" s="96" t="s">
        <v>1</v>
      </c>
      <c r="I227" s="109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5.75" customHeight="1">
      <c r="A228" s="108"/>
      <c r="B228" s="91">
        <v>30</v>
      </c>
      <c r="C228" s="92" t="s">
        <v>223</v>
      </c>
      <c r="D228" s="93" t="s">
        <v>1</v>
      </c>
      <c r="E228" s="94">
        <v>0</v>
      </c>
      <c r="F228" s="95">
        <v>8816</v>
      </c>
      <c r="G228" s="88">
        <f t="shared" si="13"/>
        <v>0</v>
      </c>
      <c r="H228" s="96" t="s">
        <v>1</v>
      </c>
      <c r="I228" s="109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5.75" customHeight="1">
      <c r="A229" s="97" t="s">
        <v>224</v>
      </c>
      <c r="B229" s="85"/>
      <c r="C229" s="85"/>
      <c r="D229" s="101"/>
      <c r="E229" s="86">
        <v>27</v>
      </c>
      <c r="F229" s="98">
        <f t="shared" ref="F229" si="14">SUM(F230:F241)</f>
        <v>34578</v>
      </c>
      <c r="G229" s="88">
        <f t="shared" si="13"/>
        <v>39.042165538781887</v>
      </c>
      <c r="H229" s="88"/>
      <c r="I229" s="109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5.75" customHeight="1">
      <c r="A230" s="108"/>
      <c r="B230" s="91">
        <v>1</v>
      </c>
      <c r="C230" s="92" t="s">
        <v>225</v>
      </c>
      <c r="D230" s="93" t="s">
        <v>1</v>
      </c>
      <c r="E230" s="94">
        <v>0</v>
      </c>
      <c r="F230" s="95">
        <v>12835</v>
      </c>
      <c r="G230" s="88">
        <f t="shared" si="13"/>
        <v>0</v>
      </c>
      <c r="H230" s="96" t="s">
        <v>1</v>
      </c>
      <c r="I230" s="109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5.75" customHeight="1">
      <c r="A231" s="108"/>
      <c r="B231" s="91">
        <v>2</v>
      </c>
      <c r="C231" s="92" t="s">
        <v>226</v>
      </c>
      <c r="D231" s="93" t="s">
        <v>1</v>
      </c>
      <c r="E231" s="94">
        <v>9</v>
      </c>
      <c r="F231" s="95">
        <v>7689</v>
      </c>
      <c r="G231" s="88">
        <f t="shared" si="13"/>
        <v>58.525165821303155</v>
      </c>
      <c r="H231" s="96" t="s">
        <v>2</v>
      </c>
      <c r="I231" s="109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15.75" customHeight="1">
      <c r="A232" s="108"/>
      <c r="B232" s="91">
        <v>3</v>
      </c>
      <c r="C232" s="92" t="s">
        <v>227</v>
      </c>
      <c r="D232" s="93" t="s">
        <v>1</v>
      </c>
      <c r="E232" s="94">
        <v>4</v>
      </c>
      <c r="F232" s="95">
        <v>2356</v>
      </c>
      <c r="G232" s="88">
        <f t="shared" si="13"/>
        <v>84.88964346349745</v>
      </c>
      <c r="H232" s="96" t="s">
        <v>2</v>
      </c>
      <c r="I232" s="109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5.75" customHeight="1">
      <c r="A233" s="108"/>
      <c r="B233" s="91">
        <v>4</v>
      </c>
      <c r="C233" s="92" t="s">
        <v>228</v>
      </c>
      <c r="D233" s="93" t="s">
        <v>1</v>
      </c>
      <c r="E233" s="94">
        <v>8</v>
      </c>
      <c r="F233" s="95">
        <v>1125</v>
      </c>
      <c r="G233" s="88">
        <f t="shared" si="13"/>
        <v>355.5555555555556</v>
      </c>
      <c r="H233" s="96" t="s">
        <v>3</v>
      </c>
      <c r="I233" s="109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5.75" customHeight="1">
      <c r="A234" s="108"/>
      <c r="B234" s="91">
        <v>5</v>
      </c>
      <c r="C234" s="92" t="s">
        <v>229</v>
      </c>
      <c r="D234" s="93" t="s">
        <v>1</v>
      </c>
      <c r="E234" s="94">
        <v>3</v>
      </c>
      <c r="F234" s="95">
        <v>1666</v>
      </c>
      <c r="G234" s="88">
        <f t="shared" si="13"/>
        <v>90.036014405762302</v>
      </c>
      <c r="H234" s="96" t="s">
        <v>2</v>
      </c>
      <c r="I234" s="109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5.75" customHeight="1">
      <c r="A235" s="108"/>
      <c r="B235" s="91">
        <v>6</v>
      </c>
      <c r="C235" s="92" t="s">
        <v>230</v>
      </c>
      <c r="D235" s="93" t="s">
        <v>1</v>
      </c>
      <c r="E235" s="94">
        <v>2</v>
      </c>
      <c r="F235" s="95">
        <v>2310</v>
      </c>
      <c r="G235" s="88">
        <f t="shared" si="13"/>
        <v>43.290043290043293</v>
      </c>
      <c r="H235" s="96" t="s">
        <v>1</v>
      </c>
      <c r="I235" s="109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5.75" customHeight="1">
      <c r="A236" s="108"/>
      <c r="B236" s="91">
        <v>7</v>
      </c>
      <c r="C236" s="92" t="s">
        <v>231</v>
      </c>
      <c r="D236" s="93" t="s">
        <v>1</v>
      </c>
      <c r="E236" s="94">
        <v>0</v>
      </c>
      <c r="F236" s="95">
        <v>2341</v>
      </c>
      <c r="G236" s="88">
        <f t="shared" si="13"/>
        <v>0</v>
      </c>
      <c r="H236" s="96" t="s">
        <v>1</v>
      </c>
      <c r="I236" s="109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15.75" customHeight="1">
      <c r="A237" s="108"/>
      <c r="B237" s="91">
        <v>8</v>
      </c>
      <c r="C237" s="92" t="s">
        <v>232</v>
      </c>
      <c r="D237" s="93" t="s">
        <v>1</v>
      </c>
      <c r="E237" s="94">
        <v>0</v>
      </c>
      <c r="F237" s="95">
        <v>693</v>
      </c>
      <c r="G237" s="88">
        <f t="shared" si="13"/>
        <v>0</v>
      </c>
      <c r="H237" s="96" t="s">
        <v>1</v>
      </c>
      <c r="I237" s="109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5.75" customHeight="1">
      <c r="A238" s="108"/>
      <c r="B238" s="91">
        <v>9</v>
      </c>
      <c r="C238" s="92" t="s">
        <v>233</v>
      </c>
      <c r="D238" s="93" t="s">
        <v>1</v>
      </c>
      <c r="E238" s="94">
        <v>0</v>
      </c>
      <c r="F238" s="95">
        <v>384</v>
      </c>
      <c r="G238" s="88">
        <f t="shared" si="13"/>
        <v>0</v>
      </c>
      <c r="H238" s="96" t="s">
        <v>1</v>
      </c>
      <c r="I238" s="109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5.75" customHeight="1">
      <c r="A239" s="108"/>
      <c r="B239" s="91">
        <v>10</v>
      </c>
      <c r="C239" s="92" t="s">
        <v>234</v>
      </c>
      <c r="D239" s="93" t="s">
        <v>1</v>
      </c>
      <c r="E239" s="94">
        <v>1</v>
      </c>
      <c r="F239" s="95">
        <f>1118+833</f>
        <v>1951</v>
      </c>
      <c r="G239" s="88">
        <f t="shared" si="13"/>
        <v>25.627883136852894</v>
      </c>
      <c r="H239" s="96" t="s">
        <v>1</v>
      </c>
      <c r="I239" s="109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5.75" customHeight="1">
      <c r="A240" s="108"/>
      <c r="B240" s="91">
        <v>11</v>
      </c>
      <c r="C240" s="92" t="s">
        <v>235</v>
      </c>
      <c r="D240" s="93" t="s">
        <v>1</v>
      </c>
      <c r="E240" s="94">
        <v>0</v>
      </c>
      <c r="F240" s="95">
        <v>245</v>
      </c>
      <c r="G240" s="88">
        <f t="shared" si="13"/>
        <v>0</v>
      </c>
      <c r="H240" s="96" t="s">
        <v>1</v>
      </c>
      <c r="I240" s="109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5.75" customHeight="1">
      <c r="A241" s="108"/>
      <c r="B241" s="91">
        <v>12</v>
      </c>
      <c r="C241" s="92" t="s">
        <v>236</v>
      </c>
      <c r="D241" s="93" t="s">
        <v>1</v>
      </c>
      <c r="E241" s="94">
        <v>0</v>
      </c>
      <c r="F241" s="95">
        <v>983</v>
      </c>
      <c r="G241" s="88">
        <f t="shared" si="13"/>
        <v>0</v>
      </c>
      <c r="H241" s="96" t="s">
        <v>1</v>
      </c>
      <c r="I241" s="109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15.75" customHeight="1">
      <c r="A242" s="97" t="s">
        <v>237</v>
      </c>
      <c r="B242" s="85"/>
      <c r="C242" s="85"/>
      <c r="D242" s="101"/>
      <c r="E242" s="86"/>
      <c r="F242" s="98"/>
      <c r="G242" s="119"/>
      <c r="H242" s="119"/>
      <c r="I242" s="109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5.75" customHeight="1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5.75" customHeight="1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5.75" customHeight="1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5.75" customHeight="1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15.75" customHeight="1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5.75" customHeight="1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5.75" customHeight="1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5.75" customHeight="1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5.75" customHeight="1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15.75" customHeight="1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5.75" customHeight="1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spans="1:26" ht="15.75" customHeight="1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spans="1:26" ht="15.75" customHeight="1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spans="1:26" ht="15.75" customHeight="1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spans="1:26" ht="15.75" customHeight="1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spans="1:26" ht="15.75" customHeight="1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spans="1:26" ht="15.75" customHeight="1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spans="1:26" ht="15.75" customHeight="1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spans="1:26" ht="15.75" customHeight="1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spans="1:26" ht="15.75" customHeight="1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spans="1:26" ht="15.75" customHeight="1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spans="1:26" ht="15.75" customHeight="1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spans="1:26" ht="15.75" customHeight="1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spans="1:26" ht="15.75" customHeight="1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spans="1:26" ht="15.75" customHeight="1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spans="1:26" ht="15.75" customHeight="1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spans="1:26" ht="15.75" customHeight="1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spans="1:26" ht="15.75" customHeight="1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spans="1:26" ht="15.75" customHeight="1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spans="1:26" ht="15.75" customHeight="1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spans="1:26" ht="15.75" customHeight="1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spans="1:26" ht="15.75" customHeight="1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spans="1:26" ht="15.75" customHeight="1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spans="1:26" ht="15.75" customHeight="1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spans="1:26" ht="15.75" customHeight="1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spans="1:26" ht="15.75" customHeight="1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spans="1:26" ht="15.75" customHeight="1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spans="1:26" ht="15.75" customHeight="1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spans="1:26" ht="15.75" customHeight="1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spans="1:26" ht="15.75" customHeight="1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spans="1:26" ht="15.75" customHeight="1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spans="1:26" ht="15.75" customHeight="1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spans="1:26" ht="15.75" customHeight="1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spans="1:26" ht="15.75" customHeight="1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spans="1:26" ht="15.75" customHeight="1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spans="1:26" ht="15.75" customHeight="1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spans="1:26" ht="15.75" customHeight="1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spans="1:26" ht="15.75" customHeight="1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spans="1:26" ht="15.75" customHeight="1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spans="1:26" ht="15.75" customHeight="1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spans="1:26" ht="15.75" customHeight="1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spans="1:26" ht="15.75" customHeight="1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spans="1:26" ht="15.75" customHeight="1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spans="1:26" ht="15.75" customHeight="1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spans="1:26" ht="15.75" customHeight="1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spans="1:26" ht="15.75" customHeight="1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spans="1:26" ht="15.75" customHeight="1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spans="1:26" ht="15.75" customHeight="1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spans="1:26" ht="15.75" customHeight="1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spans="1:26" ht="15.75" customHeight="1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spans="1:26" ht="15.75" customHeight="1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spans="1:26" ht="15.75" customHeight="1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spans="1:26" ht="15.75" customHeight="1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spans="1:26" ht="15.75" customHeight="1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spans="1:26" ht="15.75" customHeight="1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spans="1:26" ht="15.75" customHeight="1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spans="1:26" ht="15.75" customHeight="1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spans="1:26" ht="15.75" customHeight="1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spans="1:26" ht="15.75" customHeight="1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spans="1:26" ht="15.75" customHeight="1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spans="1:26" ht="15.75" customHeight="1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spans="1:26" ht="15.75" customHeight="1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spans="1:26" ht="15.75" customHeight="1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spans="1:26" ht="15.75" customHeight="1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spans="1:26" ht="15.75" customHeight="1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spans="1:26" ht="15.75" customHeight="1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spans="1:26" ht="15.75" customHeight="1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spans="1:26" ht="15.75" customHeight="1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spans="1:26" ht="15.75" customHeight="1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spans="1:26" ht="15.75" customHeight="1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spans="1:26" ht="15.75" customHeight="1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spans="1:26" ht="15.75" customHeight="1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spans="1:26" ht="15.75" customHeight="1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spans="1:26" ht="15.75" customHeight="1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spans="1:26" ht="15.75" customHeight="1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spans="1:26" ht="15.75" customHeight="1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spans="1:26" ht="15.75" customHeight="1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spans="1:26" ht="15.75" customHeight="1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spans="1:26" ht="15.75" customHeight="1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spans="1:26" ht="15.75" customHeight="1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spans="1:26" ht="15.75" customHeight="1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spans="1:26" ht="15.75" customHeight="1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spans="1:26" ht="15.75" customHeight="1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spans="1:26" ht="15.75" customHeight="1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spans="1:26" ht="15.75" customHeight="1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spans="1:26" ht="15.75" customHeight="1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spans="1:26" ht="15.75" customHeight="1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spans="1:26" ht="15.75" customHeight="1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spans="1:26" ht="15.75" customHeight="1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spans="1:26" ht="15.75" customHeight="1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spans="1:26" ht="15.75" customHeight="1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spans="1:26" ht="15.75" customHeight="1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spans="1:26" ht="15.75" customHeight="1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spans="1:26" ht="15.75" customHeight="1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spans="1:26" ht="15.75" customHeight="1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spans="1:26" ht="15.75" customHeight="1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spans="1:26" ht="15.75" customHeight="1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spans="1:26" ht="15.75" customHeight="1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spans="1:26" ht="15.75" customHeight="1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spans="1:26" ht="15.75" customHeight="1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spans="1:26" ht="15.75" customHeight="1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spans="1:26" ht="15.75" customHeight="1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spans="1:26" ht="15.75" customHeight="1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spans="1:26" ht="15.75" customHeight="1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spans="1:26" ht="15.75" customHeight="1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spans="1:26" ht="15.75" customHeight="1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spans="1:26" ht="15.75" customHeight="1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spans="1:26" ht="15.75" customHeight="1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spans="1:26" ht="15.75" customHeight="1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spans="1:26" ht="15.75" customHeight="1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spans="1:26" ht="15.75" customHeight="1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spans="1:26" ht="15.75" customHeight="1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spans="1:26" ht="15.75" customHeight="1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spans="1:26" ht="15.75" customHeight="1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spans="1:26" ht="15.75" customHeight="1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spans="1:26" ht="15.75" customHeight="1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spans="1:26" ht="15.75" customHeight="1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spans="1:26" ht="15.75" customHeight="1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spans="1:26" ht="15.75" customHeight="1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spans="1:26" ht="15.75" customHeight="1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spans="1:26" ht="15.75" customHeight="1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spans="1:26" ht="15.75" customHeight="1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spans="1:26" ht="15.75" customHeight="1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spans="1:26" ht="15.75" customHeight="1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spans="1:26" ht="15.75" customHeight="1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spans="1:26" ht="15.75" customHeight="1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spans="1:26" ht="15.75" customHeight="1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spans="1:26" ht="15.75" customHeight="1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spans="1:26" ht="15.75" customHeight="1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spans="1:26" ht="15.75" customHeight="1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spans="1:26" ht="15.75" customHeight="1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spans="1:26" ht="15.75" customHeight="1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spans="1:26" ht="15.75" customHeight="1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spans="1:26" ht="15.75" customHeight="1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spans="1:26" ht="15.75" customHeight="1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spans="1:26" ht="15.75" customHeight="1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spans="1:26" ht="15.75" customHeight="1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spans="1:26" ht="15.75" customHeight="1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spans="1:26" ht="15.75" customHeight="1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spans="1:26" ht="15.75" customHeight="1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spans="1:26" ht="15.75" customHeight="1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spans="1:26" ht="15.75" customHeight="1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spans="1:26" ht="15.75" customHeight="1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spans="1:26" ht="15.75" customHeight="1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spans="1:26" ht="15.75" customHeight="1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spans="1:26" ht="15.75" customHeight="1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spans="1:26" ht="15.75" customHeight="1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spans="1:26" ht="15.75" customHeight="1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spans="1:26" ht="15.75" customHeight="1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spans="1:26" ht="15.75" customHeight="1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spans="1:26" ht="15.75" customHeight="1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spans="1:26" ht="15.75" customHeight="1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spans="1:26" ht="15.75" customHeight="1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spans="1:26" ht="15.75" customHeight="1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spans="1:26" ht="15.75" customHeight="1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spans="1:26" ht="15.75" customHeight="1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spans="1:26" ht="15.75" customHeight="1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spans="1:26" ht="15.75" customHeight="1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spans="1:26" ht="15.75" customHeight="1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spans="1:26" ht="15.75" customHeight="1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spans="1:26" ht="15.75" customHeight="1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spans="1:26" ht="15.75" customHeight="1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spans="1:26" ht="15.75" customHeight="1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spans="1:26" ht="15.75" customHeight="1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spans="1:26" ht="15.75" customHeight="1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spans="1:26" ht="15.75" customHeight="1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spans="1:26" ht="15.75" customHeight="1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spans="1:26" ht="15.75" customHeight="1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spans="1:26" ht="15.75" customHeight="1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spans="1:26" ht="15.75" customHeight="1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spans="1:26" ht="15.75" customHeight="1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spans="1:26" ht="15.75" customHeight="1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spans="1:26" ht="15.75" customHeight="1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spans="1:26" ht="15.75" customHeight="1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spans="1:26" ht="15.75" customHeight="1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spans="1:26" ht="15.75" customHeight="1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spans="1:26" ht="15.75" customHeight="1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spans="1:26" ht="15.75" customHeight="1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spans="1:26" ht="15.75" customHeight="1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spans="1:26" ht="15.75" customHeight="1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spans="1:26" ht="15.75" customHeight="1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spans="1:26" ht="15.75" customHeight="1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spans="1:26" ht="15.75" customHeight="1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spans="1:26" ht="15.75" customHeight="1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spans="1:26" ht="15.75" customHeight="1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spans="1:26" ht="15.75" customHeight="1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spans="1:26" ht="15.75" customHeight="1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spans="1:26" ht="15.75" customHeight="1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spans="1:26" ht="15.75" customHeight="1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spans="1:26" ht="15.75" customHeight="1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spans="1:26" ht="15.75" customHeight="1"/>
    <row r="444" spans="1:26" ht="15.75" customHeight="1"/>
    <row r="445" spans="1:26" ht="15.75" customHeight="1"/>
    <row r="446" spans="1:26" ht="15.75" customHeight="1"/>
    <row r="447" spans="1:26" ht="15.75" customHeight="1"/>
    <row r="448" spans="1:26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I1"/>
    <mergeCell ref="A2:I2"/>
    <mergeCell ref="A5:A9"/>
    <mergeCell ref="B5:B9"/>
    <mergeCell ref="C5:C9"/>
    <mergeCell ref="D5:D9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W1000"/>
  <sheetViews>
    <sheetView topLeftCell="A238" workbookViewId="0">
      <selection activeCell="E5" sqref="E5:G8"/>
    </sheetView>
  </sheetViews>
  <sheetFormatPr defaultColWidth="14.5" defaultRowHeight="15" customHeight="1"/>
  <cols>
    <col min="1" max="1" width="24.25" style="2" customWidth="1"/>
    <col min="2" max="2" width="14.5" style="2" customWidth="1"/>
    <col min="3" max="3" width="27.5" style="2" customWidth="1"/>
    <col min="4" max="4" width="12.25" style="2" customWidth="1"/>
    <col min="5" max="5" width="11.75" style="2" customWidth="1"/>
    <col min="6" max="6" width="13.5" style="50" customWidth="1"/>
    <col min="7" max="7" width="13.5" style="2" customWidth="1"/>
    <col min="8" max="16384" width="14.5" style="2"/>
  </cols>
  <sheetData>
    <row r="1" spans="1:23" ht="15" customHeight="1">
      <c r="A1" s="217" t="s">
        <v>0</v>
      </c>
      <c r="B1" s="218"/>
      <c r="C1" s="218"/>
      <c r="D1" s="218"/>
      <c r="E1" s="218"/>
      <c r="F1" s="218"/>
      <c r="G1" s="21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>
      <c r="A2" s="219" t="s">
        <v>241</v>
      </c>
      <c r="B2" s="218"/>
      <c r="C2" s="218"/>
      <c r="D2" s="218"/>
      <c r="E2" s="218"/>
      <c r="F2" s="218"/>
      <c r="G2" s="21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>
      <c r="A3" s="3"/>
      <c r="B3" s="4" t="s">
        <v>1</v>
      </c>
      <c r="C3" s="5" t="s">
        <v>2</v>
      </c>
      <c r="D3" s="54" t="s">
        <v>3</v>
      </c>
      <c r="E3" s="6" t="s">
        <v>4</v>
      </c>
      <c r="F3" s="38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7.25" customHeight="1">
      <c r="A4" s="8" t="s">
        <v>5</v>
      </c>
      <c r="B4" s="56">
        <v>160</v>
      </c>
      <c r="C4" s="57">
        <v>41</v>
      </c>
      <c r="D4" s="58">
        <v>17</v>
      </c>
      <c r="E4" s="59">
        <v>0</v>
      </c>
      <c r="F4" s="39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>
      <c r="A5" s="220" t="s">
        <v>6</v>
      </c>
      <c r="B5" s="223" t="s">
        <v>7</v>
      </c>
      <c r="C5" s="223" t="s">
        <v>8</v>
      </c>
      <c r="D5" s="207" t="s">
        <v>9</v>
      </c>
      <c r="E5" s="207" t="s">
        <v>238</v>
      </c>
      <c r="F5" s="227" t="s">
        <v>239</v>
      </c>
      <c r="G5" s="207" t="s">
        <v>240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>
      <c r="A6" s="221"/>
      <c r="B6" s="224"/>
      <c r="C6" s="224"/>
      <c r="D6" s="208"/>
      <c r="E6" s="208"/>
      <c r="F6" s="208"/>
      <c r="G6" s="20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>
      <c r="A7" s="221"/>
      <c r="B7" s="224"/>
      <c r="C7" s="224"/>
      <c r="D7" s="208"/>
      <c r="E7" s="208"/>
      <c r="F7" s="208"/>
      <c r="G7" s="20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>
      <c r="A8" s="221"/>
      <c r="B8" s="224"/>
      <c r="C8" s="224"/>
      <c r="D8" s="208"/>
      <c r="E8" s="208"/>
      <c r="F8" s="208"/>
      <c r="G8" s="20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.5" customHeight="1">
      <c r="A9" s="222"/>
      <c r="B9" s="225"/>
      <c r="C9" s="225"/>
      <c r="D9" s="226"/>
      <c r="E9" s="11"/>
      <c r="F9" s="40"/>
      <c r="G9" s="1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5" customHeight="1">
      <c r="A10" s="10" t="s">
        <v>10</v>
      </c>
      <c r="B10" s="17"/>
      <c r="C10" s="17"/>
      <c r="D10" s="37" t="s">
        <v>1</v>
      </c>
      <c r="E10" s="52">
        <v>1942</v>
      </c>
      <c r="F10" s="51">
        <v>2094574</v>
      </c>
      <c r="G10" s="53">
        <f>(E10)/(F10*2)*100000</f>
        <v>46.357875157430577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>
      <c r="A11" s="28" t="s">
        <v>11</v>
      </c>
      <c r="B11" s="18"/>
      <c r="C11" s="18"/>
      <c r="D11" s="31" t="s">
        <v>2</v>
      </c>
      <c r="E11" s="20">
        <v>270</v>
      </c>
      <c r="F11" s="41">
        <f t="shared" ref="F11" si="0">SUM(F12:F20)</f>
        <v>107214</v>
      </c>
      <c r="G11" s="32">
        <f>(E11)/(F11*2)*100000</f>
        <v>125.91639151603336</v>
      </c>
      <c r="H11" s="1"/>
      <c r="I11" s="96" t="s">
        <v>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>
      <c r="A12" s="13"/>
      <c r="B12" s="22">
        <v>1</v>
      </c>
      <c r="C12" s="23" t="s">
        <v>12</v>
      </c>
      <c r="D12" s="29" t="s">
        <v>1</v>
      </c>
      <c r="E12" s="24">
        <v>1</v>
      </c>
      <c r="F12" s="42">
        <v>12325</v>
      </c>
      <c r="G12" s="21">
        <f>(E12)/(F12*2)*100000</f>
        <v>4.056795131845842</v>
      </c>
      <c r="H12" s="1"/>
      <c r="I12" s="96" t="s">
        <v>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>
      <c r="A13" s="13"/>
      <c r="B13" s="22">
        <v>2</v>
      </c>
      <c r="C13" s="23" t="s">
        <v>13</v>
      </c>
      <c r="D13" s="29" t="s">
        <v>1</v>
      </c>
      <c r="E13" s="24">
        <v>5</v>
      </c>
      <c r="F13" s="42">
        <v>15298</v>
      </c>
      <c r="G13" s="21">
        <f t="shared" ref="G13:G76" si="1">(E13)/(F13*2)*100000</f>
        <v>16.342005490913845</v>
      </c>
      <c r="H13" s="1"/>
      <c r="I13" s="96" t="s">
        <v>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13"/>
      <c r="B14" s="22">
        <v>3</v>
      </c>
      <c r="C14" s="23" t="s">
        <v>14</v>
      </c>
      <c r="D14" s="55" t="s">
        <v>3</v>
      </c>
      <c r="E14" s="24">
        <v>108</v>
      </c>
      <c r="F14" s="42">
        <v>17315</v>
      </c>
      <c r="G14" s="21">
        <f t="shared" si="1"/>
        <v>311.86832226393301</v>
      </c>
      <c r="H14" s="1"/>
      <c r="I14" s="96" t="s">
        <v>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>
      <c r="A15" s="13"/>
      <c r="B15" s="22">
        <v>4</v>
      </c>
      <c r="C15" s="23" t="s">
        <v>15</v>
      </c>
      <c r="D15" s="55" t="s">
        <v>3</v>
      </c>
      <c r="E15" s="24">
        <v>99</v>
      </c>
      <c r="F15" s="42">
        <v>16275</v>
      </c>
      <c r="G15" s="21">
        <f t="shared" si="1"/>
        <v>304.14746543778801</v>
      </c>
      <c r="H15" s="1"/>
      <c r="I15" s="96" t="s">
        <v>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>
      <c r="A16" s="13"/>
      <c r="B16" s="22">
        <v>5</v>
      </c>
      <c r="C16" s="23" t="s">
        <v>16</v>
      </c>
      <c r="D16" s="29" t="s">
        <v>1</v>
      </c>
      <c r="E16" s="24">
        <v>14</v>
      </c>
      <c r="F16" s="42">
        <v>13691</v>
      </c>
      <c r="G16" s="21">
        <f t="shared" si="1"/>
        <v>51.128478562559344</v>
      </c>
      <c r="H16" s="1"/>
      <c r="I16" s="96" t="s">
        <v>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>
      <c r="A17" s="13"/>
      <c r="B17" s="22">
        <v>6</v>
      </c>
      <c r="C17" s="23" t="s">
        <v>17</v>
      </c>
      <c r="D17" s="29" t="s">
        <v>1</v>
      </c>
      <c r="E17" s="24">
        <v>2</v>
      </c>
      <c r="F17" s="42">
        <v>6001</v>
      </c>
      <c r="G17" s="21">
        <f t="shared" si="1"/>
        <v>16.663889351774706</v>
      </c>
      <c r="H17" s="1"/>
      <c r="I17" s="96" t="s">
        <v>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>
      <c r="A18" s="13"/>
      <c r="B18" s="22">
        <v>7</v>
      </c>
      <c r="C18" s="23" t="s">
        <v>18</v>
      </c>
      <c r="D18" s="29" t="s">
        <v>1</v>
      </c>
      <c r="E18" s="24">
        <v>26</v>
      </c>
      <c r="F18" s="42">
        <v>10636</v>
      </c>
      <c r="G18" s="21">
        <f t="shared" si="1"/>
        <v>122.22640090259495</v>
      </c>
      <c r="H18" s="1"/>
      <c r="I18" s="96" t="s">
        <v>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>
      <c r="A19" s="13"/>
      <c r="B19" s="22">
        <v>8</v>
      </c>
      <c r="C19" s="23" t="s">
        <v>19</v>
      </c>
      <c r="D19" s="29" t="s">
        <v>1</v>
      </c>
      <c r="E19" s="24">
        <v>4</v>
      </c>
      <c r="F19" s="42">
        <v>7758</v>
      </c>
      <c r="G19" s="21">
        <f t="shared" si="1"/>
        <v>25.779840164990979</v>
      </c>
      <c r="H19" s="1"/>
      <c r="I19" s="96" t="s">
        <v>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>
      <c r="A20" s="13"/>
      <c r="B20" s="22">
        <v>9</v>
      </c>
      <c r="C20" s="23" t="s">
        <v>20</v>
      </c>
      <c r="D20" s="29" t="s">
        <v>1</v>
      </c>
      <c r="E20" s="24">
        <v>11</v>
      </c>
      <c r="F20" s="42">
        <v>7915</v>
      </c>
      <c r="G20" s="21">
        <f t="shared" si="1"/>
        <v>69.488313329121922</v>
      </c>
      <c r="H20" s="1"/>
      <c r="I20" s="96" t="s">
        <v>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>
      <c r="A21" s="28" t="s">
        <v>21</v>
      </c>
      <c r="B21" s="18"/>
      <c r="C21" s="33"/>
      <c r="D21" s="31" t="s">
        <v>2</v>
      </c>
      <c r="E21" s="34">
        <v>206</v>
      </c>
      <c r="F21" s="43">
        <f t="shared" ref="F21" si="2">SUM(F22:F33)</f>
        <v>156627</v>
      </c>
      <c r="G21" s="32">
        <f t="shared" si="1"/>
        <v>65.761331060417419</v>
      </c>
      <c r="H21" s="1"/>
      <c r="I21" s="96" t="s">
        <v>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>
      <c r="A22" s="13"/>
      <c r="B22" s="22">
        <v>1</v>
      </c>
      <c r="C22" s="23" t="s">
        <v>22</v>
      </c>
      <c r="D22" s="29" t="s">
        <v>1</v>
      </c>
      <c r="E22" s="24">
        <v>5</v>
      </c>
      <c r="F22" s="44">
        <v>19397</v>
      </c>
      <c r="G22" s="21">
        <f t="shared" si="1"/>
        <v>12.888591019229777</v>
      </c>
      <c r="H22" s="1"/>
      <c r="I22" s="96" t="s">
        <v>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>
      <c r="A23" s="13"/>
      <c r="B23" s="22">
        <v>2</v>
      </c>
      <c r="C23" s="23" t="s">
        <v>23</v>
      </c>
      <c r="D23" s="29" t="s">
        <v>1</v>
      </c>
      <c r="E23" s="24">
        <v>9</v>
      </c>
      <c r="F23" s="44">
        <v>11371</v>
      </c>
      <c r="G23" s="21">
        <f t="shared" si="1"/>
        <v>39.574355817430302</v>
      </c>
      <c r="H23" s="1"/>
      <c r="I23" s="96" t="s">
        <v>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>
      <c r="A24" s="13"/>
      <c r="B24" s="22">
        <v>3</v>
      </c>
      <c r="C24" s="23" t="s">
        <v>24</v>
      </c>
      <c r="D24" s="19" t="s">
        <v>2</v>
      </c>
      <c r="E24" s="24">
        <v>27</v>
      </c>
      <c r="F24" s="44">
        <v>19351</v>
      </c>
      <c r="G24" s="21">
        <f t="shared" si="1"/>
        <v>69.763836494238021</v>
      </c>
      <c r="H24" s="1"/>
      <c r="I24" s="96" t="s">
        <v>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>
      <c r="A25" s="13"/>
      <c r="B25" s="22">
        <v>4</v>
      </c>
      <c r="C25" s="23" t="s">
        <v>25</v>
      </c>
      <c r="D25" s="19" t="s">
        <v>2</v>
      </c>
      <c r="E25" s="24">
        <v>21</v>
      </c>
      <c r="F25" s="44">
        <v>16032</v>
      </c>
      <c r="G25" s="21">
        <f t="shared" si="1"/>
        <v>65.494011976047901</v>
      </c>
      <c r="H25" s="1"/>
      <c r="I25" s="96" t="s">
        <v>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>
      <c r="A26" s="13"/>
      <c r="B26" s="22">
        <v>5</v>
      </c>
      <c r="C26" s="23" t="s">
        <v>26</v>
      </c>
      <c r="D26" s="19" t="s">
        <v>2</v>
      </c>
      <c r="E26" s="24">
        <v>10</v>
      </c>
      <c r="F26" s="44">
        <v>9514</v>
      </c>
      <c r="G26" s="21">
        <f t="shared" si="1"/>
        <v>52.55413075467731</v>
      </c>
      <c r="H26" s="1"/>
      <c r="I26" s="96" t="s">
        <v>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>
      <c r="A27" s="13"/>
      <c r="B27" s="22">
        <v>6</v>
      </c>
      <c r="C27" s="23" t="s">
        <v>27</v>
      </c>
      <c r="D27" s="19" t="s">
        <v>2</v>
      </c>
      <c r="E27" s="24">
        <v>11</v>
      </c>
      <c r="F27" s="44">
        <v>8999</v>
      </c>
      <c r="G27" s="21">
        <f t="shared" si="1"/>
        <v>61.117901989109896</v>
      </c>
      <c r="H27" s="1"/>
      <c r="I27" s="96" t="s">
        <v>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>
      <c r="A28" s="13"/>
      <c r="B28" s="22">
        <v>7</v>
      </c>
      <c r="C28" s="23" t="s">
        <v>28</v>
      </c>
      <c r="D28" s="29" t="s">
        <v>1</v>
      </c>
      <c r="E28" s="24">
        <v>13</v>
      </c>
      <c r="F28" s="44">
        <v>18553</v>
      </c>
      <c r="G28" s="21">
        <f t="shared" si="1"/>
        <v>35.034765267072714</v>
      </c>
      <c r="H28" s="1"/>
      <c r="I28" s="96" t="s">
        <v>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>
      <c r="A29" s="13"/>
      <c r="B29" s="22">
        <v>8</v>
      </c>
      <c r="C29" s="23" t="s">
        <v>29</v>
      </c>
      <c r="D29" s="19" t="s">
        <v>2</v>
      </c>
      <c r="E29" s="24">
        <v>24</v>
      </c>
      <c r="F29" s="44">
        <v>11175</v>
      </c>
      <c r="G29" s="21">
        <f t="shared" si="1"/>
        <v>107.38255033557046</v>
      </c>
      <c r="H29" s="1"/>
      <c r="I29" s="96" t="s">
        <v>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>
      <c r="A30" s="14"/>
      <c r="B30" s="22">
        <v>9</v>
      </c>
      <c r="C30" s="23" t="s">
        <v>30</v>
      </c>
      <c r="D30" s="19" t="s">
        <v>2</v>
      </c>
      <c r="E30" s="24">
        <v>9</v>
      </c>
      <c r="F30" s="44">
        <v>7757</v>
      </c>
      <c r="G30" s="21">
        <f t="shared" si="1"/>
        <v>58.012118086889259</v>
      </c>
      <c r="H30" s="1"/>
      <c r="I30" s="96" t="s">
        <v>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>
      <c r="A31" s="13"/>
      <c r="B31" s="22">
        <v>10</v>
      </c>
      <c r="C31" s="23" t="s">
        <v>31</v>
      </c>
      <c r="D31" s="19" t="s">
        <v>2</v>
      </c>
      <c r="E31" s="24">
        <v>28</v>
      </c>
      <c r="F31" s="44">
        <v>21659</v>
      </c>
      <c r="G31" s="21">
        <f t="shared" si="1"/>
        <v>64.638256613878752</v>
      </c>
      <c r="H31" s="1"/>
      <c r="I31" s="96" t="s">
        <v>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>
      <c r="A32" s="13"/>
      <c r="B32" s="22">
        <v>11</v>
      </c>
      <c r="C32" s="23" t="s">
        <v>32</v>
      </c>
      <c r="D32" s="19" t="s">
        <v>2</v>
      </c>
      <c r="E32" s="24">
        <v>16</v>
      </c>
      <c r="F32" s="44">
        <v>6356</v>
      </c>
      <c r="G32" s="21">
        <f t="shared" si="1"/>
        <v>125.86532410320957</v>
      </c>
      <c r="H32" s="1"/>
      <c r="I32" s="96" t="s">
        <v>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>
      <c r="A33" s="13"/>
      <c r="B33" s="22">
        <v>12</v>
      </c>
      <c r="C33" s="23" t="s">
        <v>33</v>
      </c>
      <c r="D33" s="55" t="s">
        <v>3</v>
      </c>
      <c r="E33" s="24">
        <v>33</v>
      </c>
      <c r="F33" s="44">
        <v>6463</v>
      </c>
      <c r="G33" s="21">
        <f t="shared" si="1"/>
        <v>255.29939656506266</v>
      </c>
      <c r="H33" s="1"/>
      <c r="I33" s="96" t="s">
        <v>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>
      <c r="A34" s="28" t="s">
        <v>34</v>
      </c>
      <c r="B34" s="18"/>
      <c r="C34" s="18"/>
      <c r="D34" s="31" t="s">
        <v>2</v>
      </c>
      <c r="E34" s="34">
        <v>261</v>
      </c>
      <c r="F34" s="43">
        <f t="shared" ref="F34" si="3">SUM(F35:F49)</f>
        <v>200420</v>
      </c>
      <c r="G34" s="32">
        <f t="shared" si="1"/>
        <v>65.113262149486076</v>
      </c>
      <c r="H34" s="1"/>
      <c r="I34" s="96" t="s">
        <v>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>
      <c r="A35" s="13"/>
      <c r="B35" s="22">
        <v>1</v>
      </c>
      <c r="C35" s="23" t="s">
        <v>35</v>
      </c>
      <c r="D35" s="19" t="s">
        <v>2</v>
      </c>
      <c r="E35" s="24">
        <v>17</v>
      </c>
      <c r="F35" s="42">
        <v>6930</v>
      </c>
      <c r="G35" s="21">
        <f t="shared" si="1"/>
        <v>122.65512265512265</v>
      </c>
      <c r="H35" s="1"/>
      <c r="I35" s="96" t="s">
        <v>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>
      <c r="A36" s="13"/>
      <c r="B36" s="22">
        <v>2</v>
      </c>
      <c r="C36" s="23" t="s">
        <v>36</v>
      </c>
      <c r="D36" s="29" t="s">
        <v>1</v>
      </c>
      <c r="E36" s="24">
        <v>8</v>
      </c>
      <c r="F36" s="42">
        <v>10286</v>
      </c>
      <c r="G36" s="21">
        <f t="shared" si="1"/>
        <v>38.887808671981333</v>
      </c>
      <c r="H36" s="1"/>
      <c r="I36" s="96" t="s">
        <v>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>
      <c r="A37" s="13"/>
      <c r="B37" s="22">
        <v>3</v>
      </c>
      <c r="C37" s="23" t="s">
        <v>37</v>
      </c>
      <c r="D37" s="19" t="s">
        <v>2</v>
      </c>
      <c r="E37" s="24">
        <v>28</v>
      </c>
      <c r="F37" s="42">
        <v>10944</v>
      </c>
      <c r="G37" s="21">
        <f t="shared" si="1"/>
        <v>127.92397660818713</v>
      </c>
      <c r="H37" s="1"/>
      <c r="I37" s="96" t="s">
        <v>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>
      <c r="A38" s="13"/>
      <c r="B38" s="22">
        <v>4</v>
      </c>
      <c r="C38" s="23" t="s">
        <v>38</v>
      </c>
      <c r="D38" s="29" t="s">
        <v>1</v>
      </c>
      <c r="E38" s="24">
        <v>1</v>
      </c>
      <c r="F38" s="42">
        <v>10725</v>
      </c>
      <c r="G38" s="21">
        <f t="shared" si="1"/>
        <v>4.6620046620046622</v>
      </c>
      <c r="H38" s="1"/>
      <c r="I38" s="96" t="s">
        <v>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>
      <c r="A39" s="13"/>
      <c r="B39" s="22">
        <v>5</v>
      </c>
      <c r="C39" s="23" t="s">
        <v>39</v>
      </c>
      <c r="D39" s="55" t="s">
        <v>3</v>
      </c>
      <c r="E39" s="24">
        <v>33</v>
      </c>
      <c r="F39" s="42">
        <v>10289</v>
      </c>
      <c r="G39" s="21">
        <f t="shared" si="1"/>
        <v>160.3654388181553</v>
      </c>
      <c r="H39" s="1"/>
      <c r="I39" s="96" t="s">
        <v>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>
      <c r="A40" s="13"/>
      <c r="B40" s="22">
        <v>6</v>
      </c>
      <c r="C40" s="23" t="s">
        <v>40</v>
      </c>
      <c r="D40" s="19" t="s">
        <v>2</v>
      </c>
      <c r="E40" s="24">
        <v>25</v>
      </c>
      <c r="F40" s="42">
        <v>12850</v>
      </c>
      <c r="G40" s="21">
        <f t="shared" si="1"/>
        <v>97.276264591439684</v>
      </c>
      <c r="H40" s="1"/>
      <c r="I40" s="96" t="s">
        <v>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>
      <c r="A41" s="13"/>
      <c r="B41" s="22">
        <v>7</v>
      </c>
      <c r="C41" s="23" t="s">
        <v>41</v>
      </c>
      <c r="D41" s="29" t="s">
        <v>1</v>
      </c>
      <c r="E41" s="24">
        <v>6</v>
      </c>
      <c r="F41" s="42">
        <v>7668</v>
      </c>
      <c r="G41" s="21">
        <f t="shared" si="1"/>
        <v>39.123630672926446</v>
      </c>
      <c r="H41" s="1"/>
      <c r="I41" s="96" t="s">
        <v>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>
      <c r="A42" s="13"/>
      <c r="B42" s="22">
        <v>8</v>
      </c>
      <c r="C42" s="23" t="s">
        <v>42</v>
      </c>
      <c r="D42" s="19" t="s">
        <v>2</v>
      </c>
      <c r="E42" s="24">
        <v>29</v>
      </c>
      <c r="F42" s="42">
        <v>10568</v>
      </c>
      <c r="G42" s="21">
        <f t="shared" si="1"/>
        <v>137.20666161998486</v>
      </c>
      <c r="H42" s="1"/>
      <c r="I42" s="96" t="s">
        <v>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>
      <c r="A43" s="13"/>
      <c r="B43" s="22">
        <v>9</v>
      </c>
      <c r="C43" s="23" t="s">
        <v>43</v>
      </c>
      <c r="D43" s="19" t="s">
        <v>2</v>
      </c>
      <c r="E43" s="24">
        <v>15</v>
      </c>
      <c r="F43" s="42">
        <v>14306</v>
      </c>
      <c r="G43" s="21">
        <f t="shared" si="1"/>
        <v>52.425555710890542</v>
      </c>
      <c r="H43" s="1"/>
      <c r="I43" s="96" t="s">
        <v>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>
      <c r="A44" s="13"/>
      <c r="B44" s="22">
        <v>10</v>
      </c>
      <c r="C44" s="23" t="s">
        <v>44</v>
      </c>
      <c r="D44" s="29" t="s">
        <v>1</v>
      </c>
      <c r="E44" s="24">
        <v>11</v>
      </c>
      <c r="F44" s="42">
        <v>12626</v>
      </c>
      <c r="G44" s="21">
        <f t="shared" si="1"/>
        <v>43.560906066846186</v>
      </c>
      <c r="H44" s="1"/>
      <c r="I44" s="96" t="s">
        <v>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>
      <c r="A45" s="14"/>
      <c r="B45" s="22">
        <v>11</v>
      </c>
      <c r="C45" s="23" t="s">
        <v>45</v>
      </c>
      <c r="D45" s="19" t="s">
        <v>2</v>
      </c>
      <c r="E45" s="24">
        <v>24</v>
      </c>
      <c r="F45" s="42">
        <v>13668</v>
      </c>
      <c r="G45" s="21">
        <f t="shared" si="1"/>
        <v>87.796312554872699</v>
      </c>
      <c r="H45" s="1"/>
      <c r="I45" s="96" t="s">
        <v>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>
      <c r="A46" s="13"/>
      <c r="B46" s="22">
        <v>12</v>
      </c>
      <c r="C46" s="23" t="s">
        <v>46</v>
      </c>
      <c r="D46" s="19" t="s">
        <v>2</v>
      </c>
      <c r="E46" s="24">
        <v>15</v>
      </c>
      <c r="F46" s="42">
        <v>14889</v>
      </c>
      <c r="G46" s="21">
        <f t="shared" si="1"/>
        <v>50.372758412250661</v>
      </c>
      <c r="H46" s="1"/>
      <c r="I46" s="96" t="s">
        <v>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>
      <c r="A47" s="13"/>
      <c r="B47" s="22">
        <v>13</v>
      </c>
      <c r="C47" s="23" t="s">
        <v>47</v>
      </c>
      <c r="D47" s="19" t="s">
        <v>2</v>
      </c>
      <c r="E47" s="24">
        <v>29</v>
      </c>
      <c r="F47" s="42">
        <v>22583</v>
      </c>
      <c r="G47" s="21">
        <f t="shared" si="1"/>
        <v>64.207589779922941</v>
      </c>
      <c r="H47" s="1"/>
      <c r="I47" s="96" t="s">
        <v>3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>
      <c r="A48" s="13"/>
      <c r="B48" s="22">
        <v>14</v>
      </c>
      <c r="C48" s="23" t="s">
        <v>48</v>
      </c>
      <c r="D48" s="29" t="s">
        <v>1</v>
      </c>
      <c r="E48" s="24">
        <v>4</v>
      </c>
      <c r="F48" s="42">
        <v>11941</v>
      </c>
      <c r="G48" s="21">
        <f t="shared" si="1"/>
        <v>16.749015995310273</v>
      </c>
      <c r="H48" s="1"/>
      <c r="I48" s="96" t="s">
        <v>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>
      <c r="A49" s="13"/>
      <c r="B49" s="22">
        <v>15</v>
      </c>
      <c r="C49" s="23" t="s">
        <v>49</v>
      </c>
      <c r="D49" s="29" t="s">
        <v>1</v>
      </c>
      <c r="E49" s="24">
        <v>16</v>
      </c>
      <c r="F49" s="42">
        <v>30147</v>
      </c>
      <c r="G49" s="21">
        <f t="shared" si="1"/>
        <v>26.536637144657842</v>
      </c>
      <c r="H49" s="1"/>
      <c r="I49" s="96" t="s">
        <v>2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>
      <c r="A50" s="36" t="s">
        <v>50</v>
      </c>
      <c r="B50" s="18"/>
      <c r="C50" s="18"/>
      <c r="D50" s="31" t="s">
        <v>1</v>
      </c>
      <c r="E50" s="34">
        <v>117</v>
      </c>
      <c r="F50" s="43">
        <f t="shared" ref="F50" si="4">SUM(F51:F58)</f>
        <v>142665</v>
      </c>
      <c r="G50" s="32">
        <f t="shared" si="1"/>
        <v>41.005151929344969</v>
      </c>
      <c r="H50" s="1"/>
      <c r="I50" s="96" t="s">
        <v>2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>
      <c r="A51" s="13"/>
      <c r="B51" s="22">
        <v>1</v>
      </c>
      <c r="C51" s="23" t="s">
        <v>51</v>
      </c>
      <c r="D51" s="29" t="s">
        <v>1</v>
      </c>
      <c r="E51" s="24">
        <v>18</v>
      </c>
      <c r="F51" s="42">
        <v>28577</v>
      </c>
      <c r="G51" s="21">
        <f t="shared" si="1"/>
        <v>31.493858697553975</v>
      </c>
      <c r="H51" s="1"/>
      <c r="I51" s="96" t="s">
        <v>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>
      <c r="A52" s="13"/>
      <c r="B52" s="22">
        <v>2</v>
      </c>
      <c r="C52" s="23" t="s">
        <v>52</v>
      </c>
      <c r="D52" s="29" t="s">
        <v>1</v>
      </c>
      <c r="E52" s="24">
        <v>8</v>
      </c>
      <c r="F52" s="45">
        <v>11498</v>
      </c>
      <c r="G52" s="21">
        <f t="shared" si="1"/>
        <v>34.788658897199511</v>
      </c>
      <c r="H52" s="1"/>
      <c r="I52" s="96" t="s">
        <v>2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>
      <c r="A53" s="13"/>
      <c r="B53" s="22">
        <v>3</v>
      </c>
      <c r="C53" s="23" t="s">
        <v>53</v>
      </c>
      <c r="D53" s="19" t="s">
        <v>2</v>
      </c>
      <c r="E53" s="24">
        <v>30</v>
      </c>
      <c r="F53" s="45">
        <v>28171</v>
      </c>
      <c r="G53" s="21">
        <f t="shared" si="1"/>
        <v>53.246246139647155</v>
      </c>
      <c r="H53" s="1"/>
      <c r="I53" s="96" t="s">
        <v>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>
      <c r="A54" s="13"/>
      <c r="B54" s="22">
        <v>4</v>
      </c>
      <c r="C54" s="23" t="s">
        <v>54</v>
      </c>
      <c r="D54" s="19" t="s">
        <v>2</v>
      </c>
      <c r="E54" s="24">
        <v>18</v>
      </c>
      <c r="F54" s="45">
        <v>15035</v>
      </c>
      <c r="G54" s="21">
        <f t="shared" si="1"/>
        <v>59.860325906218819</v>
      </c>
      <c r="H54" s="1"/>
      <c r="I54" s="96" t="s">
        <v>3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>
      <c r="A55" s="14"/>
      <c r="B55" s="22">
        <v>5</v>
      </c>
      <c r="C55" s="23" t="s">
        <v>55</v>
      </c>
      <c r="D55" s="29" t="s">
        <v>1</v>
      </c>
      <c r="E55" s="24">
        <v>8</v>
      </c>
      <c r="F55" s="45">
        <v>21325</v>
      </c>
      <c r="G55" s="21">
        <f t="shared" si="1"/>
        <v>18.757327080890974</v>
      </c>
      <c r="H55" s="1"/>
      <c r="I55" s="96" t="s">
        <v>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>
      <c r="A56" s="13"/>
      <c r="B56" s="22">
        <v>6</v>
      </c>
      <c r="C56" s="23" t="s">
        <v>56</v>
      </c>
      <c r="D56" s="29" t="s">
        <v>1</v>
      </c>
      <c r="E56" s="24">
        <v>9</v>
      </c>
      <c r="F56" s="45">
        <v>11261</v>
      </c>
      <c r="G56" s="21">
        <f t="shared" si="1"/>
        <v>39.960927093508573</v>
      </c>
      <c r="H56" s="1"/>
      <c r="I56" s="96" t="s">
        <v>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>
      <c r="A57" s="13"/>
      <c r="B57" s="22">
        <v>7</v>
      </c>
      <c r="C57" s="23" t="s">
        <v>57</v>
      </c>
      <c r="D57" s="19" t="s">
        <v>2</v>
      </c>
      <c r="E57" s="24">
        <v>19</v>
      </c>
      <c r="F57" s="45">
        <v>15373</v>
      </c>
      <c r="G57" s="21">
        <f t="shared" si="1"/>
        <v>61.796656475639104</v>
      </c>
      <c r="H57" s="1"/>
      <c r="I57" s="96" t="s">
        <v>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>
      <c r="A58" s="13"/>
      <c r="B58" s="22">
        <v>8</v>
      </c>
      <c r="C58" s="23" t="s">
        <v>58</v>
      </c>
      <c r="D58" s="29" t="s">
        <v>1</v>
      </c>
      <c r="E58" s="24">
        <v>7</v>
      </c>
      <c r="F58" s="45">
        <v>11425</v>
      </c>
      <c r="G58" s="21">
        <f t="shared" si="1"/>
        <v>30.634573304157549</v>
      </c>
      <c r="H58" s="1"/>
      <c r="I58" s="96" t="s">
        <v>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>
      <c r="A59" s="36" t="s">
        <v>59</v>
      </c>
      <c r="B59" s="18"/>
      <c r="C59" s="18"/>
      <c r="D59" s="31" t="s">
        <v>1</v>
      </c>
      <c r="E59" s="34">
        <v>48</v>
      </c>
      <c r="F59" s="43">
        <f>SUM(F60:F69)</f>
        <v>116680</v>
      </c>
      <c r="G59" s="32">
        <f t="shared" si="1"/>
        <v>20.569077819677752</v>
      </c>
      <c r="H59" s="1"/>
      <c r="I59" s="96" t="s">
        <v>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>
      <c r="A60" s="13"/>
      <c r="B60" s="22">
        <v>1</v>
      </c>
      <c r="C60" s="23" t="s">
        <v>60</v>
      </c>
      <c r="D60" s="29" t="s">
        <v>1</v>
      </c>
      <c r="E60" s="24">
        <v>5</v>
      </c>
      <c r="F60" s="42">
        <v>9512</v>
      </c>
      <c r="G60" s="21">
        <f t="shared" si="1"/>
        <v>26.282590412111016</v>
      </c>
      <c r="H60" s="1"/>
      <c r="I60" s="96" t="s">
        <v>2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>
      <c r="A61" s="13"/>
      <c r="B61" s="22">
        <v>2</v>
      </c>
      <c r="C61" s="23" t="s">
        <v>61</v>
      </c>
      <c r="D61" s="29" t="s">
        <v>1</v>
      </c>
      <c r="E61" s="24">
        <v>9</v>
      </c>
      <c r="F61" s="42">
        <v>14356</v>
      </c>
      <c r="G61" s="21">
        <f t="shared" si="1"/>
        <v>31.345778768459184</v>
      </c>
      <c r="H61" s="1"/>
      <c r="I61" s="96" t="s">
        <v>2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>
      <c r="A62" s="13"/>
      <c r="B62" s="22">
        <v>3</v>
      </c>
      <c r="C62" s="23" t="s">
        <v>62</v>
      </c>
      <c r="D62" s="29" t="s">
        <v>1</v>
      </c>
      <c r="E62" s="24">
        <v>6</v>
      </c>
      <c r="F62" s="42">
        <v>11794</v>
      </c>
      <c r="G62" s="21">
        <f t="shared" si="1"/>
        <v>25.436662709852463</v>
      </c>
      <c r="H62" s="1"/>
      <c r="I62" s="96" t="s">
        <v>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>
      <c r="A63" s="13"/>
      <c r="B63" s="22">
        <v>4</v>
      </c>
      <c r="C63" s="23" t="s">
        <v>63</v>
      </c>
      <c r="D63" s="29" t="s">
        <v>1</v>
      </c>
      <c r="E63" s="24">
        <v>3</v>
      </c>
      <c r="F63" s="42">
        <v>11857</v>
      </c>
      <c r="G63" s="21">
        <f t="shared" si="1"/>
        <v>12.650754828371426</v>
      </c>
      <c r="H63" s="1"/>
      <c r="I63" s="96" t="s">
        <v>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>
      <c r="A64" s="13"/>
      <c r="B64" s="22">
        <v>5</v>
      </c>
      <c r="C64" s="23" t="s">
        <v>64</v>
      </c>
      <c r="D64" s="29" t="s">
        <v>1</v>
      </c>
      <c r="E64" s="24">
        <v>4</v>
      </c>
      <c r="F64" s="42">
        <v>11152</v>
      </c>
      <c r="G64" s="21">
        <f t="shared" si="1"/>
        <v>17.934002869440459</v>
      </c>
      <c r="H64" s="1"/>
      <c r="I64" s="96" t="s">
        <v>3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>
      <c r="A65" s="13"/>
      <c r="B65" s="22">
        <v>6</v>
      </c>
      <c r="C65" s="23" t="s">
        <v>65</v>
      </c>
      <c r="D65" s="19" t="s">
        <v>2</v>
      </c>
      <c r="E65" s="24">
        <v>11</v>
      </c>
      <c r="F65" s="42">
        <v>7035</v>
      </c>
      <c r="G65" s="21">
        <f t="shared" si="1"/>
        <v>78.180525941719978</v>
      </c>
      <c r="H65" s="1"/>
      <c r="I65" s="96" t="s">
        <v>3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>
      <c r="A66" s="13"/>
      <c r="B66" s="22">
        <v>7</v>
      </c>
      <c r="C66" s="23" t="s">
        <v>66</v>
      </c>
      <c r="D66" s="29" t="s">
        <v>1</v>
      </c>
      <c r="E66" s="24">
        <v>4</v>
      </c>
      <c r="F66" s="42">
        <v>14101</v>
      </c>
      <c r="G66" s="21">
        <f t="shared" si="1"/>
        <v>14.183391248847599</v>
      </c>
      <c r="H66" s="1"/>
      <c r="I66" s="96" t="s">
        <v>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>
      <c r="A67" s="14"/>
      <c r="B67" s="22">
        <v>8</v>
      </c>
      <c r="C67" s="23" t="s">
        <v>67</v>
      </c>
      <c r="D67" s="29" t="s">
        <v>1</v>
      </c>
      <c r="E67" s="24">
        <v>0</v>
      </c>
      <c r="F67" s="42">
        <v>15389</v>
      </c>
      <c r="G67" s="21">
        <f t="shared" si="1"/>
        <v>0</v>
      </c>
      <c r="H67" s="1"/>
      <c r="I67" s="96" t="s">
        <v>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>
      <c r="A68" s="15"/>
      <c r="B68" s="22">
        <v>9</v>
      </c>
      <c r="C68" s="23" t="s">
        <v>68</v>
      </c>
      <c r="D68" s="29" t="s">
        <v>1</v>
      </c>
      <c r="E68" s="24">
        <v>3</v>
      </c>
      <c r="F68" s="42">
        <v>10226</v>
      </c>
      <c r="G68" s="21">
        <f t="shared" si="1"/>
        <v>14.668492079014277</v>
      </c>
      <c r="H68" s="1"/>
      <c r="I68" s="96" t="s">
        <v>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>
      <c r="A69" s="13"/>
      <c r="B69" s="22">
        <v>10</v>
      </c>
      <c r="C69" s="23" t="s">
        <v>69</v>
      </c>
      <c r="D69" s="29" t="s">
        <v>1</v>
      </c>
      <c r="E69" s="24">
        <v>3</v>
      </c>
      <c r="F69" s="42">
        <v>11258</v>
      </c>
      <c r="G69" s="21">
        <f t="shared" si="1"/>
        <v>13.323858589447504</v>
      </c>
      <c r="H69" s="1"/>
      <c r="I69" s="96" t="s">
        <v>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>
      <c r="A70" s="36" t="s">
        <v>70</v>
      </c>
      <c r="B70" s="18"/>
      <c r="C70" s="18"/>
      <c r="D70" s="31" t="s">
        <v>1</v>
      </c>
      <c r="E70" s="34">
        <v>37</v>
      </c>
      <c r="F70" s="43">
        <f t="shared" ref="F70" si="5">SUM(F71:F76)</f>
        <v>51551</v>
      </c>
      <c r="G70" s="32">
        <f t="shared" si="1"/>
        <v>35.886791720820163</v>
      </c>
      <c r="H70" s="1"/>
      <c r="I70" s="96" t="s">
        <v>2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>
      <c r="A71" s="13"/>
      <c r="B71" s="22">
        <v>1</v>
      </c>
      <c r="C71" s="23" t="s">
        <v>71</v>
      </c>
      <c r="D71" s="29" t="s">
        <v>1</v>
      </c>
      <c r="E71" s="24">
        <v>0</v>
      </c>
      <c r="F71" s="42">
        <v>6450</v>
      </c>
      <c r="G71" s="21">
        <f t="shared" si="1"/>
        <v>0</v>
      </c>
      <c r="H71" s="1"/>
      <c r="I71" s="96" t="s">
        <v>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>
      <c r="A72" s="13"/>
      <c r="B72" s="22">
        <v>2</v>
      </c>
      <c r="C72" s="23" t="s">
        <v>72</v>
      </c>
      <c r="D72" s="29" t="s">
        <v>1</v>
      </c>
      <c r="E72" s="24">
        <v>3</v>
      </c>
      <c r="F72" s="42">
        <v>14269</v>
      </c>
      <c r="G72" s="21">
        <f t="shared" si="1"/>
        <v>10.512299390286636</v>
      </c>
      <c r="H72" s="1"/>
      <c r="I72" s="96" t="s">
        <v>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>
      <c r="A73" s="13"/>
      <c r="B73" s="22">
        <v>3</v>
      </c>
      <c r="C73" s="23" t="s">
        <v>73</v>
      </c>
      <c r="D73" s="29" t="s">
        <v>1</v>
      </c>
      <c r="E73" s="24">
        <v>1</v>
      </c>
      <c r="F73" s="42">
        <v>4178</v>
      </c>
      <c r="G73" s="21">
        <f t="shared" si="1"/>
        <v>11.967448539971278</v>
      </c>
      <c r="H73" s="1"/>
      <c r="I73" s="96" t="s">
        <v>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>
      <c r="A74" s="13"/>
      <c r="B74" s="22">
        <v>4</v>
      </c>
      <c r="C74" s="23" t="s">
        <v>74</v>
      </c>
      <c r="D74" s="29" t="s">
        <v>1</v>
      </c>
      <c r="E74" s="24">
        <v>3</v>
      </c>
      <c r="F74" s="42">
        <v>7823</v>
      </c>
      <c r="G74" s="21">
        <f t="shared" si="1"/>
        <v>19.174229835101624</v>
      </c>
      <c r="H74" s="1"/>
      <c r="I74" s="96" t="s">
        <v>1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>
      <c r="A75" s="14"/>
      <c r="B75" s="22">
        <v>5</v>
      </c>
      <c r="C75" s="23" t="s">
        <v>75</v>
      </c>
      <c r="D75" s="29" t="s">
        <v>1</v>
      </c>
      <c r="E75" s="24">
        <v>2</v>
      </c>
      <c r="F75" s="42">
        <v>9981</v>
      </c>
      <c r="G75" s="21">
        <f t="shared" si="1"/>
        <v>10.019036168720568</v>
      </c>
      <c r="H75" s="1"/>
      <c r="I75" s="96" t="s">
        <v>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3"/>
      <c r="B76" s="22">
        <v>6</v>
      </c>
      <c r="C76" s="23" t="s">
        <v>76</v>
      </c>
      <c r="D76" s="55" t="s">
        <v>3</v>
      </c>
      <c r="E76" s="24">
        <v>28</v>
      </c>
      <c r="F76" s="42">
        <v>8850</v>
      </c>
      <c r="G76" s="21">
        <f t="shared" si="1"/>
        <v>158.19209039548022</v>
      </c>
      <c r="H76" s="1"/>
      <c r="I76" s="96" t="s">
        <v>4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36" t="s">
        <v>77</v>
      </c>
      <c r="B77" s="18"/>
      <c r="C77" s="18"/>
      <c r="D77" s="18" t="s">
        <v>1</v>
      </c>
      <c r="E77" s="34">
        <v>47</v>
      </c>
      <c r="F77" s="46">
        <f t="shared" ref="F77" si="6">SUM(F78:F83)</f>
        <v>59983</v>
      </c>
      <c r="G77" s="30">
        <f t="shared" ref="G77:G140" si="7">(E77)/(F77*2)*100000</f>
        <v>39.177767033992964</v>
      </c>
      <c r="H77" s="1"/>
      <c r="I77" s="96" t="s">
        <v>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3"/>
      <c r="B78" s="22">
        <v>1</v>
      </c>
      <c r="C78" s="23" t="s">
        <v>78</v>
      </c>
      <c r="D78" s="29" t="s">
        <v>1</v>
      </c>
      <c r="E78" s="24">
        <v>5</v>
      </c>
      <c r="F78" s="42">
        <v>11308</v>
      </c>
      <c r="G78" s="21">
        <f t="shared" si="7"/>
        <v>22.108241952599929</v>
      </c>
      <c r="H78" s="1"/>
      <c r="I78" s="96" t="s">
        <v>2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3"/>
      <c r="B79" s="22">
        <v>2</v>
      </c>
      <c r="C79" s="23" t="s">
        <v>79</v>
      </c>
      <c r="D79" s="29" t="s">
        <v>1</v>
      </c>
      <c r="E79" s="24">
        <v>2</v>
      </c>
      <c r="F79" s="42">
        <v>12041</v>
      </c>
      <c r="G79" s="21">
        <f t="shared" si="7"/>
        <v>8.3049580599617965</v>
      </c>
      <c r="H79" s="1"/>
      <c r="I79" s="96" t="s">
        <v>1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3"/>
      <c r="B80" s="22">
        <v>3</v>
      </c>
      <c r="C80" s="23" t="s">
        <v>80</v>
      </c>
      <c r="D80" s="29" t="s">
        <v>1</v>
      </c>
      <c r="E80" s="24">
        <v>9</v>
      </c>
      <c r="F80" s="42">
        <v>10430</v>
      </c>
      <c r="G80" s="21">
        <f t="shared" si="7"/>
        <v>43.144774688398847</v>
      </c>
      <c r="H80" s="1"/>
      <c r="I80" s="96" t="s">
        <v>2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3"/>
      <c r="B81" s="22">
        <v>4</v>
      </c>
      <c r="C81" s="23" t="s">
        <v>81</v>
      </c>
      <c r="D81" s="29" t="s">
        <v>1</v>
      </c>
      <c r="E81" s="24">
        <v>5</v>
      </c>
      <c r="F81" s="42">
        <v>6421</v>
      </c>
      <c r="G81" s="21">
        <f t="shared" si="7"/>
        <v>38.934745366765299</v>
      </c>
      <c r="H81" s="1"/>
      <c r="I81" s="96" t="s">
        <v>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3"/>
      <c r="B82" s="22">
        <v>5</v>
      </c>
      <c r="C82" s="23" t="s">
        <v>82</v>
      </c>
      <c r="D82" s="19" t="s">
        <v>2</v>
      </c>
      <c r="E82" s="24">
        <v>20</v>
      </c>
      <c r="F82" s="42">
        <v>14655</v>
      </c>
      <c r="G82" s="21">
        <f t="shared" si="7"/>
        <v>68.236096895257603</v>
      </c>
      <c r="H82" s="1"/>
      <c r="I82" s="96" t="s">
        <v>3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3"/>
      <c r="B83" s="22">
        <v>6</v>
      </c>
      <c r="C83" s="23" t="s">
        <v>83</v>
      </c>
      <c r="D83" s="19" t="s">
        <v>2</v>
      </c>
      <c r="E83" s="25">
        <v>6</v>
      </c>
      <c r="F83" s="42">
        <v>5128</v>
      </c>
      <c r="G83" s="21">
        <f t="shared" si="7"/>
        <v>58.502340093603749</v>
      </c>
      <c r="H83" s="1"/>
      <c r="I83" s="96" t="s">
        <v>3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36" t="s">
        <v>84</v>
      </c>
      <c r="B84" s="18"/>
      <c r="C84" s="18"/>
      <c r="D84" s="31" t="s">
        <v>1</v>
      </c>
      <c r="E84" s="34">
        <v>212</v>
      </c>
      <c r="F84" s="43">
        <f t="shared" ref="F84" si="8">SUM(F85:F121)</f>
        <v>352029</v>
      </c>
      <c r="G84" s="32">
        <f t="shared" si="7"/>
        <v>30.111155615020355</v>
      </c>
      <c r="H84" s="1"/>
      <c r="I84" s="96" t="s">
        <v>2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3"/>
      <c r="B85" s="22">
        <v>1</v>
      </c>
      <c r="C85" s="23" t="s">
        <v>85</v>
      </c>
      <c r="D85" s="29" t="s">
        <v>1</v>
      </c>
      <c r="E85" s="24">
        <v>1</v>
      </c>
      <c r="F85" s="44">
        <v>5123</v>
      </c>
      <c r="G85" s="21">
        <f t="shared" si="7"/>
        <v>9.7599063048994736</v>
      </c>
      <c r="H85" s="1"/>
      <c r="I85" s="96" t="s">
        <v>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4"/>
      <c r="B86" s="26">
        <v>2</v>
      </c>
      <c r="C86" s="23" t="s">
        <v>86</v>
      </c>
      <c r="D86" s="29" t="s">
        <v>1</v>
      </c>
      <c r="E86" s="24">
        <v>7</v>
      </c>
      <c r="F86" s="44">
        <v>11969</v>
      </c>
      <c r="G86" s="21">
        <f t="shared" si="7"/>
        <v>29.242209040020054</v>
      </c>
      <c r="H86" s="1"/>
      <c r="I86" s="96" t="s">
        <v>2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3"/>
      <c r="B87" s="22">
        <v>3</v>
      </c>
      <c r="C87" s="23" t="s">
        <v>87</v>
      </c>
      <c r="D87" s="29" t="s">
        <v>1</v>
      </c>
      <c r="E87" s="24">
        <v>0</v>
      </c>
      <c r="F87" s="44">
        <v>10611</v>
      </c>
      <c r="G87" s="21">
        <f t="shared" si="7"/>
        <v>0</v>
      </c>
      <c r="H87" s="1"/>
      <c r="I87" s="96" t="s">
        <v>1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3"/>
      <c r="B88" s="26">
        <v>4</v>
      </c>
      <c r="C88" s="23" t="s">
        <v>88</v>
      </c>
      <c r="D88" s="29" t="s">
        <v>1</v>
      </c>
      <c r="E88" s="24">
        <v>2</v>
      </c>
      <c r="F88" s="44">
        <v>6252</v>
      </c>
      <c r="G88" s="21">
        <f t="shared" si="7"/>
        <v>15.99488163787588</v>
      </c>
      <c r="H88" s="1"/>
      <c r="I88" s="96" t="s">
        <v>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3"/>
      <c r="B89" s="22">
        <v>5</v>
      </c>
      <c r="C89" s="23" t="s">
        <v>89</v>
      </c>
      <c r="D89" s="29" t="s">
        <v>1</v>
      </c>
      <c r="E89" s="24">
        <v>3</v>
      </c>
      <c r="F89" s="44">
        <v>10718</v>
      </c>
      <c r="G89" s="21">
        <f t="shared" si="7"/>
        <v>13.995148348572496</v>
      </c>
      <c r="H89" s="1"/>
      <c r="I89" s="96" t="s">
        <v>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3"/>
      <c r="B90" s="26">
        <v>6</v>
      </c>
      <c r="C90" s="23" t="s">
        <v>90</v>
      </c>
      <c r="D90" s="29" t="s">
        <v>1</v>
      </c>
      <c r="E90" s="24">
        <v>9</v>
      </c>
      <c r="F90" s="44">
        <v>10985</v>
      </c>
      <c r="G90" s="21">
        <f t="shared" si="7"/>
        <v>40.964952207555761</v>
      </c>
      <c r="H90" s="1"/>
      <c r="I90" s="96" t="s">
        <v>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3"/>
      <c r="B91" s="22">
        <v>7</v>
      </c>
      <c r="C91" s="23" t="s">
        <v>91</v>
      </c>
      <c r="D91" s="19" t="s">
        <v>2</v>
      </c>
      <c r="E91" s="24">
        <v>14</v>
      </c>
      <c r="F91" s="44">
        <v>11629</v>
      </c>
      <c r="G91" s="21">
        <f t="shared" si="7"/>
        <v>60.194341731877209</v>
      </c>
      <c r="H91" s="1"/>
      <c r="I91" s="96" t="s">
        <v>3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3"/>
      <c r="B92" s="26">
        <v>8</v>
      </c>
      <c r="C92" s="23" t="s">
        <v>92</v>
      </c>
      <c r="D92" s="29" t="s">
        <v>1</v>
      </c>
      <c r="E92" s="24">
        <v>0</v>
      </c>
      <c r="F92" s="44">
        <v>2924</v>
      </c>
      <c r="G92" s="21">
        <f t="shared" si="7"/>
        <v>0</v>
      </c>
      <c r="H92" s="1"/>
      <c r="I92" s="96" t="s">
        <v>1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3"/>
      <c r="B93" s="22">
        <v>9</v>
      </c>
      <c r="C93" s="23" t="s">
        <v>93</v>
      </c>
      <c r="D93" s="29" t="s">
        <v>1</v>
      </c>
      <c r="E93" s="24">
        <v>1</v>
      </c>
      <c r="F93" s="44">
        <v>4132</v>
      </c>
      <c r="G93" s="21">
        <f t="shared" si="7"/>
        <v>12.100677637947726</v>
      </c>
      <c r="H93" s="1"/>
      <c r="I93" s="96" t="s">
        <v>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3"/>
      <c r="B94" s="26">
        <v>10</v>
      </c>
      <c r="C94" s="23" t="s">
        <v>94</v>
      </c>
      <c r="D94" s="29" t="s">
        <v>1</v>
      </c>
      <c r="E94" s="24">
        <v>2</v>
      </c>
      <c r="F94" s="44">
        <v>5394</v>
      </c>
      <c r="G94" s="21">
        <f t="shared" si="7"/>
        <v>18.53911753800519</v>
      </c>
      <c r="H94" s="1"/>
      <c r="I94" s="96" t="s">
        <v>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3"/>
      <c r="B95" s="22">
        <v>11</v>
      </c>
      <c r="C95" s="23" t="s">
        <v>95</v>
      </c>
      <c r="D95" s="29" t="s">
        <v>1</v>
      </c>
      <c r="E95" s="24">
        <v>5</v>
      </c>
      <c r="F95" s="44">
        <v>11091</v>
      </c>
      <c r="G95" s="21">
        <f t="shared" si="7"/>
        <v>22.540798845911098</v>
      </c>
      <c r="H95" s="1"/>
      <c r="I95" s="96" t="s">
        <v>2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3"/>
      <c r="B96" s="26">
        <v>12</v>
      </c>
      <c r="C96" s="23" t="s">
        <v>96</v>
      </c>
      <c r="D96" s="29" t="s">
        <v>1</v>
      </c>
      <c r="E96" s="24">
        <v>4</v>
      </c>
      <c r="F96" s="44">
        <v>6851</v>
      </c>
      <c r="G96" s="21">
        <f t="shared" si="7"/>
        <v>29.192818566632607</v>
      </c>
      <c r="H96" s="1"/>
      <c r="I96" s="96" t="s">
        <v>2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3"/>
      <c r="B97" s="22">
        <v>13</v>
      </c>
      <c r="C97" s="23" t="s">
        <v>97</v>
      </c>
      <c r="D97" s="29" t="s">
        <v>1</v>
      </c>
      <c r="E97" s="24">
        <v>5</v>
      </c>
      <c r="F97" s="44">
        <v>10608</v>
      </c>
      <c r="G97" s="21">
        <f t="shared" si="7"/>
        <v>23.567119155354451</v>
      </c>
      <c r="H97" s="1"/>
      <c r="I97" s="96" t="s">
        <v>2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3"/>
      <c r="B98" s="26">
        <v>14</v>
      </c>
      <c r="C98" s="23" t="s">
        <v>98</v>
      </c>
      <c r="D98" s="29" t="s">
        <v>1</v>
      </c>
      <c r="E98" s="24">
        <v>4</v>
      </c>
      <c r="F98" s="44">
        <v>10463</v>
      </c>
      <c r="G98" s="21">
        <f t="shared" si="7"/>
        <v>19.114976584153684</v>
      </c>
      <c r="H98" s="1"/>
      <c r="I98" s="96" t="s">
        <v>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3"/>
      <c r="B99" s="22">
        <v>15</v>
      </c>
      <c r="C99" s="23" t="s">
        <v>99</v>
      </c>
      <c r="D99" s="29" t="s">
        <v>1</v>
      </c>
      <c r="E99" s="24">
        <v>6</v>
      </c>
      <c r="F99" s="44">
        <v>10680</v>
      </c>
      <c r="G99" s="21">
        <f t="shared" si="7"/>
        <v>28.08988764044944</v>
      </c>
      <c r="H99" s="1"/>
      <c r="I99" s="96" t="s">
        <v>2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6"/>
      <c r="B100" s="26">
        <v>16</v>
      </c>
      <c r="C100" s="23" t="s">
        <v>100</v>
      </c>
      <c r="D100" s="29" t="s">
        <v>1</v>
      </c>
      <c r="E100" s="24">
        <v>0</v>
      </c>
      <c r="F100" s="44">
        <v>8331</v>
      </c>
      <c r="G100" s="21">
        <f t="shared" si="7"/>
        <v>0</v>
      </c>
      <c r="H100" s="1"/>
      <c r="I100" s="96" t="s">
        <v>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6"/>
      <c r="B101" s="22">
        <v>17</v>
      </c>
      <c r="C101" s="23" t="s">
        <v>101</v>
      </c>
      <c r="D101" s="29" t="s">
        <v>1</v>
      </c>
      <c r="E101" s="24">
        <v>2</v>
      </c>
      <c r="F101" s="44">
        <v>11592</v>
      </c>
      <c r="G101" s="21">
        <f t="shared" si="7"/>
        <v>8.6266390614216704</v>
      </c>
      <c r="H101" s="1"/>
      <c r="I101" s="96" t="s">
        <v>1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6"/>
      <c r="B102" s="26">
        <v>18</v>
      </c>
      <c r="C102" s="23" t="s">
        <v>102</v>
      </c>
      <c r="D102" s="29" t="s">
        <v>1</v>
      </c>
      <c r="E102" s="24">
        <v>0</v>
      </c>
      <c r="F102" s="44">
        <v>6906</v>
      </c>
      <c r="G102" s="21">
        <f t="shared" si="7"/>
        <v>0</v>
      </c>
      <c r="H102" s="1"/>
      <c r="I102" s="96" t="s">
        <v>1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6"/>
      <c r="B103" s="22">
        <v>19</v>
      </c>
      <c r="C103" s="23" t="s">
        <v>103</v>
      </c>
      <c r="D103" s="19" t="s">
        <v>2</v>
      </c>
      <c r="E103" s="24">
        <v>12</v>
      </c>
      <c r="F103" s="44">
        <v>7632</v>
      </c>
      <c r="G103" s="21">
        <f t="shared" si="7"/>
        <v>78.616352201257868</v>
      </c>
      <c r="H103" s="1"/>
      <c r="I103" s="96" t="s">
        <v>3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6"/>
      <c r="B104" s="26">
        <v>20</v>
      </c>
      <c r="C104" s="23" t="s">
        <v>104</v>
      </c>
      <c r="D104" s="29" t="s">
        <v>1</v>
      </c>
      <c r="E104" s="24">
        <v>3</v>
      </c>
      <c r="F104" s="44">
        <v>12656</v>
      </c>
      <c r="G104" s="21">
        <f t="shared" si="7"/>
        <v>11.852085967130215</v>
      </c>
      <c r="H104" s="1"/>
      <c r="I104" s="96" t="s">
        <v>1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6"/>
      <c r="B105" s="22">
        <v>21</v>
      </c>
      <c r="C105" s="23" t="s">
        <v>105</v>
      </c>
      <c r="D105" s="29" t="s">
        <v>1</v>
      </c>
      <c r="E105" s="24">
        <v>2</v>
      </c>
      <c r="F105" s="44">
        <v>6140</v>
      </c>
      <c r="G105" s="21">
        <f t="shared" si="7"/>
        <v>16.286644951140065</v>
      </c>
      <c r="H105" s="1"/>
      <c r="I105" s="96" t="s">
        <v>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6"/>
      <c r="B106" s="26">
        <v>22</v>
      </c>
      <c r="C106" s="23" t="s">
        <v>106</v>
      </c>
      <c r="D106" s="29" t="s">
        <v>1</v>
      </c>
      <c r="E106" s="24">
        <v>8</v>
      </c>
      <c r="F106" s="44">
        <v>15206</v>
      </c>
      <c r="G106" s="21">
        <f t="shared" si="7"/>
        <v>26.305405760883865</v>
      </c>
      <c r="H106" s="1"/>
      <c r="I106" s="96" t="s">
        <v>2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6"/>
      <c r="B107" s="22">
        <v>23</v>
      </c>
      <c r="C107" s="23" t="s">
        <v>107</v>
      </c>
      <c r="D107" s="19" t="s">
        <v>2</v>
      </c>
      <c r="E107" s="24">
        <v>14</v>
      </c>
      <c r="F107" s="44">
        <v>12817</v>
      </c>
      <c r="G107" s="21">
        <f t="shared" si="7"/>
        <v>54.614964500273068</v>
      </c>
      <c r="H107" s="1"/>
      <c r="I107" s="96" t="s">
        <v>3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6"/>
      <c r="B108" s="26">
        <v>24</v>
      </c>
      <c r="C108" s="23" t="s">
        <v>108</v>
      </c>
      <c r="D108" s="29" t="s">
        <v>1</v>
      </c>
      <c r="E108" s="24">
        <v>4</v>
      </c>
      <c r="F108" s="44">
        <v>14621</v>
      </c>
      <c r="G108" s="21">
        <f t="shared" si="7"/>
        <v>13.678954927843513</v>
      </c>
      <c r="H108" s="1"/>
      <c r="I108" s="96" t="s">
        <v>1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6"/>
      <c r="B109" s="22">
        <v>25</v>
      </c>
      <c r="C109" s="23" t="s">
        <v>109</v>
      </c>
      <c r="D109" s="29" t="s">
        <v>1</v>
      </c>
      <c r="E109" s="24">
        <v>0</v>
      </c>
      <c r="F109" s="44">
        <v>8035</v>
      </c>
      <c r="G109" s="21">
        <f t="shared" si="7"/>
        <v>0</v>
      </c>
      <c r="H109" s="1"/>
      <c r="I109" s="96" t="s">
        <v>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6"/>
      <c r="B110" s="26">
        <v>26</v>
      </c>
      <c r="C110" s="23" t="s">
        <v>110</v>
      </c>
      <c r="D110" s="29" t="s">
        <v>1</v>
      </c>
      <c r="E110" s="24">
        <v>6</v>
      </c>
      <c r="F110" s="44">
        <v>7167</v>
      </c>
      <c r="G110" s="21">
        <f t="shared" si="7"/>
        <v>41.858518208455422</v>
      </c>
      <c r="H110" s="1"/>
      <c r="I110" s="96" t="s">
        <v>2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6"/>
      <c r="B111" s="22">
        <v>27</v>
      </c>
      <c r="C111" s="23" t="s">
        <v>111</v>
      </c>
      <c r="D111" s="29" t="s">
        <v>1</v>
      </c>
      <c r="E111" s="24">
        <v>1</v>
      </c>
      <c r="F111" s="44">
        <v>7558</v>
      </c>
      <c r="G111" s="21">
        <f t="shared" si="7"/>
        <v>6.6155067478168821</v>
      </c>
      <c r="H111" s="1"/>
      <c r="I111" s="96" t="s">
        <v>1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6"/>
      <c r="B112" s="26">
        <v>28</v>
      </c>
      <c r="C112" s="23" t="s">
        <v>112</v>
      </c>
      <c r="D112" s="29" t="s">
        <v>1</v>
      </c>
      <c r="E112" s="24">
        <v>5</v>
      </c>
      <c r="F112" s="44">
        <v>13090</v>
      </c>
      <c r="G112" s="21">
        <f t="shared" si="7"/>
        <v>19.098548510313215</v>
      </c>
      <c r="H112" s="1"/>
      <c r="I112" s="96" t="s">
        <v>1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6"/>
      <c r="B113" s="22">
        <v>29</v>
      </c>
      <c r="C113" s="23" t="s">
        <v>113</v>
      </c>
      <c r="D113" s="29" t="s">
        <v>1</v>
      </c>
      <c r="E113" s="24">
        <v>7</v>
      </c>
      <c r="F113" s="44">
        <v>11867</v>
      </c>
      <c r="G113" s="21">
        <f t="shared" si="7"/>
        <v>29.493553551866519</v>
      </c>
      <c r="H113" s="1"/>
      <c r="I113" s="96" t="s">
        <v>2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6"/>
      <c r="B114" s="26">
        <v>30</v>
      </c>
      <c r="C114" s="23" t="s">
        <v>114</v>
      </c>
      <c r="D114" s="29" t="s">
        <v>1</v>
      </c>
      <c r="E114" s="24">
        <v>1</v>
      </c>
      <c r="F114" s="44">
        <v>11832</v>
      </c>
      <c r="G114" s="21">
        <f t="shared" si="7"/>
        <v>4.2258282623394186</v>
      </c>
      <c r="H114" s="1"/>
      <c r="I114" s="96" t="s">
        <v>1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6"/>
      <c r="B115" s="22">
        <v>31</v>
      </c>
      <c r="C115" s="23" t="s">
        <v>115</v>
      </c>
      <c r="D115" s="29" t="s">
        <v>1</v>
      </c>
      <c r="E115" s="24">
        <v>4</v>
      </c>
      <c r="F115" s="44">
        <v>8842</v>
      </c>
      <c r="G115" s="21">
        <f t="shared" si="7"/>
        <v>22.619316896629723</v>
      </c>
      <c r="H115" s="1"/>
      <c r="I115" s="96" t="s">
        <v>2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6"/>
      <c r="B116" s="26">
        <v>32</v>
      </c>
      <c r="C116" s="23" t="s">
        <v>116</v>
      </c>
      <c r="D116" s="29" t="s">
        <v>1</v>
      </c>
      <c r="E116" s="24">
        <v>14</v>
      </c>
      <c r="F116" s="44">
        <v>14503</v>
      </c>
      <c r="G116" s="21">
        <f t="shared" si="7"/>
        <v>48.265876025649867</v>
      </c>
      <c r="H116" s="1"/>
      <c r="I116" s="96" t="s">
        <v>2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6"/>
      <c r="B117" s="22">
        <v>33</v>
      </c>
      <c r="C117" s="23" t="s">
        <v>117</v>
      </c>
      <c r="D117" s="19" t="s">
        <v>2</v>
      </c>
      <c r="E117" s="24">
        <v>9</v>
      </c>
      <c r="F117" s="44">
        <v>8125</v>
      </c>
      <c r="G117" s="21">
        <f t="shared" si="7"/>
        <v>55.384615384615387</v>
      </c>
      <c r="H117" s="1"/>
      <c r="I117" s="96" t="s">
        <v>3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6"/>
      <c r="B118" s="26">
        <v>34</v>
      </c>
      <c r="C118" s="23" t="s">
        <v>118</v>
      </c>
      <c r="D118" s="19" t="s">
        <v>2</v>
      </c>
      <c r="E118" s="24">
        <v>14</v>
      </c>
      <c r="F118" s="44">
        <v>5871</v>
      </c>
      <c r="G118" s="21">
        <f t="shared" si="7"/>
        <v>119.23011412025208</v>
      </c>
      <c r="H118" s="1"/>
      <c r="I118" s="96" t="s">
        <v>3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6"/>
      <c r="B119" s="22">
        <v>35</v>
      </c>
      <c r="C119" s="23" t="s">
        <v>119</v>
      </c>
      <c r="D119" s="19" t="s">
        <v>2</v>
      </c>
      <c r="E119" s="24">
        <v>16</v>
      </c>
      <c r="F119" s="44">
        <v>11887</v>
      </c>
      <c r="G119" s="21">
        <f t="shared" si="7"/>
        <v>67.300412215024821</v>
      </c>
      <c r="H119" s="1"/>
      <c r="I119" s="96" t="s">
        <v>3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6"/>
      <c r="B120" s="26">
        <v>36</v>
      </c>
      <c r="C120" s="23" t="s">
        <v>120</v>
      </c>
      <c r="D120" s="19" t="s">
        <v>2</v>
      </c>
      <c r="E120" s="24">
        <v>17</v>
      </c>
      <c r="F120" s="44">
        <v>9000</v>
      </c>
      <c r="G120" s="21">
        <f t="shared" si="7"/>
        <v>94.444444444444443</v>
      </c>
      <c r="H120" s="1"/>
      <c r="I120" s="96" t="s">
        <v>3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6"/>
      <c r="B121" s="22">
        <v>37</v>
      </c>
      <c r="C121" s="23" t="s">
        <v>121</v>
      </c>
      <c r="D121" s="19" t="s">
        <v>2</v>
      </c>
      <c r="E121" s="24">
        <v>10</v>
      </c>
      <c r="F121" s="44">
        <v>8921</v>
      </c>
      <c r="G121" s="21">
        <f t="shared" si="7"/>
        <v>56.047528304001794</v>
      </c>
      <c r="H121" s="1"/>
      <c r="I121" s="96" t="s">
        <v>3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36" t="s">
        <v>122</v>
      </c>
      <c r="B122" s="18"/>
      <c r="C122" s="18"/>
      <c r="D122" s="31" t="s">
        <v>1</v>
      </c>
      <c r="E122" s="34">
        <v>156</v>
      </c>
      <c r="F122" s="43">
        <f t="shared" ref="F122" si="9">SUM(F123:F138)</f>
        <v>197085</v>
      </c>
      <c r="G122" s="32">
        <f t="shared" si="7"/>
        <v>39.576832331227642</v>
      </c>
      <c r="H122" s="1"/>
      <c r="I122" s="96" t="s">
        <v>2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6"/>
      <c r="B123" s="22">
        <v>1</v>
      </c>
      <c r="C123" s="23" t="s">
        <v>123</v>
      </c>
      <c r="D123" s="29" t="s">
        <v>1</v>
      </c>
      <c r="E123" s="24">
        <v>4</v>
      </c>
      <c r="F123" s="42">
        <v>27731</v>
      </c>
      <c r="G123" s="21">
        <f t="shared" si="7"/>
        <v>7.2121452526053869</v>
      </c>
      <c r="H123" s="1"/>
      <c r="I123" s="96" t="s">
        <v>1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6"/>
      <c r="B124" s="22">
        <v>2</v>
      </c>
      <c r="C124" s="23" t="s">
        <v>124</v>
      </c>
      <c r="D124" s="19" t="s">
        <v>2</v>
      </c>
      <c r="E124" s="24">
        <v>24</v>
      </c>
      <c r="F124" s="42">
        <v>8685</v>
      </c>
      <c r="G124" s="21">
        <f t="shared" si="7"/>
        <v>138.16925734024178</v>
      </c>
      <c r="H124" s="1"/>
      <c r="I124" s="96" t="s">
        <v>3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6"/>
      <c r="B125" s="22">
        <v>3</v>
      </c>
      <c r="C125" s="23" t="s">
        <v>125</v>
      </c>
      <c r="D125" s="29" t="s">
        <v>1</v>
      </c>
      <c r="E125" s="24">
        <v>3</v>
      </c>
      <c r="F125" s="42">
        <v>13427</v>
      </c>
      <c r="G125" s="21">
        <f t="shared" si="7"/>
        <v>11.171520071497728</v>
      </c>
      <c r="H125" s="1"/>
      <c r="I125" s="96" t="s">
        <v>1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6"/>
      <c r="B126" s="22">
        <v>4</v>
      </c>
      <c r="C126" s="23" t="s">
        <v>126</v>
      </c>
      <c r="D126" s="29" t="s">
        <v>1</v>
      </c>
      <c r="E126" s="24">
        <v>5</v>
      </c>
      <c r="F126" s="42">
        <v>12583</v>
      </c>
      <c r="G126" s="21">
        <f t="shared" si="7"/>
        <v>19.86807597552253</v>
      </c>
      <c r="H126" s="1"/>
      <c r="I126" s="96" t="s">
        <v>1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6"/>
      <c r="B127" s="22">
        <v>5</v>
      </c>
      <c r="C127" s="23" t="s">
        <v>127</v>
      </c>
      <c r="D127" s="55" t="s">
        <v>3</v>
      </c>
      <c r="E127" s="24">
        <v>34</v>
      </c>
      <c r="F127" s="42">
        <v>6777</v>
      </c>
      <c r="G127" s="21">
        <f t="shared" si="7"/>
        <v>250.84845801977275</v>
      </c>
      <c r="H127" s="1"/>
      <c r="I127" s="96" t="s">
        <v>4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6"/>
      <c r="B128" s="22">
        <v>6</v>
      </c>
      <c r="C128" s="23" t="s">
        <v>128</v>
      </c>
      <c r="D128" s="29" t="s">
        <v>1</v>
      </c>
      <c r="E128" s="24">
        <v>5</v>
      </c>
      <c r="F128" s="42">
        <v>12012</v>
      </c>
      <c r="G128" s="21">
        <f t="shared" si="7"/>
        <v>20.812520812520813</v>
      </c>
      <c r="H128" s="1"/>
      <c r="I128" s="96" t="s">
        <v>1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6"/>
      <c r="B129" s="22">
        <v>7</v>
      </c>
      <c r="C129" s="23" t="s">
        <v>129</v>
      </c>
      <c r="D129" s="29" t="s">
        <v>1</v>
      </c>
      <c r="E129" s="24">
        <v>1</v>
      </c>
      <c r="F129" s="42">
        <v>18515</v>
      </c>
      <c r="G129" s="21">
        <f t="shared" si="7"/>
        <v>2.7005130974885225</v>
      </c>
      <c r="H129" s="1"/>
      <c r="I129" s="96" t="s">
        <v>1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6"/>
      <c r="B130" s="22">
        <v>8</v>
      </c>
      <c r="C130" s="23" t="s">
        <v>130</v>
      </c>
      <c r="D130" s="29" t="s">
        <v>1</v>
      </c>
      <c r="E130" s="24">
        <v>3</v>
      </c>
      <c r="F130" s="42">
        <v>11305</v>
      </c>
      <c r="G130" s="21">
        <f t="shared" si="7"/>
        <v>13.268465280849183</v>
      </c>
      <c r="H130" s="1"/>
      <c r="I130" s="96" t="s">
        <v>1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6"/>
      <c r="B131" s="22">
        <v>9</v>
      </c>
      <c r="C131" s="23" t="s">
        <v>131</v>
      </c>
      <c r="D131" s="29" t="s">
        <v>1</v>
      </c>
      <c r="E131" s="24">
        <v>5</v>
      </c>
      <c r="F131" s="42">
        <v>13133</v>
      </c>
      <c r="G131" s="21">
        <f t="shared" si="7"/>
        <v>19.036016142541687</v>
      </c>
      <c r="H131" s="1"/>
      <c r="I131" s="96" t="s">
        <v>1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6"/>
      <c r="B132" s="22">
        <v>10</v>
      </c>
      <c r="C132" s="23" t="s">
        <v>132</v>
      </c>
      <c r="D132" s="29" t="s">
        <v>1</v>
      </c>
      <c r="E132" s="24">
        <v>4</v>
      </c>
      <c r="F132" s="42">
        <v>8112</v>
      </c>
      <c r="G132" s="21">
        <f t="shared" si="7"/>
        <v>24.65483234714004</v>
      </c>
      <c r="H132" s="1"/>
      <c r="I132" s="96" t="s">
        <v>2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6"/>
      <c r="B133" s="22">
        <v>11</v>
      </c>
      <c r="C133" s="23" t="s">
        <v>133</v>
      </c>
      <c r="D133" s="29" t="s">
        <v>1</v>
      </c>
      <c r="E133" s="24">
        <v>2</v>
      </c>
      <c r="F133" s="42">
        <v>8962</v>
      </c>
      <c r="G133" s="21">
        <f t="shared" si="7"/>
        <v>11.15822361080116</v>
      </c>
      <c r="H133" s="1"/>
      <c r="I133" s="96" t="s">
        <v>1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6"/>
      <c r="B134" s="22">
        <v>12</v>
      </c>
      <c r="C134" s="23" t="s">
        <v>134</v>
      </c>
      <c r="D134" s="29" t="s">
        <v>1</v>
      </c>
      <c r="E134" s="24">
        <v>6</v>
      </c>
      <c r="F134" s="42">
        <v>13170</v>
      </c>
      <c r="G134" s="21">
        <f t="shared" si="7"/>
        <v>22.779043280182233</v>
      </c>
      <c r="H134" s="1"/>
      <c r="I134" s="96" t="s">
        <v>2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6"/>
      <c r="B135" s="22">
        <v>13</v>
      </c>
      <c r="C135" s="23" t="s">
        <v>135</v>
      </c>
      <c r="D135" s="29" t="s">
        <v>1</v>
      </c>
      <c r="E135" s="24">
        <v>9</v>
      </c>
      <c r="F135" s="42">
        <v>9186</v>
      </c>
      <c r="G135" s="21">
        <f t="shared" si="7"/>
        <v>48.987589810581319</v>
      </c>
      <c r="H135" s="1"/>
      <c r="I135" s="96" t="s">
        <v>2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6"/>
      <c r="B136" s="22">
        <v>14</v>
      </c>
      <c r="C136" s="23" t="s">
        <v>136</v>
      </c>
      <c r="D136" s="29" t="s">
        <v>1</v>
      </c>
      <c r="E136" s="24">
        <v>1</v>
      </c>
      <c r="F136" s="42">
        <v>11322</v>
      </c>
      <c r="G136" s="21">
        <f t="shared" si="7"/>
        <v>4.4161808867691219</v>
      </c>
      <c r="H136" s="1"/>
      <c r="I136" s="96" t="s">
        <v>1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6"/>
      <c r="B137" s="22">
        <v>15</v>
      </c>
      <c r="C137" s="23" t="s">
        <v>137</v>
      </c>
      <c r="D137" s="55" t="s">
        <v>3</v>
      </c>
      <c r="E137" s="24">
        <v>44</v>
      </c>
      <c r="F137" s="42">
        <v>10133</v>
      </c>
      <c r="G137" s="21">
        <f t="shared" si="7"/>
        <v>217.11240501332281</v>
      </c>
      <c r="H137" s="1"/>
      <c r="I137" s="96" t="s">
        <v>4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6"/>
      <c r="B138" s="22">
        <v>16</v>
      </c>
      <c r="C138" s="23" t="s">
        <v>138</v>
      </c>
      <c r="D138" s="29" t="s">
        <v>1</v>
      </c>
      <c r="E138" s="24">
        <v>6</v>
      </c>
      <c r="F138" s="42">
        <v>12032</v>
      </c>
      <c r="G138" s="21">
        <f t="shared" si="7"/>
        <v>24.933510638297872</v>
      </c>
      <c r="H138" s="1"/>
      <c r="I138" s="96" t="s">
        <v>2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36" t="s">
        <v>139</v>
      </c>
      <c r="B139" s="18"/>
      <c r="C139" s="18"/>
      <c r="D139" s="31" t="s">
        <v>1</v>
      </c>
      <c r="E139" s="34">
        <v>34</v>
      </c>
      <c r="F139" s="43">
        <f t="shared" ref="F139" si="10">SUM(F140:F156)</f>
        <v>152395</v>
      </c>
      <c r="G139" s="32">
        <f t="shared" si="7"/>
        <v>11.155221628006169</v>
      </c>
      <c r="H139" s="1"/>
      <c r="I139" s="96" t="s">
        <v>1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6"/>
      <c r="B140" s="22">
        <v>1</v>
      </c>
      <c r="C140" s="23" t="s">
        <v>140</v>
      </c>
      <c r="D140" s="29" t="s">
        <v>1</v>
      </c>
      <c r="E140" s="24">
        <v>1</v>
      </c>
      <c r="F140" s="42">
        <v>4726</v>
      </c>
      <c r="G140" s="21">
        <f t="shared" si="7"/>
        <v>10.579771476936099</v>
      </c>
      <c r="H140" s="1"/>
      <c r="I140" s="96" t="s">
        <v>1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6"/>
      <c r="B141" s="22">
        <v>2</v>
      </c>
      <c r="C141" s="23" t="s">
        <v>141</v>
      </c>
      <c r="D141" s="29" t="s">
        <v>1</v>
      </c>
      <c r="E141" s="24">
        <v>4</v>
      </c>
      <c r="F141" s="42">
        <v>11222</v>
      </c>
      <c r="G141" s="21">
        <f t="shared" ref="G141:G204" si="11">(E141)/(F141*2)*100000</f>
        <v>17.822135091783995</v>
      </c>
      <c r="H141" s="1"/>
      <c r="I141" s="96" t="s">
        <v>1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6"/>
      <c r="B142" s="22">
        <v>3</v>
      </c>
      <c r="C142" s="23" t="s">
        <v>142</v>
      </c>
      <c r="D142" s="29" t="s">
        <v>1</v>
      </c>
      <c r="E142" s="24">
        <v>1</v>
      </c>
      <c r="F142" s="42">
        <v>9710</v>
      </c>
      <c r="G142" s="21">
        <f t="shared" si="11"/>
        <v>5.1493305870236874</v>
      </c>
      <c r="H142" s="1"/>
      <c r="I142" s="96" t="s">
        <v>1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6"/>
      <c r="B143" s="22">
        <v>4</v>
      </c>
      <c r="C143" s="23" t="s">
        <v>143</v>
      </c>
      <c r="D143" s="29" t="s">
        <v>1</v>
      </c>
      <c r="E143" s="24">
        <v>1</v>
      </c>
      <c r="F143" s="42">
        <v>6500</v>
      </c>
      <c r="G143" s="21">
        <f t="shared" si="11"/>
        <v>7.6923076923076925</v>
      </c>
      <c r="H143" s="1"/>
      <c r="I143" s="96" t="s">
        <v>1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6"/>
      <c r="B144" s="22">
        <v>5</v>
      </c>
      <c r="C144" s="23" t="s">
        <v>144</v>
      </c>
      <c r="D144" s="29" t="s">
        <v>1</v>
      </c>
      <c r="E144" s="24">
        <v>0</v>
      </c>
      <c r="F144" s="42">
        <v>9175</v>
      </c>
      <c r="G144" s="21">
        <f t="shared" si="11"/>
        <v>0</v>
      </c>
      <c r="H144" s="1"/>
      <c r="I144" s="96" t="s">
        <v>1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6"/>
      <c r="B145" s="22">
        <v>6</v>
      </c>
      <c r="C145" s="23" t="s">
        <v>145</v>
      </c>
      <c r="D145" s="19" t="s">
        <v>2</v>
      </c>
      <c r="E145" s="24">
        <v>12</v>
      </c>
      <c r="F145" s="42">
        <v>6979</v>
      </c>
      <c r="G145" s="21">
        <f t="shared" si="11"/>
        <v>85.972202321249455</v>
      </c>
      <c r="H145" s="1"/>
      <c r="I145" s="96" t="s">
        <v>3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6"/>
      <c r="B146" s="22">
        <v>7</v>
      </c>
      <c r="C146" s="23" t="s">
        <v>146</v>
      </c>
      <c r="D146" s="29" t="s">
        <v>1</v>
      </c>
      <c r="E146" s="24">
        <v>5</v>
      </c>
      <c r="F146" s="42">
        <v>10500</v>
      </c>
      <c r="G146" s="21">
        <f t="shared" si="11"/>
        <v>23.80952380952381</v>
      </c>
      <c r="H146" s="1"/>
      <c r="I146" s="96" t="s">
        <v>2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6"/>
      <c r="B147" s="22">
        <v>8</v>
      </c>
      <c r="C147" s="23" t="s">
        <v>136</v>
      </c>
      <c r="D147" s="29" t="s">
        <v>1</v>
      </c>
      <c r="E147" s="24">
        <v>1</v>
      </c>
      <c r="F147" s="42">
        <v>10480</v>
      </c>
      <c r="G147" s="21">
        <f t="shared" si="11"/>
        <v>4.770992366412214</v>
      </c>
      <c r="H147" s="1"/>
      <c r="I147" s="96" t="s">
        <v>1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6"/>
      <c r="B148" s="22">
        <v>9</v>
      </c>
      <c r="C148" s="23" t="s">
        <v>147</v>
      </c>
      <c r="D148" s="29" t="s">
        <v>1</v>
      </c>
      <c r="E148" s="24">
        <v>0</v>
      </c>
      <c r="F148" s="42">
        <v>8657</v>
      </c>
      <c r="G148" s="21">
        <f t="shared" si="11"/>
        <v>0</v>
      </c>
      <c r="H148" s="1"/>
      <c r="I148" s="96" t="s">
        <v>1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6"/>
      <c r="B149" s="22">
        <v>10</v>
      </c>
      <c r="C149" s="23" t="s">
        <v>148</v>
      </c>
      <c r="D149" s="29" t="s">
        <v>1</v>
      </c>
      <c r="E149" s="24">
        <v>1</v>
      </c>
      <c r="F149" s="42">
        <v>8399</v>
      </c>
      <c r="G149" s="21">
        <f t="shared" si="11"/>
        <v>5.9530896535301823</v>
      </c>
      <c r="H149" s="1"/>
      <c r="I149" s="96" t="s">
        <v>1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6"/>
      <c r="B150" s="22">
        <v>11</v>
      </c>
      <c r="C150" s="23" t="s">
        <v>149</v>
      </c>
      <c r="D150" s="29" t="s">
        <v>1</v>
      </c>
      <c r="E150" s="24">
        <v>1</v>
      </c>
      <c r="F150" s="42">
        <v>8040</v>
      </c>
      <c r="G150" s="21">
        <f t="shared" si="11"/>
        <v>6.2189054726368154</v>
      </c>
      <c r="H150" s="1"/>
      <c r="I150" s="96" t="s">
        <v>1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6"/>
      <c r="B151" s="22">
        <v>12</v>
      </c>
      <c r="C151" s="23" t="s">
        <v>150</v>
      </c>
      <c r="D151" s="29" t="s">
        <v>1</v>
      </c>
      <c r="E151" s="24">
        <v>0</v>
      </c>
      <c r="F151" s="42">
        <v>13554</v>
      </c>
      <c r="G151" s="21">
        <f t="shared" si="11"/>
        <v>0</v>
      </c>
      <c r="H151" s="1"/>
      <c r="I151" s="96" t="s">
        <v>1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6"/>
      <c r="B152" s="22">
        <v>13</v>
      </c>
      <c r="C152" s="23" t="s">
        <v>151</v>
      </c>
      <c r="D152" s="29" t="s">
        <v>1</v>
      </c>
      <c r="E152" s="24">
        <v>3</v>
      </c>
      <c r="F152" s="42">
        <v>8246</v>
      </c>
      <c r="G152" s="21">
        <f t="shared" si="11"/>
        <v>18.190637885035169</v>
      </c>
      <c r="H152" s="1"/>
      <c r="I152" s="96" t="s">
        <v>1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6"/>
      <c r="B153" s="22">
        <v>14</v>
      </c>
      <c r="C153" s="23" t="s">
        <v>152</v>
      </c>
      <c r="D153" s="29" t="s">
        <v>1</v>
      </c>
      <c r="E153" s="24">
        <v>2</v>
      </c>
      <c r="F153" s="42">
        <v>13452</v>
      </c>
      <c r="G153" s="21">
        <f t="shared" si="11"/>
        <v>7.43383883437407</v>
      </c>
      <c r="H153" s="1"/>
      <c r="I153" s="96" t="s">
        <v>1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6"/>
      <c r="B154" s="22">
        <v>15</v>
      </c>
      <c r="C154" s="23" t="s">
        <v>153</v>
      </c>
      <c r="D154" s="29" t="s">
        <v>1</v>
      </c>
      <c r="E154" s="24">
        <v>2</v>
      </c>
      <c r="F154" s="42">
        <v>7120</v>
      </c>
      <c r="G154" s="21">
        <f t="shared" si="11"/>
        <v>14.04494382022472</v>
      </c>
      <c r="H154" s="1"/>
      <c r="I154" s="96" t="s">
        <v>1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6"/>
      <c r="B155" s="22">
        <v>16</v>
      </c>
      <c r="C155" s="23" t="s">
        <v>154</v>
      </c>
      <c r="D155" s="29" t="s">
        <v>1</v>
      </c>
      <c r="E155" s="24">
        <v>0</v>
      </c>
      <c r="F155" s="42">
        <v>6346</v>
      </c>
      <c r="G155" s="21">
        <f t="shared" si="11"/>
        <v>0</v>
      </c>
      <c r="H155" s="1"/>
      <c r="I155" s="96" t="s">
        <v>1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6"/>
      <c r="B156" s="22">
        <v>17</v>
      </c>
      <c r="C156" s="23" t="s">
        <v>155</v>
      </c>
      <c r="D156" s="29" t="s">
        <v>1</v>
      </c>
      <c r="E156" s="24">
        <v>0</v>
      </c>
      <c r="F156" s="42">
        <v>9289</v>
      </c>
      <c r="G156" s="21">
        <f t="shared" si="11"/>
        <v>0</v>
      </c>
      <c r="H156" s="1"/>
      <c r="I156" s="96" t="s">
        <v>1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36" t="s">
        <v>156</v>
      </c>
      <c r="B157" s="18"/>
      <c r="C157" s="18"/>
      <c r="D157" s="31" t="s">
        <v>1</v>
      </c>
      <c r="E157" s="34">
        <v>27</v>
      </c>
      <c r="F157" s="47">
        <f>SUM(F158:F175)</f>
        <v>150857</v>
      </c>
      <c r="G157" s="32">
        <f t="shared" si="11"/>
        <v>8.9488721106743476</v>
      </c>
      <c r="H157" s="1"/>
      <c r="I157" s="96" t="s">
        <v>1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6"/>
      <c r="B158" s="22">
        <v>1</v>
      </c>
      <c r="C158" s="23" t="s">
        <v>157</v>
      </c>
      <c r="D158" s="29" t="s">
        <v>1</v>
      </c>
      <c r="E158" s="24">
        <v>2</v>
      </c>
      <c r="F158" s="48">
        <v>3955</v>
      </c>
      <c r="G158" s="21">
        <f t="shared" si="11"/>
        <v>25.284450063211125</v>
      </c>
      <c r="H158" s="1"/>
      <c r="I158" s="96" t="s">
        <v>2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6"/>
      <c r="B159" s="22">
        <v>2</v>
      </c>
      <c r="C159" s="23" t="s">
        <v>158</v>
      </c>
      <c r="D159" s="29" t="s">
        <v>1</v>
      </c>
      <c r="E159" s="24">
        <v>1</v>
      </c>
      <c r="F159" s="48">
        <v>7559</v>
      </c>
      <c r="G159" s="21">
        <f t="shared" si="11"/>
        <v>6.6146315650218286</v>
      </c>
      <c r="H159" s="1"/>
      <c r="I159" s="96" t="s">
        <v>1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6"/>
      <c r="B160" s="22">
        <v>3</v>
      </c>
      <c r="C160" s="23" t="s">
        <v>159</v>
      </c>
      <c r="D160" s="29" t="s">
        <v>1</v>
      </c>
      <c r="E160" s="24">
        <v>1</v>
      </c>
      <c r="F160" s="48">
        <v>9339</v>
      </c>
      <c r="G160" s="21">
        <f t="shared" si="11"/>
        <v>5.3538922796873329</v>
      </c>
      <c r="H160" s="1"/>
      <c r="I160" s="96" t="s">
        <v>1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6"/>
      <c r="B161" s="22">
        <v>4</v>
      </c>
      <c r="C161" s="23" t="s">
        <v>160</v>
      </c>
      <c r="D161" s="29" t="s">
        <v>1</v>
      </c>
      <c r="E161" s="24">
        <v>0</v>
      </c>
      <c r="F161" s="48">
        <v>9750</v>
      </c>
      <c r="G161" s="21">
        <f t="shared" si="11"/>
        <v>0</v>
      </c>
      <c r="H161" s="1"/>
      <c r="I161" s="96" t="s">
        <v>1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6"/>
      <c r="B162" s="22">
        <v>5</v>
      </c>
      <c r="C162" s="23" t="s">
        <v>161</v>
      </c>
      <c r="D162" s="29" t="s">
        <v>1</v>
      </c>
      <c r="E162" s="24">
        <v>1</v>
      </c>
      <c r="F162" s="48">
        <v>7228</v>
      </c>
      <c r="G162" s="21">
        <f t="shared" si="11"/>
        <v>6.9175428887659098</v>
      </c>
      <c r="H162" s="1"/>
      <c r="I162" s="96" t="s">
        <v>1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6"/>
      <c r="B163" s="22">
        <v>6</v>
      </c>
      <c r="C163" s="23" t="s">
        <v>162</v>
      </c>
      <c r="D163" s="29" t="s">
        <v>1</v>
      </c>
      <c r="E163" s="24">
        <v>3</v>
      </c>
      <c r="F163" s="48">
        <v>8014</v>
      </c>
      <c r="G163" s="21">
        <f t="shared" si="11"/>
        <v>18.717244821562264</v>
      </c>
      <c r="H163" s="1"/>
      <c r="I163" s="96" t="s">
        <v>1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6"/>
      <c r="B164" s="22">
        <v>7</v>
      </c>
      <c r="C164" s="23" t="s">
        <v>163</v>
      </c>
      <c r="D164" s="29" t="s">
        <v>1</v>
      </c>
      <c r="E164" s="24">
        <v>1</v>
      </c>
      <c r="F164" s="48">
        <v>10700</v>
      </c>
      <c r="G164" s="21">
        <f t="shared" si="11"/>
        <v>4.6728971962616823</v>
      </c>
      <c r="H164" s="1"/>
      <c r="I164" s="96" t="s">
        <v>1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6"/>
      <c r="B165" s="22">
        <v>8</v>
      </c>
      <c r="C165" s="23" t="s">
        <v>164</v>
      </c>
      <c r="D165" s="29" t="s">
        <v>1</v>
      </c>
      <c r="E165" s="24">
        <v>1</v>
      </c>
      <c r="F165" s="48">
        <v>5922</v>
      </c>
      <c r="G165" s="21">
        <f t="shared" si="11"/>
        <v>8.4430935494765293</v>
      </c>
      <c r="H165" s="1"/>
      <c r="I165" s="96" t="s">
        <v>1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6"/>
      <c r="B166" s="22">
        <v>9</v>
      </c>
      <c r="C166" s="23" t="s">
        <v>165</v>
      </c>
      <c r="D166" s="29" t="s">
        <v>1</v>
      </c>
      <c r="E166" s="24">
        <v>2</v>
      </c>
      <c r="F166" s="48">
        <v>5875</v>
      </c>
      <c r="G166" s="21">
        <f t="shared" si="11"/>
        <v>17.021276595744681</v>
      </c>
      <c r="H166" s="1"/>
      <c r="I166" s="96" t="s">
        <v>1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6"/>
      <c r="B167" s="22">
        <v>10</v>
      </c>
      <c r="C167" s="23" t="s">
        <v>166</v>
      </c>
      <c r="D167" s="29" t="s">
        <v>1</v>
      </c>
      <c r="E167" s="24">
        <v>0</v>
      </c>
      <c r="F167" s="48">
        <v>6652</v>
      </c>
      <c r="G167" s="21">
        <f t="shared" si="11"/>
        <v>0</v>
      </c>
      <c r="H167" s="1"/>
      <c r="I167" s="96" t="s">
        <v>1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6"/>
      <c r="B168" s="22">
        <v>11</v>
      </c>
      <c r="C168" s="23" t="s">
        <v>95</v>
      </c>
      <c r="D168" s="29" t="s">
        <v>1</v>
      </c>
      <c r="E168" s="24">
        <v>3</v>
      </c>
      <c r="F168" s="48">
        <v>9275</v>
      </c>
      <c r="G168" s="21">
        <f t="shared" si="11"/>
        <v>16.172506738544474</v>
      </c>
      <c r="H168" s="1"/>
      <c r="I168" s="96" t="s">
        <v>1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6"/>
      <c r="B169" s="22">
        <v>12</v>
      </c>
      <c r="C169" s="23" t="s">
        <v>167</v>
      </c>
      <c r="D169" s="29" t="s">
        <v>1</v>
      </c>
      <c r="E169" s="24">
        <v>1</v>
      </c>
      <c r="F169" s="48">
        <v>7505</v>
      </c>
      <c r="G169" s="21">
        <f t="shared" si="11"/>
        <v>6.6622251832111923</v>
      </c>
      <c r="H169" s="1"/>
      <c r="I169" s="96" t="s">
        <v>1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6"/>
      <c r="B170" s="22">
        <v>13</v>
      </c>
      <c r="C170" s="23" t="s">
        <v>168</v>
      </c>
      <c r="D170" s="29" t="s">
        <v>1</v>
      </c>
      <c r="E170" s="24">
        <v>2</v>
      </c>
      <c r="F170" s="48">
        <v>8653</v>
      </c>
      <c r="G170" s="21">
        <f t="shared" si="11"/>
        <v>11.556685542586386</v>
      </c>
      <c r="H170" s="1"/>
      <c r="I170" s="96" t="s">
        <v>1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6"/>
      <c r="B171" s="22">
        <v>14</v>
      </c>
      <c r="C171" s="23" t="s">
        <v>169</v>
      </c>
      <c r="D171" s="29" t="s">
        <v>1</v>
      </c>
      <c r="E171" s="24">
        <v>7</v>
      </c>
      <c r="F171" s="48">
        <v>7198</v>
      </c>
      <c r="G171" s="21">
        <f t="shared" si="11"/>
        <v>48.624617949430402</v>
      </c>
      <c r="H171" s="1"/>
      <c r="I171" s="96" t="s">
        <v>2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6"/>
      <c r="B172" s="22">
        <v>15</v>
      </c>
      <c r="C172" s="23" t="s">
        <v>170</v>
      </c>
      <c r="D172" s="29" t="s">
        <v>1</v>
      </c>
      <c r="E172" s="24">
        <v>0</v>
      </c>
      <c r="F172" s="48">
        <v>9224</v>
      </c>
      <c r="G172" s="21">
        <f t="shared" si="11"/>
        <v>0</v>
      </c>
      <c r="H172" s="1"/>
      <c r="I172" s="96" t="s">
        <v>1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6"/>
      <c r="B173" s="22">
        <v>16</v>
      </c>
      <c r="C173" s="23" t="s">
        <v>171</v>
      </c>
      <c r="D173" s="29" t="s">
        <v>1</v>
      </c>
      <c r="E173" s="24">
        <v>1</v>
      </c>
      <c r="F173" s="48">
        <v>10986</v>
      </c>
      <c r="G173" s="21">
        <f t="shared" si="11"/>
        <v>4.5512470416894226</v>
      </c>
      <c r="H173" s="1"/>
      <c r="I173" s="96" t="s">
        <v>1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6"/>
      <c r="B174" s="22">
        <v>17</v>
      </c>
      <c r="C174" s="23" t="s">
        <v>172</v>
      </c>
      <c r="D174" s="29" t="s">
        <v>1</v>
      </c>
      <c r="E174" s="24">
        <v>1</v>
      </c>
      <c r="F174" s="48">
        <v>11477</v>
      </c>
      <c r="G174" s="21">
        <f t="shared" si="11"/>
        <v>4.3565391652870957</v>
      </c>
      <c r="H174" s="1"/>
      <c r="I174" s="96" t="s">
        <v>1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6"/>
      <c r="B175" s="22">
        <v>18</v>
      </c>
      <c r="C175" s="23" t="s">
        <v>173</v>
      </c>
      <c r="D175" s="29" t="s">
        <v>1</v>
      </c>
      <c r="E175" s="24">
        <v>0</v>
      </c>
      <c r="F175" s="48">
        <v>11545</v>
      </c>
      <c r="G175" s="21">
        <f t="shared" si="11"/>
        <v>0</v>
      </c>
      <c r="H175" s="1"/>
      <c r="I175" s="96" t="s">
        <v>1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28" t="s">
        <v>174</v>
      </c>
      <c r="B176" s="18"/>
      <c r="C176" s="18"/>
      <c r="D176" s="31" t="s">
        <v>2</v>
      </c>
      <c r="E176" s="34">
        <v>438</v>
      </c>
      <c r="F176" s="43">
        <f>SUM(F177:F197)</f>
        <v>165577</v>
      </c>
      <c r="G176" s="32">
        <f t="shared" si="11"/>
        <v>132.26474691533244</v>
      </c>
      <c r="H176" s="1"/>
      <c r="I176" s="96" t="s">
        <v>3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6"/>
      <c r="B177" s="22">
        <v>1</v>
      </c>
      <c r="C177" s="23" t="s">
        <v>175</v>
      </c>
      <c r="D177" s="29" t="s">
        <v>1</v>
      </c>
      <c r="E177" s="24">
        <v>0</v>
      </c>
      <c r="F177" s="44">
        <v>15067</v>
      </c>
      <c r="G177" s="21">
        <f t="shared" si="11"/>
        <v>0</v>
      </c>
      <c r="H177" s="1"/>
      <c r="I177" s="96" t="s">
        <v>1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6"/>
      <c r="B178" s="22">
        <v>2</v>
      </c>
      <c r="C178" s="23" t="s">
        <v>176</v>
      </c>
      <c r="D178" s="29" t="s">
        <v>1</v>
      </c>
      <c r="E178" s="24">
        <v>1</v>
      </c>
      <c r="F178" s="44">
        <v>6089</v>
      </c>
      <c r="G178" s="21">
        <f t="shared" si="11"/>
        <v>8.2115289866973242</v>
      </c>
      <c r="H178" s="1"/>
      <c r="I178" s="96" t="s">
        <v>1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6"/>
      <c r="B179" s="22">
        <v>3</v>
      </c>
      <c r="C179" s="23" t="s">
        <v>177</v>
      </c>
      <c r="D179" s="27" t="s">
        <v>2</v>
      </c>
      <c r="E179" s="24">
        <v>7</v>
      </c>
      <c r="F179" s="44">
        <v>6308</v>
      </c>
      <c r="G179" s="21">
        <f t="shared" si="11"/>
        <v>55.485098287888391</v>
      </c>
      <c r="H179" s="1"/>
      <c r="I179" s="96" t="s">
        <v>3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6"/>
      <c r="B180" s="22">
        <v>4</v>
      </c>
      <c r="C180" s="23" t="s">
        <v>178</v>
      </c>
      <c r="D180" s="29" t="s">
        <v>1</v>
      </c>
      <c r="E180" s="24">
        <v>4</v>
      </c>
      <c r="F180" s="44">
        <v>6565</v>
      </c>
      <c r="G180" s="21">
        <f t="shared" si="11"/>
        <v>30.464584920030461</v>
      </c>
      <c r="H180" s="1"/>
      <c r="I180" s="96" t="s">
        <v>2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6"/>
      <c r="B181" s="22">
        <v>5</v>
      </c>
      <c r="C181" s="23" t="s">
        <v>179</v>
      </c>
      <c r="D181" s="29" t="s">
        <v>1</v>
      </c>
      <c r="E181" s="24">
        <v>3</v>
      </c>
      <c r="F181" s="42">
        <v>7915</v>
      </c>
      <c r="G181" s="21">
        <f t="shared" si="11"/>
        <v>18.951358180669615</v>
      </c>
      <c r="H181" s="1"/>
      <c r="I181" s="96" t="s">
        <v>1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6"/>
      <c r="B182" s="22">
        <v>6</v>
      </c>
      <c r="C182" s="23" t="s">
        <v>180</v>
      </c>
      <c r="D182" s="29" t="s">
        <v>1</v>
      </c>
      <c r="E182" s="24">
        <v>4</v>
      </c>
      <c r="F182" s="42">
        <v>6080</v>
      </c>
      <c r="G182" s="21">
        <f t="shared" si="11"/>
        <v>32.89473684210526</v>
      </c>
      <c r="H182" s="1"/>
      <c r="I182" s="96" t="s">
        <v>2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6"/>
      <c r="B183" s="22">
        <v>7</v>
      </c>
      <c r="C183" s="23" t="s">
        <v>181</v>
      </c>
      <c r="D183" s="29" t="s">
        <v>1</v>
      </c>
      <c r="E183" s="24">
        <v>1</v>
      </c>
      <c r="F183" s="42">
        <v>5760</v>
      </c>
      <c r="G183" s="21">
        <f t="shared" si="11"/>
        <v>8.6805555555555554</v>
      </c>
      <c r="H183" s="1"/>
      <c r="I183" s="96" t="s">
        <v>1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6"/>
      <c r="B184" s="22">
        <v>8</v>
      </c>
      <c r="C184" s="23" t="s">
        <v>182</v>
      </c>
      <c r="D184" s="29" t="s">
        <v>1</v>
      </c>
      <c r="E184" s="24">
        <v>3</v>
      </c>
      <c r="F184" s="42">
        <v>7785</v>
      </c>
      <c r="G184" s="21">
        <f t="shared" si="11"/>
        <v>19.26782273603083</v>
      </c>
      <c r="H184" s="1"/>
      <c r="I184" s="96" t="s">
        <v>1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6"/>
      <c r="B185" s="22">
        <v>9</v>
      </c>
      <c r="C185" s="23" t="s">
        <v>183</v>
      </c>
      <c r="D185" s="29" t="s">
        <v>1</v>
      </c>
      <c r="E185" s="24">
        <v>7</v>
      </c>
      <c r="F185" s="42">
        <v>10400</v>
      </c>
      <c r="G185" s="21">
        <f t="shared" si="11"/>
        <v>33.653846153846153</v>
      </c>
      <c r="H185" s="1"/>
      <c r="I185" s="96" t="s">
        <v>2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6"/>
      <c r="B186" s="22">
        <v>10</v>
      </c>
      <c r="C186" s="23" t="s">
        <v>184</v>
      </c>
      <c r="D186" s="27" t="s">
        <v>2</v>
      </c>
      <c r="E186" s="24">
        <v>10</v>
      </c>
      <c r="F186" s="42">
        <v>7934</v>
      </c>
      <c r="G186" s="21">
        <f t="shared" si="11"/>
        <v>63.01991429291656</v>
      </c>
      <c r="H186" s="1"/>
      <c r="I186" s="96" t="s">
        <v>3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6"/>
      <c r="B187" s="22">
        <v>11</v>
      </c>
      <c r="C187" s="23" t="s">
        <v>185</v>
      </c>
      <c r="D187" s="55" t="s">
        <v>3</v>
      </c>
      <c r="E187" s="24">
        <v>19</v>
      </c>
      <c r="F187" s="42">
        <v>6160</v>
      </c>
      <c r="G187" s="21">
        <f t="shared" si="11"/>
        <v>154.22077922077924</v>
      </c>
      <c r="H187" s="1"/>
      <c r="I187" s="96" t="s">
        <v>4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6"/>
      <c r="B188" s="22">
        <v>12</v>
      </c>
      <c r="C188" s="23" t="s">
        <v>186</v>
      </c>
      <c r="D188" s="27" t="s">
        <v>2</v>
      </c>
      <c r="E188" s="25">
        <v>21</v>
      </c>
      <c r="F188" s="42">
        <v>10648</v>
      </c>
      <c r="G188" s="21">
        <f t="shared" si="11"/>
        <v>98.610067618332081</v>
      </c>
      <c r="H188" s="1"/>
      <c r="I188" s="96" t="s">
        <v>3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6"/>
      <c r="B189" s="22">
        <v>13</v>
      </c>
      <c r="C189" s="23" t="s">
        <v>187</v>
      </c>
      <c r="D189" s="55" t="s">
        <v>3</v>
      </c>
      <c r="E189" s="25">
        <v>25</v>
      </c>
      <c r="F189" s="42">
        <v>4132</v>
      </c>
      <c r="G189" s="21">
        <f t="shared" si="11"/>
        <v>302.5169409486931</v>
      </c>
      <c r="H189" s="1"/>
      <c r="I189" s="96" t="s">
        <v>4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6"/>
      <c r="B190" s="22">
        <v>14</v>
      </c>
      <c r="C190" s="23" t="s">
        <v>188</v>
      </c>
      <c r="D190" s="55" t="s">
        <v>3</v>
      </c>
      <c r="E190" s="25">
        <v>52</v>
      </c>
      <c r="F190" s="42">
        <v>8865</v>
      </c>
      <c r="G190" s="21">
        <f t="shared" si="11"/>
        <v>293.28821206993797</v>
      </c>
      <c r="H190" s="1"/>
      <c r="I190" s="96" t="s">
        <v>4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6"/>
      <c r="B191" s="22">
        <v>15</v>
      </c>
      <c r="C191" s="23" t="s">
        <v>189</v>
      </c>
      <c r="D191" s="55" t="s">
        <v>3</v>
      </c>
      <c r="E191" s="25">
        <v>41</v>
      </c>
      <c r="F191" s="42">
        <v>8150</v>
      </c>
      <c r="G191" s="21">
        <f t="shared" si="11"/>
        <v>251.53374233128832</v>
      </c>
      <c r="H191" s="1"/>
      <c r="I191" s="96" t="s">
        <v>4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6"/>
      <c r="B192" s="22">
        <v>16</v>
      </c>
      <c r="C192" s="23" t="s">
        <v>190</v>
      </c>
      <c r="D192" s="55" t="s">
        <v>3</v>
      </c>
      <c r="E192" s="24">
        <v>66</v>
      </c>
      <c r="F192" s="42">
        <v>6482</v>
      </c>
      <c r="G192" s="21">
        <f t="shared" si="11"/>
        <v>509.10212897253933</v>
      </c>
      <c r="H192" s="1"/>
      <c r="I192" s="96" t="s">
        <v>4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6"/>
      <c r="B193" s="22">
        <v>17</v>
      </c>
      <c r="C193" s="23" t="s">
        <v>191</v>
      </c>
      <c r="D193" s="55" t="s">
        <v>3</v>
      </c>
      <c r="E193" s="24">
        <v>33</v>
      </c>
      <c r="F193" s="42">
        <v>5491</v>
      </c>
      <c r="G193" s="21">
        <f t="shared" si="11"/>
        <v>300.49171371334916</v>
      </c>
      <c r="H193" s="1"/>
      <c r="I193" s="96" t="s">
        <v>4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6"/>
      <c r="B194" s="22">
        <v>18</v>
      </c>
      <c r="C194" s="23" t="s">
        <v>192</v>
      </c>
      <c r="D194" s="55" t="s">
        <v>3</v>
      </c>
      <c r="E194" s="24">
        <v>43</v>
      </c>
      <c r="F194" s="42">
        <v>11650</v>
      </c>
      <c r="G194" s="21">
        <f t="shared" si="11"/>
        <v>184.54935622317598</v>
      </c>
      <c r="H194" s="1"/>
      <c r="I194" s="96" t="s">
        <v>4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6"/>
      <c r="B195" s="22">
        <v>19</v>
      </c>
      <c r="C195" s="23" t="s">
        <v>193</v>
      </c>
      <c r="D195" s="27" t="s">
        <v>2</v>
      </c>
      <c r="E195" s="24">
        <v>10</v>
      </c>
      <c r="F195" s="42">
        <v>4115</v>
      </c>
      <c r="G195" s="21">
        <f t="shared" si="11"/>
        <v>121.5066828675577</v>
      </c>
      <c r="H195" s="1"/>
      <c r="I195" s="96" t="s">
        <v>3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6"/>
      <c r="B196" s="22">
        <v>20</v>
      </c>
      <c r="C196" s="23" t="s">
        <v>194</v>
      </c>
      <c r="D196" s="55" t="s">
        <v>3</v>
      </c>
      <c r="E196" s="24">
        <v>45</v>
      </c>
      <c r="F196" s="42">
        <v>7947</v>
      </c>
      <c r="G196" s="21">
        <f t="shared" si="11"/>
        <v>283.1257078142695</v>
      </c>
      <c r="H196" s="1"/>
      <c r="I196" s="96" t="s">
        <v>4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6"/>
      <c r="B197" s="22">
        <v>21</v>
      </c>
      <c r="C197" s="23" t="s">
        <v>195</v>
      </c>
      <c r="D197" s="55" t="s">
        <v>3</v>
      </c>
      <c r="E197" s="24">
        <v>43</v>
      </c>
      <c r="F197" s="42">
        <v>12034</v>
      </c>
      <c r="G197" s="21">
        <f t="shared" si="11"/>
        <v>178.66046202426458</v>
      </c>
      <c r="H197" s="1"/>
      <c r="I197" s="96" t="s">
        <v>4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36" t="s">
        <v>196</v>
      </c>
      <c r="B198" s="18"/>
      <c r="C198" s="18"/>
      <c r="D198" s="31" t="s">
        <v>1</v>
      </c>
      <c r="E198" s="34">
        <v>62</v>
      </c>
      <c r="F198" s="43">
        <f t="shared" ref="F198" si="12">SUM(F199:F228)</f>
        <v>205798</v>
      </c>
      <c r="G198" s="32">
        <f t="shared" si="11"/>
        <v>15.063314512288748</v>
      </c>
      <c r="H198" s="1"/>
      <c r="I198" s="96" t="s">
        <v>1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6"/>
      <c r="B199" s="22">
        <v>1</v>
      </c>
      <c r="C199" s="23" t="s">
        <v>197</v>
      </c>
      <c r="D199" s="29" t="s">
        <v>1</v>
      </c>
      <c r="E199" s="24">
        <v>7</v>
      </c>
      <c r="F199" s="42">
        <v>9733</v>
      </c>
      <c r="G199" s="21">
        <f t="shared" si="11"/>
        <v>35.960135621082912</v>
      </c>
      <c r="H199" s="1"/>
      <c r="I199" s="96" t="s">
        <v>2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6"/>
      <c r="B200" s="22">
        <v>2</v>
      </c>
      <c r="C200" s="23" t="s">
        <v>198</v>
      </c>
      <c r="D200" s="27" t="s">
        <v>2</v>
      </c>
      <c r="E200" s="24">
        <v>22</v>
      </c>
      <c r="F200" s="42">
        <v>8301</v>
      </c>
      <c r="G200" s="21">
        <f t="shared" si="11"/>
        <v>132.51415492109385</v>
      </c>
      <c r="H200" s="1"/>
      <c r="I200" s="96" t="s">
        <v>3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6"/>
      <c r="B201" s="22">
        <v>3</v>
      </c>
      <c r="C201" s="23" t="s">
        <v>199</v>
      </c>
      <c r="D201" s="29" t="s">
        <v>1</v>
      </c>
      <c r="E201" s="24">
        <v>4</v>
      </c>
      <c r="F201" s="42">
        <v>9442</v>
      </c>
      <c r="G201" s="21">
        <f t="shared" si="11"/>
        <v>21.181952976064395</v>
      </c>
      <c r="H201" s="1"/>
      <c r="I201" s="96" t="s">
        <v>1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6"/>
      <c r="B202" s="22">
        <v>4</v>
      </c>
      <c r="C202" s="23" t="s">
        <v>200</v>
      </c>
      <c r="D202" s="29" t="s">
        <v>1</v>
      </c>
      <c r="E202" s="24">
        <v>0</v>
      </c>
      <c r="F202" s="42">
        <v>8856</v>
      </c>
      <c r="G202" s="21">
        <f t="shared" si="11"/>
        <v>0</v>
      </c>
      <c r="H202" s="1"/>
      <c r="I202" s="96" t="s">
        <v>1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6"/>
      <c r="B203" s="22">
        <v>5</v>
      </c>
      <c r="C203" s="23" t="s">
        <v>201</v>
      </c>
      <c r="D203" s="29" t="s">
        <v>1</v>
      </c>
      <c r="E203" s="24">
        <v>0</v>
      </c>
      <c r="F203" s="42">
        <v>8548</v>
      </c>
      <c r="G203" s="21">
        <f t="shared" si="11"/>
        <v>0</v>
      </c>
      <c r="H203" s="1"/>
      <c r="I203" s="96" t="s">
        <v>1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6"/>
      <c r="B204" s="22">
        <v>6</v>
      </c>
      <c r="C204" s="23" t="s">
        <v>202</v>
      </c>
      <c r="D204" s="29" t="s">
        <v>1</v>
      </c>
      <c r="E204" s="24">
        <v>4</v>
      </c>
      <c r="F204" s="42">
        <v>9534</v>
      </c>
      <c r="G204" s="21">
        <f t="shared" si="11"/>
        <v>20.977554017201594</v>
      </c>
      <c r="H204" s="1"/>
      <c r="I204" s="96" t="s">
        <v>1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6"/>
      <c r="B205" s="22">
        <v>7</v>
      </c>
      <c r="C205" s="23" t="s">
        <v>203</v>
      </c>
      <c r="D205" s="27" t="s">
        <v>2</v>
      </c>
      <c r="E205" s="24">
        <v>10</v>
      </c>
      <c r="F205" s="42">
        <v>4923</v>
      </c>
      <c r="G205" s="21">
        <f t="shared" ref="G205:G242" si="13">(E205)/(F205*2)*100000</f>
        <v>101.56408693885842</v>
      </c>
      <c r="H205" s="1"/>
      <c r="I205" s="96" t="s">
        <v>3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6"/>
      <c r="B206" s="22">
        <v>8</v>
      </c>
      <c r="C206" s="23" t="s">
        <v>204</v>
      </c>
      <c r="D206" s="29" t="s">
        <v>1</v>
      </c>
      <c r="E206" s="24">
        <v>0</v>
      </c>
      <c r="F206" s="42">
        <v>5105</v>
      </c>
      <c r="G206" s="21">
        <f t="shared" si="13"/>
        <v>0</v>
      </c>
      <c r="H206" s="1"/>
      <c r="I206" s="96" t="s">
        <v>1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6"/>
      <c r="B207" s="22">
        <v>9</v>
      </c>
      <c r="C207" s="23" t="s">
        <v>205</v>
      </c>
      <c r="D207" s="29" t="s">
        <v>1</v>
      </c>
      <c r="E207" s="24">
        <v>0</v>
      </c>
      <c r="F207" s="42">
        <v>5530</v>
      </c>
      <c r="G207" s="21">
        <f t="shared" si="13"/>
        <v>0</v>
      </c>
      <c r="H207" s="1"/>
      <c r="I207" s="96" t="s">
        <v>1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6"/>
      <c r="B208" s="22">
        <v>10</v>
      </c>
      <c r="C208" s="23" t="s">
        <v>206</v>
      </c>
      <c r="D208" s="29" t="s">
        <v>1</v>
      </c>
      <c r="E208" s="24">
        <v>0</v>
      </c>
      <c r="F208" s="42">
        <v>5556</v>
      </c>
      <c r="G208" s="21">
        <f t="shared" si="13"/>
        <v>0</v>
      </c>
      <c r="H208" s="1"/>
      <c r="I208" s="96" t="s">
        <v>1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6"/>
      <c r="B209" s="22">
        <v>11</v>
      </c>
      <c r="C209" s="23" t="s">
        <v>126</v>
      </c>
      <c r="D209" s="29" t="s">
        <v>1</v>
      </c>
      <c r="E209" s="24">
        <v>0</v>
      </c>
      <c r="F209" s="42">
        <v>8699</v>
      </c>
      <c r="G209" s="21">
        <f t="shared" si="13"/>
        <v>0</v>
      </c>
      <c r="H209" s="1"/>
      <c r="I209" s="96" t="s">
        <v>1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6"/>
      <c r="B210" s="22">
        <v>12</v>
      </c>
      <c r="C210" s="23" t="s">
        <v>207</v>
      </c>
      <c r="D210" s="29" t="s">
        <v>1</v>
      </c>
      <c r="E210" s="24">
        <v>2</v>
      </c>
      <c r="F210" s="42">
        <v>7892</v>
      </c>
      <c r="G210" s="21">
        <f t="shared" si="13"/>
        <v>12.671059300557527</v>
      </c>
      <c r="H210" s="1"/>
      <c r="I210" s="96" t="s">
        <v>1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6"/>
      <c r="B211" s="22">
        <v>13</v>
      </c>
      <c r="C211" s="23" t="s">
        <v>208</v>
      </c>
      <c r="D211" s="29" t="s">
        <v>1</v>
      </c>
      <c r="E211" s="24">
        <v>0</v>
      </c>
      <c r="F211" s="42">
        <v>6417</v>
      </c>
      <c r="G211" s="21">
        <f t="shared" si="13"/>
        <v>0</v>
      </c>
      <c r="H211" s="1"/>
      <c r="I211" s="96" t="s">
        <v>1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6"/>
      <c r="B212" s="22">
        <v>14</v>
      </c>
      <c r="C212" s="23" t="s">
        <v>209</v>
      </c>
      <c r="D212" s="29" t="s">
        <v>1</v>
      </c>
      <c r="E212" s="24">
        <v>0</v>
      </c>
      <c r="F212" s="42">
        <v>4398</v>
      </c>
      <c r="G212" s="21">
        <f t="shared" si="13"/>
        <v>0</v>
      </c>
      <c r="H212" s="1"/>
      <c r="I212" s="96" t="s">
        <v>1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6"/>
      <c r="B213" s="22">
        <v>15</v>
      </c>
      <c r="C213" s="23" t="s">
        <v>210</v>
      </c>
      <c r="D213" s="29" t="s">
        <v>1</v>
      </c>
      <c r="E213" s="24">
        <v>2</v>
      </c>
      <c r="F213" s="42">
        <v>5415</v>
      </c>
      <c r="G213" s="21">
        <f t="shared" si="13"/>
        <v>18.467220683287163</v>
      </c>
      <c r="H213" s="1"/>
      <c r="I213" s="96" t="s">
        <v>1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6"/>
      <c r="B214" s="22">
        <v>16</v>
      </c>
      <c r="C214" s="23" t="s">
        <v>211</v>
      </c>
      <c r="D214" s="29" t="s">
        <v>1</v>
      </c>
      <c r="E214" s="24">
        <v>1</v>
      </c>
      <c r="F214" s="42">
        <v>4112</v>
      </c>
      <c r="G214" s="21">
        <f t="shared" si="13"/>
        <v>12.159533073929961</v>
      </c>
      <c r="H214" s="1"/>
      <c r="I214" s="96" t="s">
        <v>1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6"/>
      <c r="B215" s="22">
        <v>17</v>
      </c>
      <c r="C215" s="23" t="s">
        <v>195</v>
      </c>
      <c r="D215" s="29" t="s">
        <v>1</v>
      </c>
      <c r="E215" s="24">
        <v>4</v>
      </c>
      <c r="F215" s="42">
        <v>8784</v>
      </c>
      <c r="G215" s="21">
        <f t="shared" si="13"/>
        <v>22.768670309653917</v>
      </c>
      <c r="H215" s="1"/>
      <c r="I215" s="96" t="s">
        <v>2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6"/>
      <c r="B216" s="22">
        <v>18</v>
      </c>
      <c r="C216" s="23" t="s">
        <v>212</v>
      </c>
      <c r="D216" s="29" t="s">
        <v>1</v>
      </c>
      <c r="E216" s="24">
        <v>2</v>
      </c>
      <c r="F216" s="42">
        <v>8206</v>
      </c>
      <c r="G216" s="21">
        <f t="shared" si="13"/>
        <v>12.186205215695832</v>
      </c>
      <c r="H216" s="1"/>
      <c r="I216" s="96" t="s">
        <v>1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6"/>
      <c r="B217" s="22">
        <v>19</v>
      </c>
      <c r="C217" s="23" t="s">
        <v>213</v>
      </c>
      <c r="D217" s="29" t="s">
        <v>1</v>
      </c>
      <c r="E217" s="24">
        <v>0</v>
      </c>
      <c r="F217" s="42">
        <v>5030</v>
      </c>
      <c r="G217" s="21">
        <f t="shared" si="13"/>
        <v>0</v>
      </c>
      <c r="H217" s="1"/>
      <c r="I217" s="96" t="s">
        <v>1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6"/>
      <c r="B218" s="22">
        <v>20</v>
      </c>
      <c r="C218" s="23" t="s">
        <v>214</v>
      </c>
      <c r="D218" s="29" t="s">
        <v>1</v>
      </c>
      <c r="E218" s="24">
        <v>0</v>
      </c>
      <c r="F218" s="42">
        <v>4797</v>
      </c>
      <c r="G218" s="21">
        <f t="shared" si="13"/>
        <v>0</v>
      </c>
      <c r="H218" s="1"/>
      <c r="I218" s="96" t="s">
        <v>1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6"/>
      <c r="B219" s="22">
        <v>21</v>
      </c>
      <c r="C219" s="23" t="s">
        <v>215</v>
      </c>
      <c r="D219" s="29" t="s">
        <v>1</v>
      </c>
      <c r="E219" s="24">
        <v>0</v>
      </c>
      <c r="F219" s="42">
        <v>6134</v>
      </c>
      <c r="G219" s="21">
        <f t="shared" si="13"/>
        <v>0</v>
      </c>
      <c r="H219" s="1"/>
      <c r="I219" s="96" t="s">
        <v>1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6"/>
      <c r="B220" s="22">
        <v>22</v>
      </c>
      <c r="C220" s="23" t="s">
        <v>216</v>
      </c>
      <c r="D220" s="29" t="s">
        <v>1</v>
      </c>
      <c r="E220" s="24">
        <v>0</v>
      </c>
      <c r="F220" s="42">
        <v>7800</v>
      </c>
      <c r="G220" s="21">
        <f t="shared" si="13"/>
        <v>0</v>
      </c>
      <c r="H220" s="1"/>
      <c r="I220" s="96" t="s">
        <v>1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6"/>
      <c r="B221" s="22">
        <v>23</v>
      </c>
      <c r="C221" s="23" t="s">
        <v>104</v>
      </c>
      <c r="D221" s="29" t="s">
        <v>1</v>
      </c>
      <c r="E221" s="24">
        <v>1</v>
      </c>
      <c r="F221" s="42">
        <v>7898</v>
      </c>
      <c r="G221" s="21">
        <f t="shared" si="13"/>
        <v>6.3307166371233219</v>
      </c>
      <c r="H221" s="1"/>
      <c r="I221" s="96" t="s">
        <v>1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6"/>
      <c r="B222" s="22">
        <v>24</v>
      </c>
      <c r="C222" s="23" t="s">
        <v>217</v>
      </c>
      <c r="D222" s="29" t="s">
        <v>1</v>
      </c>
      <c r="E222" s="24">
        <v>2</v>
      </c>
      <c r="F222" s="42">
        <v>6348</v>
      </c>
      <c r="G222" s="21">
        <f t="shared" si="13"/>
        <v>15.75299306868305</v>
      </c>
      <c r="H222" s="1"/>
      <c r="I222" s="96" t="s">
        <v>1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6"/>
      <c r="B223" s="22">
        <v>25</v>
      </c>
      <c r="C223" s="23" t="s">
        <v>218</v>
      </c>
      <c r="D223" s="29" t="s">
        <v>1</v>
      </c>
      <c r="E223" s="24">
        <v>0</v>
      </c>
      <c r="F223" s="42">
        <v>4398</v>
      </c>
      <c r="G223" s="21">
        <f t="shared" si="13"/>
        <v>0</v>
      </c>
      <c r="H223" s="1"/>
      <c r="I223" s="96" t="s">
        <v>1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6"/>
      <c r="B224" s="22">
        <v>26</v>
      </c>
      <c r="C224" s="23" t="s">
        <v>219</v>
      </c>
      <c r="D224" s="29" t="s">
        <v>1</v>
      </c>
      <c r="E224" s="24">
        <v>1</v>
      </c>
      <c r="F224" s="42">
        <v>8500</v>
      </c>
      <c r="G224" s="21">
        <f t="shared" si="13"/>
        <v>5.882352941176471</v>
      </c>
      <c r="H224" s="1"/>
      <c r="I224" s="96" t="s">
        <v>1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6"/>
      <c r="B225" s="22">
        <v>27</v>
      </c>
      <c r="C225" s="23" t="s">
        <v>220</v>
      </c>
      <c r="D225" s="29" t="s">
        <v>1</v>
      </c>
      <c r="E225" s="24">
        <v>0</v>
      </c>
      <c r="F225" s="42">
        <v>8020</v>
      </c>
      <c r="G225" s="21">
        <f t="shared" si="13"/>
        <v>0</v>
      </c>
      <c r="H225" s="1"/>
      <c r="I225" s="96" t="s">
        <v>1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6"/>
      <c r="B226" s="22">
        <v>28</v>
      </c>
      <c r="C226" s="23" t="s">
        <v>221</v>
      </c>
      <c r="D226" s="29" t="s">
        <v>1</v>
      </c>
      <c r="E226" s="24">
        <v>0</v>
      </c>
      <c r="F226" s="42">
        <v>4660</v>
      </c>
      <c r="G226" s="21">
        <f t="shared" si="13"/>
        <v>0</v>
      </c>
      <c r="H226" s="1"/>
      <c r="I226" s="96" t="s">
        <v>1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6"/>
      <c r="B227" s="22">
        <v>29</v>
      </c>
      <c r="C227" s="23" t="s">
        <v>222</v>
      </c>
      <c r="D227" s="29" t="s">
        <v>1</v>
      </c>
      <c r="E227" s="24">
        <v>0</v>
      </c>
      <c r="F227" s="42">
        <v>3946</v>
      </c>
      <c r="G227" s="21">
        <f t="shared" si="13"/>
        <v>0</v>
      </c>
      <c r="H227" s="1"/>
      <c r="I227" s="96" t="s">
        <v>1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6"/>
      <c r="B228" s="22">
        <v>30</v>
      </c>
      <c r="C228" s="23" t="s">
        <v>223</v>
      </c>
      <c r="D228" s="29" t="s">
        <v>1</v>
      </c>
      <c r="E228" s="24">
        <v>0</v>
      </c>
      <c r="F228" s="42">
        <v>8816</v>
      </c>
      <c r="G228" s="21">
        <f t="shared" si="13"/>
        <v>0</v>
      </c>
      <c r="H228" s="1"/>
      <c r="I228" s="96" t="s">
        <v>1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36" t="s">
        <v>224</v>
      </c>
      <c r="B229" s="18"/>
      <c r="C229" s="18"/>
      <c r="D229" s="31" t="s">
        <v>1</v>
      </c>
      <c r="E229" s="34">
        <v>27</v>
      </c>
      <c r="F229" s="43">
        <f t="shared" ref="F229" si="14">SUM(F230:F241)</f>
        <v>34578</v>
      </c>
      <c r="G229" s="32">
        <f t="shared" si="13"/>
        <v>39.042165538781887</v>
      </c>
      <c r="H229" s="1"/>
      <c r="I229" s="96" t="s">
        <v>2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6"/>
      <c r="B230" s="22">
        <v>1</v>
      </c>
      <c r="C230" s="23" t="s">
        <v>225</v>
      </c>
      <c r="D230" s="29" t="s">
        <v>1</v>
      </c>
      <c r="E230" s="24">
        <v>0</v>
      </c>
      <c r="F230" s="42">
        <v>12835</v>
      </c>
      <c r="G230" s="21">
        <f t="shared" si="13"/>
        <v>0</v>
      </c>
      <c r="H230" s="1"/>
      <c r="I230" s="96" t="s">
        <v>1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6"/>
      <c r="B231" s="22">
        <v>2</v>
      </c>
      <c r="C231" s="23" t="s">
        <v>226</v>
      </c>
      <c r="D231" s="27" t="s">
        <v>2</v>
      </c>
      <c r="E231" s="24">
        <v>9</v>
      </c>
      <c r="F231" s="42">
        <v>7689</v>
      </c>
      <c r="G231" s="21">
        <f t="shared" si="13"/>
        <v>58.525165821303155</v>
      </c>
      <c r="H231" s="1"/>
      <c r="I231" s="96" t="s">
        <v>3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6"/>
      <c r="B232" s="22">
        <v>3</v>
      </c>
      <c r="C232" s="23" t="s">
        <v>227</v>
      </c>
      <c r="D232" s="27" t="s">
        <v>2</v>
      </c>
      <c r="E232" s="24">
        <v>4</v>
      </c>
      <c r="F232" s="42">
        <v>2356</v>
      </c>
      <c r="G232" s="21">
        <f t="shared" si="13"/>
        <v>84.88964346349745</v>
      </c>
      <c r="H232" s="1"/>
      <c r="I232" s="96" t="s">
        <v>3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6"/>
      <c r="B233" s="22">
        <v>4</v>
      </c>
      <c r="C233" s="23" t="s">
        <v>228</v>
      </c>
      <c r="D233" s="55" t="s">
        <v>3</v>
      </c>
      <c r="E233" s="24">
        <v>8</v>
      </c>
      <c r="F233" s="42">
        <v>1125</v>
      </c>
      <c r="G233" s="21">
        <f t="shared" si="13"/>
        <v>355.5555555555556</v>
      </c>
      <c r="H233" s="1"/>
      <c r="I233" s="96" t="s">
        <v>4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6"/>
      <c r="B234" s="22">
        <v>5</v>
      </c>
      <c r="C234" s="23" t="s">
        <v>229</v>
      </c>
      <c r="D234" s="27" t="s">
        <v>2</v>
      </c>
      <c r="E234" s="24">
        <v>3</v>
      </c>
      <c r="F234" s="42">
        <v>1666</v>
      </c>
      <c r="G234" s="21">
        <f t="shared" si="13"/>
        <v>90.036014405762302</v>
      </c>
      <c r="H234" s="1"/>
      <c r="I234" s="96" t="s">
        <v>3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6"/>
      <c r="B235" s="22">
        <v>6</v>
      </c>
      <c r="C235" s="23" t="s">
        <v>230</v>
      </c>
      <c r="D235" s="29" t="s">
        <v>1</v>
      </c>
      <c r="E235" s="24">
        <v>2</v>
      </c>
      <c r="F235" s="42">
        <v>2310</v>
      </c>
      <c r="G235" s="21">
        <f t="shared" si="13"/>
        <v>43.290043290043293</v>
      </c>
      <c r="H235" s="1"/>
      <c r="I235" s="96" t="s">
        <v>2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6"/>
      <c r="B236" s="22">
        <v>7</v>
      </c>
      <c r="C236" s="23" t="s">
        <v>231</v>
      </c>
      <c r="D236" s="29" t="s">
        <v>1</v>
      </c>
      <c r="E236" s="24">
        <v>0</v>
      </c>
      <c r="F236" s="42">
        <v>2341</v>
      </c>
      <c r="G236" s="21">
        <f t="shared" si="13"/>
        <v>0</v>
      </c>
      <c r="H236" s="1"/>
      <c r="I236" s="96" t="s">
        <v>1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6"/>
      <c r="B237" s="22">
        <v>8</v>
      </c>
      <c r="C237" s="23" t="s">
        <v>232</v>
      </c>
      <c r="D237" s="29" t="s">
        <v>1</v>
      </c>
      <c r="E237" s="24">
        <v>0</v>
      </c>
      <c r="F237" s="42">
        <v>693</v>
      </c>
      <c r="G237" s="21">
        <f t="shared" si="13"/>
        <v>0</v>
      </c>
      <c r="H237" s="1"/>
      <c r="I237" s="96" t="s">
        <v>1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6"/>
      <c r="B238" s="22">
        <v>9</v>
      </c>
      <c r="C238" s="23" t="s">
        <v>233</v>
      </c>
      <c r="D238" s="29" t="s">
        <v>1</v>
      </c>
      <c r="E238" s="24">
        <v>0</v>
      </c>
      <c r="F238" s="42">
        <v>384</v>
      </c>
      <c r="G238" s="21">
        <f t="shared" si="13"/>
        <v>0</v>
      </c>
      <c r="H238" s="1"/>
      <c r="I238" s="96" t="s">
        <v>1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6"/>
      <c r="B239" s="22">
        <v>10</v>
      </c>
      <c r="C239" s="23" t="s">
        <v>234</v>
      </c>
      <c r="D239" s="29" t="s">
        <v>1</v>
      </c>
      <c r="E239" s="24">
        <v>1</v>
      </c>
      <c r="F239" s="42">
        <f>1118+833</f>
        <v>1951</v>
      </c>
      <c r="G239" s="21">
        <f t="shared" si="13"/>
        <v>25.627883136852894</v>
      </c>
      <c r="H239" s="1"/>
      <c r="I239" s="96" t="s">
        <v>2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6"/>
      <c r="B240" s="22">
        <v>11</v>
      </c>
      <c r="C240" s="23" t="s">
        <v>235</v>
      </c>
      <c r="D240" s="29" t="s">
        <v>1</v>
      </c>
      <c r="E240" s="24">
        <v>0</v>
      </c>
      <c r="F240" s="42">
        <v>245</v>
      </c>
      <c r="G240" s="21">
        <f t="shared" si="13"/>
        <v>0</v>
      </c>
      <c r="H240" s="1"/>
      <c r="I240" s="96" t="s">
        <v>1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6"/>
      <c r="B241" s="22">
        <v>12</v>
      </c>
      <c r="C241" s="23" t="s">
        <v>236</v>
      </c>
      <c r="D241" s="29" t="s">
        <v>1</v>
      </c>
      <c r="E241" s="24">
        <v>0</v>
      </c>
      <c r="F241" s="42">
        <v>983</v>
      </c>
      <c r="G241" s="21">
        <f t="shared" si="13"/>
        <v>0</v>
      </c>
      <c r="H241" s="1"/>
      <c r="I241" s="96" t="s">
        <v>1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36" t="s">
        <v>237</v>
      </c>
      <c r="B242" s="18"/>
      <c r="C242" s="18"/>
      <c r="D242" s="34" t="s">
        <v>1</v>
      </c>
      <c r="E242" s="34">
        <v>0</v>
      </c>
      <c r="F242" s="46">
        <v>1115</v>
      </c>
      <c r="G242" s="35">
        <f t="shared" si="13"/>
        <v>0</v>
      </c>
      <c r="H242" s="1"/>
      <c r="I242" s="96" t="s">
        <v>1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1"/>
      <c r="C243" s="1"/>
      <c r="D243" s="1"/>
      <c r="E243" s="1"/>
      <c r="F243" s="4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1"/>
      <c r="C244" s="1"/>
      <c r="D244" s="1"/>
      <c r="E244" s="1"/>
      <c r="F244" s="4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1"/>
      <c r="C245" s="1"/>
      <c r="D245" s="1"/>
      <c r="E245" s="1"/>
      <c r="F245" s="4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1"/>
      <c r="C246" s="1"/>
      <c r="D246" s="1"/>
      <c r="E246" s="1"/>
      <c r="F246" s="4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1"/>
      <c r="C247" s="1"/>
      <c r="D247" s="1"/>
      <c r="E247" s="1"/>
      <c r="F247" s="4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1"/>
      <c r="C248" s="1"/>
      <c r="D248" s="1"/>
      <c r="E248" s="1"/>
      <c r="F248" s="4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1"/>
      <c r="C249" s="1"/>
      <c r="D249" s="1"/>
      <c r="E249" s="1"/>
      <c r="F249" s="4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1"/>
      <c r="C250" s="1"/>
      <c r="D250" s="1"/>
      <c r="E250" s="1"/>
      <c r="F250" s="4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1"/>
      <c r="C251" s="1"/>
      <c r="D251" s="1"/>
      <c r="E251" s="1"/>
      <c r="F251" s="4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1"/>
      <c r="C252" s="1"/>
      <c r="D252" s="1"/>
      <c r="E252" s="1"/>
      <c r="F252" s="4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1"/>
      <c r="C253" s="1"/>
      <c r="D253" s="1"/>
      <c r="E253" s="1"/>
      <c r="F253" s="4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1"/>
      <c r="C254" s="1"/>
      <c r="D254" s="1"/>
      <c r="E254" s="1"/>
      <c r="F254" s="4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1"/>
      <c r="C255" s="1"/>
      <c r="D255" s="1"/>
      <c r="E255" s="1"/>
      <c r="F255" s="4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1"/>
      <c r="C256" s="1"/>
      <c r="D256" s="1"/>
      <c r="E256" s="1"/>
      <c r="F256" s="4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1"/>
      <c r="C257" s="1"/>
      <c r="D257" s="1"/>
      <c r="E257" s="1"/>
      <c r="F257" s="4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1"/>
      <c r="C258" s="1"/>
      <c r="D258" s="1"/>
      <c r="E258" s="1"/>
      <c r="F258" s="4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1"/>
      <c r="C259" s="1"/>
      <c r="D259" s="1"/>
      <c r="E259" s="1"/>
      <c r="F259" s="4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1"/>
      <c r="C260" s="1"/>
      <c r="D260" s="1"/>
      <c r="E260" s="1"/>
      <c r="F260" s="4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1"/>
      <c r="C261" s="1"/>
      <c r="D261" s="1"/>
      <c r="E261" s="1"/>
      <c r="F261" s="4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1"/>
      <c r="C262" s="1"/>
      <c r="D262" s="1"/>
      <c r="E262" s="1"/>
      <c r="F262" s="4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1"/>
      <c r="C263" s="1"/>
      <c r="D263" s="1"/>
      <c r="E263" s="1"/>
      <c r="F263" s="4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1"/>
      <c r="C264" s="1"/>
      <c r="D264" s="1"/>
      <c r="E264" s="1"/>
      <c r="F264" s="4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1"/>
      <c r="C265" s="1"/>
      <c r="D265" s="1"/>
      <c r="E265" s="1"/>
      <c r="F265" s="4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1"/>
      <c r="C266" s="1"/>
      <c r="D266" s="1"/>
      <c r="E266" s="1"/>
      <c r="F266" s="4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1"/>
      <c r="C267" s="1"/>
      <c r="D267" s="1"/>
      <c r="E267" s="1"/>
      <c r="F267" s="4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1"/>
      <c r="C268" s="1"/>
      <c r="D268" s="1"/>
      <c r="E268" s="1"/>
      <c r="F268" s="49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1"/>
      <c r="C269" s="1"/>
      <c r="D269" s="1"/>
      <c r="E269" s="1"/>
      <c r="F269" s="49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1"/>
      <c r="C270" s="1"/>
      <c r="D270" s="1"/>
      <c r="E270" s="1"/>
      <c r="F270" s="49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1"/>
      <c r="C271" s="1"/>
      <c r="D271" s="1"/>
      <c r="E271" s="1"/>
      <c r="F271" s="49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1"/>
      <c r="C272" s="1"/>
      <c r="D272" s="1"/>
      <c r="E272" s="1"/>
      <c r="F272" s="49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1"/>
      <c r="C273" s="1"/>
      <c r="D273" s="1"/>
      <c r="E273" s="1"/>
      <c r="F273" s="49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1"/>
      <c r="C274" s="1"/>
      <c r="D274" s="1"/>
      <c r="E274" s="1"/>
      <c r="F274" s="49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1"/>
      <c r="C275" s="1"/>
      <c r="D275" s="1"/>
      <c r="E275" s="1"/>
      <c r="F275" s="49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1"/>
      <c r="C276" s="1"/>
      <c r="D276" s="1"/>
      <c r="E276" s="1"/>
      <c r="F276" s="49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1"/>
      <c r="C277" s="1"/>
      <c r="D277" s="1"/>
      <c r="E277" s="1"/>
      <c r="F277" s="49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1"/>
      <c r="C278" s="1"/>
      <c r="D278" s="1"/>
      <c r="E278" s="1"/>
      <c r="F278" s="49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1"/>
      <c r="C279" s="1"/>
      <c r="D279" s="1"/>
      <c r="E279" s="1"/>
      <c r="F279" s="49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1"/>
      <c r="C280" s="1"/>
      <c r="D280" s="1"/>
      <c r="E280" s="1"/>
      <c r="F280" s="49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1"/>
      <c r="C281" s="1"/>
      <c r="D281" s="1"/>
      <c r="E281" s="1"/>
      <c r="F281" s="49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1"/>
      <c r="C282" s="1"/>
      <c r="D282" s="1"/>
      <c r="E282" s="1"/>
      <c r="F282" s="49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1"/>
      <c r="C283" s="1"/>
      <c r="D283" s="1"/>
      <c r="E283" s="1"/>
      <c r="F283" s="49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1"/>
      <c r="C284" s="1"/>
      <c r="D284" s="1"/>
      <c r="E284" s="1"/>
      <c r="F284" s="49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1"/>
      <c r="C285" s="1"/>
      <c r="D285" s="1"/>
      <c r="E285" s="1"/>
      <c r="F285" s="49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1"/>
      <c r="C286" s="1"/>
      <c r="D286" s="1"/>
      <c r="E286" s="1"/>
      <c r="F286" s="49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1"/>
      <c r="C287" s="1"/>
      <c r="D287" s="1"/>
      <c r="E287" s="1"/>
      <c r="F287" s="49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1"/>
      <c r="C288" s="1"/>
      <c r="D288" s="1"/>
      <c r="E288" s="1"/>
      <c r="F288" s="49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1"/>
      <c r="C289" s="1"/>
      <c r="D289" s="1"/>
      <c r="E289" s="1"/>
      <c r="F289" s="49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1"/>
      <c r="C290" s="1"/>
      <c r="D290" s="1"/>
      <c r="E290" s="1"/>
      <c r="F290" s="49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1"/>
      <c r="C291" s="1"/>
      <c r="D291" s="1"/>
      <c r="E291" s="1"/>
      <c r="F291" s="49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1"/>
      <c r="C292" s="1"/>
      <c r="D292" s="1"/>
      <c r="E292" s="1"/>
      <c r="F292" s="49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1"/>
      <c r="C293" s="1"/>
      <c r="D293" s="1"/>
      <c r="E293" s="1"/>
      <c r="F293" s="49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1"/>
      <c r="C294" s="1"/>
      <c r="D294" s="1"/>
      <c r="E294" s="1"/>
      <c r="F294" s="49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1"/>
      <c r="C295" s="1"/>
      <c r="D295" s="1"/>
      <c r="E295" s="1"/>
      <c r="F295" s="49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1"/>
      <c r="C296" s="1"/>
      <c r="D296" s="1"/>
      <c r="E296" s="1"/>
      <c r="F296" s="49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1"/>
      <c r="C297" s="1"/>
      <c r="D297" s="1"/>
      <c r="E297" s="1"/>
      <c r="F297" s="49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1"/>
      <c r="C298" s="1"/>
      <c r="D298" s="1"/>
      <c r="E298" s="1"/>
      <c r="F298" s="49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1"/>
      <c r="C299" s="1"/>
      <c r="D299" s="1"/>
      <c r="E299" s="1"/>
      <c r="F299" s="49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1"/>
      <c r="C300" s="1"/>
      <c r="D300" s="1"/>
      <c r="E300" s="1"/>
      <c r="F300" s="49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1"/>
      <c r="C301" s="1"/>
      <c r="D301" s="1"/>
      <c r="E301" s="1"/>
      <c r="F301" s="49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1"/>
      <c r="C302" s="1"/>
      <c r="D302" s="1"/>
      <c r="E302" s="1"/>
      <c r="F302" s="49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1"/>
      <c r="C303" s="1"/>
      <c r="D303" s="1"/>
      <c r="E303" s="1"/>
      <c r="F303" s="49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1"/>
      <c r="C304" s="1"/>
      <c r="D304" s="1"/>
      <c r="E304" s="1"/>
      <c r="F304" s="49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1"/>
      <c r="C305" s="1"/>
      <c r="D305" s="1"/>
      <c r="E305" s="1"/>
      <c r="F305" s="49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1"/>
      <c r="C306" s="1"/>
      <c r="D306" s="1"/>
      <c r="E306" s="1"/>
      <c r="F306" s="49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1"/>
      <c r="C307" s="1"/>
      <c r="D307" s="1"/>
      <c r="E307" s="1"/>
      <c r="F307" s="49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1"/>
      <c r="C308" s="1"/>
      <c r="D308" s="1"/>
      <c r="E308" s="1"/>
      <c r="F308" s="49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1"/>
      <c r="C309" s="1"/>
      <c r="D309" s="1"/>
      <c r="E309" s="1"/>
      <c r="F309" s="49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1"/>
      <c r="C310" s="1"/>
      <c r="D310" s="1"/>
      <c r="E310" s="1"/>
      <c r="F310" s="49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1"/>
      <c r="C311" s="1"/>
      <c r="D311" s="1"/>
      <c r="E311" s="1"/>
      <c r="F311" s="49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1"/>
      <c r="C312" s="1"/>
      <c r="D312" s="1"/>
      <c r="E312" s="1"/>
      <c r="F312" s="49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1"/>
      <c r="C313" s="1"/>
      <c r="D313" s="1"/>
      <c r="E313" s="1"/>
      <c r="F313" s="49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1"/>
      <c r="C314" s="1"/>
      <c r="D314" s="1"/>
      <c r="E314" s="1"/>
      <c r="F314" s="49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1"/>
      <c r="C315" s="1"/>
      <c r="D315" s="1"/>
      <c r="E315" s="1"/>
      <c r="F315" s="49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1"/>
      <c r="C316" s="1"/>
      <c r="D316" s="1"/>
      <c r="E316" s="1"/>
      <c r="F316" s="49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1"/>
      <c r="C317" s="1"/>
      <c r="D317" s="1"/>
      <c r="E317" s="1"/>
      <c r="F317" s="49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1"/>
      <c r="C318" s="1"/>
      <c r="D318" s="1"/>
      <c r="E318" s="1"/>
      <c r="F318" s="49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1"/>
      <c r="C319" s="1"/>
      <c r="D319" s="1"/>
      <c r="E319" s="1"/>
      <c r="F319" s="49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1"/>
      <c r="C320" s="1"/>
      <c r="D320" s="1"/>
      <c r="E320" s="1"/>
      <c r="F320" s="49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1"/>
      <c r="C321" s="1"/>
      <c r="D321" s="1"/>
      <c r="E321" s="1"/>
      <c r="F321" s="49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1"/>
      <c r="C322" s="1"/>
      <c r="D322" s="1"/>
      <c r="E322" s="1"/>
      <c r="F322" s="49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1"/>
      <c r="C323" s="1"/>
      <c r="D323" s="1"/>
      <c r="E323" s="1"/>
      <c r="F323" s="49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1"/>
      <c r="C324" s="1"/>
      <c r="D324" s="1"/>
      <c r="E324" s="1"/>
      <c r="F324" s="49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1"/>
      <c r="C325" s="1"/>
      <c r="D325" s="1"/>
      <c r="E325" s="1"/>
      <c r="F325" s="49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1"/>
      <c r="C326" s="1"/>
      <c r="D326" s="1"/>
      <c r="E326" s="1"/>
      <c r="F326" s="49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1"/>
      <c r="C327" s="1"/>
      <c r="D327" s="1"/>
      <c r="E327" s="1"/>
      <c r="F327" s="49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1"/>
      <c r="C328" s="1"/>
      <c r="D328" s="1"/>
      <c r="E328" s="1"/>
      <c r="F328" s="49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1"/>
      <c r="C329" s="1"/>
      <c r="D329" s="1"/>
      <c r="E329" s="1"/>
      <c r="F329" s="49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1"/>
      <c r="C330" s="1"/>
      <c r="D330" s="1"/>
      <c r="E330" s="1"/>
      <c r="F330" s="49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1"/>
      <c r="C331" s="1"/>
      <c r="D331" s="1"/>
      <c r="E331" s="1"/>
      <c r="F331" s="49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1"/>
      <c r="C332" s="1"/>
      <c r="D332" s="1"/>
      <c r="E332" s="1"/>
      <c r="F332" s="49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1"/>
      <c r="C333" s="1"/>
      <c r="D333" s="1"/>
      <c r="E333" s="1"/>
      <c r="F333" s="49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1"/>
      <c r="C334" s="1"/>
      <c r="D334" s="1"/>
      <c r="E334" s="1"/>
      <c r="F334" s="49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1"/>
      <c r="C335" s="1"/>
      <c r="D335" s="1"/>
      <c r="E335" s="1"/>
      <c r="F335" s="49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1"/>
      <c r="C336" s="1"/>
      <c r="D336" s="1"/>
      <c r="E336" s="1"/>
      <c r="F336" s="49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1"/>
      <c r="C337" s="1"/>
      <c r="D337" s="1"/>
      <c r="E337" s="1"/>
      <c r="F337" s="49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1"/>
      <c r="C338" s="1"/>
      <c r="D338" s="1"/>
      <c r="E338" s="1"/>
      <c r="F338" s="49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1"/>
      <c r="C339" s="1"/>
      <c r="D339" s="1"/>
      <c r="E339" s="1"/>
      <c r="F339" s="49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1"/>
      <c r="C340" s="1"/>
      <c r="D340" s="1"/>
      <c r="E340" s="1"/>
      <c r="F340" s="49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1"/>
      <c r="C341" s="1"/>
      <c r="D341" s="1"/>
      <c r="E341" s="1"/>
      <c r="F341" s="49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1"/>
      <c r="C342" s="1"/>
      <c r="D342" s="1"/>
      <c r="E342" s="1"/>
      <c r="F342" s="49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1"/>
      <c r="C343" s="1"/>
      <c r="D343" s="1"/>
      <c r="E343" s="1"/>
      <c r="F343" s="49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1"/>
      <c r="C344" s="1"/>
      <c r="D344" s="1"/>
      <c r="E344" s="1"/>
      <c r="F344" s="49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1"/>
      <c r="C345" s="1"/>
      <c r="D345" s="1"/>
      <c r="E345" s="1"/>
      <c r="F345" s="49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1"/>
      <c r="C346" s="1"/>
      <c r="D346" s="1"/>
      <c r="E346" s="1"/>
      <c r="F346" s="49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1"/>
      <c r="C347" s="1"/>
      <c r="D347" s="1"/>
      <c r="E347" s="1"/>
      <c r="F347" s="49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1"/>
      <c r="C348" s="1"/>
      <c r="D348" s="1"/>
      <c r="E348" s="1"/>
      <c r="F348" s="49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1"/>
      <c r="C349" s="1"/>
      <c r="D349" s="1"/>
      <c r="E349" s="1"/>
      <c r="F349" s="49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1"/>
      <c r="C350" s="1"/>
      <c r="D350" s="1"/>
      <c r="E350" s="1"/>
      <c r="F350" s="49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1"/>
      <c r="C351" s="1"/>
      <c r="D351" s="1"/>
      <c r="E351" s="1"/>
      <c r="F351" s="49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1"/>
      <c r="C352" s="1"/>
      <c r="D352" s="1"/>
      <c r="E352" s="1"/>
      <c r="F352" s="49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1"/>
      <c r="C353" s="1"/>
      <c r="D353" s="1"/>
      <c r="E353" s="1"/>
      <c r="F353" s="49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1"/>
      <c r="C354" s="1"/>
      <c r="D354" s="1"/>
      <c r="E354" s="1"/>
      <c r="F354" s="49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1"/>
      <c r="C355" s="1"/>
      <c r="D355" s="1"/>
      <c r="E355" s="1"/>
      <c r="F355" s="49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1"/>
      <c r="C356" s="1"/>
      <c r="D356" s="1"/>
      <c r="E356" s="1"/>
      <c r="F356" s="49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1"/>
      <c r="C357" s="1"/>
      <c r="D357" s="1"/>
      <c r="E357" s="1"/>
      <c r="F357" s="49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1"/>
      <c r="C358" s="1"/>
      <c r="D358" s="1"/>
      <c r="E358" s="1"/>
      <c r="F358" s="49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1"/>
      <c r="C359" s="1"/>
      <c r="D359" s="1"/>
      <c r="E359" s="1"/>
      <c r="F359" s="49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1"/>
      <c r="C360" s="1"/>
      <c r="D360" s="1"/>
      <c r="E360" s="1"/>
      <c r="F360" s="49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1"/>
      <c r="C361" s="1"/>
      <c r="D361" s="1"/>
      <c r="E361" s="1"/>
      <c r="F361" s="49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1"/>
      <c r="C362" s="1"/>
      <c r="D362" s="1"/>
      <c r="E362" s="1"/>
      <c r="F362" s="49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1"/>
      <c r="C363" s="1"/>
      <c r="D363" s="1"/>
      <c r="E363" s="1"/>
      <c r="F363" s="49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1"/>
      <c r="C364" s="1"/>
      <c r="D364" s="1"/>
      <c r="E364" s="1"/>
      <c r="F364" s="49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1"/>
      <c r="C365" s="1"/>
      <c r="D365" s="1"/>
      <c r="E365" s="1"/>
      <c r="F365" s="49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1"/>
      <c r="C366" s="1"/>
      <c r="D366" s="1"/>
      <c r="E366" s="1"/>
      <c r="F366" s="49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1"/>
      <c r="C367" s="1"/>
      <c r="D367" s="1"/>
      <c r="E367" s="1"/>
      <c r="F367" s="49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1"/>
      <c r="C368" s="1"/>
      <c r="D368" s="1"/>
      <c r="E368" s="1"/>
      <c r="F368" s="49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1"/>
      <c r="C369" s="1"/>
      <c r="D369" s="1"/>
      <c r="E369" s="1"/>
      <c r="F369" s="49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1"/>
      <c r="C370" s="1"/>
      <c r="D370" s="1"/>
      <c r="E370" s="1"/>
      <c r="F370" s="49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1"/>
      <c r="C371" s="1"/>
      <c r="D371" s="1"/>
      <c r="E371" s="1"/>
      <c r="F371" s="49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1"/>
      <c r="C372" s="1"/>
      <c r="D372" s="1"/>
      <c r="E372" s="1"/>
      <c r="F372" s="49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1"/>
      <c r="C373" s="1"/>
      <c r="D373" s="1"/>
      <c r="E373" s="1"/>
      <c r="F373" s="49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1"/>
      <c r="C374" s="1"/>
      <c r="D374" s="1"/>
      <c r="E374" s="1"/>
      <c r="F374" s="49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1"/>
      <c r="C375" s="1"/>
      <c r="D375" s="1"/>
      <c r="E375" s="1"/>
      <c r="F375" s="49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1"/>
      <c r="C376" s="1"/>
      <c r="D376" s="1"/>
      <c r="E376" s="1"/>
      <c r="F376" s="49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1"/>
      <c r="C377" s="1"/>
      <c r="D377" s="1"/>
      <c r="E377" s="1"/>
      <c r="F377" s="49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1"/>
      <c r="C378" s="1"/>
      <c r="D378" s="1"/>
      <c r="E378" s="1"/>
      <c r="F378" s="49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1"/>
      <c r="C379" s="1"/>
      <c r="D379" s="1"/>
      <c r="E379" s="1"/>
      <c r="F379" s="49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1"/>
      <c r="C380" s="1"/>
      <c r="D380" s="1"/>
      <c r="E380" s="1"/>
      <c r="F380" s="49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1"/>
      <c r="C381" s="1"/>
      <c r="D381" s="1"/>
      <c r="E381" s="1"/>
      <c r="F381" s="49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1"/>
      <c r="C382" s="1"/>
      <c r="D382" s="1"/>
      <c r="E382" s="1"/>
      <c r="F382" s="49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1"/>
      <c r="C383" s="1"/>
      <c r="D383" s="1"/>
      <c r="E383" s="1"/>
      <c r="F383" s="49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1"/>
      <c r="C384" s="1"/>
      <c r="D384" s="1"/>
      <c r="E384" s="1"/>
      <c r="F384" s="49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1"/>
      <c r="C385" s="1"/>
      <c r="D385" s="1"/>
      <c r="E385" s="1"/>
      <c r="F385" s="49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1"/>
      <c r="C386" s="1"/>
      <c r="D386" s="1"/>
      <c r="E386" s="1"/>
      <c r="F386" s="49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1"/>
      <c r="C387" s="1"/>
      <c r="D387" s="1"/>
      <c r="E387" s="1"/>
      <c r="F387" s="49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1"/>
      <c r="C388" s="1"/>
      <c r="D388" s="1"/>
      <c r="E388" s="1"/>
      <c r="F388" s="49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1"/>
      <c r="C389" s="1"/>
      <c r="D389" s="1"/>
      <c r="E389" s="1"/>
      <c r="F389" s="49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1"/>
      <c r="C390" s="1"/>
      <c r="D390" s="1"/>
      <c r="E390" s="1"/>
      <c r="F390" s="49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1"/>
      <c r="C391" s="1"/>
      <c r="D391" s="1"/>
      <c r="E391" s="1"/>
      <c r="F391" s="49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1"/>
      <c r="C392" s="1"/>
      <c r="D392" s="1"/>
      <c r="E392" s="1"/>
      <c r="F392" s="49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1"/>
      <c r="C393" s="1"/>
      <c r="D393" s="1"/>
      <c r="E393" s="1"/>
      <c r="F393" s="49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1"/>
      <c r="C394" s="1"/>
      <c r="D394" s="1"/>
      <c r="E394" s="1"/>
      <c r="F394" s="49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1"/>
      <c r="C395" s="1"/>
      <c r="D395" s="1"/>
      <c r="E395" s="1"/>
      <c r="F395" s="49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1"/>
      <c r="C396" s="1"/>
      <c r="D396" s="1"/>
      <c r="E396" s="1"/>
      <c r="F396" s="49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1"/>
      <c r="C397" s="1"/>
      <c r="D397" s="1"/>
      <c r="E397" s="1"/>
      <c r="F397" s="49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1"/>
      <c r="C398" s="1"/>
      <c r="D398" s="1"/>
      <c r="E398" s="1"/>
      <c r="F398" s="49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1"/>
      <c r="C399" s="1"/>
      <c r="D399" s="1"/>
      <c r="E399" s="1"/>
      <c r="F399" s="49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1"/>
      <c r="C400" s="1"/>
      <c r="D400" s="1"/>
      <c r="E400" s="1"/>
      <c r="F400" s="49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1"/>
      <c r="C401" s="1"/>
      <c r="D401" s="1"/>
      <c r="E401" s="1"/>
      <c r="F401" s="49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1"/>
      <c r="C402" s="1"/>
      <c r="D402" s="1"/>
      <c r="E402" s="1"/>
      <c r="F402" s="49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1"/>
      <c r="C403" s="1"/>
      <c r="D403" s="1"/>
      <c r="E403" s="1"/>
      <c r="F403" s="49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1"/>
      <c r="C404" s="1"/>
      <c r="D404" s="1"/>
      <c r="E404" s="1"/>
      <c r="F404" s="49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1"/>
      <c r="C405" s="1"/>
      <c r="D405" s="1"/>
      <c r="E405" s="1"/>
      <c r="F405" s="49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1"/>
      <c r="C406" s="1"/>
      <c r="D406" s="1"/>
      <c r="E406" s="1"/>
      <c r="F406" s="49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1"/>
      <c r="C407" s="1"/>
      <c r="D407" s="1"/>
      <c r="E407" s="1"/>
      <c r="F407" s="49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1"/>
      <c r="C408" s="1"/>
      <c r="D408" s="1"/>
      <c r="E408" s="1"/>
      <c r="F408" s="49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1"/>
      <c r="C409" s="1"/>
      <c r="D409" s="1"/>
      <c r="E409" s="1"/>
      <c r="F409" s="49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1"/>
      <c r="C410" s="1"/>
      <c r="D410" s="1"/>
      <c r="E410" s="1"/>
      <c r="F410" s="49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1"/>
      <c r="C411" s="1"/>
      <c r="D411" s="1"/>
      <c r="E411" s="1"/>
      <c r="F411" s="49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1"/>
      <c r="C412" s="1"/>
      <c r="D412" s="1"/>
      <c r="E412" s="1"/>
      <c r="F412" s="49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1"/>
      <c r="C413" s="1"/>
      <c r="D413" s="1"/>
      <c r="E413" s="1"/>
      <c r="F413" s="49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1"/>
      <c r="C414" s="1"/>
      <c r="D414" s="1"/>
      <c r="E414" s="1"/>
      <c r="F414" s="49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1"/>
      <c r="C415" s="1"/>
      <c r="D415" s="1"/>
      <c r="E415" s="1"/>
      <c r="F415" s="49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1"/>
      <c r="C416" s="1"/>
      <c r="D416" s="1"/>
      <c r="E416" s="1"/>
      <c r="F416" s="49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1"/>
      <c r="C417" s="1"/>
      <c r="D417" s="1"/>
      <c r="E417" s="1"/>
      <c r="F417" s="49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1"/>
      <c r="C418" s="1"/>
      <c r="D418" s="1"/>
      <c r="E418" s="1"/>
      <c r="F418" s="49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1"/>
      <c r="C419" s="1"/>
      <c r="D419" s="1"/>
      <c r="E419" s="1"/>
      <c r="F419" s="49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1"/>
      <c r="C420" s="1"/>
      <c r="D420" s="1"/>
      <c r="E420" s="1"/>
      <c r="F420" s="49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1"/>
      <c r="C421" s="1"/>
      <c r="D421" s="1"/>
      <c r="E421" s="1"/>
      <c r="F421" s="49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1"/>
      <c r="C422" s="1"/>
      <c r="D422" s="1"/>
      <c r="E422" s="1"/>
      <c r="F422" s="49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1"/>
      <c r="C423" s="1"/>
      <c r="D423" s="1"/>
      <c r="E423" s="1"/>
      <c r="F423" s="49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1"/>
      <c r="C424" s="1"/>
      <c r="D424" s="1"/>
      <c r="E424" s="1"/>
      <c r="F424" s="49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1"/>
      <c r="C425" s="1"/>
      <c r="D425" s="1"/>
      <c r="E425" s="1"/>
      <c r="F425" s="49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1"/>
      <c r="C426" s="1"/>
      <c r="D426" s="1"/>
      <c r="E426" s="1"/>
      <c r="F426" s="49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1"/>
      <c r="C427" s="1"/>
      <c r="D427" s="1"/>
      <c r="E427" s="1"/>
      <c r="F427" s="49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1"/>
      <c r="C428" s="1"/>
      <c r="D428" s="1"/>
      <c r="E428" s="1"/>
      <c r="F428" s="49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1"/>
      <c r="C429" s="1"/>
      <c r="D429" s="1"/>
      <c r="E429" s="1"/>
      <c r="F429" s="49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1"/>
      <c r="C430" s="1"/>
      <c r="D430" s="1"/>
      <c r="E430" s="1"/>
      <c r="F430" s="49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1"/>
      <c r="C431" s="1"/>
      <c r="D431" s="1"/>
      <c r="E431" s="1"/>
      <c r="F431" s="49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1"/>
      <c r="C432" s="1"/>
      <c r="D432" s="1"/>
      <c r="E432" s="1"/>
      <c r="F432" s="49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1"/>
      <c r="C433" s="1"/>
      <c r="D433" s="1"/>
      <c r="E433" s="1"/>
      <c r="F433" s="49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1"/>
      <c r="C434" s="1"/>
      <c r="D434" s="1"/>
      <c r="E434" s="1"/>
      <c r="F434" s="49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1"/>
      <c r="C435" s="1"/>
      <c r="D435" s="1"/>
      <c r="E435" s="1"/>
      <c r="F435" s="49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1"/>
      <c r="C436" s="1"/>
      <c r="D436" s="1"/>
      <c r="E436" s="1"/>
      <c r="F436" s="49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1"/>
      <c r="C437" s="1"/>
      <c r="D437" s="1"/>
      <c r="E437" s="1"/>
      <c r="F437" s="49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1"/>
      <c r="C438" s="1"/>
      <c r="D438" s="1"/>
      <c r="E438" s="1"/>
      <c r="F438" s="49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1"/>
      <c r="C439" s="1"/>
      <c r="D439" s="1"/>
      <c r="E439" s="1"/>
      <c r="F439" s="49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1"/>
      <c r="C440" s="1"/>
      <c r="D440" s="1"/>
      <c r="E440" s="1"/>
      <c r="F440" s="49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1"/>
      <c r="C441" s="1"/>
      <c r="D441" s="1"/>
      <c r="E441" s="1"/>
      <c r="F441" s="49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1"/>
      <c r="C442" s="1"/>
      <c r="D442" s="1"/>
      <c r="E442" s="1"/>
      <c r="F442" s="49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/>
    <row r="444" spans="1:23" ht="15.75" customHeight="1"/>
    <row r="445" spans="1:23" ht="15.75" customHeight="1"/>
    <row r="446" spans="1:23" ht="15.75" customHeight="1"/>
    <row r="447" spans="1:23" ht="15.75" customHeight="1"/>
    <row r="448" spans="1:23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1:G1"/>
    <mergeCell ref="A2:G2"/>
    <mergeCell ref="A5:A9"/>
    <mergeCell ref="B5:B9"/>
    <mergeCell ref="C5:C9"/>
    <mergeCell ref="D5:D9"/>
    <mergeCell ref="E5:E8"/>
    <mergeCell ref="F5:F8"/>
    <mergeCell ref="G5:G8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G3:G234"/>
  <sheetViews>
    <sheetView workbookViewId="0">
      <selection activeCell="J10" sqref="J10"/>
    </sheetView>
  </sheetViews>
  <sheetFormatPr defaultRowHeight="14.25"/>
  <cols>
    <col min="7" max="7" width="13.5" customWidth="1"/>
  </cols>
  <sheetData>
    <row r="3" spans="7:7" ht="16.5">
      <c r="G3" s="31" t="s">
        <v>2</v>
      </c>
    </row>
    <row r="4" spans="7:7" ht="16.5">
      <c r="G4" s="29" t="s">
        <v>1</v>
      </c>
    </row>
    <row r="5" spans="7:7" ht="16.5">
      <c r="G5" s="29" t="s">
        <v>1</v>
      </c>
    </row>
    <row r="6" spans="7:7" ht="16.5">
      <c r="G6" s="55" t="s">
        <v>3</v>
      </c>
    </row>
    <row r="7" spans="7:7" ht="16.5">
      <c r="G7" s="55" t="s">
        <v>3</v>
      </c>
    </row>
    <row r="8" spans="7:7" ht="16.5">
      <c r="G8" s="29" t="s">
        <v>1</v>
      </c>
    </row>
    <row r="9" spans="7:7" ht="16.5">
      <c r="G9" s="29" t="s">
        <v>1</v>
      </c>
    </row>
    <row r="10" spans="7:7" ht="16.5">
      <c r="G10" s="29" t="s">
        <v>1</v>
      </c>
    </row>
    <row r="11" spans="7:7" ht="16.5">
      <c r="G11" s="29" t="s">
        <v>1</v>
      </c>
    </row>
    <row r="12" spans="7:7" ht="16.5">
      <c r="G12" s="29" t="s">
        <v>1</v>
      </c>
    </row>
    <row r="13" spans="7:7" ht="16.5">
      <c r="G13" s="31" t="s">
        <v>2</v>
      </c>
    </row>
    <row r="14" spans="7:7" ht="16.5">
      <c r="G14" s="29" t="s">
        <v>1</v>
      </c>
    </row>
    <row r="15" spans="7:7" ht="16.5">
      <c r="G15" s="29" t="s">
        <v>1</v>
      </c>
    </row>
    <row r="16" spans="7:7" ht="16.5">
      <c r="G16" s="19" t="s">
        <v>2</v>
      </c>
    </row>
    <row r="17" spans="7:7" ht="16.5">
      <c r="G17" s="19" t="s">
        <v>2</v>
      </c>
    </row>
    <row r="18" spans="7:7" ht="16.5">
      <c r="G18" s="19" t="s">
        <v>2</v>
      </c>
    </row>
    <row r="19" spans="7:7" ht="16.5">
      <c r="G19" s="19" t="s">
        <v>2</v>
      </c>
    </row>
    <row r="20" spans="7:7" ht="16.5">
      <c r="G20" s="29" t="s">
        <v>1</v>
      </c>
    </row>
    <row r="21" spans="7:7" ht="16.5">
      <c r="G21" s="19" t="s">
        <v>2</v>
      </c>
    </row>
    <row r="22" spans="7:7" ht="16.5">
      <c r="G22" s="19" t="s">
        <v>2</v>
      </c>
    </row>
    <row r="23" spans="7:7" ht="16.5">
      <c r="G23" s="19" t="s">
        <v>2</v>
      </c>
    </row>
    <row r="24" spans="7:7" ht="16.5">
      <c r="G24" s="19" t="s">
        <v>2</v>
      </c>
    </row>
    <row r="25" spans="7:7" ht="16.5">
      <c r="G25" s="55" t="s">
        <v>3</v>
      </c>
    </row>
    <row r="26" spans="7:7" ht="16.5">
      <c r="G26" s="31" t="s">
        <v>2</v>
      </c>
    </row>
    <row r="27" spans="7:7" ht="16.5">
      <c r="G27" s="19" t="s">
        <v>2</v>
      </c>
    </row>
    <row r="28" spans="7:7" ht="16.5">
      <c r="G28" s="29" t="s">
        <v>1</v>
      </c>
    </row>
    <row r="29" spans="7:7" ht="16.5">
      <c r="G29" s="19" t="s">
        <v>2</v>
      </c>
    </row>
    <row r="30" spans="7:7" ht="16.5">
      <c r="G30" s="29" t="s">
        <v>1</v>
      </c>
    </row>
    <row r="31" spans="7:7" ht="16.5">
      <c r="G31" s="55" t="s">
        <v>3</v>
      </c>
    </row>
    <row r="32" spans="7:7" ht="16.5">
      <c r="G32" s="19" t="s">
        <v>2</v>
      </c>
    </row>
    <row r="33" spans="7:7" ht="16.5">
      <c r="G33" s="29" t="s">
        <v>1</v>
      </c>
    </row>
    <row r="34" spans="7:7" ht="16.5">
      <c r="G34" s="19" t="s">
        <v>2</v>
      </c>
    </row>
    <row r="35" spans="7:7" ht="16.5">
      <c r="G35" s="19" t="s">
        <v>2</v>
      </c>
    </row>
    <row r="36" spans="7:7" ht="16.5">
      <c r="G36" s="29" t="s">
        <v>1</v>
      </c>
    </row>
    <row r="37" spans="7:7" ht="16.5">
      <c r="G37" s="19" t="s">
        <v>2</v>
      </c>
    </row>
    <row r="38" spans="7:7" ht="16.5">
      <c r="G38" s="19" t="s">
        <v>2</v>
      </c>
    </row>
    <row r="39" spans="7:7" ht="16.5">
      <c r="G39" s="19" t="s">
        <v>2</v>
      </c>
    </row>
    <row r="40" spans="7:7" ht="16.5">
      <c r="G40" s="29" t="s">
        <v>1</v>
      </c>
    </row>
    <row r="41" spans="7:7" ht="16.5">
      <c r="G41" s="29" t="s">
        <v>1</v>
      </c>
    </row>
    <row r="42" spans="7:7" ht="16.5">
      <c r="G42" s="31" t="s">
        <v>1</v>
      </c>
    </row>
    <row r="43" spans="7:7" ht="16.5">
      <c r="G43" s="29" t="s">
        <v>1</v>
      </c>
    </row>
    <row r="44" spans="7:7" ht="16.5">
      <c r="G44" s="29" t="s">
        <v>1</v>
      </c>
    </row>
    <row r="45" spans="7:7" ht="16.5">
      <c r="G45" s="19" t="s">
        <v>2</v>
      </c>
    </row>
    <row r="46" spans="7:7" ht="16.5">
      <c r="G46" s="19" t="s">
        <v>2</v>
      </c>
    </row>
    <row r="47" spans="7:7" ht="16.5">
      <c r="G47" s="29" t="s">
        <v>1</v>
      </c>
    </row>
    <row r="48" spans="7:7" ht="16.5">
      <c r="G48" s="29" t="s">
        <v>1</v>
      </c>
    </row>
    <row r="49" spans="7:7" ht="16.5">
      <c r="G49" s="19" t="s">
        <v>2</v>
      </c>
    </row>
    <row r="50" spans="7:7" ht="16.5">
      <c r="G50" s="29" t="s">
        <v>1</v>
      </c>
    </row>
    <row r="51" spans="7:7" ht="16.5">
      <c r="G51" s="31" t="s">
        <v>1</v>
      </c>
    </row>
    <row r="52" spans="7:7" ht="16.5">
      <c r="G52" s="29" t="s">
        <v>1</v>
      </c>
    </row>
    <row r="53" spans="7:7" ht="16.5">
      <c r="G53" s="29" t="s">
        <v>1</v>
      </c>
    </row>
    <row r="54" spans="7:7" ht="16.5">
      <c r="G54" s="29" t="s">
        <v>1</v>
      </c>
    </row>
    <row r="55" spans="7:7" ht="16.5">
      <c r="G55" s="29" t="s">
        <v>1</v>
      </c>
    </row>
    <row r="56" spans="7:7" ht="16.5">
      <c r="G56" s="29" t="s">
        <v>1</v>
      </c>
    </row>
    <row r="57" spans="7:7" ht="16.5">
      <c r="G57" s="19" t="s">
        <v>2</v>
      </c>
    </row>
    <row r="58" spans="7:7" ht="16.5">
      <c r="G58" s="29" t="s">
        <v>1</v>
      </c>
    </row>
    <row r="59" spans="7:7" ht="16.5">
      <c r="G59" s="29" t="s">
        <v>1</v>
      </c>
    </row>
    <row r="60" spans="7:7" ht="16.5">
      <c r="G60" s="29" t="s">
        <v>1</v>
      </c>
    </row>
    <row r="61" spans="7:7" ht="16.5">
      <c r="G61" s="29" t="s">
        <v>1</v>
      </c>
    </row>
    <row r="62" spans="7:7" ht="16.5">
      <c r="G62" s="31" t="s">
        <v>1</v>
      </c>
    </row>
    <row r="63" spans="7:7" ht="16.5">
      <c r="G63" s="29" t="s">
        <v>1</v>
      </c>
    </row>
    <row r="64" spans="7:7" ht="16.5">
      <c r="G64" s="29" t="s">
        <v>1</v>
      </c>
    </row>
    <row r="65" spans="7:7" ht="16.5">
      <c r="G65" s="29" t="s">
        <v>1</v>
      </c>
    </row>
    <row r="66" spans="7:7" ht="16.5">
      <c r="G66" s="29" t="s">
        <v>1</v>
      </c>
    </row>
    <row r="67" spans="7:7" ht="16.5">
      <c r="G67" s="29" t="s">
        <v>1</v>
      </c>
    </row>
    <row r="68" spans="7:7" ht="16.5">
      <c r="G68" s="55" t="s">
        <v>3</v>
      </c>
    </row>
    <row r="69" spans="7:7" ht="16.5">
      <c r="G69" s="18" t="s">
        <v>1</v>
      </c>
    </row>
    <row r="70" spans="7:7" ht="16.5">
      <c r="G70" s="29" t="s">
        <v>1</v>
      </c>
    </row>
    <row r="71" spans="7:7" ht="16.5">
      <c r="G71" s="29" t="s">
        <v>1</v>
      </c>
    </row>
    <row r="72" spans="7:7" ht="16.5">
      <c r="G72" s="29" t="s">
        <v>1</v>
      </c>
    </row>
    <row r="73" spans="7:7" ht="16.5">
      <c r="G73" s="29" t="s">
        <v>1</v>
      </c>
    </row>
    <row r="74" spans="7:7" ht="16.5">
      <c r="G74" s="19" t="s">
        <v>2</v>
      </c>
    </row>
    <row r="75" spans="7:7" ht="16.5">
      <c r="G75" s="19" t="s">
        <v>2</v>
      </c>
    </row>
    <row r="76" spans="7:7" ht="16.5">
      <c r="G76" s="31" t="s">
        <v>1</v>
      </c>
    </row>
    <row r="77" spans="7:7" ht="16.5">
      <c r="G77" s="29" t="s">
        <v>1</v>
      </c>
    </row>
    <row r="78" spans="7:7" ht="16.5">
      <c r="G78" s="29" t="s">
        <v>1</v>
      </c>
    </row>
    <row r="79" spans="7:7" ht="16.5">
      <c r="G79" s="29" t="s">
        <v>1</v>
      </c>
    </row>
    <row r="80" spans="7:7" ht="16.5">
      <c r="G80" s="29" t="s">
        <v>1</v>
      </c>
    </row>
    <row r="81" spans="7:7" ht="16.5">
      <c r="G81" s="29" t="s">
        <v>1</v>
      </c>
    </row>
    <row r="82" spans="7:7" ht="16.5">
      <c r="G82" s="29" t="s">
        <v>1</v>
      </c>
    </row>
    <row r="83" spans="7:7" ht="16.5">
      <c r="G83" s="19" t="s">
        <v>2</v>
      </c>
    </row>
    <row r="84" spans="7:7" ht="16.5">
      <c r="G84" s="29" t="s">
        <v>1</v>
      </c>
    </row>
    <row r="85" spans="7:7" ht="16.5">
      <c r="G85" s="29" t="s">
        <v>1</v>
      </c>
    </row>
    <row r="86" spans="7:7" ht="16.5">
      <c r="G86" s="29" t="s">
        <v>1</v>
      </c>
    </row>
    <row r="87" spans="7:7" ht="16.5">
      <c r="G87" s="29" t="s">
        <v>1</v>
      </c>
    </row>
    <row r="88" spans="7:7" ht="16.5">
      <c r="G88" s="29" t="s">
        <v>1</v>
      </c>
    </row>
    <row r="89" spans="7:7" ht="16.5">
      <c r="G89" s="29" t="s">
        <v>1</v>
      </c>
    </row>
    <row r="90" spans="7:7" ht="16.5">
      <c r="G90" s="29" t="s">
        <v>1</v>
      </c>
    </row>
    <row r="91" spans="7:7" ht="16.5">
      <c r="G91" s="29" t="s">
        <v>1</v>
      </c>
    </row>
    <row r="92" spans="7:7" ht="16.5">
      <c r="G92" s="29" t="s">
        <v>1</v>
      </c>
    </row>
    <row r="93" spans="7:7" ht="16.5">
      <c r="G93" s="29" t="s">
        <v>1</v>
      </c>
    </row>
    <row r="94" spans="7:7" ht="16.5">
      <c r="G94" s="29" t="s">
        <v>1</v>
      </c>
    </row>
    <row r="95" spans="7:7" ht="16.5">
      <c r="G95" s="19" t="s">
        <v>2</v>
      </c>
    </row>
    <row r="96" spans="7:7" ht="16.5">
      <c r="G96" s="29" t="s">
        <v>1</v>
      </c>
    </row>
    <row r="97" spans="7:7" ht="16.5">
      <c r="G97" s="29" t="s">
        <v>1</v>
      </c>
    </row>
    <row r="98" spans="7:7" ht="16.5">
      <c r="G98" s="29" t="s">
        <v>1</v>
      </c>
    </row>
    <row r="99" spans="7:7" ht="16.5">
      <c r="G99" s="19" t="s">
        <v>2</v>
      </c>
    </row>
    <row r="100" spans="7:7" ht="16.5">
      <c r="G100" s="29" t="s">
        <v>1</v>
      </c>
    </row>
    <row r="101" spans="7:7" ht="16.5">
      <c r="G101" s="29" t="s">
        <v>1</v>
      </c>
    </row>
    <row r="102" spans="7:7" ht="16.5">
      <c r="G102" s="29" t="s">
        <v>1</v>
      </c>
    </row>
    <row r="103" spans="7:7" ht="16.5">
      <c r="G103" s="29" t="s">
        <v>1</v>
      </c>
    </row>
    <row r="104" spans="7:7" ht="16.5">
      <c r="G104" s="29" t="s">
        <v>1</v>
      </c>
    </row>
    <row r="105" spans="7:7" ht="16.5">
      <c r="G105" s="29" t="s">
        <v>1</v>
      </c>
    </row>
    <row r="106" spans="7:7" ht="16.5">
      <c r="G106" s="29" t="s">
        <v>1</v>
      </c>
    </row>
    <row r="107" spans="7:7" ht="16.5">
      <c r="G107" s="29" t="s">
        <v>1</v>
      </c>
    </row>
    <row r="108" spans="7:7" ht="16.5">
      <c r="G108" s="29" t="s">
        <v>1</v>
      </c>
    </row>
    <row r="109" spans="7:7" ht="16.5">
      <c r="G109" s="19" t="s">
        <v>2</v>
      </c>
    </row>
    <row r="110" spans="7:7" ht="16.5">
      <c r="G110" s="19" t="s">
        <v>2</v>
      </c>
    </row>
    <row r="111" spans="7:7" ht="16.5">
      <c r="G111" s="19" t="s">
        <v>2</v>
      </c>
    </row>
    <row r="112" spans="7:7" ht="16.5">
      <c r="G112" s="19" t="s">
        <v>2</v>
      </c>
    </row>
    <row r="113" spans="7:7" ht="16.5">
      <c r="G113" s="19" t="s">
        <v>2</v>
      </c>
    </row>
    <row r="114" spans="7:7" ht="16.5">
      <c r="G114" s="31" t="s">
        <v>1</v>
      </c>
    </row>
    <row r="115" spans="7:7" ht="16.5">
      <c r="G115" s="29" t="s">
        <v>1</v>
      </c>
    </row>
    <row r="116" spans="7:7" ht="16.5">
      <c r="G116" s="19" t="s">
        <v>2</v>
      </c>
    </row>
    <row r="117" spans="7:7" ht="16.5">
      <c r="G117" s="29" t="s">
        <v>1</v>
      </c>
    </row>
    <row r="118" spans="7:7" ht="16.5">
      <c r="G118" s="29" t="s">
        <v>1</v>
      </c>
    </row>
    <row r="119" spans="7:7" ht="16.5">
      <c r="G119" s="55" t="s">
        <v>3</v>
      </c>
    </row>
    <row r="120" spans="7:7" ht="16.5">
      <c r="G120" s="29" t="s">
        <v>1</v>
      </c>
    </row>
    <row r="121" spans="7:7" ht="16.5">
      <c r="G121" s="29" t="s">
        <v>1</v>
      </c>
    </row>
    <row r="122" spans="7:7" ht="16.5">
      <c r="G122" s="29" t="s">
        <v>1</v>
      </c>
    </row>
    <row r="123" spans="7:7" ht="16.5">
      <c r="G123" s="29" t="s">
        <v>1</v>
      </c>
    </row>
    <row r="124" spans="7:7" ht="16.5">
      <c r="G124" s="29" t="s">
        <v>1</v>
      </c>
    </row>
    <row r="125" spans="7:7" ht="16.5">
      <c r="G125" s="29" t="s">
        <v>1</v>
      </c>
    </row>
    <row r="126" spans="7:7" ht="16.5">
      <c r="G126" s="29" t="s">
        <v>1</v>
      </c>
    </row>
    <row r="127" spans="7:7" ht="16.5">
      <c r="G127" s="29" t="s">
        <v>1</v>
      </c>
    </row>
    <row r="128" spans="7:7" ht="16.5">
      <c r="G128" s="29" t="s">
        <v>1</v>
      </c>
    </row>
    <row r="129" spans="7:7" ht="16.5">
      <c r="G129" s="55" t="s">
        <v>3</v>
      </c>
    </row>
    <row r="130" spans="7:7" ht="16.5">
      <c r="G130" s="29" t="s">
        <v>1</v>
      </c>
    </row>
    <row r="131" spans="7:7" ht="16.5">
      <c r="G131" s="31" t="s">
        <v>1</v>
      </c>
    </row>
    <row r="132" spans="7:7" ht="16.5">
      <c r="G132" s="29" t="s">
        <v>1</v>
      </c>
    </row>
    <row r="133" spans="7:7" ht="16.5">
      <c r="G133" s="29" t="s">
        <v>1</v>
      </c>
    </row>
    <row r="134" spans="7:7" ht="16.5">
      <c r="G134" s="29" t="s">
        <v>1</v>
      </c>
    </row>
    <row r="135" spans="7:7" ht="16.5">
      <c r="G135" s="29" t="s">
        <v>1</v>
      </c>
    </row>
    <row r="136" spans="7:7" ht="16.5">
      <c r="G136" s="29" t="s">
        <v>1</v>
      </c>
    </row>
    <row r="137" spans="7:7" ht="16.5">
      <c r="G137" s="19" t="s">
        <v>2</v>
      </c>
    </row>
    <row r="138" spans="7:7" ht="16.5">
      <c r="G138" s="29" t="s">
        <v>1</v>
      </c>
    </row>
    <row r="139" spans="7:7" ht="16.5">
      <c r="G139" s="29" t="s">
        <v>1</v>
      </c>
    </row>
    <row r="140" spans="7:7" ht="16.5">
      <c r="G140" s="29" t="s">
        <v>1</v>
      </c>
    </row>
    <row r="141" spans="7:7" ht="16.5">
      <c r="G141" s="29" t="s">
        <v>1</v>
      </c>
    </row>
    <row r="142" spans="7:7" ht="16.5">
      <c r="G142" s="29" t="s">
        <v>1</v>
      </c>
    </row>
    <row r="143" spans="7:7" ht="16.5">
      <c r="G143" s="29" t="s">
        <v>1</v>
      </c>
    </row>
    <row r="144" spans="7:7" ht="16.5">
      <c r="G144" s="29" t="s">
        <v>1</v>
      </c>
    </row>
    <row r="145" spans="7:7" ht="16.5">
      <c r="G145" s="29" t="s">
        <v>1</v>
      </c>
    </row>
    <row r="146" spans="7:7" ht="16.5">
      <c r="G146" s="29" t="s">
        <v>1</v>
      </c>
    </row>
    <row r="147" spans="7:7" ht="16.5">
      <c r="G147" s="29" t="s">
        <v>1</v>
      </c>
    </row>
    <row r="148" spans="7:7" ht="16.5">
      <c r="G148" s="29" t="s">
        <v>1</v>
      </c>
    </row>
    <row r="149" spans="7:7" ht="16.5">
      <c r="G149" s="31" t="s">
        <v>1</v>
      </c>
    </row>
    <row r="150" spans="7:7" ht="16.5">
      <c r="G150" s="29" t="s">
        <v>1</v>
      </c>
    </row>
    <row r="151" spans="7:7" ht="16.5">
      <c r="G151" s="29" t="s">
        <v>1</v>
      </c>
    </row>
    <row r="152" spans="7:7" ht="16.5">
      <c r="G152" s="29" t="s">
        <v>1</v>
      </c>
    </row>
    <row r="153" spans="7:7" ht="16.5">
      <c r="G153" s="29" t="s">
        <v>1</v>
      </c>
    </row>
    <row r="154" spans="7:7" ht="16.5">
      <c r="G154" s="29" t="s">
        <v>1</v>
      </c>
    </row>
    <row r="155" spans="7:7" ht="16.5">
      <c r="G155" s="29" t="s">
        <v>1</v>
      </c>
    </row>
    <row r="156" spans="7:7" ht="16.5">
      <c r="G156" s="29" t="s">
        <v>1</v>
      </c>
    </row>
    <row r="157" spans="7:7" ht="16.5">
      <c r="G157" s="29" t="s">
        <v>1</v>
      </c>
    </row>
    <row r="158" spans="7:7" ht="16.5">
      <c r="G158" s="29" t="s">
        <v>1</v>
      </c>
    </row>
    <row r="159" spans="7:7" ht="16.5">
      <c r="G159" s="29" t="s">
        <v>1</v>
      </c>
    </row>
    <row r="160" spans="7:7" ht="16.5">
      <c r="G160" s="29" t="s">
        <v>1</v>
      </c>
    </row>
    <row r="161" spans="7:7" ht="16.5">
      <c r="G161" s="29" t="s">
        <v>1</v>
      </c>
    </row>
    <row r="162" spans="7:7" ht="16.5">
      <c r="G162" s="29" t="s">
        <v>1</v>
      </c>
    </row>
    <row r="163" spans="7:7" ht="16.5">
      <c r="G163" s="29" t="s">
        <v>1</v>
      </c>
    </row>
    <row r="164" spans="7:7" ht="16.5">
      <c r="G164" s="29" t="s">
        <v>1</v>
      </c>
    </row>
    <row r="165" spans="7:7" ht="16.5">
      <c r="G165" s="29" t="s">
        <v>1</v>
      </c>
    </row>
    <row r="166" spans="7:7" ht="16.5">
      <c r="G166" s="29" t="s">
        <v>1</v>
      </c>
    </row>
    <row r="167" spans="7:7" ht="16.5">
      <c r="G167" s="29" t="s">
        <v>1</v>
      </c>
    </row>
    <row r="168" spans="7:7" ht="16.5">
      <c r="G168" s="31" t="s">
        <v>2</v>
      </c>
    </row>
    <row r="169" spans="7:7" ht="16.5">
      <c r="G169" s="29" t="s">
        <v>1</v>
      </c>
    </row>
    <row r="170" spans="7:7" ht="16.5">
      <c r="G170" s="29" t="s">
        <v>1</v>
      </c>
    </row>
    <row r="171" spans="7:7" ht="16.5">
      <c r="G171" s="27" t="s">
        <v>2</v>
      </c>
    </row>
    <row r="172" spans="7:7" ht="16.5">
      <c r="G172" s="29" t="s">
        <v>1</v>
      </c>
    </row>
    <row r="173" spans="7:7" ht="16.5">
      <c r="G173" s="29" t="s">
        <v>1</v>
      </c>
    </row>
    <row r="174" spans="7:7" ht="16.5">
      <c r="G174" s="29" t="s">
        <v>1</v>
      </c>
    </row>
    <row r="175" spans="7:7" ht="16.5">
      <c r="G175" s="29" t="s">
        <v>1</v>
      </c>
    </row>
    <row r="176" spans="7:7" ht="16.5">
      <c r="G176" s="29" t="s">
        <v>1</v>
      </c>
    </row>
    <row r="177" spans="7:7" ht="16.5">
      <c r="G177" s="29" t="s">
        <v>1</v>
      </c>
    </row>
    <row r="178" spans="7:7" ht="16.5">
      <c r="G178" s="27" t="s">
        <v>2</v>
      </c>
    </row>
    <row r="179" spans="7:7" ht="16.5">
      <c r="G179" s="55" t="s">
        <v>3</v>
      </c>
    </row>
    <row r="180" spans="7:7" ht="16.5">
      <c r="G180" s="27" t="s">
        <v>2</v>
      </c>
    </row>
    <row r="181" spans="7:7" ht="16.5">
      <c r="G181" s="55" t="s">
        <v>3</v>
      </c>
    </row>
    <row r="182" spans="7:7" ht="16.5">
      <c r="G182" s="55" t="s">
        <v>3</v>
      </c>
    </row>
    <row r="183" spans="7:7" ht="16.5">
      <c r="G183" s="55" t="s">
        <v>3</v>
      </c>
    </row>
    <row r="184" spans="7:7" ht="16.5">
      <c r="G184" s="55" t="s">
        <v>3</v>
      </c>
    </row>
    <row r="185" spans="7:7" ht="16.5">
      <c r="G185" s="55" t="s">
        <v>3</v>
      </c>
    </row>
    <row r="186" spans="7:7" ht="16.5">
      <c r="G186" s="55" t="s">
        <v>3</v>
      </c>
    </row>
    <row r="187" spans="7:7" ht="16.5">
      <c r="G187" s="27" t="s">
        <v>2</v>
      </c>
    </row>
    <row r="188" spans="7:7" ht="16.5">
      <c r="G188" s="55" t="s">
        <v>3</v>
      </c>
    </row>
    <row r="189" spans="7:7" ht="16.5">
      <c r="G189" s="55" t="s">
        <v>3</v>
      </c>
    </row>
    <row r="190" spans="7:7" ht="16.5">
      <c r="G190" s="31" t="s">
        <v>1</v>
      </c>
    </row>
    <row r="191" spans="7:7" ht="16.5">
      <c r="G191" s="29" t="s">
        <v>1</v>
      </c>
    </row>
    <row r="192" spans="7:7" ht="16.5">
      <c r="G192" s="27" t="s">
        <v>2</v>
      </c>
    </row>
    <row r="193" spans="7:7" ht="16.5">
      <c r="G193" s="29" t="s">
        <v>1</v>
      </c>
    </row>
    <row r="194" spans="7:7" ht="16.5">
      <c r="G194" s="29" t="s">
        <v>1</v>
      </c>
    </row>
    <row r="195" spans="7:7" ht="16.5">
      <c r="G195" s="29" t="s">
        <v>1</v>
      </c>
    </row>
    <row r="196" spans="7:7" ht="16.5">
      <c r="G196" s="29" t="s">
        <v>1</v>
      </c>
    </row>
    <row r="197" spans="7:7" ht="16.5">
      <c r="G197" s="27" t="s">
        <v>2</v>
      </c>
    </row>
    <row r="198" spans="7:7" ht="16.5">
      <c r="G198" s="29" t="s">
        <v>1</v>
      </c>
    </row>
    <row r="199" spans="7:7" ht="16.5">
      <c r="G199" s="29" t="s">
        <v>1</v>
      </c>
    </row>
    <row r="200" spans="7:7" ht="16.5">
      <c r="G200" s="29" t="s">
        <v>1</v>
      </c>
    </row>
    <row r="201" spans="7:7" ht="16.5">
      <c r="G201" s="29" t="s">
        <v>1</v>
      </c>
    </row>
    <row r="202" spans="7:7" ht="16.5">
      <c r="G202" s="29" t="s">
        <v>1</v>
      </c>
    </row>
    <row r="203" spans="7:7" ht="16.5">
      <c r="G203" s="29" t="s">
        <v>1</v>
      </c>
    </row>
    <row r="204" spans="7:7" ht="16.5">
      <c r="G204" s="29" t="s">
        <v>1</v>
      </c>
    </row>
    <row r="205" spans="7:7" ht="16.5">
      <c r="G205" s="29" t="s">
        <v>1</v>
      </c>
    </row>
    <row r="206" spans="7:7" ht="16.5">
      <c r="G206" s="29" t="s">
        <v>1</v>
      </c>
    </row>
    <row r="207" spans="7:7" ht="16.5">
      <c r="G207" s="29" t="s">
        <v>1</v>
      </c>
    </row>
    <row r="208" spans="7:7" ht="16.5">
      <c r="G208" s="29" t="s">
        <v>1</v>
      </c>
    </row>
    <row r="209" spans="7:7" ht="16.5">
      <c r="G209" s="29" t="s">
        <v>1</v>
      </c>
    </row>
    <row r="210" spans="7:7" ht="16.5">
      <c r="G210" s="29" t="s">
        <v>1</v>
      </c>
    </row>
    <row r="211" spans="7:7" ht="16.5">
      <c r="G211" s="29" t="s">
        <v>1</v>
      </c>
    </row>
    <row r="212" spans="7:7" ht="16.5">
      <c r="G212" s="29" t="s">
        <v>1</v>
      </c>
    </row>
    <row r="213" spans="7:7" ht="16.5">
      <c r="G213" s="29" t="s">
        <v>1</v>
      </c>
    </row>
    <row r="214" spans="7:7" ht="16.5">
      <c r="G214" s="29" t="s">
        <v>1</v>
      </c>
    </row>
    <row r="215" spans="7:7" ht="16.5">
      <c r="G215" s="29" t="s">
        <v>1</v>
      </c>
    </row>
    <row r="216" spans="7:7" ht="16.5">
      <c r="G216" s="29" t="s">
        <v>1</v>
      </c>
    </row>
    <row r="217" spans="7:7" ht="16.5">
      <c r="G217" s="29" t="s">
        <v>1</v>
      </c>
    </row>
    <row r="218" spans="7:7" ht="16.5">
      <c r="G218" s="29" t="s">
        <v>1</v>
      </c>
    </row>
    <row r="219" spans="7:7" ht="16.5">
      <c r="G219" s="29" t="s">
        <v>1</v>
      </c>
    </row>
    <row r="220" spans="7:7" ht="16.5">
      <c r="G220" s="29" t="s">
        <v>1</v>
      </c>
    </row>
    <row r="221" spans="7:7" ht="16.5">
      <c r="G221" s="31" t="s">
        <v>1</v>
      </c>
    </row>
    <row r="222" spans="7:7" ht="16.5">
      <c r="G222" s="29" t="s">
        <v>1</v>
      </c>
    </row>
    <row r="223" spans="7:7" ht="16.5">
      <c r="G223" s="27" t="s">
        <v>2</v>
      </c>
    </row>
    <row r="224" spans="7:7" ht="16.5">
      <c r="G224" s="27" t="s">
        <v>2</v>
      </c>
    </row>
    <row r="225" spans="7:7" ht="16.5">
      <c r="G225" s="55" t="s">
        <v>3</v>
      </c>
    </row>
    <row r="226" spans="7:7" ht="16.5">
      <c r="G226" s="27" t="s">
        <v>2</v>
      </c>
    </row>
    <row r="227" spans="7:7" ht="16.5">
      <c r="G227" s="29" t="s">
        <v>1</v>
      </c>
    </row>
    <row r="228" spans="7:7" ht="16.5">
      <c r="G228" s="29" t="s">
        <v>1</v>
      </c>
    </row>
    <row r="229" spans="7:7" ht="16.5">
      <c r="G229" s="29" t="s">
        <v>1</v>
      </c>
    </row>
    <row r="230" spans="7:7" ht="16.5">
      <c r="G230" s="29" t="s">
        <v>1</v>
      </c>
    </row>
    <row r="231" spans="7:7" ht="16.5">
      <c r="G231" s="29" t="s">
        <v>1</v>
      </c>
    </row>
    <row r="232" spans="7:7" ht="16.5">
      <c r="G232" s="29" t="s">
        <v>1</v>
      </c>
    </row>
    <row r="233" spans="7:7" ht="16.5">
      <c r="G233" s="29" t="s">
        <v>1</v>
      </c>
    </row>
    <row r="234" spans="7:7" ht="16.5">
      <c r="G234" s="34" t="s">
        <v>1</v>
      </c>
    </row>
  </sheetData>
  <autoFilter ref="G3:G234" xr:uid="{00000000-0009-0000-0000-000005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6D0E-3A29-4354-85AA-36E19C651AC4}">
  <sheetPr>
    <outlinePr summaryBelow="0" summaryRight="0"/>
  </sheetPr>
  <dimension ref="A1:Y1001"/>
  <sheetViews>
    <sheetView workbookViewId="0">
      <selection activeCell="E3" sqref="E3:H4"/>
    </sheetView>
  </sheetViews>
  <sheetFormatPr defaultColWidth="14.5" defaultRowHeight="15" customHeight="1"/>
  <cols>
    <col min="1" max="1" width="14.5" style="179"/>
    <col min="2" max="3" width="14.5" style="171"/>
    <col min="4" max="4" width="24.25" style="171" customWidth="1"/>
    <col min="5" max="5" width="14.5" style="171" customWidth="1"/>
    <col min="6" max="6" width="27.5" style="171" customWidth="1"/>
    <col min="7" max="7" width="12.25" style="171" customWidth="1"/>
    <col min="8" max="8" width="13.375" style="171" customWidth="1"/>
    <col min="9" max="9" width="11.875" style="153" customWidth="1"/>
    <col min="10" max="10" width="10.5" style="171" customWidth="1"/>
    <col min="11" max="16384" width="14.5" style="171"/>
  </cols>
  <sheetData>
    <row r="1" spans="2:25" ht="15" customHeight="1">
      <c r="D1" s="198" t="s">
        <v>0</v>
      </c>
      <c r="E1" s="199"/>
      <c r="F1" s="199"/>
      <c r="G1" s="199"/>
      <c r="H1" s="199"/>
      <c r="I1" s="199"/>
      <c r="J1" s="199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2:25" ht="15" customHeight="1">
      <c r="D2" s="200" t="s">
        <v>263</v>
      </c>
      <c r="E2" s="199"/>
      <c r="F2" s="199"/>
      <c r="G2" s="199"/>
      <c r="H2" s="199"/>
      <c r="I2" s="199"/>
      <c r="J2" s="199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2:25" ht="15" customHeight="1">
      <c r="D3" s="170"/>
      <c r="E3" s="63" t="s">
        <v>1</v>
      </c>
      <c r="F3" s="64" t="s">
        <v>2</v>
      </c>
      <c r="G3" s="128" t="s">
        <v>3</v>
      </c>
      <c r="H3" s="66" t="s">
        <v>4</v>
      </c>
      <c r="I3" s="137"/>
      <c r="J3" s="67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2:25" ht="17.25" customHeight="1">
      <c r="D4" s="172" t="s">
        <v>5</v>
      </c>
      <c r="E4" s="69">
        <f>COUNTIFS($F$11:$F$1800,"&lt;&gt;",$G$11:$G$1800,E3)</f>
        <v>22</v>
      </c>
      <c r="F4" s="183">
        <f t="shared" ref="F4:H4" si="0">COUNTIFS($F$11:$F$1800,"&lt;&gt;",$G$11:$G$1800,F3)</f>
        <v>36</v>
      </c>
      <c r="G4" s="184">
        <f t="shared" si="0"/>
        <v>96</v>
      </c>
      <c r="H4" s="185">
        <f t="shared" si="0"/>
        <v>63</v>
      </c>
      <c r="I4" s="138"/>
      <c r="J4" s="73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2:25" ht="15" customHeight="1">
      <c r="D5" s="201" t="s">
        <v>6</v>
      </c>
      <c r="E5" s="204" t="s">
        <v>7</v>
      </c>
      <c r="F5" s="204" t="s">
        <v>8</v>
      </c>
      <c r="G5" s="205" t="s">
        <v>9</v>
      </c>
      <c r="H5" s="207" t="s">
        <v>238</v>
      </c>
      <c r="I5" s="207" t="s">
        <v>239</v>
      </c>
      <c r="J5" s="207" t="s">
        <v>240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2:25" ht="15" customHeight="1">
      <c r="D6" s="202"/>
      <c r="E6" s="202"/>
      <c r="F6" s="202"/>
      <c r="G6" s="206"/>
      <c r="H6" s="208"/>
      <c r="I6" s="209"/>
      <c r="J6" s="208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2:25" ht="15" customHeight="1">
      <c r="D7" s="202"/>
      <c r="E7" s="202"/>
      <c r="F7" s="202"/>
      <c r="G7" s="206"/>
      <c r="H7" s="208"/>
      <c r="I7" s="209"/>
      <c r="J7" s="208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</row>
    <row r="8" spans="2:25" ht="15" customHeight="1">
      <c r="D8" s="202"/>
      <c r="E8" s="202"/>
      <c r="F8" s="202"/>
      <c r="G8" s="206"/>
      <c r="H8" s="208"/>
      <c r="I8" s="209"/>
      <c r="J8" s="208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2:25" ht="3" customHeight="1">
      <c r="D9" s="203"/>
      <c r="E9" s="203"/>
      <c r="F9" s="203"/>
      <c r="G9" s="206"/>
      <c r="H9" s="154"/>
      <c r="I9" s="155"/>
      <c r="J9" s="156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2:25" ht="12.75">
      <c r="D10" s="173"/>
      <c r="E10" s="167"/>
      <c r="F10" s="168"/>
      <c r="G10" s="156"/>
      <c r="H10" s="169"/>
      <c r="I10" s="155"/>
      <c r="J10" s="156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2:25" ht="34.5" customHeight="1">
      <c r="D11" s="79" t="s">
        <v>10</v>
      </c>
      <c r="E11" s="80"/>
      <c r="F11" s="120"/>
      <c r="G11" s="182" t="str">
        <f>IF(J11&gt;150,"Cấp 4",IF(J11&gt;50,"Cấp 3",IF(J11&gt;20,"Cấp 2","Cấp 1")))</f>
        <v>Cấp 3</v>
      </c>
      <c r="H11" s="123">
        <f>H12+H22+H35+H51+H60+H71+H78+H85+H123+H140+H158+H177+H199+H230+H243</f>
        <v>5919</v>
      </c>
      <c r="I11" s="51">
        <f>I12+I22+I35+I51+I60+I71+I78+I85+I123+I140+I158+I177+I199+I230+I243</f>
        <v>2096015</v>
      </c>
      <c r="J11" s="53">
        <f>(H11)/(I11*2)*100000</f>
        <v>141.19650861277233</v>
      </c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2:25" ht="15" customHeight="1">
      <c r="B12" s="180" t="s">
        <v>264</v>
      </c>
      <c r="D12" s="158" t="s">
        <v>11</v>
      </c>
      <c r="E12" s="85"/>
      <c r="F12" s="121"/>
      <c r="G12" s="182" t="str">
        <f t="shared" ref="G12:G75" si="1">IF(J12&gt;150,"Cấp 4",IF(J12&gt;50,"Cấp 3",IF(J12&gt;20,"Cấp 2","Cấp 1")))</f>
        <v>Cấp 4</v>
      </c>
      <c r="H12" s="187">
        <f>IF(C12="",SUMIF(Sheet3!E:E,Math!B12,Sheet3!G:G),SUMIFS(Sheet3!G:G,Sheet3!E:E,Math!B12,Sheet3!F:F,Math!C12))</f>
        <v>434</v>
      </c>
      <c r="I12" s="139">
        <f t="shared" ref="I12" si="2">SUM(I13:I21)</f>
        <v>107214</v>
      </c>
      <c r="J12" s="32">
        <f>IF(C12="",ROUND(SUMIF(Sheet3!E:E,Math!B12,Sheet3!G:G)*100000/(2*Math!I12),2),ROUND(SUMIFS(Sheet3!G:G,Sheet3!E:E,Math!B12,Sheet3!F:F,Math!C12)*100000/(2*Math!I12),2))</f>
        <v>202.4</v>
      </c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2:25" ht="15" customHeight="1">
      <c r="B13" s="171" t="s">
        <v>264</v>
      </c>
      <c r="C13" s="171" t="s">
        <v>280</v>
      </c>
      <c r="D13" s="90"/>
      <c r="E13" s="91">
        <v>1</v>
      </c>
      <c r="F13" s="122" t="s">
        <v>12</v>
      </c>
      <c r="G13" s="182" t="str">
        <f t="shared" si="1"/>
        <v>Cấp 2</v>
      </c>
      <c r="H13" s="186">
        <f>IF(C13="",SUMIF(Sheet3!E:E,Math!B13,Sheet3!G:G),SUMIFS(Sheet3!G:G,Sheet3!E:E,Math!B13,Sheet3!F:F,Math!C13))</f>
        <v>12</v>
      </c>
      <c r="I13" s="140">
        <v>12325</v>
      </c>
      <c r="J13" s="181">
        <f>IF(C13="",ROUND(SUMIF(Sheet3!E:E,Math!B13,Sheet3!G:G)*100000/(2*Math!I13),2),ROUND(SUMIFS(Sheet3!G:G,Sheet3!E:E,Math!B13,Sheet3!F:F,Math!C13)*100000/(2*Math!I13),2))</f>
        <v>48.68</v>
      </c>
      <c r="K13" s="163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</row>
    <row r="14" spans="2:25" ht="15" customHeight="1">
      <c r="B14" s="171" t="s">
        <v>264</v>
      </c>
      <c r="C14" s="171" t="s">
        <v>281</v>
      </c>
      <c r="D14" s="90"/>
      <c r="E14" s="91">
        <v>2</v>
      </c>
      <c r="F14" s="122" t="s">
        <v>13</v>
      </c>
      <c r="G14" s="182" t="str">
        <f t="shared" si="1"/>
        <v>Cấp 4</v>
      </c>
      <c r="H14" s="186">
        <f>IF(C14="",SUMIF(Sheet3!E:E,Math!B14,Sheet3!G:G),SUMIFS(Sheet3!G:G,Sheet3!E:E,Math!B14,Sheet3!F:F,Math!C14))</f>
        <v>60</v>
      </c>
      <c r="I14" s="140">
        <v>15298</v>
      </c>
      <c r="J14" s="181">
        <f>IF(C14="",ROUND(SUMIF(Sheet3!E:E,Math!B14,Sheet3!G:G)*100000/(2*Math!I14),2),ROUND(SUMIFS(Sheet3!G:G,Sheet3!E:E,Math!B14,Sheet3!F:F,Math!C14)*100000/(2*Math!I14),2))</f>
        <v>196.1</v>
      </c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</row>
    <row r="15" spans="2:25" ht="15" customHeight="1">
      <c r="B15" s="171" t="s">
        <v>264</v>
      </c>
      <c r="C15" s="171" t="s">
        <v>282</v>
      </c>
      <c r="D15" s="90"/>
      <c r="E15" s="91">
        <v>3</v>
      </c>
      <c r="F15" s="122" t="s">
        <v>14</v>
      </c>
      <c r="G15" s="182" t="str">
        <f t="shared" si="1"/>
        <v>Cấp 4</v>
      </c>
      <c r="H15" s="186">
        <f>IF(C15="",SUMIF(Sheet3!E:E,Math!B15,Sheet3!G:G),SUMIFS(Sheet3!G:G,Sheet3!E:E,Math!B15,Sheet3!F:F,Math!C15))</f>
        <v>65</v>
      </c>
      <c r="I15" s="140">
        <v>17315</v>
      </c>
      <c r="J15" s="181">
        <f>IF(C15="",ROUND(SUMIF(Sheet3!E:E,Math!B15,Sheet3!G:G)*100000/(2*Math!I15),2),ROUND(SUMIFS(Sheet3!G:G,Sheet3!E:E,Math!B15,Sheet3!F:F,Math!C15)*100000/(2*Math!I15),2))</f>
        <v>187.7</v>
      </c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</row>
    <row r="16" spans="2:25" ht="15" customHeight="1">
      <c r="B16" s="171" t="s">
        <v>264</v>
      </c>
      <c r="C16" s="171" t="s">
        <v>283</v>
      </c>
      <c r="D16" s="90"/>
      <c r="E16" s="91">
        <v>4</v>
      </c>
      <c r="F16" s="122" t="s">
        <v>15</v>
      </c>
      <c r="G16" s="182" t="str">
        <f t="shared" si="1"/>
        <v>Cấp 4</v>
      </c>
      <c r="H16" s="186">
        <f>IF(C16="",SUMIF(Sheet3!E:E,Math!B16,Sheet3!G:G),SUMIFS(Sheet3!G:G,Sheet3!E:E,Math!B16,Sheet3!F:F,Math!C16))</f>
        <v>85</v>
      </c>
      <c r="I16" s="140">
        <v>16275</v>
      </c>
      <c r="J16" s="181">
        <f>IF(C16="",ROUND(SUMIF(Sheet3!E:E,Math!B16,Sheet3!G:G)*100000/(2*Math!I16),2),ROUND(SUMIFS(Sheet3!G:G,Sheet3!E:E,Math!B16,Sheet3!F:F,Math!C16)*100000/(2*Math!I16),2))</f>
        <v>261.14</v>
      </c>
      <c r="K16" s="163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</row>
    <row r="17" spans="2:25" ht="15" customHeight="1">
      <c r="B17" s="171" t="s">
        <v>264</v>
      </c>
      <c r="C17" s="171" t="s">
        <v>284</v>
      </c>
      <c r="D17" s="90"/>
      <c r="E17" s="91">
        <v>5</v>
      </c>
      <c r="F17" s="122" t="s">
        <v>16</v>
      </c>
      <c r="G17" s="182" t="str">
        <f t="shared" si="1"/>
        <v>Cấp 4</v>
      </c>
      <c r="H17" s="186">
        <f>IF(C17="",SUMIF(Sheet3!E:E,Math!B17,Sheet3!G:G),SUMIFS(Sheet3!G:G,Sheet3!E:E,Math!B17,Sheet3!F:F,Math!C17))</f>
        <v>54</v>
      </c>
      <c r="I17" s="140">
        <v>13691</v>
      </c>
      <c r="J17" s="181">
        <f>IF(C17="",ROUND(SUMIF(Sheet3!E:E,Math!B17,Sheet3!G:G)*100000/(2*Math!I17),2),ROUND(SUMIFS(Sheet3!G:G,Sheet3!E:E,Math!B17,Sheet3!F:F,Math!C17)*100000/(2*Math!I17),2))</f>
        <v>197.21</v>
      </c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2:25" ht="15" customHeight="1">
      <c r="B18" s="171" t="s">
        <v>264</v>
      </c>
      <c r="C18" s="171" t="s">
        <v>285</v>
      </c>
      <c r="D18" s="90"/>
      <c r="E18" s="91">
        <v>6</v>
      </c>
      <c r="F18" s="122" t="s">
        <v>17</v>
      </c>
      <c r="G18" s="182" t="str">
        <f t="shared" si="1"/>
        <v>Cấp 3</v>
      </c>
      <c r="H18" s="186">
        <f>IF(C18="",SUMIF(Sheet3!E:E,Math!B18,Sheet3!G:G),SUMIFS(Sheet3!G:G,Sheet3!E:E,Math!B18,Sheet3!F:F,Math!C18))</f>
        <v>14</v>
      </c>
      <c r="I18" s="140">
        <v>6001</v>
      </c>
      <c r="J18" s="181">
        <f>IF(C18="",ROUND(SUMIF(Sheet3!E:E,Math!B18,Sheet3!G:G)*100000/(2*Math!I18),2),ROUND(SUMIFS(Sheet3!G:G,Sheet3!E:E,Math!B18,Sheet3!F:F,Math!C18)*100000/(2*Math!I18),2))</f>
        <v>116.65</v>
      </c>
      <c r="K18" s="163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2:25" ht="15" customHeight="1">
      <c r="B19" s="171" t="s">
        <v>264</v>
      </c>
      <c r="C19" s="171" t="s">
        <v>286</v>
      </c>
      <c r="D19" s="90"/>
      <c r="E19" s="91">
        <v>7</v>
      </c>
      <c r="F19" s="122" t="s">
        <v>18</v>
      </c>
      <c r="G19" s="182" t="str">
        <f t="shared" si="1"/>
        <v>Cấp 4</v>
      </c>
      <c r="H19" s="186">
        <f>IF(C19="",SUMIF(Sheet3!E:E,Math!B19,Sheet3!G:G),SUMIFS(Sheet3!G:G,Sheet3!E:E,Math!B19,Sheet3!F:F,Math!C19))</f>
        <v>88</v>
      </c>
      <c r="I19" s="140">
        <v>10636</v>
      </c>
      <c r="J19" s="181">
        <f>IF(C19="",ROUND(SUMIF(Sheet3!E:E,Math!B19,Sheet3!G:G)*100000/(2*Math!I19),2),ROUND(SUMIFS(Sheet3!G:G,Sheet3!E:E,Math!B19,Sheet3!F:F,Math!C19)*100000/(2*Math!I19),2))</f>
        <v>413.69</v>
      </c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</row>
    <row r="20" spans="2:25" ht="15" customHeight="1">
      <c r="B20" s="171" t="s">
        <v>264</v>
      </c>
      <c r="C20" s="171" t="s">
        <v>287</v>
      </c>
      <c r="D20" s="90"/>
      <c r="E20" s="91">
        <v>8</v>
      </c>
      <c r="F20" s="122" t="s">
        <v>19</v>
      </c>
      <c r="G20" s="182" t="str">
        <f t="shared" si="1"/>
        <v>Cấp 4</v>
      </c>
      <c r="H20" s="186">
        <f>IF(C20="",SUMIF(Sheet3!E:E,Math!B20,Sheet3!G:G),SUMIFS(Sheet3!G:G,Sheet3!E:E,Math!B20,Sheet3!F:F,Math!C20))</f>
        <v>24</v>
      </c>
      <c r="I20" s="140">
        <v>7758</v>
      </c>
      <c r="J20" s="181">
        <f>IF(C20="",ROUND(SUMIF(Sheet3!E:E,Math!B20,Sheet3!G:G)*100000/(2*Math!I20),2),ROUND(SUMIFS(Sheet3!G:G,Sheet3!E:E,Math!B20,Sheet3!F:F,Math!C20)*100000/(2*Math!I20),2))</f>
        <v>154.68</v>
      </c>
      <c r="K20" s="163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</row>
    <row r="21" spans="2:25" ht="15" customHeight="1">
      <c r="B21" s="171" t="s">
        <v>264</v>
      </c>
      <c r="C21" s="171" t="s">
        <v>288</v>
      </c>
      <c r="D21" s="90"/>
      <c r="E21" s="91">
        <v>9</v>
      </c>
      <c r="F21" s="122" t="s">
        <v>20</v>
      </c>
      <c r="G21" s="182" t="str">
        <f t="shared" si="1"/>
        <v>Cấp 4</v>
      </c>
      <c r="H21" s="186">
        <f>IF(C21="",SUMIF(Sheet3!E:E,Math!B21,Sheet3!G:G),SUMIFS(Sheet3!G:G,Sheet3!E:E,Math!B21,Sheet3!F:F,Math!C21))</f>
        <v>32</v>
      </c>
      <c r="I21" s="140">
        <v>7915</v>
      </c>
      <c r="J21" s="181">
        <f>IF(C21="",ROUND(SUMIF(Sheet3!E:E,Math!B21,Sheet3!G:G)*100000/(2*Math!I21),2),ROUND(SUMIFS(Sheet3!G:G,Sheet3!E:E,Math!B21,Sheet3!F:F,Math!C21)*100000/(2*Math!I21),2))</f>
        <v>202.15</v>
      </c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</row>
    <row r="22" spans="2:25" ht="15" customHeight="1">
      <c r="B22" s="171" t="str">
        <f>B23</f>
        <v>NQ</v>
      </c>
      <c r="D22" s="178" t="s">
        <v>21</v>
      </c>
      <c r="E22" s="85"/>
      <c r="F22" s="121"/>
      <c r="G22" s="182" t="str">
        <f t="shared" si="1"/>
        <v>Cấp 3</v>
      </c>
      <c r="H22" s="187">
        <f>IF(C22="",SUMIF(Sheet3!E:E,Math!B22,Sheet3!G:G),SUMIFS(Sheet3!G:G,Sheet3!E:E,Math!B22,Sheet3!F:F,Math!C22))</f>
        <v>354</v>
      </c>
      <c r="I22" s="141">
        <f t="shared" ref="I22" si="3">SUM(I23:I34)</f>
        <v>156627</v>
      </c>
      <c r="J22" s="32">
        <f>IF(C22="",ROUND(SUMIF(Sheet3!E:E,Math!B22,Sheet3!G:G)*100000/(2*Math!I22),2),ROUND(SUMIFS(Sheet3!G:G,Sheet3!E:E,Math!B22,Sheet3!F:F,Math!C22)*100000/(2*Math!I22),2))</f>
        <v>113.01</v>
      </c>
      <c r="K22" s="163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2:25" ht="15" customHeight="1">
      <c r="B23" s="171" t="s">
        <v>265</v>
      </c>
      <c r="C23" s="171" t="s">
        <v>289</v>
      </c>
      <c r="D23" s="90"/>
      <c r="E23" s="91">
        <v>1</v>
      </c>
      <c r="F23" s="122" t="s">
        <v>22</v>
      </c>
      <c r="G23" s="182" t="str">
        <f t="shared" si="1"/>
        <v>Cấp 3</v>
      </c>
      <c r="H23" s="186">
        <f>IF(C23="",SUMIF(Sheet3!E:E,Math!B23,Sheet3!G:G),SUMIFS(Sheet3!G:G,Sheet3!E:E,Math!B23,Sheet3!F:F,Math!C23))</f>
        <v>43</v>
      </c>
      <c r="I23" s="142">
        <v>19397</v>
      </c>
      <c r="J23" s="181">
        <f>IF(C23="",ROUND(SUMIF(Sheet3!E:E,Math!B23,Sheet3!G:G)*100000/(2*Math!I23),2),ROUND(SUMIFS(Sheet3!G:G,Sheet3!E:E,Math!B23,Sheet3!F:F,Math!C23)*100000/(2*Math!I23),2))</f>
        <v>110.84</v>
      </c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2:25" ht="15" customHeight="1">
      <c r="B24" s="171" t="s">
        <v>265</v>
      </c>
      <c r="C24" s="171" t="s">
        <v>290</v>
      </c>
      <c r="D24" s="90"/>
      <c r="E24" s="91">
        <v>2</v>
      </c>
      <c r="F24" s="122" t="s">
        <v>23</v>
      </c>
      <c r="G24" s="182" t="str">
        <f t="shared" si="1"/>
        <v>Cấp 3</v>
      </c>
      <c r="H24" s="186">
        <f>IF(C24="",SUMIF(Sheet3!E:E,Math!B24,Sheet3!G:G),SUMIFS(Sheet3!G:G,Sheet3!E:E,Math!B24,Sheet3!F:F,Math!C24))</f>
        <v>17</v>
      </c>
      <c r="I24" s="143">
        <v>11371</v>
      </c>
      <c r="J24" s="181">
        <f>IF(C24="",ROUND(SUMIF(Sheet3!E:E,Math!B24,Sheet3!G:G)*100000/(2*Math!I24),2),ROUND(SUMIFS(Sheet3!G:G,Sheet3!E:E,Math!B24,Sheet3!F:F,Math!C24)*100000/(2*Math!I24),2))</f>
        <v>74.75</v>
      </c>
      <c r="K24" s="163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5" spans="2:25" ht="15" customHeight="1">
      <c r="B25" s="171" t="s">
        <v>265</v>
      </c>
      <c r="C25" s="171" t="s">
        <v>291</v>
      </c>
      <c r="D25" s="90"/>
      <c r="E25" s="91">
        <v>3</v>
      </c>
      <c r="F25" s="122" t="s">
        <v>24</v>
      </c>
      <c r="G25" s="182" t="str">
        <f t="shared" si="1"/>
        <v>Cấp 3</v>
      </c>
      <c r="H25" s="186">
        <f>IF(C25="",SUMIF(Sheet3!E:E,Math!B25,Sheet3!G:G),SUMIFS(Sheet3!G:G,Sheet3!E:E,Math!B25,Sheet3!F:F,Math!C25))</f>
        <v>31</v>
      </c>
      <c r="I25" s="143">
        <v>19351</v>
      </c>
      <c r="J25" s="181">
        <f>IF(C25="",ROUND(SUMIF(Sheet3!E:E,Math!B25,Sheet3!G:G)*100000/(2*Math!I25),2),ROUND(SUMIFS(Sheet3!G:G,Sheet3!E:E,Math!B25,Sheet3!F:F,Math!C25)*100000/(2*Math!I25),2))</f>
        <v>80.099999999999994</v>
      </c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</row>
    <row r="26" spans="2:25" ht="15" customHeight="1">
      <c r="B26" s="171" t="s">
        <v>265</v>
      </c>
      <c r="C26" s="171" t="s">
        <v>292</v>
      </c>
      <c r="D26" s="90"/>
      <c r="E26" s="91">
        <v>4</v>
      </c>
      <c r="F26" s="122" t="s">
        <v>25</v>
      </c>
      <c r="G26" s="182" t="str">
        <f t="shared" si="1"/>
        <v>Cấp 3</v>
      </c>
      <c r="H26" s="186">
        <f>IF(C26="",SUMIF(Sheet3!E:E,Math!B26,Sheet3!G:G),SUMIFS(Sheet3!G:G,Sheet3!E:E,Math!B26,Sheet3!F:F,Math!C26))</f>
        <v>36</v>
      </c>
      <c r="I26" s="143">
        <v>16032</v>
      </c>
      <c r="J26" s="181">
        <f>IF(C26="",ROUND(SUMIF(Sheet3!E:E,Math!B26,Sheet3!G:G)*100000/(2*Math!I26),2),ROUND(SUMIFS(Sheet3!G:G,Sheet3!E:E,Math!B26,Sheet3!F:F,Math!C26)*100000/(2*Math!I26),2))</f>
        <v>112.28</v>
      </c>
      <c r="K26" s="163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  <row r="27" spans="2:25" ht="15" customHeight="1">
      <c r="B27" s="171" t="s">
        <v>265</v>
      </c>
      <c r="C27" s="171" t="s">
        <v>293</v>
      </c>
      <c r="D27" s="90"/>
      <c r="E27" s="91">
        <v>5</v>
      </c>
      <c r="F27" s="122" t="s">
        <v>26</v>
      </c>
      <c r="G27" s="182" t="str">
        <f t="shared" si="1"/>
        <v>Cấp 3</v>
      </c>
      <c r="H27" s="186">
        <f>IF(C27="",SUMIF(Sheet3!E:E,Math!B27,Sheet3!G:G),SUMIFS(Sheet3!G:G,Sheet3!E:E,Math!B27,Sheet3!F:F,Math!C27))</f>
        <v>18</v>
      </c>
      <c r="I27" s="143">
        <v>9514</v>
      </c>
      <c r="J27" s="181">
        <f>IF(C27="",ROUND(SUMIF(Sheet3!E:E,Math!B27,Sheet3!G:G)*100000/(2*Math!I27),2),ROUND(SUMIFS(Sheet3!G:G,Sheet3!E:E,Math!B27,Sheet3!F:F,Math!C27)*100000/(2*Math!I27),2))</f>
        <v>94.6</v>
      </c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</row>
    <row r="28" spans="2:25" ht="15" customHeight="1">
      <c r="B28" s="171" t="s">
        <v>265</v>
      </c>
      <c r="C28" s="171" t="s">
        <v>294</v>
      </c>
      <c r="D28" s="90"/>
      <c r="E28" s="91">
        <v>6</v>
      </c>
      <c r="F28" s="122" t="s">
        <v>27</v>
      </c>
      <c r="G28" s="182" t="str">
        <f t="shared" si="1"/>
        <v>Cấp 3</v>
      </c>
      <c r="H28" s="186">
        <f>IF(C28="",SUMIF(Sheet3!E:E,Math!B28,Sheet3!G:G),SUMIFS(Sheet3!G:G,Sheet3!E:E,Math!B28,Sheet3!F:F,Math!C28))</f>
        <v>18</v>
      </c>
      <c r="I28" s="143">
        <v>8999</v>
      </c>
      <c r="J28" s="181">
        <f>IF(C28="",ROUND(SUMIF(Sheet3!E:E,Math!B28,Sheet3!G:G)*100000/(2*Math!I28),2),ROUND(SUMIFS(Sheet3!G:G,Sheet3!E:E,Math!B28,Sheet3!F:F,Math!C28)*100000/(2*Math!I28),2))</f>
        <v>100.01</v>
      </c>
      <c r="K28" s="163"/>
      <c r="L28" s="152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</row>
    <row r="29" spans="2:25" ht="15.75" customHeight="1">
      <c r="B29" s="171" t="s">
        <v>265</v>
      </c>
      <c r="C29" s="171" t="s">
        <v>295</v>
      </c>
      <c r="D29" s="90"/>
      <c r="E29" s="91">
        <v>7</v>
      </c>
      <c r="F29" s="122" t="s">
        <v>28</v>
      </c>
      <c r="G29" s="182" t="str">
        <f t="shared" si="1"/>
        <v>Cấp 3</v>
      </c>
      <c r="H29" s="186">
        <f>IF(C29="",SUMIF(Sheet3!E:E,Math!B29,Sheet3!G:G),SUMIFS(Sheet3!G:G,Sheet3!E:E,Math!B29,Sheet3!F:F,Math!C29))</f>
        <v>49</v>
      </c>
      <c r="I29" s="143">
        <v>18553</v>
      </c>
      <c r="J29" s="181">
        <f>IF(C29="",ROUND(SUMIF(Sheet3!E:E,Math!B29,Sheet3!G:G)*100000/(2*Math!I29),2),ROUND(SUMIFS(Sheet3!G:G,Sheet3!E:E,Math!B29,Sheet3!F:F,Math!C29)*100000/(2*Math!I29),2))</f>
        <v>132.05000000000001</v>
      </c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</row>
    <row r="30" spans="2:25" ht="15.75" customHeight="1">
      <c r="B30" s="171" t="s">
        <v>265</v>
      </c>
      <c r="C30" s="171" t="s">
        <v>296</v>
      </c>
      <c r="D30" s="90"/>
      <c r="E30" s="91">
        <v>8</v>
      </c>
      <c r="F30" s="122" t="s">
        <v>29</v>
      </c>
      <c r="G30" s="182" t="str">
        <f t="shared" si="1"/>
        <v>Cấp 3</v>
      </c>
      <c r="H30" s="186">
        <f>IF(C30="",SUMIF(Sheet3!E:E,Math!B30,Sheet3!G:G),SUMIFS(Sheet3!G:G,Sheet3!E:E,Math!B30,Sheet3!F:F,Math!C30))</f>
        <v>17</v>
      </c>
      <c r="I30" s="143">
        <v>11175</v>
      </c>
      <c r="J30" s="181">
        <f>IF(C30="",ROUND(SUMIF(Sheet3!E:E,Math!B30,Sheet3!G:G)*100000/(2*Math!I30),2),ROUND(SUMIFS(Sheet3!G:G,Sheet3!E:E,Math!B30,Sheet3!F:F,Math!C30)*100000/(2*Math!I30),2))</f>
        <v>76.06</v>
      </c>
      <c r="K30" s="163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</row>
    <row r="31" spans="2:25" ht="15.75" customHeight="1">
      <c r="B31" s="171" t="s">
        <v>265</v>
      </c>
      <c r="C31" s="171" t="s">
        <v>297</v>
      </c>
      <c r="D31" s="79"/>
      <c r="E31" s="91">
        <v>9</v>
      </c>
      <c r="F31" s="122" t="s">
        <v>30</v>
      </c>
      <c r="G31" s="182" t="str">
        <f t="shared" si="1"/>
        <v>Cấp 3</v>
      </c>
      <c r="H31" s="186">
        <f>IF(C31="",SUMIF(Sheet3!E:E,Math!B31,Sheet3!G:G),SUMIFS(Sheet3!G:G,Sheet3!E:E,Math!B31,Sheet3!F:F,Math!C31))</f>
        <v>12</v>
      </c>
      <c r="I31" s="143">
        <v>7757</v>
      </c>
      <c r="J31" s="181">
        <f>IF(C31="",ROUND(SUMIF(Sheet3!E:E,Math!B31,Sheet3!G:G)*100000/(2*Math!I31),2),ROUND(SUMIFS(Sheet3!G:G,Sheet3!E:E,Math!B31,Sheet3!F:F,Math!C31)*100000/(2*Math!I31),2))</f>
        <v>77.349999999999994</v>
      </c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</row>
    <row r="32" spans="2:25" ht="15.75" customHeight="1">
      <c r="B32" s="171" t="s">
        <v>265</v>
      </c>
      <c r="C32" s="171" t="s">
        <v>298</v>
      </c>
      <c r="D32" s="90"/>
      <c r="E32" s="91">
        <v>10</v>
      </c>
      <c r="F32" s="122" t="s">
        <v>31</v>
      </c>
      <c r="G32" s="182" t="str">
        <f t="shared" si="1"/>
        <v>Cấp 3</v>
      </c>
      <c r="H32" s="186">
        <f>IF(C32="",SUMIF(Sheet3!E:E,Math!B32,Sheet3!G:G),SUMIFS(Sheet3!G:G,Sheet3!E:E,Math!B32,Sheet3!F:F,Math!C32))</f>
        <v>49</v>
      </c>
      <c r="I32" s="143">
        <v>21659</v>
      </c>
      <c r="J32" s="181">
        <f>IF(C32="",ROUND(SUMIF(Sheet3!E:E,Math!B32,Sheet3!G:G)*100000/(2*Math!I32),2),ROUND(SUMIFS(Sheet3!G:G,Sheet3!E:E,Math!B32,Sheet3!F:F,Math!C32)*100000/(2*Math!I32),2))</f>
        <v>113.12</v>
      </c>
      <c r="K32" s="163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</row>
    <row r="33" spans="2:25" ht="15.75" customHeight="1">
      <c r="B33" s="171" t="s">
        <v>265</v>
      </c>
      <c r="C33" s="171" t="s">
        <v>299</v>
      </c>
      <c r="D33" s="90"/>
      <c r="E33" s="91">
        <v>11</v>
      </c>
      <c r="F33" s="122" t="s">
        <v>32</v>
      </c>
      <c r="G33" s="182" t="str">
        <f t="shared" si="1"/>
        <v>Cấp 4</v>
      </c>
      <c r="H33" s="186">
        <f>IF(C33="",SUMIF(Sheet3!E:E,Math!B33,Sheet3!G:G),SUMIFS(Sheet3!G:G,Sheet3!E:E,Math!B33,Sheet3!F:F,Math!C33))</f>
        <v>49</v>
      </c>
      <c r="I33" s="143">
        <v>6356</v>
      </c>
      <c r="J33" s="181">
        <f>IF(C33="",ROUND(SUMIF(Sheet3!E:E,Math!B33,Sheet3!G:G)*100000/(2*Math!I33),2),ROUND(SUMIFS(Sheet3!G:G,Sheet3!E:E,Math!B33,Sheet3!F:F,Math!C33)*100000/(2*Math!I33),2))</f>
        <v>385.46</v>
      </c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</row>
    <row r="34" spans="2:25" ht="15.75" customHeight="1">
      <c r="B34" s="171" t="s">
        <v>265</v>
      </c>
      <c r="C34" s="171" t="s">
        <v>300</v>
      </c>
      <c r="D34" s="90"/>
      <c r="E34" s="91">
        <v>12</v>
      </c>
      <c r="F34" s="122" t="s">
        <v>33</v>
      </c>
      <c r="G34" s="182" t="str">
        <f t="shared" si="1"/>
        <v>Cấp 3</v>
      </c>
      <c r="H34" s="186">
        <f>IF(C34="",SUMIF(Sheet3!E:E,Math!B34,Sheet3!G:G),SUMIFS(Sheet3!G:G,Sheet3!E:E,Math!B34,Sheet3!F:F,Math!C34))</f>
        <v>10</v>
      </c>
      <c r="I34" s="143">
        <v>6463</v>
      </c>
      <c r="J34" s="181">
        <f>IF(C34="",ROUND(SUMIF(Sheet3!E:E,Math!B34,Sheet3!G:G)*100000/(2*Math!I34),2),ROUND(SUMIFS(Sheet3!G:G,Sheet3!E:E,Math!B34,Sheet3!F:F,Math!C34)*100000/(2*Math!I34),2))</f>
        <v>77.36</v>
      </c>
      <c r="K34" s="163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2:25" ht="15.75" customHeight="1">
      <c r="B35" s="179" t="str">
        <f>B36</f>
        <v>LC</v>
      </c>
      <c r="D35" s="178" t="s">
        <v>34</v>
      </c>
      <c r="E35" s="85"/>
      <c r="F35" s="121"/>
      <c r="G35" s="182" t="str">
        <f t="shared" si="1"/>
        <v>Cấp 4</v>
      </c>
      <c r="H35" s="187">
        <f>IF(C35="",SUMIF(Sheet3!E:E,Math!B35,Sheet3!G:G),SUMIFS(Sheet3!G:G,Sheet3!E:E,Math!B35,Sheet3!F:F,Math!C35))</f>
        <v>716</v>
      </c>
      <c r="I35" s="141">
        <f t="shared" ref="I35" si="4">SUM(I36:I50)</f>
        <v>200420</v>
      </c>
      <c r="J35" s="32">
        <f>IF(C35="",ROUND(SUMIF(Sheet3!E:E,Math!B35,Sheet3!G:G)*100000/(2*Math!I35),2),ROUND(SUMIFS(Sheet3!G:G,Sheet3!E:E,Math!B35,Sheet3!F:F,Math!C35)*100000/(2*Math!I35),2))</f>
        <v>178.62</v>
      </c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2:25" ht="15.75" customHeight="1">
      <c r="B36" s="171" t="s">
        <v>266</v>
      </c>
      <c r="C36" s="171" t="s">
        <v>301</v>
      </c>
      <c r="D36" s="90"/>
      <c r="E36" s="91">
        <v>1</v>
      </c>
      <c r="F36" s="122" t="s">
        <v>35</v>
      </c>
      <c r="G36" s="182" t="str">
        <f t="shared" si="1"/>
        <v>Cấp 3</v>
      </c>
      <c r="H36" s="186">
        <f>IF(C36="",SUMIF(Sheet3!E:E,Math!B36,Sheet3!G:G),SUMIFS(Sheet3!G:G,Sheet3!E:E,Math!B36,Sheet3!F:F,Math!C36))</f>
        <v>15</v>
      </c>
      <c r="I36" s="140">
        <v>6930</v>
      </c>
      <c r="J36" s="181">
        <f>IF(C36="",ROUND(SUMIF(Sheet3!E:E,Math!B36,Sheet3!G:G)*100000/(2*Math!I36),2),ROUND(SUMIFS(Sheet3!G:G,Sheet3!E:E,Math!B36,Sheet3!F:F,Math!C36)*100000/(2*Math!I36),2))</f>
        <v>108.23</v>
      </c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2:25" ht="15.75" customHeight="1">
      <c r="B37" s="171" t="s">
        <v>266</v>
      </c>
      <c r="C37" s="171" t="s">
        <v>302</v>
      </c>
      <c r="D37" s="90"/>
      <c r="E37" s="91">
        <v>2</v>
      </c>
      <c r="F37" s="122" t="s">
        <v>36</v>
      </c>
      <c r="G37" s="182" t="str">
        <f t="shared" si="1"/>
        <v>Cấp 4</v>
      </c>
      <c r="H37" s="186">
        <f>IF(C37="",SUMIF(Sheet3!E:E,Math!B37,Sheet3!G:G),SUMIFS(Sheet3!G:G,Sheet3!E:E,Math!B37,Sheet3!F:F,Math!C37))</f>
        <v>31</v>
      </c>
      <c r="I37" s="140">
        <v>10286</v>
      </c>
      <c r="J37" s="181">
        <f>IF(C37="",ROUND(SUMIF(Sheet3!E:E,Math!B37,Sheet3!G:G)*100000/(2*Math!I37),2),ROUND(SUMIFS(Sheet3!G:G,Sheet3!E:E,Math!B37,Sheet3!F:F,Math!C37)*100000/(2*Math!I37),2))</f>
        <v>150.69</v>
      </c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spans="2:25" ht="15.75" customHeight="1">
      <c r="B38" s="171" t="s">
        <v>266</v>
      </c>
      <c r="C38" s="171" t="s">
        <v>303</v>
      </c>
      <c r="D38" s="90"/>
      <c r="E38" s="91">
        <v>3</v>
      </c>
      <c r="F38" s="122" t="s">
        <v>37</v>
      </c>
      <c r="G38" s="182" t="str">
        <f t="shared" si="1"/>
        <v>Cấp 4</v>
      </c>
      <c r="H38" s="186">
        <f>IF(C38="",SUMIF(Sheet3!E:E,Math!B38,Sheet3!G:G),SUMIFS(Sheet3!G:G,Sheet3!E:E,Math!B38,Sheet3!F:F,Math!C38))</f>
        <v>62</v>
      </c>
      <c r="I38" s="140">
        <v>10944</v>
      </c>
      <c r="J38" s="181">
        <f>IF(C38="",ROUND(SUMIF(Sheet3!E:E,Math!B38,Sheet3!G:G)*100000/(2*Math!I38),2),ROUND(SUMIFS(Sheet3!G:G,Sheet3!E:E,Math!B38,Sheet3!F:F,Math!C38)*100000/(2*Math!I38),2))</f>
        <v>283.26</v>
      </c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2:25" ht="15.75" customHeight="1">
      <c r="B39" s="171" t="s">
        <v>266</v>
      </c>
      <c r="C39" s="171" t="s">
        <v>304</v>
      </c>
      <c r="D39" s="90"/>
      <c r="E39" s="91">
        <v>4</v>
      </c>
      <c r="F39" s="122" t="s">
        <v>38</v>
      </c>
      <c r="G39" s="182" t="str">
        <f t="shared" si="1"/>
        <v>Cấp 4</v>
      </c>
      <c r="H39" s="186">
        <f>IF(C39="",SUMIF(Sheet3!E:E,Math!B39,Sheet3!G:G),SUMIFS(Sheet3!G:G,Sheet3!E:E,Math!B39,Sheet3!F:F,Math!C39))</f>
        <v>40</v>
      </c>
      <c r="I39" s="140">
        <v>10725</v>
      </c>
      <c r="J39" s="181">
        <f>IF(C39="",ROUND(SUMIF(Sheet3!E:E,Math!B39,Sheet3!G:G)*100000/(2*Math!I39),2),ROUND(SUMIFS(Sheet3!G:G,Sheet3!E:E,Math!B39,Sheet3!F:F,Math!C39)*100000/(2*Math!I39),2))</f>
        <v>186.48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2:25" ht="15.75" customHeight="1">
      <c r="B40" s="171" t="s">
        <v>266</v>
      </c>
      <c r="C40" s="171" t="s">
        <v>305</v>
      </c>
      <c r="D40" s="90"/>
      <c r="E40" s="91">
        <v>5</v>
      </c>
      <c r="F40" s="122" t="s">
        <v>39</v>
      </c>
      <c r="G40" s="182" t="str">
        <f t="shared" si="1"/>
        <v>Cấp 4</v>
      </c>
      <c r="H40" s="186">
        <f>IF(C40="",SUMIF(Sheet3!E:E,Math!B40,Sheet3!G:G),SUMIFS(Sheet3!G:G,Sheet3!E:E,Math!B40,Sheet3!F:F,Math!C40))</f>
        <v>56</v>
      </c>
      <c r="I40" s="140">
        <v>10289</v>
      </c>
      <c r="J40" s="181">
        <f>IF(C40="",ROUND(SUMIF(Sheet3!E:E,Math!B40,Sheet3!G:G)*100000/(2*Math!I40),2),ROUND(SUMIFS(Sheet3!G:G,Sheet3!E:E,Math!B40,Sheet3!F:F,Math!C40)*100000/(2*Math!I40),2))</f>
        <v>272.14</v>
      </c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2:25" ht="15.75" customHeight="1">
      <c r="B41" s="171" t="s">
        <v>266</v>
      </c>
      <c r="C41" s="171" t="s">
        <v>306</v>
      </c>
      <c r="D41" s="90"/>
      <c r="E41" s="91">
        <v>6</v>
      </c>
      <c r="F41" s="122" t="s">
        <v>40</v>
      </c>
      <c r="G41" s="182" t="str">
        <f t="shared" si="1"/>
        <v>Cấp 3</v>
      </c>
      <c r="H41" s="186">
        <f>IF(C41="",SUMIF(Sheet3!E:E,Math!B41,Sheet3!G:G),SUMIFS(Sheet3!G:G,Sheet3!E:E,Math!B41,Sheet3!F:F,Math!C41))</f>
        <v>28</v>
      </c>
      <c r="I41" s="140">
        <v>12850</v>
      </c>
      <c r="J41" s="181">
        <f>IF(C41="",ROUND(SUMIF(Sheet3!E:E,Math!B41,Sheet3!G:G)*100000/(2*Math!I41),2),ROUND(SUMIFS(Sheet3!G:G,Sheet3!E:E,Math!B41,Sheet3!F:F,Math!C41)*100000/(2*Math!I41),2))</f>
        <v>108.95</v>
      </c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2:25" ht="15.75" customHeight="1">
      <c r="B42" s="171" t="s">
        <v>266</v>
      </c>
      <c r="C42" s="171" t="s">
        <v>307</v>
      </c>
      <c r="D42" s="90"/>
      <c r="E42" s="91">
        <v>7</v>
      </c>
      <c r="F42" s="122" t="s">
        <v>41</v>
      </c>
      <c r="G42" s="182" t="str">
        <f t="shared" si="1"/>
        <v>Cấp 4</v>
      </c>
      <c r="H42" s="186">
        <f>IF(C42="",SUMIF(Sheet3!E:E,Math!B42,Sheet3!G:G),SUMIFS(Sheet3!G:G,Sheet3!E:E,Math!B42,Sheet3!F:F,Math!C42))</f>
        <v>59</v>
      </c>
      <c r="I42" s="140">
        <v>7668</v>
      </c>
      <c r="J42" s="181">
        <f>IF(C42="",ROUND(SUMIF(Sheet3!E:E,Math!B42,Sheet3!G:G)*100000/(2*Math!I42),2),ROUND(SUMIFS(Sheet3!G:G,Sheet3!E:E,Math!B42,Sheet3!F:F,Math!C42)*100000/(2*Math!I42),2))</f>
        <v>384.72</v>
      </c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2:25" ht="15.75" customHeight="1">
      <c r="B43" s="171" t="s">
        <v>266</v>
      </c>
      <c r="C43" s="171" t="s">
        <v>308</v>
      </c>
      <c r="D43" s="90"/>
      <c r="E43" s="91">
        <v>8</v>
      </c>
      <c r="F43" s="122" t="s">
        <v>42</v>
      </c>
      <c r="G43" s="182" t="str">
        <f t="shared" si="1"/>
        <v>Cấp 4</v>
      </c>
      <c r="H43" s="186">
        <f>IF(C43="",SUMIF(Sheet3!E:E,Math!B43,Sheet3!G:G),SUMIFS(Sheet3!G:G,Sheet3!E:E,Math!B43,Sheet3!F:F,Math!C43))</f>
        <v>40</v>
      </c>
      <c r="I43" s="140">
        <v>10568</v>
      </c>
      <c r="J43" s="181">
        <f>IF(C43="",ROUND(SUMIF(Sheet3!E:E,Math!B43,Sheet3!G:G)*100000/(2*Math!I43),2),ROUND(SUMIFS(Sheet3!G:G,Sheet3!E:E,Math!B43,Sheet3!F:F,Math!C43)*100000/(2*Math!I43),2))</f>
        <v>189.25</v>
      </c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</row>
    <row r="44" spans="2:25" ht="15.75" customHeight="1">
      <c r="B44" s="171" t="s">
        <v>266</v>
      </c>
      <c r="C44" s="171" t="s">
        <v>309</v>
      </c>
      <c r="D44" s="90"/>
      <c r="E44" s="91">
        <v>9</v>
      </c>
      <c r="F44" s="122" t="s">
        <v>43</v>
      </c>
      <c r="G44" s="182" t="str">
        <f t="shared" si="1"/>
        <v>Cấp 4</v>
      </c>
      <c r="H44" s="186">
        <f>IF(C44="",SUMIF(Sheet3!E:E,Math!B44,Sheet3!G:G),SUMIFS(Sheet3!G:G,Sheet3!E:E,Math!B44,Sheet3!F:F,Math!C44))</f>
        <v>64</v>
      </c>
      <c r="I44" s="140">
        <v>14306</v>
      </c>
      <c r="J44" s="181">
        <f>IF(C44="",ROUND(SUMIF(Sheet3!E:E,Math!B44,Sheet3!G:G)*100000/(2*Math!I44),2),ROUND(SUMIFS(Sheet3!G:G,Sheet3!E:E,Math!B44,Sheet3!F:F,Math!C44)*100000/(2*Math!I44),2))</f>
        <v>223.68</v>
      </c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2:25" ht="15.75" customHeight="1">
      <c r="B45" s="171" t="s">
        <v>266</v>
      </c>
      <c r="C45" s="171" t="s">
        <v>310</v>
      </c>
      <c r="D45" s="90"/>
      <c r="E45" s="91">
        <v>10</v>
      </c>
      <c r="F45" s="122" t="s">
        <v>44</v>
      </c>
      <c r="G45" s="182" t="str">
        <f t="shared" si="1"/>
        <v>Cấp 4</v>
      </c>
      <c r="H45" s="186">
        <f>IF(C45="",SUMIF(Sheet3!E:E,Math!B45,Sheet3!G:G),SUMIFS(Sheet3!G:G,Sheet3!E:E,Math!B45,Sheet3!F:F,Math!C45))</f>
        <v>57</v>
      </c>
      <c r="I45" s="140">
        <v>12626</v>
      </c>
      <c r="J45" s="181">
        <f>IF(C45="",ROUND(SUMIF(Sheet3!E:E,Math!B45,Sheet3!G:G)*100000/(2*Math!I45),2),ROUND(SUMIFS(Sheet3!G:G,Sheet3!E:E,Math!B45,Sheet3!F:F,Math!C45)*100000/(2*Math!I45),2))</f>
        <v>225.72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2:25" ht="15.75" customHeight="1">
      <c r="B46" s="171" t="s">
        <v>266</v>
      </c>
      <c r="C46" s="171" t="s">
        <v>311</v>
      </c>
      <c r="D46" s="79"/>
      <c r="E46" s="91">
        <v>11</v>
      </c>
      <c r="F46" s="122" t="s">
        <v>45</v>
      </c>
      <c r="G46" s="182" t="str">
        <f t="shared" si="1"/>
        <v>Cấp 4</v>
      </c>
      <c r="H46" s="186">
        <f>IF(C46="",SUMIF(Sheet3!E:E,Math!B46,Sheet3!G:G),SUMIFS(Sheet3!G:G,Sheet3!E:E,Math!B46,Sheet3!F:F,Math!C46))</f>
        <v>51</v>
      </c>
      <c r="I46" s="140">
        <v>13668</v>
      </c>
      <c r="J46" s="181">
        <f>IF(C46="",ROUND(SUMIF(Sheet3!E:E,Math!B46,Sheet3!G:G)*100000/(2*Math!I46),2),ROUND(SUMIFS(Sheet3!G:G,Sheet3!E:E,Math!B46,Sheet3!F:F,Math!C46)*100000/(2*Math!I46),2))</f>
        <v>186.57</v>
      </c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  <row r="47" spans="2:25" ht="15.75" customHeight="1">
      <c r="B47" s="171" t="s">
        <v>266</v>
      </c>
      <c r="C47" s="171" t="s">
        <v>312</v>
      </c>
      <c r="D47" s="90"/>
      <c r="E47" s="91">
        <v>12</v>
      </c>
      <c r="F47" s="122" t="s">
        <v>46</v>
      </c>
      <c r="G47" s="182" t="str">
        <f t="shared" si="1"/>
        <v>Cấp 3</v>
      </c>
      <c r="H47" s="186">
        <f>IF(C47="",SUMIF(Sheet3!E:E,Math!B47,Sheet3!G:G),SUMIFS(Sheet3!G:G,Sheet3!E:E,Math!B47,Sheet3!F:F,Math!C47))</f>
        <v>23</v>
      </c>
      <c r="I47" s="140">
        <v>14889</v>
      </c>
      <c r="J47" s="181">
        <f>IF(C47="",ROUND(SUMIF(Sheet3!E:E,Math!B47,Sheet3!G:G)*100000/(2*Math!I47),2),ROUND(SUMIFS(Sheet3!G:G,Sheet3!E:E,Math!B47,Sheet3!F:F,Math!C47)*100000/(2*Math!I47),2))</f>
        <v>77.239999999999995</v>
      </c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2:25" ht="15.75" customHeight="1">
      <c r="B48" s="171" t="s">
        <v>266</v>
      </c>
      <c r="C48" s="171" t="s">
        <v>313</v>
      </c>
      <c r="D48" s="90"/>
      <c r="E48" s="91">
        <v>13</v>
      </c>
      <c r="F48" s="122" t="s">
        <v>47</v>
      </c>
      <c r="G48" s="182" t="str">
        <f t="shared" si="1"/>
        <v>Cấp 4</v>
      </c>
      <c r="H48" s="186">
        <f>IF(C48="",SUMIF(Sheet3!E:E,Math!B48,Sheet3!G:G),SUMIFS(Sheet3!G:G,Sheet3!E:E,Math!B48,Sheet3!F:F,Math!C48))</f>
        <v>71</v>
      </c>
      <c r="I48" s="140">
        <v>22583</v>
      </c>
      <c r="J48" s="181">
        <f>IF(C48="",ROUND(SUMIF(Sheet3!E:E,Math!B48,Sheet3!G:G)*100000/(2*Math!I48),2),ROUND(SUMIFS(Sheet3!G:G,Sheet3!E:E,Math!B48,Sheet3!F:F,Math!C48)*100000/(2*Math!I48),2))</f>
        <v>157.19999999999999</v>
      </c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2:25" ht="15.75" customHeight="1">
      <c r="B49" s="171" t="s">
        <v>266</v>
      </c>
      <c r="C49" s="171" t="s">
        <v>314</v>
      </c>
      <c r="D49" s="90"/>
      <c r="E49" s="91">
        <v>14</v>
      </c>
      <c r="F49" s="122" t="s">
        <v>48</v>
      </c>
      <c r="G49" s="182" t="str">
        <f t="shared" si="1"/>
        <v>Cấp 4</v>
      </c>
      <c r="H49" s="186">
        <f>IF(C49="",SUMIF(Sheet3!E:E,Math!B49,Sheet3!G:G),SUMIFS(Sheet3!G:G,Sheet3!E:E,Math!B49,Sheet3!F:F,Math!C49))</f>
        <v>40</v>
      </c>
      <c r="I49" s="140">
        <v>11941</v>
      </c>
      <c r="J49" s="181">
        <f>IF(C49="",ROUND(SUMIF(Sheet3!E:E,Math!B49,Sheet3!G:G)*100000/(2*Math!I49),2),ROUND(SUMIFS(Sheet3!G:G,Sheet3!E:E,Math!B49,Sheet3!F:F,Math!C49)*100000/(2*Math!I49),2))</f>
        <v>167.49</v>
      </c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2:25" ht="15.75" customHeight="1">
      <c r="B50" s="171" t="s">
        <v>266</v>
      </c>
      <c r="C50" s="171" t="s">
        <v>315</v>
      </c>
      <c r="D50" s="90"/>
      <c r="E50" s="91">
        <v>15</v>
      </c>
      <c r="F50" s="122" t="s">
        <v>49</v>
      </c>
      <c r="G50" s="182" t="str">
        <f t="shared" si="1"/>
        <v>Cấp 3</v>
      </c>
      <c r="H50" s="186">
        <f>IF(C50="",SUMIF(Sheet3!E:E,Math!B50,Sheet3!G:G),SUMIFS(Sheet3!G:G,Sheet3!E:E,Math!B50,Sheet3!F:F,Math!C50))</f>
        <v>79</v>
      </c>
      <c r="I50" s="140">
        <v>30147</v>
      </c>
      <c r="J50" s="181">
        <f>IF(C50="",ROUND(SUMIF(Sheet3!E:E,Math!B50,Sheet3!G:G)*100000/(2*Math!I50),2),ROUND(SUMIFS(Sheet3!G:G,Sheet3!E:E,Math!B50,Sheet3!F:F,Math!C50)*100000/(2*Math!I50),2))</f>
        <v>131.02000000000001</v>
      </c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2:25" ht="15.75" customHeight="1">
      <c r="B51" s="179" t="str">
        <f>B52</f>
        <v>HA</v>
      </c>
      <c r="D51" s="178" t="s">
        <v>50</v>
      </c>
      <c r="E51" s="85"/>
      <c r="F51" s="121"/>
      <c r="G51" s="182" t="str">
        <f t="shared" si="1"/>
        <v>Cấp 3</v>
      </c>
      <c r="H51" s="187">
        <f>IF(C51="",SUMIF(Sheet3!E:E,Math!B51,Sheet3!G:G),SUMIFS(Sheet3!G:G,Sheet3!E:E,Math!B51,Sheet3!F:F,Math!C51))</f>
        <v>262</v>
      </c>
      <c r="I51" s="141">
        <f t="shared" ref="I51" si="5">SUM(I52:I59)</f>
        <v>142665</v>
      </c>
      <c r="J51" s="32">
        <f>IF(C51="",ROUND(SUMIF(Sheet3!E:E,Math!B51,Sheet3!G:G)*100000/(2*Math!I51),2),ROUND(SUMIFS(Sheet3!G:G,Sheet3!E:E,Math!B51,Sheet3!F:F,Math!C51)*100000/(2*Math!I51),2))</f>
        <v>91.82</v>
      </c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2:25" ht="15.75" customHeight="1">
      <c r="B52" s="171" t="s">
        <v>267</v>
      </c>
      <c r="C52" s="171" t="s">
        <v>316</v>
      </c>
      <c r="D52" s="90"/>
      <c r="E52" s="91">
        <v>1</v>
      </c>
      <c r="F52" s="122" t="s">
        <v>51</v>
      </c>
      <c r="G52" s="182" t="str">
        <f t="shared" si="1"/>
        <v>Cấp 3</v>
      </c>
      <c r="H52" s="186">
        <f>IF(C52="",SUMIF(Sheet3!E:E,Math!B52,Sheet3!G:G),SUMIFS(Sheet3!G:G,Sheet3!E:E,Math!B52,Sheet3!F:F,Math!C52))</f>
        <v>63</v>
      </c>
      <c r="I52" s="140">
        <v>28577</v>
      </c>
      <c r="J52" s="181">
        <f>IF(C52="",ROUND(SUMIF(Sheet3!E:E,Math!B52,Sheet3!G:G)*100000/(2*Math!I52),2),ROUND(SUMIFS(Sheet3!G:G,Sheet3!E:E,Math!B52,Sheet3!F:F,Math!C52)*100000/(2*Math!I52),2))</f>
        <v>110.23</v>
      </c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2:25" ht="15.75" customHeight="1">
      <c r="B53" s="171" t="s">
        <v>267</v>
      </c>
      <c r="C53" s="171" t="s">
        <v>317</v>
      </c>
      <c r="D53" s="90"/>
      <c r="E53" s="91">
        <v>2</v>
      </c>
      <c r="F53" s="122" t="s">
        <v>52</v>
      </c>
      <c r="G53" s="182" t="str">
        <f t="shared" si="1"/>
        <v>Cấp 3</v>
      </c>
      <c r="H53" s="186">
        <f>IF(C53="",SUMIF(Sheet3!E:E,Math!B53,Sheet3!G:G),SUMIFS(Sheet3!G:G,Sheet3!E:E,Math!B53,Sheet3!F:F,Math!C53))</f>
        <v>19</v>
      </c>
      <c r="I53" s="144">
        <v>11498</v>
      </c>
      <c r="J53" s="181">
        <f>IF(C53="",ROUND(SUMIF(Sheet3!E:E,Math!B53,Sheet3!G:G)*100000/(2*Math!I53),2),ROUND(SUMIFS(Sheet3!G:G,Sheet3!E:E,Math!B53,Sheet3!F:F,Math!C53)*100000/(2*Math!I53),2))</f>
        <v>82.62</v>
      </c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2:25" ht="15.75" customHeight="1">
      <c r="B54" s="171" t="s">
        <v>267</v>
      </c>
      <c r="C54" s="171" t="s">
        <v>318</v>
      </c>
      <c r="D54" s="90"/>
      <c r="E54" s="91">
        <v>3</v>
      </c>
      <c r="F54" s="122" t="s">
        <v>53</v>
      </c>
      <c r="G54" s="182" t="str">
        <f t="shared" si="1"/>
        <v>Cấp 3</v>
      </c>
      <c r="H54" s="186">
        <f>IF(C54="",SUMIF(Sheet3!E:E,Math!B54,Sheet3!G:G),SUMIFS(Sheet3!G:G,Sheet3!E:E,Math!B54,Sheet3!F:F,Math!C54))</f>
        <v>62</v>
      </c>
      <c r="I54" s="144">
        <v>28171</v>
      </c>
      <c r="J54" s="181">
        <f>IF(C54="",ROUND(SUMIF(Sheet3!E:E,Math!B54,Sheet3!G:G)*100000/(2*Math!I54),2),ROUND(SUMIFS(Sheet3!G:G,Sheet3!E:E,Math!B54,Sheet3!F:F,Math!C54)*100000/(2*Math!I54),2))</f>
        <v>110.04</v>
      </c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  <row r="55" spans="2:25" ht="15.75" customHeight="1">
      <c r="B55" s="171" t="s">
        <v>267</v>
      </c>
      <c r="C55" s="171" t="s">
        <v>319</v>
      </c>
      <c r="D55" s="90"/>
      <c r="E55" s="91">
        <v>4</v>
      </c>
      <c r="F55" s="122" t="s">
        <v>54</v>
      </c>
      <c r="G55" s="182" t="str">
        <f t="shared" si="1"/>
        <v>Cấp 3</v>
      </c>
      <c r="H55" s="186">
        <f>IF(C55="",SUMIF(Sheet3!E:E,Math!B55,Sheet3!G:G),SUMIFS(Sheet3!G:G,Sheet3!E:E,Math!B55,Sheet3!F:F,Math!C55))</f>
        <v>21</v>
      </c>
      <c r="I55" s="144">
        <v>15035</v>
      </c>
      <c r="J55" s="181">
        <f>IF(C55="",ROUND(SUMIF(Sheet3!E:E,Math!B55,Sheet3!G:G)*100000/(2*Math!I55),2),ROUND(SUMIFS(Sheet3!G:G,Sheet3!E:E,Math!B55,Sheet3!F:F,Math!C55)*100000/(2*Math!I55),2))</f>
        <v>69.84</v>
      </c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2:25" ht="15.75" customHeight="1">
      <c r="B56" s="171" t="s">
        <v>267</v>
      </c>
      <c r="C56" s="171" t="s">
        <v>320</v>
      </c>
      <c r="D56" s="79"/>
      <c r="E56" s="91">
        <v>5</v>
      </c>
      <c r="F56" s="122" t="s">
        <v>55</v>
      </c>
      <c r="G56" s="182" t="str">
        <f t="shared" si="1"/>
        <v>Cấp 3</v>
      </c>
      <c r="H56" s="186">
        <f>IF(C56="",SUMIF(Sheet3!E:E,Math!B56,Sheet3!G:G),SUMIFS(Sheet3!G:G,Sheet3!E:E,Math!B56,Sheet3!F:F,Math!C56))</f>
        <v>37</v>
      </c>
      <c r="I56" s="144">
        <v>21325</v>
      </c>
      <c r="J56" s="181">
        <f>IF(C56="",ROUND(SUMIF(Sheet3!E:E,Math!B56,Sheet3!G:G)*100000/(2*Math!I56),2),ROUND(SUMIFS(Sheet3!G:G,Sheet3!E:E,Math!B56,Sheet3!F:F,Math!C56)*100000/(2*Math!I56),2))</f>
        <v>86.75</v>
      </c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</row>
    <row r="57" spans="2:25" ht="15.75" customHeight="1">
      <c r="B57" s="171" t="s">
        <v>267</v>
      </c>
      <c r="C57" s="171" t="s">
        <v>321</v>
      </c>
      <c r="D57" s="90"/>
      <c r="E57" s="91">
        <v>6</v>
      </c>
      <c r="F57" s="122" t="s">
        <v>56</v>
      </c>
      <c r="G57" s="182" t="str">
        <f t="shared" si="1"/>
        <v>Cấp 3</v>
      </c>
      <c r="H57" s="186">
        <f>IF(C57="",SUMIF(Sheet3!E:E,Math!B57,Sheet3!G:G),SUMIFS(Sheet3!G:G,Sheet3!E:E,Math!B57,Sheet3!F:F,Math!C57))</f>
        <v>18</v>
      </c>
      <c r="I57" s="144">
        <v>11261</v>
      </c>
      <c r="J57" s="181">
        <f>IF(C57="",ROUND(SUMIF(Sheet3!E:E,Math!B57,Sheet3!G:G)*100000/(2*Math!I57),2),ROUND(SUMIFS(Sheet3!G:G,Sheet3!E:E,Math!B57,Sheet3!F:F,Math!C57)*100000/(2*Math!I57),2))</f>
        <v>79.92</v>
      </c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</row>
    <row r="58" spans="2:25" ht="15.75" customHeight="1">
      <c r="B58" s="171" t="s">
        <v>267</v>
      </c>
      <c r="C58" s="171" t="s">
        <v>322</v>
      </c>
      <c r="D58" s="90"/>
      <c r="E58" s="91">
        <v>7</v>
      </c>
      <c r="F58" s="122" t="s">
        <v>57</v>
      </c>
      <c r="G58" s="182" t="str">
        <f t="shared" si="1"/>
        <v>Cấp 3</v>
      </c>
      <c r="H58" s="186">
        <f>IF(C58="",SUMIF(Sheet3!E:E,Math!B58,Sheet3!G:G),SUMIFS(Sheet3!G:G,Sheet3!E:E,Math!B58,Sheet3!F:F,Math!C58))</f>
        <v>34</v>
      </c>
      <c r="I58" s="144">
        <v>15373</v>
      </c>
      <c r="J58" s="181">
        <f>IF(C58="",ROUND(SUMIF(Sheet3!E:E,Math!B58,Sheet3!G:G)*100000/(2*Math!I58),2),ROUND(SUMIFS(Sheet3!G:G,Sheet3!E:E,Math!B58,Sheet3!F:F,Math!C58)*100000/(2*Math!I58),2))</f>
        <v>110.58</v>
      </c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</row>
    <row r="59" spans="2:25" ht="15.75" customHeight="1">
      <c r="B59" s="171" t="s">
        <v>267</v>
      </c>
      <c r="C59" s="171" t="s">
        <v>323</v>
      </c>
      <c r="D59" s="90"/>
      <c r="E59" s="91">
        <v>8</v>
      </c>
      <c r="F59" s="122" t="s">
        <v>58</v>
      </c>
      <c r="G59" s="182" t="str">
        <f t="shared" si="1"/>
        <v>Cấp 2</v>
      </c>
      <c r="H59" s="186">
        <f>IF(C59="",SUMIF(Sheet3!E:E,Math!B59,Sheet3!G:G),SUMIFS(Sheet3!G:G,Sheet3!E:E,Math!B59,Sheet3!F:F,Math!C59))</f>
        <v>6</v>
      </c>
      <c r="I59" s="144">
        <v>11425</v>
      </c>
      <c r="J59" s="181">
        <f>IF(C59="",ROUND(SUMIF(Sheet3!E:E,Math!B59,Sheet3!G:G)*100000/(2*Math!I59),2),ROUND(SUMIFS(Sheet3!G:G,Sheet3!E:E,Math!B59,Sheet3!F:F,Math!C59)*100000/(2*Math!I59),2))</f>
        <v>26.26</v>
      </c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</row>
    <row r="60" spans="2:25" ht="15.75" customHeight="1">
      <c r="B60" s="179" t="str">
        <f>B61</f>
        <v>KA</v>
      </c>
      <c r="D60" s="178" t="s">
        <v>59</v>
      </c>
      <c r="E60" s="85"/>
      <c r="F60" s="121"/>
      <c r="G60" s="182" t="str">
        <f t="shared" si="1"/>
        <v>Cấp 3</v>
      </c>
      <c r="H60" s="187">
        <f>IF(C60="",SUMIF(Sheet3!E:E,Math!B60,Sheet3!G:G),SUMIFS(Sheet3!G:G,Sheet3!E:E,Math!B60,Sheet3!F:F,Math!C60))</f>
        <v>205</v>
      </c>
      <c r="I60" s="141">
        <f>SUM(I61:I70)</f>
        <v>116680</v>
      </c>
      <c r="J60" s="32">
        <f>IF(C60="",ROUND(SUMIF(Sheet3!E:E,Math!B60,Sheet3!G:G)*100000/(2*Math!I60),2),ROUND(SUMIFS(Sheet3!G:G,Sheet3!E:E,Math!B60,Sheet3!F:F,Math!C60)*100000/(2*Math!I60),2))</f>
        <v>87.85</v>
      </c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</row>
    <row r="61" spans="2:25" ht="15.75" customHeight="1">
      <c r="B61" s="171" t="s">
        <v>268</v>
      </c>
      <c r="C61" s="171" t="s">
        <v>324</v>
      </c>
      <c r="D61" s="90"/>
      <c r="E61" s="91">
        <v>1</v>
      </c>
      <c r="F61" s="122" t="s">
        <v>60</v>
      </c>
      <c r="G61" s="182" t="str">
        <f t="shared" si="1"/>
        <v>Cấp 3</v>
      </c>
      <c r="H61" s="186">
        <f>IF(C61="",SUMIF(Sheet3!E:E,Math!B61,Sheet3!G:G),SUMIFS(Sheet3!G:G,Sheet3!E:E,Math!B61,Sheet3!F:F,Math!C61))</f>
        <v>17</v>
      </c>
      <c r="I61" s="140">
        <v>9512</v>
      </c>
      <c r="J61" s="181">
        <f>IF(C61="",ROUND(SUMIF(Sheet3!E:E,Math!B61,Sheet3!G:G)*100000/(2*Math!I61),2),ROUND(SUMIFS(Sheet3!G:G,Sheet3!E:E,Math!B61,Sheet3!F:F,Math!C61)*100000/(2*Math!I61),2))</f>
        <v>89.36</v>
      </c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</row>
    <row r="62" spans="2:25" ht="15.75" customHeight="1">
      <c r="B62" s="171" t="s">
        <v>268</v>
      </c>
      <c r="C62" s="171" t="s">
        <v>325</v>
      </c>
      <c r="D62" s="90"/>
      <c r="E62" s="91">
        <v>2</v>
      </c>
      <c r="F62" s="122" t="s">
        <v>61</v>
      </c>
      <c r="G62" s="182" t="str">
        <f t="shared" si="1"/>
        <v>Cấp 3</v>
      </c>
      <c r="H62" s="186">
        <f>IF(C62="",SUMIF(Sheet3!E:E,Math!B62,Sheet3!G:G),SUMIFS(Sheet3!G:G,Sheet3!E:E,Math!B62,Sheet3!F:F,Math!C62))</f>
        <v>35</v>
      </c>
      <c r="I62" s="140">
        <v>14356</v>
      </c>
      <c r="J62" s="181">
        <f>IF(C62="",ROUND(SUMIF(Sheet3!E:E,Math!B62,Sheet3!G:G)*100000/(2*Math!I62),2),ROUND(SUMIFS(Sheet3!G:G,Sheet3!E:E,Math!B62,Sheet3!F:F,Math!C62)*100000/(2*Math!I62),2))</f>
        <v>121.9</v>
      </c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</row>
    <row r="63" spans="2:25" ht="15.75" customHeight="1">
      <c r="B63" s="171" t="s">
        <v>268</v>
      </c>
      <c r="C63" s="171" t="s">
        <v>473</v>
      </c>
      <c r="D63" s="90"/>
      <c r="E63" s="91">
        <v>3</v>
      </c>
      <c r="F63" s="122" t="s">
        <v>62</v>
      </c>
      <c r="G63" s="182" t="str">
        <f t="shared" si="1"/>
        <v>Cấp 3</v>
      </c>
      <c r="H63" s="186">
        <f>IF(C63="",SUMIF(Sheet3!E:E,Math!B63,Sheet3!G:G),SUMIFS(Sheet3!G:G,Sheet3!E:E,Math!B63,Sheet3!F:F,Math!C63))</f>
        <v>21</v>
      </c>
      <c r="I63" s="140">
        <v>11794</v>
      </c>
      <c r="J63" s="181">
        <f>IF(C63="",ROUND(SUMIF(Sheet3!E:E,Math!B63,Sheet3!G:G)*100000/(2*Math!I63),2),ROUND(SUMIFS(Sheet3!G:G,Sheet3!E:E,Math!B63,Sheet3!F:F,Math!C63)*100000/(2*Math!I63),2))</f>
        <v>89.03</v>
      </c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</row>
    <row r="64" spans="2:25" ht="15.75" customHeight="1">
      <c r="B64" s="171" t="s">
        <v>268</v>
      </c>
      <c r="C64" s="171" t="s">
        <v>326</v>
      </c>
      <c r="D64" s="90"/>
      <c r="E64" s="91">
        <v>4</v>
      </c>
      <c r="F64" s="122" t="s">
        <v>63</v>
      </c>
      <c r="G64" s="182" t="str">
        <f t="shared" si="1"/>
        <v>Cấp 3</v>
      </c>
      <c r="H64" s="186">
        <f>IF(C64="",SUMIF(Sheet3!E:E,Math!B64,Sheet3!G:G),SUMIFS(Sheet3!G:G,Sheet3!E:E,Math!B64,Sheet3!F:F,Math!C64))</f>
        <v>28</v>
      </c>
      <c r="I64" s="140">
        <v>11857</v>
      </c>
      <c r="J64" s="181">
        <f>IF(C64="",ROUND(SUMIF(Sheet3!E:E,Math!B64,Sheet3!G:G)*100000/(2*Math!I64),2),ROUND(SUMIFS(Sheet3!G:G,Sheet3!E:E,Math!B64,Sheet3!F:F,Math!C64)*100000/(2*Math!I64),2))</f>
        <v>118.07</v>
      </c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</row>
    <row r="65" spans="2:25" ht="15.75" customHeight="1">
      <c r="B65" s="171" t="s">
        <v>268</v>
      </c>
      <c r="C65" s="171" t="s">
        <v>327</v>
      </c>
      <c r="D65" s="90"/>
      <c r="E65" s="91">
        <v>5</v>
      </c>
      <c r="F65" s="122" t="s">
        <v>64</v>
      </c>
      <c r="G65" s="182" t="str">
        <f t="shared" si="1"/>
        <v>Cấp 3</v>
      </c>
      <c r="H65" s="186">
        <f>IF(C65="",SUMIF(Sheet3!E:E,Math!B65,Sheet3!G:G),SUMIFS(Sheet3!G:G,Sheet3!E:E,Math!B65,Sheet3!F:F,Math!C65))</f>
        <v>19</v>
      </c>
      <c r="I65" s="140">
        <v>11152</v>
      </c>
      <c r="J65" s="181">
        <f>IF(C65="",ROUND(SUMIF(Sheet3!E:E,Math!B65,Sheet3!G:G)*100000/(2*Math!I65),2),ROUND(SUMIFS(Sheet3!G:G,Sheet3!E:E,Math!B65,Sheet3!F:F,Math!C65)*100000/(2*Math!I65),2))</f>
        <v>85.19</v>
      </c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</row>
    <row r="66" spans="2:25" ht="15.75" customHeight="1">
      <c r="B66" s="171" t="s">
        <v>268</v>
      </c>
      <c r="C66" s="171" t="s">
        <v>328</v>
      </c>
      <c r="D66" s="90"/>
      <c r="E66" s="91">
        <v>6</v>
      </c>
      <c r="F66" s="122" t="s">
        <v>65</v>
      </c>
      <c r="G66" s="182" t="str">
        <f t="shared" si="1"/>
        <v>Cấp 3</v>
      </c>
      <c r="H66" s="186">
        <f>IF(C66="",SUMIF(Sheet3!E:E,Math!B66,Sheet3!G:G),SUMIFS(Sheet3!G:G,Sheet3!E:E,Math!B66,Sheet3!F:F,Math!C66))</f>
        <v>20</v>
      </c>
      <c r="I66" s="140">
        <v>7035</v>
      </c>
      <c r="J66" s="181">
        <f>IF(C66="",ROUND(SUMIF(Sheet3!E:E,Math!B66,Sheet3!G:G)*100000/(2*Math!I66),2),ROUND(SUMIFS(Sheet3!G:G,Sheet3!E:E,Math!B66,Sheet3!F:F,Math!C66)*100000/(2*Math!I66),2))</f>
        <v>142.15</v>
      </c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</row>
    <row r="67" spans="2:25" ht="15.75" customHeight="1">
      <c r="B67" s="171" t="s">
        <v>268</v>
      </c>
      <c r="C67" s="171" t="s">
        <v>329</v>
      </c>
      <c r="D67" s="90"/>
      <c r="E67" s="91">
        <v>7</v>
      </c>
      <c r="F67" s="122" t="s">
        <v>66</v>
      </c>
      <c r="G67" s="182" t="str">
        <f t="shared" si="1"/>
        <v>Cấp 3</v>
      </c>
      <c r="H67" s="186">
        <f>IF(C67="",SUMIF(Sheet3!E:E,Math!B67,Sheet3!G:G),SUMIFS(Sheet3!G:G,Sheet3!E:E,Math!B67,Sheet3!F:F,Math!C67))</f>
        <v>22</v>
      </c>
      <c r="I67" s="140">
        <v>14101</v>
      </c>
      <c r="J67" s="181">
        <f>IF(C67="",ROUND(SUMIF(Sheet3!E:E,Math!B67,Sheet3!G:G)*100000/(2*Math!I67),2),ROUND(SUMIFS(Sheet3!G:G,Sheet3!E:E,Math!B67,Sheet3!F:F,Math!C67)*100000/(2*Math!I67),2))</f>
        <v>78.010000000000005</v>
      </c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</row>
    <row r="68" spans="2:25" ht="15.75" customHeight="1">
      <c r="B68" s="171" t="s">
        <v>268</v>
      </c>
      <c r="C68" s="171" t="s">
        <v>330</v>
      </c>
      <c r="D68" s="79"/>
      <c r="E68" s="91">
        <v>8</v>
      </c>
      <c r="F68" s="122" t="s">
        <v>67</v>
      </c>
      <c r="G68" s="182" t="str">
        <f t="shared" si="1"/>
        <v>Cấp 3</v>
      </c>
      <c r="H68" s="186">
        <f>IF(C68="",SUMIF(Sheet3!E:E,Math!B68,Sheet3!G:G),SUMIFS(Sheet3!G:G,Sheet3!E:E,Math!B68,Sheet3!F:F,Math!C68))</f>
        <v>27</v>
      </c>
      <c r="I68" s="140">
        <v>15389</v>
      </c>
      <c r="J68" s="181">
        <f>IF(C68="",ROUND(SUMIF(Sheet3!E:E,Math!B68,Sheet3!G:G)*100000/(2*Math!I68),2),ROUND(SUMIFS(Sheet3!G:G,Sheet3!E:E,Math!B68,Sheet3!F:F,Math!C68)*100000/(2*Math!I68),2))</f>
        <v>87.72</v>
      </c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</row>
    <row r="69" spans="2:25" ht="15.75" customHeight="1">
      <c r="B69" s="171" t="s">
        <v>268</v>
      </c>
      <c r="C69" s="171" t="s">
        <v>331</v>
      </c>
      <c r="D69" s="103"/>
      <c r="E69" s="91">
        <v>9</v>
      </c>
      <c r="F69" s="122" t="s">
        <v>68</v>
      </c>
      <c r="G69" s="182" t="str">
        <f t="shared" si="1"/>
        <v>Cấp 3</v>
      </c>
      <c r="H69" s="186">
        <f>IF(C69="",SUMIF(Sheet3!E:E,Math!B69,Sheet3!G:G),SUMIFS(Sheet3!G:G,Sheet3!E:E,Math!B69,Sheet3!F:F,Math!C69))</f>
        <v>12</v>
      </c>
      <c r="I69" s="140">
        <v>10226</v>
      </c>
      <c r="J69" s="181">
        <f>IF(C69="",ROUND(SUMIF(Sheet3!E:E,Math!B69,Sheet3!G:G)*100000/(2*Math!I69),2),ROUND(SUMIFS(Sheet3!G:G,Sheet3!E:E,Math!B69,Sheet3!F:F,Math!C69)*100000/(2*Math!I69),2))</f>
        <v>58.67</v>
      </c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2:25" ht="15.75" customHeight="1">
      <c r="B70" s="171" t="s">
        <v>268</v>
      </c>
      <c r="C70" s="171" t="s">
        <v>332</v>
      </c>
      <c r="D70" s="90"/>
      <c r="E70" s="91">
        <v>10</v>
      </c>
      <c r="F70" s="122" t="s">
        <v>69</v>
      </c>
      <c r="G70" s="182" t="str">
        <f t="shared" si="1"/>
        <v>Cấp 1</v>
      </c>
      <c r="H70" s="186">
        <f>IF(C70="",SUMIF(Sheet3!E:E,Math!B70,Sheet3!G:G),SUMIFS(Sheet3!G:G,Sheet3!E:E,Math!B70,Sheet3!F:F,Math!C70))</f>
        <v>4</v>
      </c>
      <c r="I70" s="140">
        <v>11258</v>
      </c>
      <c r="J70" s="181">
        <f>IF(C70="",ROUND(SUMIF(Sheet3!E:E,Math!B70,Sheet3!G:G)*100000/(2*Math!I70),2),ROUND(SUMIFS(Sheet3!G:G,Sheet3!E:E,Math!B70,Sheet3!F:F,Math!C70)*100000/(2*Math!I70),2))</f>
        <v>17.77</v>
      </c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</row>
    <row r="71" spans="2:25" ht="15.75" customHeight="1">
      <c r="B71" s="179" t="str">
        <f>B72</f>
        <v>ĐS</v>
      </c>
      <c r="D71" s="178" t="s">
        <v>70</v>
      </c>
      <c r="E71" s="85"/>
      <c r="F71" s="121"/>
      <c r="G71" s="182" t="str">
        <f t="shared" si="1"/>
        <v>Cấp 4</v>
      </c>
      <c r="H71" s="187">
        <f>IF(C71="",SUMIF(Sheet3!E:E,Math!B71,Sheet3!G:G),SUMIFS(Sheet3!G:G,Sheet3!E:E,Math!B71,Sheet3!F:F,Math!C71))</f>
        <v>196</v>
      </c>
      <c r="I71" s="141">
        <f t="shared" ref="I71" si="6">SUM(I72:I77)</f>
        <v>51551</v>
      </c>
      <c r="J71" s="32">
        <f>IF(C71="",ROUND(SUMIF(Sheet3!E:E,Math!B71,Sheet3!G:G)*100000/(2*Math!I71),2),ROUND(SUMIFS(Sheet3!G:G,Sheet3!E:E,Math!B71,Sheet3!F:F,Math!C71)*100000/(2*Math!I71),2))</f>
        <v>190.1</v>
      </c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</row>
    <row r="72" spans="2:25" ht="15.75" customHeight="1">
      <c r="B72" s="171" t="s">
        <v>269</v>
      </c>
      <c r="C72" s="171" t="s">
        <v>333</v>
      </c>
      <c r="D72" s="90"/>
      <c r="E72" s="91">
        <v>1</v>
      </c>
      <c r="F72" s="122" t="s">
        <v>71</v>
      </c>
      <c r="G72" s="182" t="str">
        <f t="shared" si="1"/>
        <v>Cấp 3</v>
      </c>
      <c r="H72" s="186">
        <f>IF(C72="",SUMIF(Sheet3!E:E,Math!B72,Sheet3!G:G),SUMIFS(Sheet3!G:G,Sheet3!E:E,Math!B72,Sheet3!F:F,Math!C72))</f>
        <v>13</v>
      </c>
      <c r="I72" s="140">
        <v>6450</v>
      </c>
      <c r="J72" s="181">
        <f>IF(C72="",ROUND(SUMIF(Sheet3!E:E,Math!B72,Sheet3!G:G)*100000/(2*Math!I72),2),ROUND(SUMIFS(Sheet3!G:G,Sheet3!E:E,Math!B72,Sheet3!F:F,Math!C72)*100000/(2*Math!I72),2))</f>
        <v>100.78</v>
      </c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2:25" ht="15.75" customHeight="1">
      <c r="B73" s="171" t="s">
        <v>269</v>
      </c>
      <c r="C73" s="171" t="s">
        <v>334</v>
      </c>
      <c r="D73" s="90"/>
      <c r="E73" s="91">
        <v>2</v>
      </c>
      <c r="F73" s="122" t="s">
        <v>72</v>
      </c>
      <c r="G73" s="182" t="str">
        <f t="shared" si="1"/>
        <v>Cấp 3</v>
      </c>
      <c r="H73" s="186">
        <f>IF(C73="",SUMIF(Sheet3!E:E,Math!B73,Sheet3!G:G),SUMIFS(Sheet3!G:G,Sheet3!E:E,Math!B73,Sheet3!F:F,Math!C73))</f>
        <v>24</v>
      </c>
      <c r="I73" s="140">
        <v>14269</v>
      </c>
      <c r="J73" s="181">
        <f>IF(C73="",ROUND(SUMIF(Sheet3!E:E,Math!B73,Sheet3!G:G)*100000/(2*Math!I73),2),ROUND(SUMIFS(Sheet3!G:G,Sheet3!E:E,Math!B73,Sheet3!F:F,Math!C73)*100000/(2*Math!I73),2))</f>
        <v>84.1</v>
      </c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2:25" ht="15.75" customHeight="1">
      <c r="B74" s="171" t="s">
        <v>269</v>
      </c>
      <c r="C74" s="171" t="s">
        <v>335</v>
      </c>
      <c r="D74" s="90"/>
      <c r="E74" s="91">
        <v>3</v>
      </c>
      <c r="F74" s="122" t="s">
        <v>73</v>
      </c>
      <c r="G74" s="182" t="str">
        <f t="shared" si="1"/>
        <v>Cấp 4</v>
      </c>
      <c r="H74" s="186">
        <f>IF(C74="",SUMIF(Sheet3!E:E,Math!B74,Sheet3!G:G),SUMIFS(Sheet3!G:G,Sheet3!E:E,Math!B74,Sheet3!F:F,Math!C74))</f>
        <v>18</v>
      </c>
      <c r="I74" s="140">
        <v>4178</v>
      </c>
      <c r="J74" s="181">
        <f>IF(C74="",ROUND(SUMIF(Sheet3!E:E,Math!B74,Sheet3!G:G)*100000/(2*Math!I74),2),ROUND(SUMIFS(Sheet3!G:G,Sheet3!E:E,Math!B74,Sheet3!F:F,Math!C74)*100000/(2*Math!I74),2))</f>
        <v>215.41</v>
      </c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2:25" ht="15.75" customHeight="1">
      <c r="B75" s="171" t="s">
        <v>269</v>
      </c>
      <c r="C75" s="171" t="s">
        <v>336</v>
      </c>
      <c r="D75" s="90"/>
      <c r="E75" s="91">
        <v>4</v>
      </c>
      <c r="F75" s="122" t="s">
        <v>74</v>
      </c>
      <c r="G75" s="182" t="str">
        <f t="shared" si="1"/>
        <v>Cấp 4</v>
      </c>
      <c r="H75" s="186">
        <f>IF(C75="",SUMIF(Sheet3!E:E,Math!B75,Sheet3!G:G),SUMIFS(Sheet3!G:G,Sheet3!E:E,Math!B75,Sheet3!F:F,Math!C75))</f>
        <v>60</v>
      </c>
      <c r="I75" s="140">
        <v>7823</v>
      </c>
      <c r="J75" s="181">
        <f>IF(C75="",ROUND(SUMIF(Sheet3!E:E,Math!B75,Sheet3!G:G)*100000/(2*Math!I75),2),ROUND(SUMIFS(Sheet3!G:G,Sheet3!E:E,Math!B75,Sheet3!F:F,Math!C75)*100000/(2*Math!I75),2))</f>
        <v>383.48</v>
      </c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2:25" ht="15.75" customHeight="1">
      <c r="B76" s="171" t="s">
        <v>269</v>
      </c>
      <c r="C76" s="171" t="s">
        <v>337</v>
      </c>
      <c r="D76" s="79"/>
      <c r="E76" s="91">
        <v>5</v>
      </c>
      <c r="F76" s="122" t="s">
        <v>75</v>
      </c>
      <c r="G76" s="182" t="str">
        <f t="shared" ref="G76:G139" si="7">IF(J76&gt;150,"Cấp 4",IF(J76&gt;50,"Cấp 3",IF(J76&gt;20,"Cấp 2","Cấp 1")))</f>
        <v>Cấp 4</v>
      </c>
      <c r="H76" s="186">
        <f>IF(C76="",SUMIF(Sheet3!E:E,Math!B76,Sheet3!G:G),SUMIFS(Sheet3!G:G,Sheet3!E:E,Math!B76,Sheet3!F:F,Math!C76))</f>
        <v>39</v>
      </c>
      <c r="I76" s="140">
        <v>9981</v>
      </c>
      <c r="J76" s="181">
        <f>IF(C76="",ROUND(SUMIF(Sheet3!E:E,Math!B76,Sheet3!G:G)*100000/(2*Math!I76),2),ROUND(SUMIFS(Sheet3!G:G,Sheet3!E:E,Math!B76,Sheet3!F:F,Math!C76)*100000/(2*Math!I76),2))</f>
        <v>195.37</v>
      </c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</row>
    <row r="77" spans="2:25" ht="15.75" customHeight="1">
      <c r="B77" s="171" t="s">
        <v>269</v>
      </c>
      <c r="C77" s="171" t="s">
        <v>338</v>
      </c>
      <c r="D77" s="90"/>
      <c r="E77" s="91">
        <v>6</v>
      </c>
      <c r="F77" s="122" t="s">
        <v>76</v>
      </c>
      <c r="G77" s="182" t="str">
        <f t="shared" si="7"/>
        <v>Cấp 3</v>
      </c>
      <c r="H77" s="186">
        <f>IF(C77="",SUMIF(Sheet3!E:E,Math!B77,Sheet3!G:G),SUMIFS(Sheet3!G:G,Sheet3!E:E,Math!B77,Sheet3!F:F,Math!C77))</f>
        <v>19</v>
      </c>
      <c r="I77" s="140">
        <v>8850</v>
      </c>
      <c r="J77" s="181">
        <f>IF(C77="",ROUND(SUMIF(Sheet3!E:E,Math!B77,Sheet3!G:G)*100000/(2*Math!I77),2),ROUND(SUMIFS(Sheet3!G:G,Sheet3!E:E,Math!B77,Sheet3!F:F,Math!C77)*100000/(2*Math!I77),2))</f>
        <v>107.34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</row>
    <row r="78" spans="2:25" ht="15.75" customHeight="1">
      <c r="B78" s="179" t="str">
        <f>B79</f>
        <v>DK</v>
      </c>
      <c r="D78" s="178" t="s">
        <v>77</v>
      </c>
      <c r="E78" s="85"/>
      <c r="F78" s="121"/>
      <c r="G78" s="182" t="str">
        <f t="shared" si="7"/>
        <v>Cấp 4</v>
      </c>
      <c r="H78" s="187">
        <f>IF(C78="",SUMIF(Sheet3!E:E,Math!B78,Sheet3!G:G),SUMIFS(Sheet3!G:G,Sheet3!E:E,Math!B78,Sheet3!F:F,Math!C78))</f>
        <v>325</v>
      </c>
      <c r="I78" s="141">
        <f t="shared" ref="I78" si="8">SUM(I79:I84)</f>
        <v>59983</v>
      </c>
      <c r="J78" s="32">
        <f>IF(C78="",ROUND(SUMIF(Sheet3!E:E,Math!B78,Sheet3!G:G)*100000/(2*Math!I78),2),ROUND(SUMIFS(Sheet3!G:G,Sheet3!E:E,Math!B78,Sheet3!F:F,Math!C78)*100000/(2*Math!I78),2))</f>
        <v>270.91000000000003</v>
      </c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</row>
    <row r="79" spans="2:25" ht="15.75" customHeight="1">
      <c r="B79" s="171" t="s">
        <v>270</v>
      </c>
      <c r="C79" s="171" t="s">
        <v>339</v>
      </c>
      <c r="D79" s="90"/>
      <c r="E79" s="91">
        <v>1</v>
      </c>
      <c r="F79" s="122" t="s">
        <v>78</v>
      </c>
      <c r="G79" s="182" t="str">
        <f t="shared" si="7"/>
        <v>Cấp 4</v>
      </c>
      <c r="H79" s="186">
        <f>IF(C79="",SUMIF(Sheet3!E:E,Math!B79,Sheet3!G:G),SUMIFS(Sheet3!G:G,Sheet3!E:E,Math!B79,Sheet3!F:F,Math!C79))</f>
        <v>62</v>
      </c>
      <c r="I79" s="140">
        <v>11308</v>
      </c>
      <c r="J79" s="181">
        <f>IF(C79="",ROUND(SUMIF(Sheet3!E:E,Math!B79,Sheet3!G:G)*100000/(2*Math!I79),2),ROUND(SUMIFS(Sheet3!G:G,Sheet3!E:E,Math!B79,Sheet3!F:F,Math!C79)*100000/(2*Math!I79),2))</f>
        <v>274.14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</row>
    <row r="80" spans="2:25" ht="15.75" customHeight="1">
      <c r="B80" s="171" t="s">
        <v>270</v>
      </c>
      <c r="C80" s="171" t="s">
        <v>340</v>
      </c>
      <c r="D80" s="90"/>
      <c r="E80" s="91">
        <v>2</v>
      </c>
      <c r="F80" s="122" t="s">
        <v>79</v>
      </c>
      <c r="G80" s="182" t="str">
        <f t="shared" si="7"/>
        <v>Cấp 4</v>
      </c>
      <c r="H80" s="186">
        <f>IF(C80="",SUMIF(Sheet3!E:E,Math!B80,Sheet3!G:G),SUMIFS(Sheet3!G:G,Sheet3!E:E,Math!B80,Sheet3!F:F,Math!C80))</f>
        <v>55</v>
      </c>
      <c r="I80" s="140">
        <v>12041</v>
      </c>
      <c r="J80" s="181">
        <f>IF(C80="",ROUND(SUMIF(Sheet3!E:E,Math!B80,Sheet3!G:G)*100000/(2*Math!I80),2),ROUND(SUMIFS(Sheet3!G:G,Sheet3!E:E,Math!B80,Sheet3!F:F,Math!C80)*100000/(2*Math!I80),2))</f>
        <v>228.39</v>
      </c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</row>
    <row r="81" spans="2:25" ht="15.75" customHeight="1">
      <c r="B81" s="171" t="s">
        <v>270</v>
      </c>
      <c r="C81" s="171" t="s">
        <v>341</v>
      </c>
      <c r="D81" s="90"/>
      <c r="E81" s="91">
        <v>3</v>
      </c>
      <c r="F81" s="122" t="s">
        <v>80</v>
      </c>
      <c r="G81" s="182" t="str">
        <f t="shared" si="7"/>
        <v>Cấp 4</v>
      </c>
      <c r="H81" s="186">
        <f>IF(C81="",SUMIF(Sheet3!E:E,Math!B81,Sheet3!G:G),SUMIFS(Sheet3!G:G,Sheet3!E:E,Math!B81,Sheet3!F:F,Math!C81))</f>
        <v>56</v>
      </c>
      <c r="I81" s="140">
        <v>10430</v>
      </c>
      <c r="J81" s="181">
        <f>IF(C81="",ROUND(SUMIF(Sheet3!E:E,Math!B81,Sheet3!G:G)*100000/(2*Math!I81),2),ROUND(SUMIFS(Sheet3!G:G,Sheet3!E:E,Math!B81,Sheet3!F:F,Math!C81)*100000/(2*Math!I81),2))</f>
        <v>268.45999999999998</v>
      </c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</row>
    <row r="82" spans="2:25" ht="15.75" customHeight="1">
      <c r="B82" s="171" t="s">
        <v>270</v>
      </c>
      <c r="C82" s="171" t="s">
        <v>342</v>
      </c>
      <c r="D82" s="90"/>
      <c r="E82" s="91">
        <v>4</v>
      </c>
      <c r="F82" s="122" t="s">
        <v>81</v>
      </c>
      <c r="G82" s="182" t="str">
        <f t="shared" si="7"/>
        <v>Cấp 3</v>
      </c>
      <c r="H82" s="186">
        <f>IF(C82="",SUMIF(Sheet3!E:E,Math!B82,Sheet3!G:G),SUMIFS(Sheet3!G:G,Sheet3!E:E,Math!B82,Sheet3!F:F,Math!C82))</f>
        <v>16</v>
      </c>
      <c r="I82" s="140">
        <v>6421</v>
      </c>
      <c r="J82" s="181">
        <f>IF(C82="",ROUND(SUMIF(Sheet3!E:E,Math!B82,Sheet3!G:G)*100000/(2*Math!I82),2),ROUND(SUMIFS(Sheet3!G:G,Sheet3!E:E,Math!B82,Sheet3!F:F,Math!C82)*100000/(2*Math!I82),2))</f>
        <v>124.59</v>
      </c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2:25" ht="15.75" customHeight="1">
      <c r="B83" s="171" t="s">
        <v>270</v>
      </c>
      <c r="C83" s="171" t="s">
        <v>472</v>
      </c>
      <c r="D83" s="90"/>
      <c r="E83" s="91">
        <v>5</v>
      </c>
      <c r="F83" s="122" t="s">
        <v>82</v>
      </c>
      <c r="G83" s="182" t="str">
        <f t="shared" si="7"/>
        <v>Cấp 3</v>
      </c>
      <c r="H83" s="186">
        <f>IF(C83="",SUMIF(Sheet3!E:E,Math!B83,Sheet3!G:G),SUMIFS(Sheet3!G:G,Sheet3!E:E,Math!B83,Sheet3!F:F,Math!C83))</f>
        <v>25</v>
      </c>
      <c r="I83" s="140">
        <v>14655</v>
      </c>
      <c r="J83" s="181">
        <f>IF(C83="",ROUND(SUMIF(Sheet3!E:E,Math!B83,Sheet3!G:G)*100000/(2*Math!I83),2),ROUND(SUMIFS(Sheet3!G:G,Sheet3!E:E,Math!B83,Sheet3!F:F,Math!C83)*100000/(2*Math!I83),2))</f>
        <v>85.3</v>
      </c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2:25" ht="15.75" customHeight="1">
      <c r="B84" s="171" t="s">
        <v>270</v>
      </c>
      <c r="C84" s="171" t="s">
        <v>343</v>
      </c>
      <c r="D84" s="90"/>
      <c r="E84" s="91">
        <v>6</v>
      </c>
      <c r="F84" s="122" t="s">
        <v>83</v>
      </c>
      <c r="G84" s="182" t="str">
        <f t="shared" si="7"/>
        <v>Cấp 4</v>
      </c>
      <c r="H84" s="186">
        <f>IF(C84="",SUMIF(Sheet3!E:E,Math!B84,Sheet3!G:G),SUMIFS(Sheet3!G:G,Sheet3!E:E,Math!B84,Sheet3!F:F,Math!C84))</f>
        <v>22</v>
      </c>
      <c r="I84" s="140">
        <v>5128</v>
      </c>
      <c r="J84" s="181">
        <f>IF(C84="",ROUND(SUMIF(Sheet3!E:E,Math!B84,Sheet3!G:G)*100000/(2*Math!I84),2),ROUND(SUMIFS(Sheet3!G:G,Sheet3!E:E,Math!B84,Sheet3!F:F,Math!C84)*100000/(2*Math!I84),2))</f>
        <v>214.51</v>
      </c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2:25" ht="15.75" customHeight="1">
      <c r="B85" s="179" t="str">
        <f>B86</f>
        <v>TN</v>
      </c>
      <c r="D85" s="178" t="s">
        <v>84</v>
      </c>
      <c r="E85" s="85"/>
      <c r="F85" s="121"/>
      <c r="G85" s="182" t="str">
        <f t="shared" si="7"/>
        <v>Cấp 4</v>
      </c>
      <c r="H85" s="187">
        <f>IF(C85="",SUMIF(Sheet3!E:E,Math!B85,Sheet3!G:G),SUMIFS(Sheet3!G:G,Sheet3!E:E,Math!B85,Sheet3!F:F,Math!C85))</f>
        <v>1344</v>
      </c>
      <c r="I85" s="141">
        <f t="shared" ref="I85" si="9">SUM(I86:I122)</f>
        <v>352029</v>
      </c>
      <c r="J85" s="32">
        <f>IF(C85="",ROUND(SUMIF(Sheet3!E:E,Math!B85,Sheet3!G:G)*100000/(2*Math!I85),2),ROUND(SUMIFS(Sheet3!G:G,Sheet3!E:E,Math!B85,Sheet3!F:F,Math!C85)*100000/(2*Math!I85),2))</f>
        <v>190.89</v>
      </c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2:25" ht="15.75" customHeight="1">
      <c r="B86" s="171" t="s">
        <v>271</v>
      </c>
      <c r="C86" s="171" t="s">
        <v>85</v>
      </c>
      <c r="D86" s="90"/>
      <c r="E86" s="91">
        <v>1</v>
      </c>
      <c r="F86" s="122" t="s">
        <v>85</v>
      </c>
      <c r="G86" s="182" t="str">
        <f t="shared" si="7"/>
        <v>Cấp 3</v>
      </c>
      <c r="H86" s="186">
        <f>IF(C86="",SUMIF(Sheet3!E:E,Math!B86,Sheet3!G:G),SUMIFS(Sheet3!G:G,Sheet3!E:E,Math!B86,Sheet3!F:F,Math!C86))</f>
        <v>10</v>
      </c>
      <c r="I86" s="145">
        <v>5123</v>
      </c>
      <c r="J86" s="181">
        <f>IF(C86="",ROUND(SUMIF(Sheet3!E:E,Math!B86,Sheet3!G:G)*100000/(2*Math!I86),2),ROUND(SUMIFS(Sheet3!G:G,Sheet3!E:E,Math!B86,Sheet3!F:F,Math!C86)*100000/(2*Math!I86),2))</f>
        <v>97.6</v>
      </c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2:25" ht="15.75" customHeight="1">
      <c r="B87" s="171" t="s">
        <v>271</v>
      </c>
      <c r="C87" s="171" t="s">
        <v>86</v>
      </c>
      <c r="D87" s="79"/>
      <c r="E87" s="106">
        <v>2</v>
      </c>
      <c r="F87" s="122" t="s">
        <v>86</v>
      </c>
      <c r="G87" s="182" t="str">
        <f t="shared" si="7"/>
        <v>Cấp 3</v>
      </c>
      <c r="H87" s="186">
        <f>IF(C87="",SUMIF(Sheet3!E:E,Math!B87,Sheet3!G:G),SUMIFS(Sheet3!G:G,Sheet3!E:E,Math!B87,Sheet3!F:F,Math!C87))</f>
        <v>34</v>
      </c>
      <c r="I87" s="146">
        <v>11969</v>
      </c>
      <c r="J87" s="181">
        <f>IF(C87="",ROUND(SUMIF(Sheet3!E:E,Math!B87,Sheet3!G:G)*100000/(2*Math!I87),2),ROUND(SUMIFS(Sheet3!G:G,Sheet3!E:E,Math!B87,Sheet3!F:F,Math!C87)*100000/(2*Math!I87),2))</f>
        <v>142.03</v>
      </c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</row>
    <row r="88" spans="2:25" ht="15.75" customHeight="1">
      <c r="B88" s="171" t="s">
        <v>271</v>
      </c>
      <c r="C88" s="171" t="s">
        <v>344</v>
      </c>
      <c r="D88" s="90"/>
      <c r="E88" s="91">
        <v>3</v>
      </c>
      <c r="F88" s="122" t="s">
        <v>87</v>
      </c>
      <c r="G88" s="182" t="str">
        <f t="shared" si="7"/>
        <v>Cấp 3</v>
      </c>
      <c r="H88" s="186">
        <f>IF(C88="",SUMIF(Sheet3!E:E,Math!B88,Sheet3!G:G),SUMIFS(Sheet3!G:G,Sheet3!E:E,Math!B88,Sheet3!F:F,Math!C88))</f>
        <v>13</v>
      </c>
      <c r="I88" s="146">
        <v>10611</v>
      </c>
      <c r="J88" s="181">
        <f>IF(C88="",ROUND(SUMIF(Sheet3!E:E,Math!B88,Sheet3!G:G)*100000/(2*Math!I88),2),ROUND(SUMIFS(Sheet3!G:G,Sheet3!E:E,Math!B88,Sheet3!F:F,Math!C88)*100000/(2*Math!I88),2))</f>
        <v>61.26</v>
      </c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</row>
    <row r="89" spans="2:25" ht="15.75" customHeight="1">
      <c r="B89" s="171" t="s">
        <v>271</v>
      </c>
      <c r="C89" s="171" t="s">
        <v>345</v>
      </c>
      <c r="D89" s="90"/>
      <c r="E89" s="106">
        <v>4</v>
      </c>
      <c r="F89" s="122" t="s">
        <v>88</v>
      </c>
      <c r="G89" s="182" t="str">
        <f t="shared" si="7"/>
        <v>Cấp 4</v>
      </c>
      <c r="H89" s="186">
        <f>IF(C89="",SUMIF(Sheet3!E:E,Math!B89,Sheet3!G:G),SUMIFS(Sheet3!G:G,Sheet3!E:E,Math!B89,Sheet3!F:F,Math!C89))</f>
        <v>27</v>
      </c>
      <c r="I89" s="146">
        <v>6252</v>
      </c>
      <c r="J89" s="181">
        <f>IF(C89="",ROUND(SUMIF(Sheet3!E:E,Math!B89,Sheet3!G:G)*100000/(2*Math!I89),2),ROUND(SUMIFS(Sheet3!G:G,Sheet3!E:E,Math!B89,Sheet3!F:F,Math!C89)*100000/(2*Math!I89),2))</f>
        <v>215.93</v>
      </c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</row>
    <row r="90" spans="2:25" ht="15.75" customHeight="1">
      <c r="B90" s="171" t="s">
        <v>271</v>
      </c>
      <c r="C90" s="171" t="s">
        <v>346</v>
      </c>
      <c r="D90" s="90"/>
      <c r="E90" s="91">
        <v>5</v>
      </c>
      <c r="F90" s="122" t="s">
        <v>89</v>
      </c>
      <c r="G90" s="182" t="str">
        <f t="shared" si="7"/>
        <v>Cấp 4</v>
      </c>
      <c r="H90" s="186">
        <f>IF(C90="",SUMIF(Sheet3!E:E,Math!B90,Sheet3!G:G),SUMIFS(Sheet3!G:G,Sheet3!E:E,Math!B90,Sheet3!F:F,Math!C90))</f>
        <v>34</v>
      </c>
      <c r="I90" s="146">
        <v>10718</v>
      </c>
      <c r="J90" s="181">
        <f>IF(C90="",ROUND(SUMIF(Sheet3!E:E,Math!B90,Sheet3!G:G)*100000/(2*Math!I90),2),ROUND(SUMIFS(Sheet3!G:G,Sheet3!E:E,Math!B90,Sheet3!F:F,Math!C90)*100000/(2*Math!I90),2))</f>
        <v>158.61000000000001</v>
      </c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</row>
    <row r="91" spans="2:25" ht="15.75" customHeight="1">
      <c r="B91" s="171" t="s">
        <v>271</v>
      </c>
      <c r="C91" s="171" t="s">
        <v>347</v>
      </c>
      <c r="D91" s="90"/>
      <c r="E91" s="106">
        <v>6</v>
      </c>
      <c r="F91" s="122" t="s">
        <v>90</v>
      </c>
      <c r="G91" s="182" t="str">
        <f t="shared" si="7"/>
        <v>Cấp 3</v>
      </c>
      <c r="H91" s="186">
        <f>IF(C91="",SUMIF(Sheet3!E:E,Math!B91,Sheet3!G:G),SUMIFS(Sheet3!G:G,Sheet3!E:E,Math!B91,Sheet3!F:F,Math!C91))</f>
        <v>23</v>
      </c>
      <c r="I91" s="146">
        <v>10985</v>
      </c>
      <c r="J91" s="181">
        <f>IF(C91="",ROUND(SUMIF(Sheet3!E:E,Math!B91,Sheet3!G:G)*100000/(2*Math!I91),2),ROUND(SUMIFS(Sheet3!G:G,Sheet3!E:E,Math!B91,Sheet3!F:F,Math!C91)*100000/(2*Math!I91),2))</f>
        <v>104.69</v>
      </c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</row>
    <row r="92" spans="2:25" ht="15.75" customHeight="1">
      <c r="B92" s="171" t="s">
        <v>271</v>
      </c>
      <c r="C92" s="171" t="s">
        <v>348</v>
      </c>
      <c r="D92" s="90"/>
      <c r="E92" s="91">
        <v>7</v>
      </c>
      <c r="F92" s="122" t="s">
        <v>91</v>
      </c>
      <c r="G92" s="182" t="str">
        <f t="shared" si="7"/>
        <v>Cấp 3</v>
      </c>
      <c r="H92" s="186">
        <f>IF(C92="",SUMIF(Sheet3!E:E,Math!B92,Sheet3!G:G),SUMIFS(Sheet3!G:G,Sheet3!E:E,Math!B92,Sheet3!F:F,Math!C92))</f>
        <v>25</v>
      </c>
      <c r="I92" s="146">
        <v>11629</v>
      </c>
      <c r="J92" s="181">
        <f>IF(C92="",ROUND(SUMIF(Sheet3!E:E,Math!B92,Sheet3!G:G)*100000/(2*Math!I92),2),ROUND(SUMIFS(Sheet3!G:G,Sheet3!E:E,Math!B92,Sheet3!F:F,Math!C92)*100000/(2*Math!I92),2))</f>
        <v>107.49</v>
      </c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</row>
    <row r="93" spans="2:25" ht="15.75" customHeight="1">
      <c r="B93" s="171" t="s">
        <v>271</v>
      </c>
      <c r="C93" s="171" t="s">
        <v>349</v>
      </c>
      <c r="D93" s="90"/>
      <c r="E93" s="106">
        <v>8</v>
      </c>
      <c r="F93" s="122" t="s">
        <v>92</v>
      </c>
      <c r="G93" s="182" t="str">
        <f t="shared" si="7"/>
        <v>Cấp 1</v>
      </c>
      <c r="H93" s="186">
        <f>IF(C93="",SUMIF(Sheet3!E:E,Math!B93,Sheet3!G:G),SUMIFS(Sheet3!G:G,Sheet3!E:E,Math!B93,Sheet3!F:F,Math!C93))</f>
        <v>0</v>
      </c>
      <c r="I93" s="146">
        <v>2924</v>
      </c>
      <c r="J93" s="181">
        <f>IF(C93="",ROUND(SUMIF(Sheet3!E:E,Math!B93,Sheet3!G:G)*100000/(2*Math!I93),2),ROUND(SUMIFS(Sheet3!G:G,Sheet3!E:E,Math!B93,Sheet3!F:F,Math!C93)*100000/(2*Math!I93),2))</f>
        <v>0</v>
      </c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</row>
    <row r="94" spans="2:25" ht="15.75" customHeight="1">
      <c r="B94" s="171" t="s">
        <v>271</v>
      </c>
      <c r="C94" s="171" t="s">
        <v>350</v>
      </c>
      <c r="D94" s="90"/>
      <c r="E94" s="91">
        <v>9</v>
      </c>
      <c r="F94" s="122" t="s">
        <v>93</v>
      </c>
      <c r="G94" s="182" t="str">
        <f t="shared" si="7"/>
        <v>Cấp 3</v>
      </c>
      <c r="H94" s="186">
        <f>IF(C94="",SUMIF(Sheet3!E:E,Math!B94,Sheet3!G:G),SUMIFS(Sheet3!G:G,Sheet3!E:E,Math!B94,Sheet3!F:F,Math!C94))</f>
        <v>9</v>
      </c>
      <c r="I94" s="146">
        <v>4132</v>
      </c>
      <c r="J94" s="181">
        <f>IF(C94="",ROUND(SUMIF(Sheet3!E:E,Math!B94,Sheet3!G:G)*100000/(2*Math!I94),2),ROUND(SUMIFS(Sheet3!G:G,Sheet3!E:E,Math!B94,Sheet3!F:F,Math!C94)*100000/(2*Math!I94),2))</f>
        <v>108.91</v>
      </c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</row>
    <row r="95" spans="2:25" ht="15.75" customHeight="1">
      <c r="B95" s="171" t="s">
        <v>271</v>
      </c>
      <c r="C95" s="171" t="s">
        <v>351</v>
      </c>
      <c r="D95" s="90"/>
      <c r="E95" s="106">
        <v>10</v>
      </c>
      <c r="F95" s="122" t="s">
        <v>94</v>
      </c>
      <c r="G95" s="182" t="str">
        <f t="shared" si="7"/>
        <v>Cấp 2</v>
      </c>
      <c r="H95" s="186">
        <f>IF(C95="",SUMIF(Sheet3!E:E,Math!B95,Sheet3!G:G),SUMIFS(Sheet3!G:G,Sheet3!E:E,Math!B95,Sheet3!F:F,Math!C95))</f>
        <v>3</v>
      </c>
      <c r="I95" s="146">
        <v>5394</v>
      </c>
      <c r="J95" s="181">
        <f>IF(C95="",ROUND(SUMIF(Sheet3!E:E,Math!B95,Sheet3!G:G)*100000/(2*Math!I95),2),ROUND(SUMIFS(Sheet3!G:G,Sheet3!E:E,Math!B95,Sheet3!F:F,Math!C95)*100000/(2*Math!I95),2))</f>
        <v>27.81</v>
      </c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</row>
    <row r="96" spans="2:25" ht="15.75" customHeight="1">
      <c r="B96" s="171" t="s">
        <v>271</v>
      </c>
      <c r="C96" s="171" t="s">
        <v>352</v>
      </c>
      <c r="D96" s="90"/>
      <c r="E96" s="91">
        <v>11</v>
      </c>
      <c r="F96" s="122" t="s">
        <v>95</v>
      </c>
      <c r="G96" s="182" t="str">
        <f t="shared" si="7"/>
        <v>Cấp 3</v>
      </c>
      <c r="H96" s="186">
        <f>IF(C96="",SUMIF(Sheet3!E:E,Math!B96,Sheet3!G:G),SUMIFS(Sheet3!G:G,Sheet3!E:E,Math!B96,Sheet3!F:F,Math!C96))</f>
        <v>33</v>
      </c>
      <c r="I96" s="146">
        <v>11091</v>
      </c>
      <c r="J96" s="181">
        <f>IF(C96="",ROUND(SUMIF(Sheet3!E:E,Math!B96,Sheet3!G:G)*100000/(2*Math!I96),2),ROUND(SUMIFS(Sheet3!G:G,Sheet3!E:E,Math!B96,Sheet3!F:F,Math!C96)*100000/(2*Math!I96),2))</f>
        <v>148.77000000000001</v>
      </c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</row>
    <row r="97" spans="2:25" ht="15.75" customHeight="1">
      <c r="B97" s="171" t="s">
        <v>271</v>
      </c>
      <c r="C97" s="171" t="s">
        <v>353</v>
      </c>
      <c r="D97" s="90"/>
      <c r="E97" s="106">
        <v>12</v>
      </c>
      <c r="F97" s="122" t="s">
        <v>96</v>
      </c>
      <c r="G97" s="182" t="str">
        <f t="shared" si="7"/>
        <v>Cấp 3</v>
      </c>
      <c r="H97" s="186">
        <f>IF(C97="",SUMIF(Sheet3!E:E,Math!B97,Sheet3!G:G),SUMIFS(Sheet3!G:G,Sheet3!E:E,Math!B97,Sheet3!F:F,Math!C97))</f>
        <v>19</v>
      </c>
      <c r="I97" s="146">
        <v>6851</v>
      </c>
      <c r="J97" s="181">
        <f>IF(C97="",ROUND(SUMIF(Sheet3!E:E,Math!B97,Sheet3!G:G)*100000/(2*Math!I97),2),ROUND(SUMIFS(Sheet3!G:G,Sheet3!E:E,Math!B97,Sheet3!F:F,Math!C97)*100000/(2*Math!I97),2))</f>
        <v>138.66999999999999</v>
      </c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</row>
    <row r="98" spans="2:25" ht="15.75" customHeight="1">
      <c r="B98" s="171" t="s">
        <v>271</v>
      </c>
      <c r="C98" s="171" t="s">
        <v>477</v>
      </c>
      <c r="D98" s="90"/>
      <c r="E98" s="91">
        <v>13</v>
      </c>
      <c r="F98" s="122" t="s">
        <v>262</v>
      </c>
      <c r="G98" s="182" t="str">
        <f t="shared" si="7"/>
        <v>Cấp 3</v>
      </c>
      <c r="H98" s="186">
        <f>IF(C98="",SUMIF(Sheet3!E:E,Math!B98,Sheet3!G:G),SUMIFS(Sheet3!G:G,Sheet3!E:E,Math!B98,Sheet3!F:F,Math!C98))</f>
        <v>30</v>
      </c>
      <c r="I98" s="146">
        <v>10608</v>
      </c>
      <c r="J98" s="181">
        <f>IF(C98="",ROUND(SUMIF(Sheet3!E:E,Math!B98,Sheet3!G:G)*100000/(2*Math!I98),2),ROUND(SUMIFS(Sheet3!G:G,Sheet3!E:E,Math!B98,Sheet3!F:F,Math!C98)*100000/(2*Math!I98),2))</f>
        <v>141.4</v>
      </c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</row>
    <row r="99" spans="2:25" ht="15.75" customHeight="1">
      <c r="B99" s="171" t="s">
        <v>271</v>
      </c>
      <c r="C99" s="171" t="s">
        <v>354</v>
      </c>
      <c r="D99" s="90"/>
      <c r="E99" s="106">
        <v>14</v>
      </c>
      <c r="F99" s="122" t="s">
        <v>98</v>
      </c>
      <c r="G99" s="182" t="str">
        <f t="shared" si="7"/>
        <v>Cấp 4</v>
      </c>
      <c r="H99" s="186">
        <f>IF(C99="",SUMIF(Sheet3!E:E,Math!B99,Sheet3!G:G),SUMIFS(Sheet3!G:G,Sheet3!E:E,Math!B99,Sheet3!F:F,Math!C99))</f>
        <v>47</v>
      </c>
      <c r="I99" s="146">
        <v>10463</v>
      </c>
      <c r="J99" s="181">
        <f>IF(C99="",ROUND(SUMIF(Sheet3!E:E,Math!B99,Sheet3!G:G)*100000/(2*Math!I99),2),ROUND(SUMIFS(Sheet3!G:G,Sheet3!E:E,Math!B99,Sheet3!F:F,Math!C99)*100000/(2*Math!I99),2))</f>
        <v>224.6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</row>
    <row r="100" spans="2:25" ht="15.75" customHeight="1">
      <c r="B100" s="171" t="s">
        <v>271</v>
      </c>
      <c r="C100" s="171" t="s">
        <v>355</v>
      </c>
      <c r="D100" s="90"/>
      <c r="E100" s="91">
        <v>15</v>
      </c>
      <c r="F100" s="122" t="s">
        <v>99</v>
      </c>
      <c r="G100" s="182" t="str">
        <f t="shared" si="7"/>
        <v>Cấp 4</v>
      </c>
      <c r="H100" s="186">
        <f>IF(C100="",SUMIF(Sheet3!E:E,Math!B100,Sheet3!G:G),SUMIFS(Sheet3!G:G,Sheet3!E:E,Math!B100,Sheet3!F:F,Math!C100))</f>
        <v>75</v>
      </c>
      <c r="I100" s="146">
        <v>10680</v>
      </c>
      <c r="J100" s="181">
        <f>IF(C100="",ROUND(SUMIF(Sheet3!E:E,Math!B100,Sheet3!G:G)*100000/(2*Math!I100),2),ROUND(SUMIFS(Sheet3!G:G,Sheet3!E:E,Math!B100,Sheet3!F:F,Math!C100)*100000/(2*Math!I100),2))</f>
        <v>351.12</v>
      </c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</row>
    <row r="101" spans="2:25" ht="15.75" customHeight="1">
      <c r="B101" s="171" t="s">
        <v>271</v>
      </c>
      <c r="C101" s="171" t="s">
        <v>356</v>
      </c>
      <c r="D101" s="108"/>
      <c r="E101" s="106">
        <v>16</v>
      </c>
      <c r="F101" s="122" t="s">
        <v>100</v>
      </c>
      <c r="G101" s="182" t="str">
        <f t="shared" si="7"/>
        <v>Cấp 4</v>
      </c>
      <c r="H101" s="186">
        <f>IF(C101="",SUMIF(Sheet3!E:E,Math!B101,Sheet3!G:G),SUMIFS(Sheet3!G:G,Sheet3!E:E,Math!B101,Sheet3!F:F,Math!C101))</f>
        <v>34</v>
      </c>
      <c r="I101" s="146">
        <v>8331</v>
      </c>
      <c r="J101" s="181">
        <f>IF(C101="",ROUND(SUMIF(Sheet3!E:E,Math!B101,Sheet3!G:G)*100000/(2*Math!I101),2),ROUND(SUMIFS(Sheet3!G:G,Sheet3!E:E,Math!B101,Sheet3!F:F,Math!C101)*100000/(2*Math!I101),2))</f>
        <v>204.06</v>
      </c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</row>
    <row r="102" spans="2:25" ht="15.75" customHeight="1">
      <c r="B102" s="171" t="s">
        <v>271</v>
      </c>
      <c r="C102" s="171" t="s">
        <v>357</v>
      </c>
      <c r="D102" s="108"/>
      <c r="E102" s="91">
        <v>17</v>
      </c>
      <c r="F102" s="122" t="s">
        <v>101</v>
      </c>
      <c r="G102" s="182" t="str">
        <f t="shared" si="7"/>
        <v>Cấp 4</v>
      </c>
      <c r="H102" s="186">
        <f>IF(C102="",SUMIF(Sheet3!E:E,Math!B102,Sheet3!G:G),SUMIFS(Sheet3!G:G,Sheet3!E:E,Math!B102,Sheet3!F:F,Math!C102))</f>
        <v>57</v>
      </c>
      <c r="I102" s="146">
        <v>11592</v>
      </c>
      <c r="J102" s="181">
        <f>IF(C102="",ROUND(SUMIF(Sheet3!E:E,Math!B102,Sheet3!G:G)*100000/(2*Math!I102),2),ROUND(SUMIFS(Sheet3!G:G,Sheet3!E:E,Math!B102,Sheet3!F:F,Math!C102)*100000/(2*Math!I102),2))</f>
        <v>245.86</v>
      </c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</row>
    <row r="103" spans="2:25" ht="15.75" customHeight="1">
      <c r="B103" s="171" t="s">
        <v>271</v>
      </c>
      <c r="C103" s="171" t="s">
        <v>358</v>
      </c>
      <c r="D103" s="108"/>
      <c r="E103" s="106">
        <v>18</v>
      </c>
      <c r="F103" s="122" t="s">
        <v>102</v>
      </c>
      <c r="G103" s="182" t="str">
        <f t="shared" si="7"/>
        <v>Cấp 3</v>
      </c>
      <c r="H103" s="186">
        <f>IF(C103="",SUMIF(Sheet3!E:E,Math!B103,Sheet3!G:G),SUMIFS(Sheet3!G:G,Sheet3!E:E,Math!B103,Sheet3!F:F,Math!C103))</f>
        <v>11</v>
      </c>
      <c r="I103" s="146">
        <v>6906</v>
      </c>
      <c r="J103" s="181">
        <f>IF(C103="",ROUND(SUMIF(Sheet3!E:E,Math!B103,Sheet3!G:G)*100000/(2*Math!I103),2),ROUND(SUMIFS(Sheet3!G:G,Sheet3!E:E,Math!B103,Sheet3!F:F,Math!C103)*100000/(2*Math!I103),2))</f>
        <v>79.64</v>
      </c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</row>
    <row r="104" spans="2:25" ht="15.75" customHeight="1">
      <c r="B104" s="171" t="s">
        <v>271</v>
      </c>
      <c r="C104" s="171" t="s">
        <v>359</v>
      </c>
      <c r="D104" s="108"/>
      <c r="E104" s="91">
        <v>19</v>
      </c>
      <c r="F104" s="122" t="s">
        <v>103</v>
      </c>
      <c r="G104" s="182" t="str">
        <f t="shared" si="7"/>
        <v>Cấp 4</v>
      </c>
      <c r="H104" s="186">
        <f>IF(C104="",SUMIF(Sheet3!E:E,Math!B104,Sheet3!G:G),SUMIFS(Sheet3!G:G,Sheet3!E:E,Math!B104,Sheet3!F:F,Math!C104))</f>
        <v>47</v>
      </c>
      <c r="I104" s="146">
        <v>7632</v>
      </c>
      <c r="J104" s="181">
        <f>IF(C104="",ROUND(SUMIF(Sheet3!E:E,Math!B104,Sheet3!G:G)*100000/(2*Math!I104),2),ROUND(SUMIFS(Sheet3!G:G,Sheet3!E:E,Math!B104,Sheet3!F:F,Math!C104)*100000/(2*Math!I104),2))</f>
        <v>307.91000000000003</v>
      </c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</row>
    <row r="105" spans="2:25" ht="15.75" customHeight="1">
      <c r="B105" s="171" t="s">
        <v>271</v>
      </c>
      <c r="C105" s="171" t="s">
        <v>475</v>
      </c>
      <c r="D105" s="108"/>
      <c r="E105" s="106">
        <v>20</v>
      </c>
      <c r="F105" s="122" t="s">
        <v>104</v>
      </c>
      <c r="G105" s="182" t="str">
        <f t="shared" si="7"/>
        <v>Cấp 4</v>
      </c>
      <c r="H105" s="186">
        <f>IF(C105="",SUMIF(Sheet3!E:E,Math!B105,Sheet3!G:G),SUMIFS(Sheet3!G:G,Sheet3!E:E,Math!B105,Sheet3!F:F,Math!C105))</f>
        <v>54</v>
      </c>
      <c r="I105" s="146">
        <v>12656</v>
      </c>
      <c r="J105" s="181">
        <f>IF(C105="",ROUND(SUMIF(Sheet3!E:E,Math!B105,Sheet3!G:G)*100000/(2*Math!I105),2),ROUND(SUMIFS(Sheet3!G:G,Sheet3!E:E,Math!B105,Sheet3!F:F,Math!C105)*100000/(2*Math!I105),2))</f>
        <v>213.34</v>
      </c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</row>
    <row r="106" spans="2:25" ht="15.75" customHeight="1">
      <c r="B106" s="171" t="s">
        <v>271</v>
      </c>
      <c r="C106" s="171" t="s">
        <v>360</v>
      </c>
      <c r="D106" s="108"/>
      <c r="E106" s="91">
        <v>21</v>
      </c>
      <c r="F106" s="122" t="s">
        <v>105</v>
      </c>
      <c r="G106" s="182" t="str">
        <f t="shared" si="7"/>
        <v>Cấp 3</v>
      </c>
      <c r="H106" s="186">
        <f>IF(C106="",SUMIF(Sheet3!E:E,Math!B106,Sheet3!G:G),SUMIFS(Sheet3!G:G,Sheet3!E:E,Math!B106,Sheet3!F:F,Math!C106))</f>
        <v>16</v>
      </c>
      <c r="I106" s="146">
        <v>6140</v>
      </c>
      <c r="J106" s="181">
        <f>IF(C106="",ROUND(SUMIF(Sheet3!E:E,Math!B106,Sheet3!G:G)*100000/(2*Math!I106),2),ROUND(SUMIFS(Sheet3!G:G,Sheet3!E:E,Math!B106,Sheet3!F:F,Math!C106)*100000/(2*Math!I106),2))</f>
        <v>130.29</v>
      </c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</row>
    <row r="107" spans="2:25" ht="15.75" customHeight="1">
      <c r="B107" s="171" t="s">
        <v>271</v>
      </c>
      <c r="C107" s="171" t="s">
        <v>361</v>
      </c>
      <c r="D107" s="108"/>
      <c r="E107" s="106">
        <v>22</v>
      </c>
      <c r="F107" s="122" t="s">
        <v>106</v>
      </c>
      <c r="G107" s="182" t="str">
        <f t="shared" si="7"/>
        <v>Cấp 3</v>
      </c>
      <c r="H107" s="186">
        <f>IF(C107="",SUMIF(Sheet3!E:E,Math!B107,Sheet3!G:G),SUMIFS(Sheet3!G:G,Sheet3!E:E,Math!B107,Sheet3!F:F,Math!C107))</f>
        <v>38</v>
      </c>
      <c r="I107" s="146">
        <v>15206</v>
      </c>
      <c r="J107" s="181">
        <f>IF(C107="",ROUND(SUMIF(Sheet3!E:E,Math!B107,Sheet3!G:G)*100000/(2*Math!I107),2),ROUND(SUMIFS(Sheet3!G:G,Sheet3!E:E,Math!B107,Sheet3!F:F,Math!C107)*100000/(2*Math!I107),2))</f>
        <v>124.95</v>
      </c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</row>
    <row r="108" spans="2:25" ht="15.75" customHeight="1">
      <c r="B108" s="171" t="s">
        <v>271</v>
      </c>
      <c r="C108" s="171" t="s">
        <v>480</v>
      </c>
      <c r="D108" s="108"/>
      <c r="E108" s="91">
        <v>23</v>
      </c>
      <c r="F108" s="122" t="s">
        <v>107</v>
      </c>
      <c r="G108" s="182" t="str">
        <f t="shared" si="7"/>
        <v>Cấp 4</v>
      </c>
      <c r="H108" s="186">
        <f>IF(C108="",SUMIF(Sheet3!E:E,Math!B108,Sheet3!G:G),SUMIFS(Sheet3!G:G,Sheet3!E:E,Math!B108,Sheet3!F:F,Math!C108))</f>
        <v>58</v>
      </c>
      <c r="I108" s="146">
        <v>12817</v>
      </c>
      <c r="J108" s="181">
        <f>IF(C108="",ROUND(SUMIF(Sheet3!E:E,Math!B108,Sheet3!G:G)*100000/(2*Math!I108),2),ROUND(SUMIFS(Sheet3!G:G,Sheet3!E:E,Math!B108,Sheet3!F:F,Math!C108)*100000/(2*Math!I108),2))</f>
        <v>226.26</v>
      </c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</row>
    <row r="109" spans="2:25" ht="15.75" customHeight="1">
      <c r="B109" s="171" t="s">
        <v>271</v>
      </c>
      <c r="C109" s="171" t="s">
        <v>362</v>
      </c>
      <c r="D109" s="108"/>
      <c r="E109" s="106">
        <v>24</v>
      </c>
      <c r="F109" s="122" t="s">
        <v>108</v>
      </c>
      <c r="G109" s="182" t="str">
        <f t="shared" si="7"/>
        <v>Cấp 4</v>
      </c>
      <c r="H109" s="186">
        <f>IF(C109="",SUMIF(Sheet3!E:E,Math!B109,Sheet3!G:G),SUMIFS(Sheet3!G:G,Sheet3!E:E,Math!B109,Sheet3!F:F,Math!C109))</f>
        <v>46</v>
      </c>
      <c r="I109" s="146">
        <v>14621</v>
      </c>
      <c r="J109" s="181">
        <f>IF(C109="",ROUND(SUMIF(Sheet3!E:E,Math!B109,Sheet3!G:G)*100000/(2*Math!I109),2),ROUND(SUMIFS(Sheet3!G:G,Sheet3!E:E,Math!B109,Sheet3!F:F,Math!C109)*100000/(2*Math!I109),2))</f>
        <v>157.31</v>
      </c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</row>
    <row r="110" spans="2:25" ht="15.75" customHeight="1">
      <c r="B110" s="171" t="s">
        <v>271</v>
      </c>
      <c r="C110" s="171" t="s">
        <v>363</v>
      </c>
      <c r="D110" s="108"/>
      <c r="E110" s="91">
        <v>25</v>
      </c>
      <c r="F110" s="122" t="s">
        <v>109</v>
      </c>
      <c r="G110" s="182" t="str">
        <f t="shared" si="7"/>
        <v>Cấp 4</v>
      </c>
      <c r="H110" s="186">
        <f>IF(C110="",SUMIF(Sheet3!E:E,Math!B110,Sheet3!G:G),SUMIFS(Sheet3!G:G,Sheet3!E:E,Math!B110,Sheet3!F:F,Math!C110))</f>
        <v>25</v>
      </c>
      <c r="I110" s="146">
        <v>8035</v>
      </c>
      <c r="J110" s="181">
        <f>IF(C110="",ROUND(SUMIF(Sheet3!E:E,Math!B110,Sheet3!G:G)*100000/(2*Math!I110),2),ROUND(SUMIFS(Sheet3!G:G,Sheet3!E:E,Math!B110,Sheet3!F:F,Math!C110)*100000/(2*Math!I110),2))</f>
        <v>155.57</v>
      </c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</row>
    <row r="111" spans="2:25" ht="15.75" customHeight="1">
      <c r="B111" s="171" t="s">
        <v>271</v>
      </c>
      <c r="C111" s="171" t="s">
        <v>364</v>
      </c>
      <c r="D111" s="108"/>
      <c r="E111" s="106">
        <v>26</v>
      </c>
      <c r="F111" s="122" t="s">
        <v>110</v>
      </c>
      <c r="G111" s="182" t="str">
        <f t="shared" si="7"/>
        <v>Cấp 4</v>
      </c>
      <c r="H111" s="186">
        <f>IF(C111="",SUMIF(Sheet3!E:E,Math!B111,Sheet3!G:G),SUMIFS(Sheet3!G:G,Sheet3!E:E,Math!B111,Sheet3!F:F,Math!C111))</f>
        <v>31</v>
      </c>
      <c r="I111" s="146">
        <v>7167</v>
      </c>
      <c r="J111" s="181">
        <f>IF(C111="",ROUND(SUMIF(Sheet3!E:E,Math!B111,Sheet3!G:G)*100000/(2*Math!I111),2),ROUND(SUMIFS(Sheet3!G:G,Sheet3!E:E,Math!B111,Sheet3!F:F,Math!C111)*100000/(2*Math!I111),2))</f>
        <v>216.27</v>
      </c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</row>
    <row r="112" spans="2:25" ht="15.75" customHeight="1">
      <c r="B112" s="171" t="s">
        <v>271</v>
      </c>
      <c r="C112" s="171" t="s">
        <v>365</v>
      </c>
      <c r="D112" s="108"/>
      <c r="E112" s="91">
        <v>27</v>
      </c>
      <c r="F112" s="122" t="s">
        <v>111</v>
      </c>
      <c r="G112" s="182" t="str">
        <f t="shared" si="7"/>
        <v>Cấp 3</v>
      </c>
      <c r="H112" s="186">
        <f>IF(C112="",SUMIF(Sheet3!E:E,Math!B112,Sheet3!G:G),SUMIFS(Sheet3!G:G,Sheet3!E:E,Math!B112,Sheet3!F:F,Math!C112))</f>
        <v>20</v>
      </c>
      <c r="I112" s="146">
        <v>7558</v>
      </c>
      <c r="J112" s="181">
        <f>IF(C112="",ROUND(SUMIF(Sheet3!E:E,Math!B112,Sheet3!G:G)*100000/(2*Math!I112),2),ROUND(SUMIFS(Sheet3!G:G,Sheet3!E:E,Math!B112,Sheet3!F:F,Math!C112)*100000/(2*Math!I112),2))</f>
        <v>132.31</v>
      </c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</row>
    <row r="113" spans="2:25" ht="15.75" customHeight="1">
      <c r="B113" s="171" t="s">
        <v>271</v>
      </c>
      <c r="C113" s="171" t="s">
        <v>366</v>
      </c>
      <c r="D113" s="108"/>
      <c r="E113" s="106">
        <v>28</v>
      </c>
      <c r="F113" s="122" t="s">
        <v>112</v>
      </c>
      <c r="G113" s="182" t="str">
        <f t="shared" si="7"/>
        <v>Cấp 3</v>
      </c>
      <c r="H113" s="186">
        <f>IF(C113="",SUMIF(Sheet3!E:E,Math!B113,Sheet3!G:G),SUMIFS(Sheet3!G:G,Sheet3!E:E,Math!B113,Sheet3!F:F,Math!C113))</f>
        <v>24</v>
      </c>
      <c r="I113" s="146">
        <v>13090</v>
      </c>
      <c r="J113" s="181">
        <f>IF(C113="",ROUND(SUMIF(Sheet3!E:E,Math!B113,Sheet3!G:G)*100000/(2*Math!I113),2),ROUND(SUMIFS(Sheet3!G:G,Sheet3!E:E,Math!B113,Sheet3!F:F,Math!C113)*100000/(2*Math!I113),2))</f>
        <v>91.67</v>
      </c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</row>
    <row r="114" spans="2:25" ht="15.75" customHeight="1">
      <c r="B114" s="171" t="s">
        <v>271</v>
      </c>
      <c r="C114" s="171" t="s">
        <v>367</v>
      </c>
      <c r="D114" s="108"/>
      <c r="E114" s="91">
        <v>29</v>
      </c>
      <c r="F114" s="122" t="s">
        <v>113</v>
      </c>
      <c r="G114" s="182" t="str">
        <f t="shared" si="7"/>
        <v>Cấp 4</v>
      </c>
      <c r="H114" s="186">
        <f>IF(C114="",SUMIF(Sheet3!E:E,Math!B114,Sheet3!G:G),SUMIFS(Sheet3!G:G,Sheet3!E:E,Math!B114,Sheet3!F:F,Math!C114))</f>
        <v>46</v>
      </c>
      <c r="I114" s="146">
        <v>11867</v>
      </c>
      <c r="J114" s="181">
        <f>IF(C114="",ROUND(SUMIF(Sheet3!E:E,Math!B114,Sheet3!G:G)*100000/(2*Math!I114),2),ROUND(SUMIFS(Sheet3!G:G,Sheet3!E:E,Math!B114,Sheet3!F:F,Math!C114)*100000/(2*Math!I114),2))</f>
        <v>193.81</v>
      </c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</row>
    <row r="115" spans="2:25" ht="15.75" customHeight="1">
      <c r="B115" s="171" t="s">
        <v>271</v>
      </c>
      <c r="C115" s="171" t="s">
        <v>368</v>
      </c>
      <c r="D115" s="108"/>
      <c r="E115" s="106">
        <v>30</v>
      </c>
      <c r="F115" s="122" t="s">
        <v>114</v>
      </c>
      <c r="G115" s="182" t="str">
        <f t="shared" si="7"/>
        <v>Cấp 4</v>
      </c>
      <c r="H115" s="186">
        <f>IF(C115="",SUMIF(Sheet3!E:E,Math!B115,Sheet3!G:G),SUMIFS(Sheet3!G:G,Sheet3!E:E,Math!B115,Sheet3!F:F,Math!C115))</f>
        <v>96</v>
      </c>
      <c r="I115" s="146">
        <v>11832</v>
      </c>
      <c r="J115" s="181">
        <f>IF(C115="",ROUND(SUMIF(Sheet3!E:E,Math!B115,Sheet3!G:G)*100000/(2*Math!I115),2),ROUND(SUMIFS(Sheet3!G:G,Sheet3!E:E,Math!B115,Sheet3!F:F,Math!C115)*100000/(2*Math!I115),2))</f>
        <v>405.68</v>
      </c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</row>
    <row r="116" spans="2:25" ht="15.75" customHeight="1">
      <c r="B116" s="171" t="s">
        <v>271</v>
      </c>
      <c r="C116" s="171" t="s">
        <v>479</v>
      </c>
      <c r="D116" s="108"/>
      <c r="E116" s="91">
        <v>31</v>
      </c>
      <c r="F116" s="122" t="s">
        <v>115</v>
      </c>
      <c r="G116" s="182" t="str">
        <f t="shared" si="7"/>
        <v>Cấp 4</v>
      </c>
      <c r="H116" s="186">
        <f>IF(C116="",SUMIF(Sheet3!E:E,Math!B116,Sheet3!G:G),SUMIFS(Sheet3!G:G,Sheet3!E:E,Math!B116,Sheet3!F:F,Math!C116))</f>
        <v>28</v>
      </c>
      <c r="I116" s="146">
        <v>8842</v>
      </c>
      <c r="J116" s="181">
        <f>IF(C116="",ROUND(SUMIF(Sheet3!E:E,Math!B116,Sheet3!G:G)*100000/(2*Math!I116),2),ROUND(SUMIFS(Sheet3!G:G,Sheet3!E:E,Math!B116,Sheet3!F:F,Math!C116)*100000/(2*Math!I116),2))</f>
        <v>158.34</v>
      </c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</row>
    <row r="117" spans="2:25" ht="15.75" customHeight="1">
      <c r="B117" s="171" t="s">
        <v>271</v>
      </c>
      <c r="C117" s="171" t="s">
        <v>478</v>
      </c>
      <c r="D117" s="108"/>
      <c r="E117" s="106">
        <v>32</v>
      </c>
      <c r="F117" s="122" t="s">
        <v>116</v>
      </c>
      <c r="G117" s="182" t="str">
        <f t="shared" si="7"/>
        <v>Cấp 3</v>
      </c>
      <c r="H117" s="186">
        <f>IF(C117="",SUMIF(Sheet3!E:E,Math!B117,Sheet3!G:G),SUMIFS(Sheet3!G:G,Sheet3!E:E,Math!B117,Sheet3!F:F,Math!C117))</f>
        <v>27</v>
      </c>
      <c r="I117" s="146">
        <v>14503</v>
      </c>
      <c r="J117" s="181">
        <f>IF(C117="",ROUND(SUMIF(Sheet3!E:E,Math!B117,Sheet3!G:G)*100000/(2*Math!I117),2),ROUND(SUMIFS(Sheet3!G:G,Sheet3!E:E,Math!B117,Sheet3!F:F,Math!C117)*100000/(2*Math!I117),2))</f>
        <v>93.08</v>
      </c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</row>
    <row r="118" spans="2:25" ht="15.75" customHeight="1">
      <c r="B118" s="171" t="s">
        <v>271</v>
      </c>
      <c r="C118" s="171" t="s">
        <v>369</v>
      </c>
      <c r="D118" s="108"/>
      <c r="E118" s="91">
        <v>33</v>
      </c>
      <c r="F118" s="122" t="s">
        <v>117</v>
      </c>
      <c r="G118" s="182" t="str">
        <f t="shared" si="7"/>
        <v>Cấp 4</v>
      </c>
      <c r="H118" s="186">
        <f>IF(C118="",SUMIF(Sheet3!E:E,Math!B118,Sheet3!G:G),SUMIFS(Sheet3!G:G,Sheet3!E:E,Math!B118,Sheet3!F:F,Math!C118))</f>
        <v>62</v>
      </c>
      <c r="I118" s="146">
        <v>8125</v>
      </c>
      <c r="J118" s="181">
        <f>IF(C118="",ROUND(SUMIF(Sheet3!E:E,Math!B118,Sheet3!G:G)*100000/(2*Math!I118),2),ROUND(SUMIFS(Sheet3!G:G,Sheet3!E:E,Math!B118,Sheet3!F:F,Math!C118)*100000/(2*Math!I118),2))</f>
        <v>381.54</v>
      </c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</row>
    <row r="119" spans="2:25" ht="15.75" customHeight="1">
      <c r="B119" s="171" t="s">
        <v>271</v>
      </c>
      <c r="C119" s="171" t="s">
        <v>370</v>
      </c>
      <c r="D119" s="108"/>
      <c r="E119" s="106">
        <v>34</v>
      </c>
      <c r="F119" s="122" t="s">
        <v>118</v>
      </c>
      <c r="G119" s="182" t="str">
        <f t="shared" si="7"/>
        <v>Cấp 4</v>
      </c>
      <c r="H119" s="186">
        <f>IF(C119="",SUMIF(Sheet3!E:E,Math!B119,Sheet3!G:G),SUMIFS(Sheet3!G:G,Sheet3!E:E,Math!B119,Sheet3!F:F,Math!C119))</f>
        <v>28</v>
      </c>
      <c r="I119" s="146">
        <v>5871</v>
      </c>
      <c r="J119" s="181">
        <f>IF(C119="",ROUND(SUMIF(Sheet3!E:E,Math!B119,Sheet3!G:G)*100000/(2*Math!I119),2),ROUND(SUMIFS(Sheet3!G:G,Sheet3!E:E,Math!B119,Sheet3!F:F,Math!C119)*100000/(2*Math!I119),2))</f>
        <v>238.46</v>
      </c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</row>
    <row r="120" spans="2:25" ht="15.75" customHeight="1">
      <c r="B120" s="171" t="s">
        <v>271</v>
      </c>
      <c r="C120" s="171" t="s">
        <v>371</v>
      </c>
      <c r="D120" s="108"/>
      <c r="E120" s="91">
        <v>35</v>
      </c>
      <c r="F120" s="122" t="s">
        <v>119</v>
      </c>
      <c r="G120" s="182" t="str">
        <f t="shared" si="7"/>
        <v>Cấp 4</v>
      </c>
      <c r="H120" s="186">
        <f>IF(C120="",SUMIF(Sheet3!E:E,Math!B120,Sheet3!G:G),SUMIFS(Sheet3!G:G,Sheet3!E:E,Math!B120,Sheet3!F:F,Math!C120))</f>
        <v>49</v>
      </c>
      <c r="I120" s="146">
        <v>11887</v>
      </c>
      <c r="J120" s="181">
        <f>IF(C120="",ROUND(SUMIF(Sheet3!E:E,Math!B120,Sheet3!G:G)*100000/(2*Math!I120),2),ROUND(SUMIFS(Sheet3!G:G,Sheet3!E:E,Math!B120,Sheet3!F:F,Math!C120)*100000/(2*Math!I120),2))</f>
        <v>206.11</v>
      </c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</row>
    <row r="121" spans="2:25" ht="15.75" customHeight="1">
      <c r="B121" s="171" t="s">
        <v>271</v>
      </c>
      <c r="C121" s="171" t="s">
        <v>372</v>
      </c>
      <c r="D121" s="108"/>
      <c r="E121" s="106">
        <v>36</v>
      </c>
      <c r="F121" s="122" t="s">
        <v>120</v>
      </c>
      <c r="G121" s="182" t="str">
        <f t="shared" si="7"/>
        <v>Cấp 3</v>
      </c>
      <c r="H121" s="186">
        <f>IF(C121="",SUMIF(Sheet3!E:E,Math!B121,Sheet3!G:G),SUMIFS(Sheet3!G:G,Sheet3!E:E,Math!B121,Sheet3!F:F,Math!C121))</f>
        <v>25</v>
      </c>
      <c r="I121" s="146">
        <v>9000</v>
      </c>
      <c r="J121" s="181">
        <f>IF(C121="",ROUND(SUMIF(Sheet3!E:E,Math!B121,Sheet3!G:G)*100000/(2*Math!I121),2),ROUND(SUMIFS(Sheet3!G:G,Sheet3!E:E,Math!B121,Sheet3!F:F,Math!C121)*100000/(2*Math!I121),2))</f>
        <v>138.88999999999999</v>
      </c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</row>
    <row r="122" spans="2:25" ht="15.75" customHeight="1">
      <c r="B122" s="171" t="s">
        <v>271</v>
      </c>
      <c r="C122" s="171" t="s">
        <v>373</v>
      </c>
      <c r="D122" s="108"/>
      <c r="E122" s="91">
        <v>37</v>
      </c>
      <c r="F122" s="122" t="s">
        <v>121</v>
      </c>
      <c r="G122" s="182" t="str">
        <f t="shared" si="7"/>
        <v>Cấp 3</v>
      </c>
      <c r="H122" s="186">
        <f>IF(C122="",SUMIF(Sheet3!E:E,Math!B122,Sheet3!G:G),SUMIFS(Sheet3!G:G,Sheet3!E:E,Math!B122,Sheet3!F:F,Math!C122))</f>
        <v>20</v>
      </c>
      <c r="I122" s="146">
        <v>8921</v>
      </c>
      <c r="J122" s="181">
        <f>IF(C122="",ROUND(SUMIF(Sheet3!E:E,Math!B122,Sheet3!G:G)*100000/(2*Math!I122),2),ROUND(SUMIFS(Sheet3!G:G,Sheet3!E:E,Math!B122,Sheet3!F:F,Math!C122)*100000/(2*Math!I122),2))</f>
        <v>112.1</v>
      </c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</row>
    <row r="123" spans="2:25" ht="15.75" customHeight="1">
      <c r="B123" s="179" t="str">
        <f>B124</f>
        <v>AD</v>
      </c>
      <c r="D123" s="176" t="s">
        <v>122</v>
      </c>
      <c r="E123" s="85"/>
      <c r="F123" s="121"/>
      <c r="G123" s="182" t="str">
        <f t="shared" si="7"/>
        <v>Cấp 4</v>
      </c>
      <c r="H123" s="187">
        <f>IF(C123="",SUMIF(Sheet3!E:E,Math!B123,Sheet3!G:G),SUMIFS(Sheet3!G:G,Sheet3!E:E,Math!B123,Sheet3!F:F,Math!C123))</f>
        <v>869</v>
      </c>
      <c r="I123" s="141">
        <f t="shared" ref="I123" si="10">SUM(I124:I139)</f>
        <v>197085</v>
      </c>
      <c r="J123" s="32">
        <f>IF(C123="",ROUND(SUMIF(Sheet3!E:E,Math!B123,Sheet3!G:G)*100000/(2*Math!I123),2),ROUND(SUMIFS(Sheet3!G:G,Sheet3!E:E,Math!B123,Sheet3!F:F,Math!C123)*100000/(2*Math!I123),2))</f>
        <v>220.46</v>
      </c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2:25" ht="15.75" customHeight="1">
      <c r="B124" s="171" t="s">
        <v>272</v>
      </c>
      <c r="C124" s="171" t="s">
        <v>123</v>
      </c>
      <c r="D124" s="108"/>
      <c r="E124" s="91">
        <v>1</v>
      </c>
      <c r="F124" s="122" t="s">
        <v>123</v>
      </c>
      <c r="G124" s="182" t="str">
        <f t="shared" si="7"/>
        <v>Cấp 2</v>
      </c>
      <c r="H124" s="186">
        <f>IF(C124="",SUMIF(Sheet3!E:E,Math!B124,Sheet3!G:G),SUMIFS(Sheet3!G:G,Sheet3!E:E,Math!B124,Sheet3!F:F,Math!C124))</f>
        <v>27</v>
      </c>
      <c r="I124" s="140">
        <v>27731</v>
      </c>
      <c r="J124" s="181">
        <f>IF(C124="",ROUND(SUMIF(Sheet3!E:E,Math!B124,Sheet3!G:G)*100000/(2*Math!I124),2),ROUND(SUMIFS(Sheet3!G:G,Sheet3!E:E,Math!B124,Sheet3!F:F,Math!C124)*100000/(2*Math!I124),2))</f>
        <v>48.68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2:25" ht="15.75" customHeight="1">
      <c r="B125" s="171" t="s">
        <v>272</v>
      </c>
      <c r="C125" s="171" t="s">
        <v>374</v>
      </c>
      <c r="D125" s="108"/>
      <c r="E125" s="91">
        <v>2</v>
      </c>
      <c r="F125" s="122" t="s">
        <v>124</v>
      </c>
      <c r="G125" s="182" t="str">
        <f t="shared" si="7"/>
        <v>Cấp 4</v>
      </c>
      <c r="H125" s="186">
        <f>IF(C125="",SUMIF(Sheet3!E:E,Math!B125,Sheet3!G:G),SUMIFS(Sheet3!G:G,Sheet3!E:E,Math!B125,Sheet3!F:F,Math!C125))</f>
        <v>28</v>
      </c>
      <c r="I125" s="140">
        <v>8685</v>
      </c>
      <c r="J125" s="181">
        <f>IF(C125="",ROUND(SUMIF(Sheet3!E:E,Math!B125,Sheet3!G:G)*100000/(2*Math!I125),2),ROUND(SUMIFS(Sheet3!G:G,Sheet3!E:E,Math!B125,Sheet3!F:F,Math!C125)*100000/(2*Math!I125),2))</f>
        <v>161.19999999999999</v>
      </c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2:25" ht="15.75" customHeight="1">
      <c r="B126" s="171" t="s">
        <v>272</v>
      </c>
      <c r="C126" s="171" t="s">
        <v>375</v>
      </c>
      <c r="D126" s="108"/>
      <c r="E126" s="91">
        <v>3</v>
      </c>
      <c r="F126" s="122" t="s">
        <v>125</v>
      </c>
      <c r="G126" s="182" t="str">
        <f t="shared" si="7"/>
        <v>Cấp 3</v>
      </c>
      <c r="H126" s="186">
        <f>IF(C126="",SUMIF(Sheet3!E:E,Math!B126,Sheet3!G:G),SUMIFS(Sheet3!G:G,Sheet3!E:E,Math!B126,Sheet3!F:F,Math!C126))</f>
        <v>31</v>
      </c>
      <c r="I126" s="140">
        <v>13427</v>
      </c>
      <c r="J126" s="181">
        <f>IF(C126="",ROUND(SUMIF(Sheet3!E:E,Math!B126,Sheet3!G:G)*100000/(2*Math!I126),2),ROUND(SUMIFS(Sheet3!G:G,Sheet3!E:E,Math!B126,Sheet3!F:F,Math!C126)*100000/(2*Math!I126),2))</f>
        <v>115.44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2:25" ht="15.75" customHeight="1">
      <c r="B127" s="171" t="s">
        <v>272</v>
      </c>
      <c r="C127" s="171" t="s">
        <v>468</v>
      </c>
      <c r="D127" s="108"/>
      <c r="E127" s="91">
        <v>4</v>
      </c>
      <c r="F127" s="122" t="s">
        <v>126</v>
      </c>
      <c r="G127" s="182" t="str">
        <f t="shared" si="7"/>
        <v>Cấp 4</v>
      </c>
      <c r="H127" s="186">
        <f>IF(C127="",SUMIF(Sheet3!E:E,Math!B127,Sheet3!G:G),SUMIFS(Sheet3!G:G,Sheet3!E:E,Math!B127,Sheet3!F:F,Math!C127))</f>
        <v>45</v>
      </c>
      <c r="I127" s="140">
        <v>12583</v>
      </c>
      <c r="J127" s="181">
        <f>IF(C127="",ROUND(SUMIF(Sheet3!E:E,Math!B127,Sheet3!G:G)*100000/(2*Math!I127),2),ROUND(SUMIFS(Sheet3!G:G,Sheet3!E:E,Math!B127,Sheet3!F:F,Math!C127)*100000/(2*Math!I127),2))</f>
        <v>178.81</v>
      </c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2:25" ht="15.75" customHeight="1">
      <c r="B128" s="171" t="s">
        <v>272</v>
      </c>
      <c r="C128" s="171" t="s">
        <v>376</v>
      </c>
      <c r="D128" s="108"/>
      <c r="E128" s="91">
        <v>5</v>
      </c>
      <c r="F128" s="122" t="s">
        <v>127</v>
      </c>
      <c r="G128" s="182" t="str">
        <f t="shared" si="7"/>
        <v>Cấp 4</v>
      </c>
      <c r="H128" s="186">
        <f>IF(C128="",SUMIF(Sheet3!E:E,Math!B128,Sheet3!G:G),SUMIFS(Sheet3!G:G,Sheet3!E:E,Math!B128,Sheet3!F:F,Math!C128))</f>
        <v>210</v>
      </c>
      <c r="I128" s="140">
        <v>6777</v>
      </c>
      <c r="J128" s="181">
        <f>IF(C128="",ROUND(SUMIF(Sheet3!E:E,Math!B128,Sheet3!G:G)*100000/(2*Math!I128),2),ROUND(SUMIFS(Sheet3!G:G,Sheet3!E:E,Math!B128,Sheet3!F:F,Math!C128)*100000/(2*Math!I128),2))</f>
        <v>1549.36</v>
      </c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2:25" ht="15.75" customHeight="1">
      <c r="B129" s="171" t="s">
        <v>272</v>
      </c>
      <c r="C129" s="171" t="s">
        <v>377</v>
      </c>
      <c r="D129" s="108"/>
      <c r="E129" s="91">
        <v>6</v>
      </c>
      <c r="F129" s="122" t="s">
        <v>128</v>
      </c>
      <c r="G129" s="182" t="str">
        <f t="shared" si="7"/>
        <v>Cấp 3</v>
      </c>
      <c r="H129" s="186">
        <f>IF(C129="",SUMIF(Sheet3!E:E,Math!B129,Sheet3!G:G),SUMIFS(Sheet3!G:G,Sheet3!E:E,Math!B129,Sheet3!F:F,Math!C129))</f>
        <v>26</v>
      </c>
      <c r="I129" s="140">
        <v>12012</v>
      </c>
      <c r="J129" s="181">
        <f>IF(C129="",ROUND(SUMIF(Sheet3!E:E,Math!B129,Sheet3!G:G)*100000/(2*Math!I129),2),ROUND(SUMIFS(Sheet3!G:G,Sheet3!E:E,Math!B129,Sheet3!F:F,Math!C129)*100000/(2*Math!I129),2))</f>
        <v>108.23</v>
      </c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2:25" ht="15.75" customHeight="1">
      <c r="B130" s="171" t="s">
        <v>272</v>
      </c>
      <c r="C130" s="171" t="s">
        <v>378</v>
      </c>
      <c r="D130" s="108"/>
      <c r="E130" s="91">
        <v>7</v>
      </c>
      <c r="F130" s="122" t="s">
        <v>129</v>
      </c>
      <c r="G130" s="182" t="str">
        <f t="shared" si="7"/>
        <v>Cấp 2</v>
      </c>
      <c r="H130" s="186">
        <f>IF(C130="",SUMIF(Sheet3!E:E,Math!B130,Sheet3!G:G),SUMIFS(Sheet3!G:G,Sheet3!E:E,Math!B130,Sheet3!F:F,Math!C130))</f>
        <v>10</v>
      </c>
      <c r="I130" s="140">
        <v>18515</v>
      </c>
      <c r="J130" s="181">
        <f>IF(C130="",ROUND(SUMIF(Sheet3!E:E,Math!B130,Sheet3!G:G)*100000/(2*Math!I130),2),ROUND(SUMIFS(Sheet3!G:G,Sheet3!E:E,Math!B130,Sheet3!F:F,Math!C130)*100000/(2*Math!I130),2))</f>
        <v>27.01</v>
      </c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2:25" ht="15.75" customHeight="1">
      <c r="B131" s="171" t="s">
        <v>272</v>
      </c>
      <c r="C131" s="171" t="s">
        <v>379</v>
      </c>
      <c r="D131" s="108"/>
      <c r="E131" s="91">
        <v>8</v>
      </c>
      <c r="F131" s="122" t="s">
        <v>130</v>
      </c>
      <c r="G131" s="182" t="str">
        <f t="shared" si="7"/>
        <v>Cấp 4</v>
      </c>
      <c r="H131" s="186">
        <f>IF(C131="",SUMIF(Sheet3!E:E,Math!B131,Sheet3!G:G),SUMIFS(Sheet3!G:G,Sheet3!E:E,Math!B131,Sheet3!F:F,Math!C131))</f>
        <v>36</v>
      </c>
      <c r="I131" s="140">
        <v>11305</v>
      </c>
      <c r="J131" s="181">
        <f>IF(C131="",ROUND(SUMIF(Sheet3!E:E,Math!B131,Sheet3!G:G)*100000/(2*Math!I131),2),ROUND(SUMIFS(Sheet3!G:G,Sheet3!E:E,Math!B131,Sheet3!F:F,Math!C131)*100000/(2*Math!I131),2))</f>
        <v>159.22</v>
      </c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2:25" ht="15.75" customHeight="1">
      <c r="B132" s="171" t="s">
        <v>272</v>
      </c>
      <c r="C132" s="171" t="s">
        <v>326</v>
      </c>
      <c r="D132" s="108"/>
      <c r="E132" s="91">
        <v>9</v>
      </c>
      <c r="F132" s="122" t="s">
        <v>131</v>
      </c>
      <c r="G132" s="182" t="str">
        <f t="shared" si="7"/>
        <v>Cấp 4</v>
      </c>
      <c r="H132" s="186">
        <f>IF(C132="",SUMIF(Sheet3!E:E,Math!B132,Sheet3!G:G),SUMIFS(Sheet3!G:G,Sheet3!E:E,Math!B132,Sheet3!F:F,Math!C132))</f>
        <v>43</v>
      </c>
      <c r="I132" s="140">
        <v>13133</v>
      </c>
      <c r="J132" s="181">
        <f>IF(C132="",ROUND(SUMIF(Sheet3!E:E,Math!B132,Sheet3!G:G)*100000/(2*Math!I132),2),ROUND(SUMIFS(Sheet3!G:G,Sheet3!E:E,Math!B132,Sheet3!F:F,Math!C132)*100000/(2*Math!I132),2))</f>
        <v>163.71</v>
      </c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2:25" ht="15.75" customHeight="1">
      <c r="B133" s="171" t="s">
        <v>272</v>
      </c>
      <c r="C133" s="171" t="s">
        <v>327</v>
      </c>
      <c r="D133" s="108"/>
      <c r="E133" s="91">
        <v>10</v>
      </c>
      <c r="F133" s="122" t="s">
        <v>132</v>
      </c>
      <c r="G133" s="182" t="str">
        <f t="shared" si="7"/>
        <v>Cấp 3</v>
      </c>
      <c r="H133" s="186">
        <f>IF(C133="",SUMIF(Sheet3!E:E,Math!B133,Sheet3!G:G),SUMIFS(Sheet3!G:G,Sheet3!E:E,Math!B133,Sheet3!F:F,Math!C133))</f>
        <v>20</v>
      </c>
      <c r="I133" s="140">
        <v>8112</v>
      </c>
      <c r="J133" s="181">
        <f>IF(C133="",ROUND(SUMIF(Sheet3!E:E,Math!B133,Sheet3!G:G)*100000/(2*Math!I133),2),ROUND(SUMIFS(Sheet3!G:G,Sheet3!E:E,Math!B133,Sheet3!F:F,Math!C133)*100000/(2*Math!I133),2))</f>
        <v>123.27</v>
      </c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</row>
    <row r="134" spans="2:25" ht="15.75" customHeight="1">
      <c r="B134" s="171" t="s">
        <v>272</v>
      </c>
      <c r="C134" s="171" t="s">
        <v>297</v>
      </c>
      <c r="D134" s="108"/>
      <c r="E134" s="91">
        <v>11</v>
      </c>
      <c r="F134" s="122" t="s">
        <v>133</v>
      </c>
      <c r="G134" s="182" t="str">
        <f t="shared" si="7"/>
        <v>Cấp 3</v>
      </c>
      <c r="H134" s="186">
        <f>IF(C134="",SUMIF(Sheet3!E:E,Math!B134,Sheet3!G:G),SUMIFS(Sheet3!G:G,Sheet3!E:E,Math!B134,Sheet3!F:F,Math!C134))</f>
        <v>23</v>
      </c>
      <c r="I134" s="140">
        <v>8962</v>
      </c>
      <c r="J134" s="181">
        <f>IF(C134="",ROUND(SUMIF(Sheet3!E:E,Math!B134,Sheet3!G:G)*100000/(2*Math!I134),2),ROUND(SUMIFS(Sheet3!G:G,Sheet3!E:E,Math!B134,Sheet3!F:F,Math!C134)*100000/(2*Math!I134),2))</f>
        <v>128.32</v>
      </c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</row>
    <row r="135" spans="2:25" ht="15.75" customHeight="1">
      <c r="B135" s="171" t="s">
        <v>272</v>
      </c>
      <c r="C135" s="171" t="s">
        <v>380</v>
      </c>
      <c r="D135" s="108"/>
      <c r="E135" s="91">
        <v>12</v>
      </c>
      <c r="F135" s="122" t="s">
        <v>134</v>
      </c>
      <c r="G135" s="182" t="str">
        <f t="shared" si="7"/>
        <v>Cấp 1</v>
      </c>
      <c r="H135" s="186">
        <f>IF(C135="",SUMIF(Sheet3!E:E,Math!B135,Sheet3!G:G),SUMIFS(Sheet3!G:G,Sheet3!E:E,Math!B135,Sheet3!F:F,Math!C135))</f>
        <v>2</v>
      </c>
      <c r="I135" s="140">
        <v>13170</v>
      </c>
      <c r="J135" s="181">
        <f>IF(C135="",ROUND(SUMIF(Sheet3!E:E,Math!B135,Sheet3!G:G)*100000/(2*Math!I135),2),ROUND(SUMIFS(Sheet3!G:G,Sheet3!E:E,Math!B135,Sheet3!F:F,Math!C135)*100000/(2*Math!I135),2))</f>
        <v>7.59</v>
      </c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</row>
    <row r="136" spans="2:25" ht="15.75" customHeight="1">
      <c r="B136" s="171" t="s">
        <v>272</v>
      </c>
      <c r="C136" s="171" t="s">
        <v>381</v>
      </c>
      <c r="D136" s="108"/>
      <c r="E136" s="91">
        <v>13</v>
      </c>
      <c r="F136" s="122" t="s">
        <v>135</v>
      </c>
      <c r="G136" s="182" t="str">
        <f t="shared" si="7"/>
        <v>Cấp 3</v>
      </c>
      <c r="H136" s="186">
        <f>IF(C136="",SUMIF(Sheet3!E:E,Math!B136,Sheet3!G:G),SUMIFS(Sheet3!G:G,Sheet3!E:E,Math!B136,Sheet3!F:F,Math!C136))</f>
        <v>25</v>
      </c>
      <c r="I136" s="140">
        <v>9186</v>
      </c>
      <c r="J136" s="181">
        <f>IF(C136="",ROUND(SUMIF(Sheet3!E:E,Math!B136,Sheet3!G:G)*100000/(2*Math!I136),2),ROUND(SUMIFS(Sheet3!G:G,Sheet3!E:E,Math!B136,Sheet3!F:F,Math!C136)*100000/(2*Math!I136),2))</f>
        <v>136.08000000000001</v>
      </c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</row>
    <row r="137" spans="2:25" ht="15.75" customHeight="1">
      <c r="B137" s="171" t="s">
        <v>272</v>
      </c>
      <c r="C137" s="171" t="s">
        <v>382</v>
      </c>
      <c r="D137" s="108"/>
      <c r="E137" s="91">
        <v>14</v>
      </c>
      <c r="F137" s="122" t="s">
        <v>136</v>
      </c>
      <c r="G137" s="182" t="str">
        <f t="shared" si="7"/>
        <v>Cấp 3</v>
      </c>
      <c r="H137" s="186">
        <f>IF(C137="",SUMIF(Sheet3!E:E,Math!B137,Sheet3!G:G),SUMIFS(Sheet3!G:G,Sheet3!E:E,Math!B137,Sheet3!F:F,Math!C137))</f>
        <v>17</v>
      </c>
      <c r="I137" s="140">
        <v>11322</v>
      </c>
      <c r="J137" s="181">
        <f>IF(C137="",ROUND(SUMIF(Sheet3!E:E,Math!B137,Sheet3!G:G)*100000/(2*Math!I137),2),ROUND(SUMIFS(Sheet3!G:G,Sheet3!E:E,Math!B137,Sheet3!F:F,Math!C137)*100000/(2*Math!I137),2))</f>
        <v>75.08</v>
      </c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</row>
    <row r="138" spans="2:25" ht="15.75" customHeight="1">
      <c r="B138" s="171" t="s">
        <v>272</v>
      </c>
      <c r="C138" s="171" t="s">
        <v>383</v>
      </c>
      <c r="D138" s="108"/>
      <c r="E138" s="91">
        <v>15</v>
      </c>
      <c r="F138" s="122" t="s">
        <v>137</v>
      </c>
      <c r="G138" s="182" t="str">
        <f t="shared" si="7"/>
        <v>Cấp 4</v>
      </c>
      <c r="H138" s="186">
        <f>IF(C138="",SUMIF(Sheet3!E:E,Math!B138,Sheet3!G:G),SUMIFS(Sheet3!G:G,Sheet3!E:E,Math!B138,Sheet3!F:F,Math!C138))</f>
        <v>141</v>
      </c>
      <c r="I138" s="140">
        <v>10133</v>
      </c>
      <c r="J138" s="181">
        <f>IF(C138="",ROUND(SUMIF(Sheet3!E:E,Math!B138,Sheet3!G:G)*100000/(2*Math!I138),2),ROUND(SUMIFS(Sheet3!G:G,Sheet3!E:E,Math!B138,Sheet3!F:F,Math!C138)*100000/(2*Math!I138),2))</f>
        <v>695.75</v>
      </c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</row>
    <row r="139" spans="2:25" ht="15.75" customHeight="1">
      <c r="B139" s="171" t="s">
        <v>272</v>
      </c>
      <c r="C139" s="171" t="s">
        <v>384</v>
      </c>
      <c r="D139" s="108"/>
      <c r="E139" s="91">
        <v>16</v>
      </c>
      <c r="F139" s="122" t="s">
        <v>138</v>
      </c>
      <c r="G139" s="182" t="str">
        <f t="shared" si="7"/>
        <v>Cấp 3</v>
      </c>
      <c r="H139" s="186">
        <f>IF(C139="",SUMIF(Sheet3!E:E,Math!B139,Sheet3!G:G),SUMIFS(Sheet3!G:G,Sheet3!E:E,Math!B139,Sheet3!F:F,Math!C139))</f>
        <v>14</v>
      </c>
      <c r="I139" s="140">
        <v>12032</v>
      </c>
      <c r="J139" s="181">
        <f>IF(C139="",ROUND(SUMIF(Sheet3!E:E,Math!B139,Sheet3!G:G)*100000/(2*Math!I139),2),ROUND(SUMIFS(Sheet3!G:G,Sheet3!E:E,Math!B139,Sheet3!F:F,Math!C139)*100000/(2*Math!I139),2))</f>
        <v>58.18</v>
      </c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</row>
    <row r="140" spans="2:25" ht="15.75" customHeight="1">
      <c r="B140" s="179" t="str">
        <f>B141</f>
        <v>AL</v>
      </c>
      <c r="D140" s="159" t="s">
        <v>139</v>
      </c>
      <c r="E140" s="85"/>
      <c r="F140" s="121"/>
      <c r="G140" s="182" t="str">
        <f t="shared" ref="G140:G203" si="11">IF(J140&gt;150,"Cấp 4",IF(J140&gt;50,"Cấp 3",IF(J140&gt;20,"Cấp 2","Cấp 1")))</f>
        <v>Cấp 3</v>
      </c>
      <c r="H140" s="187">
        <f>IF(C140="",SUMIF(Sheet3!E:E,Math!B140,Sheet3!G:G),SUMIFS(Sheet3!G:G,Sheet3!E:E,Math!B140,Sheet3!F:F,Math!C140))</f>
        <v>171</v>
      </c>
      <c r="I140" s="141">
        <f t="shared" ref="I140" si="12">SUM(I141:I157)</f>
        <v>152395</v>
      </c>
      <c r="J140" s="32">
        <f>IF(C140="",ROUND(SUMIF(Sheet3!E:E,Math!B140,Sheet3!G:G)*100000/(2*Math!I140),2),ROUND(SUMIFS(Sheet3!G:G,Sheet3!E:E,Math!B140,Sheet3!F:F,Math!C140)*100000/(2*Math!I140),2))</f>
        <v>56.1</v>
      </c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</row>
    <row r="141" spans="2:25" ht="15.75" customHeight="1">
      <c r="B141" s="171" t="s">
        <v>273</v>
      </c>
      <c r="C141" s="171" t="s">
        <v>140</v>
      </c>
      <c r="D141" s="108"/>
      <c r="E141" s="91">
        <v>1</v>
      </c>
      <c r="F141" s="122" t="s">
        <v>140</v>
      </c>
      <c r="G141" s="182" t="str">
        <f t="shared" si="11"/>
        <v>Cấp 3</v>
      </c>
      <c r="H141" s="186">
        <f>IF(C141="",SUMIF(Sheet3!E:E,Math!B141,Sheet3!G:G),SUMIFS(Sheet3!G:G,Sheet3!E:E,Math!B141,Sheet3!F:F,Math!C141))</f>
        <v>6</v>
      </c>
      <c r="I141" s="140">
        <v>4726</v>
      </c>
      <c r="J141" s="181">
        <f>IF(C141="",ROUND(SUMIF(Sheet3!E:E,Math!B141,Sheet3!G:G)*100000/(2*Math!I141),2),ROUND(SUMIFS(Sheet3!G:G,Sheet3!E:E,Math!B141,Sheet3!F:F,Math!C141)*100000/(2*Math!I141),2))</f>
        <v>63.48</v>
      </c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</row>
    <row r="142" spans="2:25" ht="15.75" customHeight="1">
      <c r="B142" s="171" t="s">
        <v>273</v>
      </c>
      <c r="C142" s="171" t="s">
        <v>385</v>
      </c>
      <c r="D142" s="108"/>
      <c r="E142" s="91">
        <v>2</v>
      </c>
      <c r="F142" s="122" t="s">
        <v>141</v>
      </c>
      <c r="G142" s="182" t="str">
        <f t="shared" si="11"/>
        <v>Cấp 2</v>
      </c>
      <c r="H142" s="186">
        <f>IF(C142="",SUMIF(Sheet3!E:E,Math!B142,Sheet3!G:G),SUMIFS(Sheet3!G:G,Sheet3!E:E,Math!B142,Sheet3!F:F,Math!C142))</f>
        <v>5</v>
      </c>
      <c r="I142" s="140">
        <v>11222</v>
      </c>
      <c r="J142" s="181">
        <f>IF(C142="",ROUND(SUMIF(Sheet3!E:E,Math!B142,Sheet3!G:G)*100000/(2*Math!I142),2),ROUND(SUMIFS(Sheet3!G:G,Sheet3!E:E,Math!B142,Sheet3!F:F,Math!C142)*100000/(2*Math!I142),2))</f>
        <v>22.28</v>
      </c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</row>
    <row r="143" spans="2:25" ht="15.75" customHeight="1">
      <c r="B143" s="171" t="s">
        <v>273</v>
      </c>
      <c r="C143" s="171" t="s">
        <v>386</v>
      </c>
      <c r="D143" s="108"/>
      <c r="E143" s="91">
        <v>3</v>
      </c>
      <c r="F143" s="122" t="s">
        <v>142</v>
      </c>
      <c r="G143" s="182" t="str">
        <f t="shared" si="11"/>
        <v>Cấp 2</v>
      </c>
      <c r="H143" s="186">
        <f>IF(C143="",SUMIF(Sheet3!E:E,Math!B143,Sheet3!G:G),SUMIFS(Sheet3!G:G,Sheet3!E:E,Math!B143,Sheet3!F:F,Math!C143))</f>
        <v>6</v>
      </c>
      <c r="I143" s="140">
        <v>9710</v>
      </c>
      <c r="J143" s="181">
        <f>IF(C143="",ROUND(SUMIF(Sheet3!E:E,Math!B143,Sheet3!G:G)*100000/(2*Math!I143),2),ROUND(SUMIFS(Sheet3!G:G,Sheet3!E:E,Math!B143,Sheet3!F:F,Math!C143)*100000/(2*Math!I143),2))</f>
        <v>30.9</v>
      </c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</row>
    <row r="144" spans="2:25" ht="15.75" customHeight="1">
      <c r="B144" s="171" t="s">
        <v>273</v>
      </c>
      <c r="C144" s="171" t="s">
        <v>387</v>
      </c>
      <c r="D144" s="108"/>
      <c r="E144" s="91">
        <v>4</v>
      </c>
      <c r="F144" s="122" t="s">
        <v>143</v>
      </c>
      <c r="G144" s="182" t="str">
        <f t="shared" si="11"/>
        <v>Cấp 3</v>
      </c>
      <c r="H144" s="186">
        <f>IF(C144="",SUMIF(Sheet3!E:E,Math!B144,Sheet3!G:G),SUMIFS(Sheet3!G:G,Sheet3!E:E,Math!B144,Sheet3!F:F,Math!C144))</f>
        <v>8</v>
      </c>
      <c r="I144" s="140">
        <v>6500</v>
      </c>
      <c r="J144" s="181">
        <f>IF(C144="",ROUND(SUMIF(Sheet3!E:E,Math!B144,Sheet3!G:G)*100000/(2*Math!I144),2),ROUND(SUMIFS(Sheet3!G:G,Sheet3!E:E,Math!B144,Sheet3!F:F,Math!C144)*100000/(2*Math!I144),2))</f>
        <v>61.54</v>
      </c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</row>
    <row r="145" spans="2:25" ht="15.75" customHeight="1">
      <c r="B145" s="171" t="s">
        <v>273</v>
      </c>
      <c r="C145" s="171" t="s">
        <v>388</v>
      </c>
      <c r="D145" s="108"/>
      <c r="E145" s="91">
        <v>5</v>
      </c>
      <c r="F145" s="122" t="s">
        <v>144</v>
      </c>
      <c r="G145" s="182" t="str">
        <f t="shared" si="11"/>
        <v>Cấp 3</v>
      </c>
      <c r="H145" s="186">
        <f>IF(C145="",SUMIF(Sheet3!E:E,Math!B145,Sheet3!G:G),SUMIFS(Sheet3!G:G,Sheet3!E:E,Math!B145,Sheet3!F:F,Math!C145))</f>
        <v>20</v>
      </c>
      <c r="I145" s="140">
        <v>9175</v>
      </c>
      <c r="J145" s="181">
        <f>IF(C145="",ROUND(SUMIF(Sheet3!E:E,Math!B145,Sheet3!G:G)*100000/(2*Math!I145),2),ROUND(SUMIFS(Sheet3!G:G,Sheet3!E:E,Math!B145,Sheet3!F:F,Math!C145)*100000/(2*Math!I145),2))</f>
        <v>108.99</v>
      </c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</row>
    <row r="146" spans="2:25" ht="15.75" customHeight="1">
      <c r="B146" s="171" t="s">
        <v>273</v>
      </c>
      <c r="C146" s="171" t="s">
        <v>389</v>
      </c>
      <c r="D146" s="108"/>
      <c r="E146" s="91">
        <v>6</v>
      </c>
      <c r="F146" s="122" t="s">
        <v>145</v>
      </c>
      <c r="G146" s="182" t="str">
        <f t="shared" si="11"/>
        <v>Cấp 3</v>
      </c>
      <c r="H146" s="186">
        <f>IF(C146="",SUMIF(Sheet3!E:E,Math!B146,Sheet3!G:G),SUMIFS(Sheet3!G:G,Sheet3!E:E,Math!B146,Sheet3!F:F,Math!C146))</f>
        <v>11</v>
      </c>
      <c r="I146" s="140">
        <v>6979</v>
      </c>
      <c r="J146" s="181">
        <f>IF(C146="",ROUND(SUMIF(Sheet3!E:E,Math!B146,Sheet3!G:G)*100000/(2*Math!I146),2),ROUND(SUMIFS(Sheet3!G:G,Sheet3!E:E,Math!B146,Sheet3!F:F,Math!C146)*100000/(2*Math!I146),2))</f>
        <v>78.81</v>
      </c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</row>
    <row r="147" spans="2:25" ht="15.75" customHeight="1">
      <c r="B147" s="171" t="s">
        <v>273</v>
      </c>
      <c r="C147" s="171" t="s">
        <v>390</v>
      </c>
      <c r="D147" s="108"/>
      <c r="E147" s="91">
        <v>7</v>
      </c>
      <c r="F147" s="122" t="s">
        <v>146</v>
      </c>
      <c r="G147" s="182" t="str">
        <f t="shared" si="11"/>
        <v>Cấp 3</v>
      </c>
      <c r="H147" s="186">
        <f>IF(C147="",SUMIF(Sheet3!E:E,Math!B147,Sheet3!G:G),SUMIFS(Sheet3!G:G,Sheet3!E:E,Math!B147,Sheet3!F:F,Math!C147))</f>
        <v>12</v>
      </c>
      <c r="I147" s="140">
        <v>10500</v>
      </c>
      <c r="J147" s="181">
        <f>IF(C147="",ROUND(SUMIF(Sheet3!E:E,Math!B147,Sheet3!G:G)*100000/(2*Math!I147),2),ROUND(SUMIFS(Sheet3!G:G,Sheet3!E:E,Math!B147,Sheet3!F:F,Math!C147)*100000/(2*Math!I147),2))</f>
        <v>57.14</v>
      </c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</row>
    <row r="148" spans="2:25" ht="15.75" customHeight="1">
      <c r="B148" s="171" t="s">
        <v>273</v>
      </c>
      <c r="C148" s="171" t="s">
        <v>382</v>
      </c>
      <c r="D148" s="108"/>
      <c r="E148" s="91">
        <v>8</v>
      </c>
      <c r="F148" s="122" t="s">
        <v>136</v>
      </c>
      <c r="G148" s="182" t="str">
        <f t="shared" si="11"/>
        <v>Cấp 3</v>
      </c>
      <c r="H148" s="186">
        <f>IF(C148="",SUMIF(Sheet3!E:E,Math!B148,Sheet3!G:G),SUMIFS(Sheet3!G:G,Sheet3!E:E,Math!B148,Sheet3!F:F,Math!C148))</f>
        <v>23</v>
      </c>
      <c r="I148" s="140">
        <v>10480</v>
      </c>
      <c r="J148" s="181">
        <f>IF(C148="",ROUND(SUMIF(Sheet3!E:E,Math!B148,Sheet3!G:G)*100000/(2*Math!I148),2),ROUND(SUMIFS(Sheet3!G:G,Sheet3!E:E,Math!B148,Sheet3!F:F,Math!C148)*100000/(2*Math!I148),2))</f>
        <v>109.73</v>
      </c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</row>
    <row r="149" spans="2:25" ht="15.75" customHeight="1">
      <c r="B149" s="171" t="s">
        <v>273</v>
      </c>
      <c r="C149" s="171" t="s">
        <v>391</v>
      </c>
      <c r="D149" s="108"/>
      <c r="E149" s="91">
        <v>9</v>
      </c>
      <c r="F149" s="122" t="s">
        <v>147</v>
      </c>
      <c r="G149" s="182" t="str">
        <f t="shared" si="11"/>
        <v>Cấp 2</v>
      </c>
      <c r="H149" s="186">
        <f>IF(C149="",SUMIF(Sheet3!E:E,Math!B149,Sheet3!G:G),SUMIFS(Sheet3!G:G,Sheet3!E:E,Math!B149,Sheet3!F:F,Math!C149))</f>
        <v>8</v>
      </c>
      <c r="I149" s="140">
        <v>8657</v>
      </c>
      <c r="J149" s="181">
        <f>IF(C149="",ROUND(SUMIF(Sheet3!E:E,Math!B149,Sheet3!G:G)*100000/(2*Math!I149),2),ROUND(SUMIFS(Sheet3!G:G,Sheet3!E:E,Math!B149,Sheet3!F:F,Math!C149)*100000/(2*Math!I149),2))</f>
        <v>46.21</v>
      </c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</row>
    <row r="150" spans="2:25" ht="15.75" customHeight="1">
      <c r="B150" s="171" t="s">
        <v>273</v>
      </c>
      <c r="C150" s="171" t="s">
        <v>148</v>
      </c>
      <c r="D150" s="108"/>
      <c r="E150" s="91">
        <v>10</v>
      </c>
      <c r="F150" s="122" t="s">
        <v>148</v>
      </c>
      <c r="G150" s="182" t="str">
        <f t="shared" si="11"/>
        <v>Cấp 2</v>
      </c>
      <c r="H150" s="186">
        <f>IF(C150="",SUMIF(Sheet3!E:E,Math!B150,Sheet3!G:G),SUMIFS(Sheet3!G:G,Sheet3!E:E,Math!B150,Sheet3!F:F,Math!C150))</f>
        <v>8</v>
      </c>
      <c r="I150" s="140">
        <v>8399</v>
      </c>
      <c r="J150" s="181">
        <f>IF(C150="",ROUND(SUMIF(Sheet3!E:E,Math!B150,Sheet3!G:G)*100000/(2*Math!I150),2),ROUND(SUMIFS(Sheet3!G:G,Sheet3!E:E,Math!B150,Sheet3!F:F,Math!C150)*100000/(2*Math!I150),2))</f>
        <v>47.62</v>
      </c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</row>
    <row r="151" spans="2:25" ht="15.75" customHeight="1">
      <c r="B151" s="171" t="s">
        <v>273</v>
      </c>
      <c r="C151" s="171" t="s">
        <v>392</v>
      </c>
      <c r="D151" s="108"/>
      <c r="E151" s="91">
        <v>11</v>
      </c>
      <c r="F151" s="122" t="s">
        <v>149</v>
      </c>
      <c r="G151" s="182" t="str">
        <f t="shared" si="11"/>
        <v>Cấp 1</v>
      </c>
      <c r="H151" s="186">
        <f>IF(C151="",SUMIF(Sheet3!E:E,Math!B151,Sheet3!G:G),SUMIFS(Sheet3!G:G,Sheet3!E:E,Math!B151,Sheet3!F:F,Math!C151))</f>
        <v>3</v>
      </c>
      <c r="I151" s="140">
        <v>8040</v>
      </c>
      <c r="J151" s="181">
        <f>IF(C151="",ROUND(SUMIF(Sheet3!E:E,Math!B151,Sheet3!G:G)*100000/(2*Math!I151),2),ROUND(SUMIFS(Sheet3!G:G,Sheet3!E:E,Math!B151,Sheet3!F:F,Math!C151)*100000/(2*Math!I151),2))</f>
        <v>18.66</v>
      </c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</row>
    <row r="152" spans="2:25" ht="15.75" customHeight="1">
      <c r="B152" s="171" t="s">
        <v>273</v>
      </c>
      <c r="C152" s="171" t="s">
        <v>393</v>
      </c>
      <c r="D152" s="108"/>
      <c r="E152" s="91">
        <v>12</v>
      </c>
      <c r="F152" s="122" t="s">
        <v>150</v>
      </c>
      <c r="G152" s="182" t="str">
        <f t="shared" si="11"/>
        <v>Cấp 3</v>
      </c>
      <c r="H152" s="186">
        <f>IF(C152="",SUMIF(Sheet3!E:E,Math!B152,Sheet3!G:G),SUMIFS(Sheet3!G:G,Sheet3!E:E,Math!B152,Sheet3!F:F,Math!C152))</f>
        <v>36</v>
      </c>
      <c r="I152" s="140">
        <v>13554</v>
      </c>
      <c r="J152" s="181">
        <f>IF(C152="",ROUND(SUMIF(Sheet3!E:E,Math!B152,Sheet3!G:G)*100000/(2*Math!I152),2),ROUND(SUMIFS(Sheet3!G:G,Sheet3!E:E,Math!B152,Sheet3!F:F,Math!C152)*100000/(2*Math!I152),2))</f>
        <v>132.80000000000001</v>
      </c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</row>
    <row r="153" spans="2:25" ht="15.75" customHeight="1">
      <c r="B153" s="171" t="s">
        <v>273</v>
      </c>
      <c r="C153" s="171" t="s">
        <v>394</v>
      </c>
      <c r="D153" s="108"/>
      <c r="E153" s="91">
        <v>13</v>
      </c>
      <c r="F153" s="122" t="s">
        <v>151</v>
      </c>
      <c r="G153" s="182" t="str">
        <f t="shared" si="11"/>
        <v>Cấp 1</v>
      </c>
      <c r="H153" s="186">
        <f>IF(C153="",SUMIF(Sheet3!E:E,Math!B153,Sheet3!G:G),SUMIFS(Sheet3!G:G,Sheet3!E:E,Math!B153,Sheet3!F:F,Math!C153))</f>
        <v>2</v>
      </c>
      <c r="I153" s="140">
        <v>8246</v>
      </c>
      <c r="J153" s="181">
        <f>IF(C153="",ROUND(SUMIF(Sheet3!E:E,Math!B153,Sheet3!G:G)*100000/(2*Math!I153),2),ROUND(SUMIFS(Sheet3!G:G,Sheet3!E:E,Math!B153,Sheet3!F:F,Math!C153)*100000/(2*Math!I153),2))</f>
        <v>12.13</v>
      </c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</row>
    <row r="154" spans="2:25" ht="15.75" customHeight="1">
      <c r="B154" s="171" t="s">
        <v>273</v>
      </c>
      <c r="C154" s="171" t="s">
        <v>395</v>
      </c>
      <c r="D154" s="108"/>
      <c r="E154" s="91">
        <v>14</v>
      </c>
      <c r="F154" s="122" t="s">
        <v>152</v>
      </c>
      <c r="G154" s="182" t="str">
        <f t="shared" si="11"/>
        <v>Cấp 2</v>
      </c>
      <c r="H154" s="186">
        <f>IF(C154="",SUMIF(Sheet3!E:E,Math!B154,Sheet3!G:G),SUMIFS(Sheet3!G:G,Sheet3!E:E,Math!B154,Sheet3!F:F,Math!C154))</f>
        <v>11</v>
      </c>
      <c r="I154" s="140">
        <v>13452</v>
      </c>
      <c r="J154" s="181">
        <f>IF(C154="",ROUND(SUMIF(Sheet3!E:E,Math!B154,Sheet3!G:G)*100000/(2*Math!I154),2),ROUND(SUMIFS(Sheet3!G:G,Sheet3!E:E,Math!B154,Sheet3!F:F,Math!C154)*100000/(2*Math!I154),2))</f>
        <v>40.89</v>
      </c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</row>
    <row r="155" spans="2:25" ht="15.75" customHeight="1">
      <c r="B155" s="171" t="s">
        <v>273</v>
      </c>
      <c r="C155" s="171" t="s">
        <v>396</v>
      </c>
      <c r="D155" s="108"/>
      <c r="E155" s="91">
        <v>15</v>
      </c>
      <c r="F155" s="122" t="s">
        <v>153</v>
      </c>
      <c r="G155" s="182" t="str">
        <f t="shared" si="11"/>
        <v>Cấp 3</v>
      </c>
      <c r="H155" s="186">
        <f>IF(C155="",SUMIF(Sheet3!E:E,Math!B155,Sheet3!G:G),SUMIFS(Sheet3!G:G,Sheet3!E:E,Math!B155,Sheet3!F:F,Math!C155))</f>
        <v>8</v>
      </c>
      <c r="I155" s="140">
        <v>7120</v>
      </c>
      <c r="J155" s="181">
        <f>IF(C155="",ROUND(SUMIF(Sheet3!E:E,Math!B155,Sheet3!G:G)*100000/(2*Math!I155),2),ROUND(SUMIFS(Sheet3!G:G,Sheet3!E:E,Math!B155,Sheet3!F:F,Math!C155)*100000/(2*Math!I155),2))</f>
        <v>56.18</v>
      </c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</row>
    <row r="156" spans="2:25" ht="15.75" customHeight="1">
      <c r="B156" s="171" t="s">
        <v>273</v>
      </c>
      <c r="C156" s="171" t="s">
        <v>397</v>
      </c>
      <c r="D156" s="108"/>
      <c r="E156" s="91">
        <v>16</v>
      </c>
      <c r="F156" s="122" t="s">
        <v>154</v>
      </c>
      <c r="G156" s="182" t="str">
        <f t="shared" si="11"/>
        <v>Cấp 1</v>
      </c>
      <c r="H156" s="186">
        <f>IF(C156="",SUMIF(Sheet3!E:E,Math!B156,Sheet3!G:G),SUMIFS(Sheet3!G:G,Sheet3!E:E,Math!B156,Sheet3!F:F,Math!C156))</f>
        <v>0</v>
      </c>
      <c r="I156" s="140">
        <v>6346</v>
      </c>
      <c r="J156" s="181">
        <f>IF(C156="",ROUND(SUMIF(Sheet3!E:E,Math!B156,Sheet3!G:G)*100000/(2*Math!I156),2),ROUND(SUMIFS(Sheet3!G:G,Sheet3!E:E,Math!B156,Sheet3!F:F,Math!C156)*100000/(2*Math!I156),2))</f>
        <v>0</v>
      </c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</row>
    <row r="157" spans="2:25" ht="15.75" customHeight="1">
      <c r="B157" s="171" t="s">
        <v>273</v>
      </c>
      <c r="C157" s="171" t="s">
        <v>398</v>
      </c>
      <c r="D157" s="108"/>
      <c r="E157" s="91">
        <v>17</v>
      </c>
      <c r="F157" s="122" t="s">
        <v>155</v>
      </c>
      <c r="G157" s="182" t="str">
        <f t="shared" si="11"/>
        <v>Cấp 1</v>
      </c>
      <c r="H157" s="186">
        <f>IF(C157="",SUMIF(Sheet3!E:E,Math!B157,Sheet3!G:G),SUMIFS(Sheet3!G:G,Sheet3!E:E,Math!B157,Sheet3!F:F,Math!C157))</f>
        <v>2</v>
      </c>
      <c r="I157" s="140">
        <v>9289</v>
      </c>
      <c r="J157" s="181">
        <f>IF(C157="",ROUND(SUMIF(Sheet3!E:E,Math!B157,Sheet3!G:G)*100000/(2*Math!I157),2),ROUND(SUMIFS(Sheet3!G:G,Sheet3!E:E,Math!B157,Sheet3!F:F,Math!C157)*100000/(2*Math!I157),2))</f>
        <v>10.77</v>
      </c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</row>
    <row r="158" spans="2:25" ht="15.75" customHeight="1">
      <c r="B158" s="179" t="str">
        <f>B159</f>
        <v>KT</v>
      </c>
      <c r="D158" s="159" t="s">
        <v>156</v>
      </c>
      <c r="E158" s="85"/>
      <c r="F158" s="121"/>
      <c r="G158" s="182" t="str">
        <f t="shared" si="11"/>
        <v>Cấp 3</v>
      </c>
      <c r="H158" s="187">
        <f>IF(C158="",SUMIF(Sheet3!E:E,Math!B158,Sheet3!G:G),SUMIFS(Sheet3!G:G,Sheet3!E:E,Math!B158,Sheet3!F:F,Math!C158))</f>
        <v>270</v>
      </c>
      <c r="I158" s="147">
        <f>SUM(I159:I176)</f>
        <v>150857</v>
      </c>
      <c r="J158" s="32">
        <f>IF(C158="",ROUND(SUMIF(Sheet3!E:E,Math!B158,Sheet3!G:G)*100000/(2*Math!I158),2),ROUND(SUMIFS(Sheet3!G:G,Sheet3!E:E,Math!B158,Sheet3!F:F,Math!C158)*100000/(2*Math!I158),2))</f>
        <v>89.49</v>
      </c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</row>
    <row r="159" spans="2:25" ht="15.75" customHeight="1">
      <c r="B159" s="171" t="s">
        <v>274</v>
      </c>
      <c r="C159" s="171" t="s">
        <v>157</v>
      </c>
      <c r="D159" s="108"/>
      <c r="E159" s="91">
        <v>1</v>
      </c>
      <c r="F159" s="122" t="s">
        <v>157</v>
      </c>
      <c r="G159" s="182" t="str">
        <f t="shared" si="11"/>
        <v>Cấp 2</v>
      </c>
      <c r="H159" s="186">
        <f>IF(C159="",SUMIF(Sheet3!E:E,Math!B159,Sheet3!G:G),SUMIFS(Sheet3!G:G,Sheet3!E:E,Math!B159,Sheet3!F:F,Math!C159))</f>
        <v>3</v>
      </c>
      <c r="I159" s="148">
        <v>3955</v>
      </c>
      <c r="J159" s="181">
        <f>IF(C159="",ROUND(SUMIF(Sheet3!E:E,Math!B159,Sheet3!G:G)*100000/(2*Math!I159),2),ROUND(SUMIFS(Sheet3!G:G,Sheet3!E:E,Math!B159,Sheet3!F:F,Math!C159)*100000/(2*Math!I159),2))</f>
        <v>37.93</v>
      </c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</row>
    <row r="160" spans="2:25" ht="15.75" customHeight="1">
      <c r="B160" s="171" t="s">
        <v>274</v>
      </c>
      <c r="C160" s="171" t="s">
        <v>399</v>
      </c>
      <c r="D160" s="108"/>
      <c r="E160" s="91">
        <v>2</v>
      </c>
      <c r="F160" s="122" t="s">
        <v>158</v>
      </c>
      <c r="G160" s="182" t="str">
        <f t="shared" si="11"/>
        <v>Cấp 4</v>
      </c>
      <c r="H160" s="186">
        <f>IF(C160="",SUMIF(Sheet3!E:E,Math!B160,Sheet3!G:G),SUMIFS(Sheet3!G:G,Sheet3!E:E,Math!B160,Sheet3!F:F,Math!C160))</f>
        <v>25</v>
      </c>
      <c r="I160" s="148">
        <v>7559</v>
      </c>
      <c r="J160" s="181">
        <f>IF(C160="",ROUND(SUMIF(Sheet3!E:E,Math!B160,Sheet3!G:G)*100000/(2*Math!I160),2),ROUND(SUMIFS(Sheet3!G:G,Sheet3!E:E,Math!B160,Sheet3!F:F,Math!C160)*100000/(2*Math!I160),2))</f>
        <v>165.37</v>
      </c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</row>
    <row r="161" spans="2:25" ht="15.75" customHeight="1">
      <c r="B161" s="171" t="s">
        <v>274</v>
      </c>
      <c r="C161" s="171" t="s">
        <v>400</v>
      </c>
      <c r="D161" s="108"/>
      <c r="E161" s="91">
        <v>3</v>
      </c>
      <c r="F161" s="122" t="s">
        <v>159</v>
      </c>
      <c r="G161" s="182" t="str">
        <f t="shared" si="11"/>
        <v>Cấp 2</v>
      </c>
      <c r="H161" s="186">
        <f>IF(C161="",SUMIF(Sheet3!E:E,Math!B161,Sheet3!G:G),SUMIFS(Sheet3!G:G,Sheet3!E:E,Math!B161,Sheet3!F:F,Math!C161))</f>
        <v>4</v>
      </c>
      <c r="I161" s="148">
        <v>9339</v>
      </c>
      <c r="J161" s="181">
        <f>IF(C161="",ROUND(SUMIF(Sheet3!E:E,Math!B161,Sheet3!G:G)*100000/(2*Math!I161),2),ROUND(SUMIFS(Sheet3!G:G,Sheet3!E:E,Math!B161,Sheet3!F:F,Math!C161)*100000/(2*Math!I161),2))</f>
        <v>21.42</v>
      </c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</row>
    <row r="162" spans="2:25" ht="15.75" customHeight="1">
      <c r="B162" s="171" t="s">
        <v>274</v>
      </c>
      <c r="C162" s="171" t="s">
        <v>401</v>
      </c>
      <c r="D162" s="108"/>
      <c r="E162" s="91">
        <v>4</v>
      </c>
      <c r="F162" s="122" t="s">
        <v>160</v>
      </c>
      <c r="G162" s="182" t="str">
        <f t="shared" si="11"/>
        <v>Cấp 3</v>
      </c>
      <c r="H162" s="186">
        <f>IF(C162="",SUMIF(Sheet3!E:E,Math!B162,Sheet3!G:G),SUMIFS(Sheet3!G:G,Sheet3!E:E,Math!B162,Sheet3!F:F,Math!C162))</f>
        <v>15</v>
      </c>
      <c r="I162" s="148">
        <v>9750</v>
      </c>
      <c r="J162" s="181">
        <f>IF(C162="",ROUND(SUMIF(Sheet3!E:E,Math!B162,Sheet3!G:G)*100000/(2*Math!I162),2),ROUND(SUMIFS(Sheet3!G:G,Sheet3!E:E,Math!B162,Sheet3!F:F,Math!C162)*100000/(2*Math!I162),2))</f>
        <v>76.92</v>
      </c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</row>
    <row r="163" spans="2:25" ht="15.75" customHeight="1">
      <c r="B163" s="171" t="s">
        <v>274</v>
      </c>
      <c r="C163" s="171" t="s">
        <v>402</v>
      </c>
      <c r="D163" s="108"/>
      <c r="E163" s="91">
        <v>5</v>
      </c>
      <c r="F163" s="122" t="s">
        <v>161</v>
      </c>
      <c r="G163" s="182" t="str">
        <f t="shared" si="11"/>
        <v>Cấp 4</v>
      </c>
      <c r="H163" s="186">
        <f>IF(C163="",SUMIF(Sheet3!E:E,Math!B163,Sheet3!G:G),SUMIFS(Sheet3!G:G,Sheet3!E:E,Math!B163,Sheet3!F:F,Math!C163))</f>
        <v>26</v>
      </c>
      <c r="I163" s="148">
        <v>7228</v>
      </c>
      <c r="J163" s="181">
        <f>IF(C163="",ROUND(SUMIF(Sheet3!E:E,Math!B163,Sheet3!G:G)*100000/(2*Math!I163),2),ROUND(SUMIFS(Sheet3!G:G,Sheet3!E:E,Math!B163,Sheet3!F:F,Math!C163)*100000/(2*Math!I163),2))</f>
        <v>179.86</v>
      </c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</row>
    <row r="164" spans="2:25" ht="15.75" customHeight="1">
      <c r="B164" s="171" t="s">
        <v>274</v>
      </c>
      <c r="C164" s="171" t="s">
        <v>403</v>
      </c>
      <c r="D164" s="108"/>
      <c r="E164" s="91">
        <v>6</v>
      </c>
      <c r="F164" s="122" t="s">
        <v>162</v>
      </c>
      <c r="G164" s="182" t="str">
        <f t="shared" si="11"/>
        <v>Cấp 3</v>
      </c>
      <c r="H164" s="186">
        <f>IF(C164="",SUMIF(Sheet3!E:E,Math!B164,Sheet3!G:G),SUMIFS(Sheet3!G:G,Sheet3!E:E,Math!B164,Sheet3!F:F,Math!C164))</f>
        <v>10</v>
      </c>
      <c r="I164" s="148">
        <v>8014</v>
      </c>
      <c r="J164" s="181">
        <f>IF(C164="",ROUND(SUMIF(Sheet3!E:E,Math!B164,Sheet3!G:G)*100000/(2*Math!I164),2),ROUND(SUMIFS(Sheet3!G:G,Sheet3!E:E,Math!B164,Sheet3!F:F,Math!C164)*100000/(2*Math!I164),2))</f>
        <v>62.39</v>
      </c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</row>
    <row r="165" spans="2:25" ht="15.75" customHeight="1">
      <c r="B165" s="171" t="s">
        <v>274</v>
      </c>
      <c r="C165" s="171" t="s">
        <v>404</v>
      </c>
      <c r="D165" s="108"/>
      <c r="E165" s="91">
        <v>7</v>
      </c>
      <c r="F165" s="122" t="s">
        <v>163</v>
      </c>
      <c r="G165" s="182" t="str">
        <f t="shared" si="11"/>
        <v>Cấp 3</v>
      </c>
      <c r="H165" s="186">
        <f>IF(C165="",SUMIF(Sheet3!E:E,Math!B165,Sheet3!G:G),SUMIFS(Sheet3!G:G,Sheet3!E:E,Math!B165,Sheet3!F:F,Math!C165))</f>
        <v>11</v>
      </c>
      <c r="I165" s="148">
        <v>10700</v>
      </c>
      <c r="J165" s="181">
        <f>IF(C165="",ROUND(SUMIF(Sheet3!E:E,Math!B165,Sheet3!G:G)*100000/(2*Math!I165),2),ROUND(SUMIFS(Sheet3!G:G,Sheet3!E:E,Math!B165,Sheet3!F:F,Math!C165)*100000/(2*Math!I165),2))</f>
        <v>51.4</v>
      </c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</row>
    <row r="166" spans="2:25" ht="15.75" customHeight="1">
      <c r="B166" s="171" t="s">
        <v>274</v>
      </c>
      <c r="C166" s="171" t="s">
        <v>405</v>
      </c>
      <c r="D166" s="108"/>
      <c r="E166" s="91">
        <v>8</v>
      </c>
      <c r="F166" s="122" t="s">
        <v>164</v>
      </c>
      <c r="G166" s="182" t="str">
        <f t="shared" si="11"/>
        <v>Cấp 1</v>
      </c>
      <c r="H166" s="186">
        <f>IF(C166="",SUMIF(Sheet3!E:E,Math!B166,Sheet3!G:G),SUMIFS(Sheet3!G:G,Sheet3!E:E,Math!B166,Sheet3!F:F,Math!C166))</f>
        <v>2</v>
      </c>
      <c r="I166" s="148">
        <v>5922</v>
      </c>
      <c r="J166" s="181">
        <f>IF(C166="",ROUND(SUMIF(Sheet3!E:E,Math!B166,Sheet3!G:G)*100000/(2*Math!I166),2),ROUND(SUMIFS(Sheet3!G:G,Sheet3!E:E,Math!B166,Sheet3!F:F,Math!C166)*100000/(2*Math!I166),2))</f>
        <v>16.89</v>
      </c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</row>
    <row r="167" spans="2:25" ht="15.75" customHeight="1">
      <c r="B167" s="171" t="s">
        <v>274</v>
      </c>
      <c r="C167" s="171" t="s">
        <v>474</v>
      </c>
      <c r="D167" s="108"/>
      <c r="E167" s="91">
        <v>9</v>
      </c>
      <c r="F167" s="122" t="s">
        <v>165</v>
      </c>
      <c r="G167" s="182" t="str">
        <f t="shared" si="11"/>
        <v>Cấp 4</v>
      </c>
      <c r="H167" s="186">
        <f>IF(C167="",SUMIF(Sheet3!E:E,Math!B167,Sheet3!G:G),SUMIFS(Sheet3!G:G,Sheet3!E:E,Math!B167,Sheet3!F:F,Math!C167))</f>
        <v>18</v>
      </c>
      <c r="I167" s="148">
        <v>5875</v>
      </c>
      <c r="J167" s="181">
        <f>IF(C167="",ROUND(SUMIF(Sheet3!E:E,Math!B167,Sheet3!G:G)*100000/(2*Math!I167),2),ROUND(SUMIFS(Sheet3!G:G,Sheet3!E:E,Math!B167,Sheet3!F:F,Math!C167)*100000/(2*Math!I167),2))</f>
        <v>153.19</v>
      </c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</row>
    <row r="168" spans="2:25" ht="15.75" customHeight="1">
      <c r="B168" s="171" t="s">
        <v>274</v>
      </c>
      <c r="C168" s="171" t="s">
        <v>406</v>
      </c>
      <c r="D168" s="108"/>
      <c r="E168" s="91">
        <v>10</v>
      </c>
      <c r="F168" s="122" t="s">
        <v>166</v>
      </c>
      <c r="G168" s="182" t="str">
        <f t="shared" si="11"/>
        <v>Cấp 4</v>
      </c>
      <c r="H168" s="186">
        <f>IF(C168="",SUMIF(Sheet3!E:E,Math!B168,Sheet3!G:G),SUMIFS(Sheet3!G:G,Sheet3!E:E,Math!B168,Sheet3!F:F,Math!C168))</f>
        <v>20</v>
      </c>
      <c r="I168" s="148">
        <v>6652</v>
      </c>
      <c r="J168" s="181">
        <f>IF(C168="",ROUND(SUMIF(Sheet3!E:E,Math!B168,Sheet3!G:G)*100000/(2*Math!I168),2),ROUND(SUMIFS(Sheet3!G:G,Sheet3!E:E,Math!B168,Sheet3!F:F,Math!C168)*100000/(2*Math!I168),2))</f>
        <v>150.33000000000001</v>
      </c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</row>
    <row r="169" spans="2:25" ht="15.75" customHeight="1">
      <c r="B169" s="171" t="s">
        <v>274</v>
      </c>
      <c r="C169" s="171" t="s">
        <v>352</v>
      </c>
      <c r="D169" s="108"/>
      <c r="E169" s="91">
        <v>11</v>
      </c>
      <c r="F169" s="122" t="s">
        <v>95</v>
      </c>
      <c r="G169" s="182" t="str">
        <f t="shared" si="11"/>
        <v>Cấp 3</v>
      </c>
      <c r="H169" s="186">
        <f>IF(C169="",SUMIF(Sheet3!E:E,Math!B169,Sheet3!G:G),SUMIFS(Sheet3!G:G,Sheet3!E:E,Math!B169,Sheet3!F:F,Math!C169))</f>
        <v>13</v>
      </c>
      <c r="I169" s="149">
        <v>9275</v>
      </c>
      <c r="J169" s="181">
        <f>IF(C169="",ROUND(SUMIF(Sheet3!E:E,Math!B169,Sheet3!G:G)*100000/(2*Math!I169),2),ROUND(SUMIFS(Sheet3!G:G,Sheet3!E:E,Math!B169,Sheet3!F:F,Math!C169)*100000/(2*Math!I169),2))</f>
        <v>70.08</v>
      </c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</row>
    <row r="170" spans="2:25" ht="15.75" customHeight="1">
      <c r="B170" s="171" t="s">
        <v>274</v>
      </c>
      <c r="C170" s="171" t="s">
        <v>407</v>
      </c>
      <c r="D170" s="108"/>
      <c r="E170" s="91">
        <v>12</v>
      </c>
      <c r="F170" s="122" t="s">
        <v>167</v>
      </c>
      <c r="G170" s="182" t="str">
        <f t="shared" si="11"/>
        <v>Cấp 3</v>
      </c>
      <c r="H170" s="186">
        <f>IF(C170="",SUMIF(Sheet3!E:E,Math!B170,Sheet3!G:G),SUMIFS(Sheet3!G:G,Sheet3!E:E,Math!B170,Sheet3!F:F,Math!C170))</f>
        <v>22</v>
      </c>
      <c r="I170" s="149">
        <v>7505</v>
      </c>
      <c r="J170" s="181">
        <f>IF(C170="",ROUND(SUMIF(Sheet3!E:E,Math!B170,Sheet3!G:G)*100000/(2*Math!I170),2),ROUND(SUMIFS(Sheet3!G:G,Sheet3!E:E,Math!B170,Sheet3!F:F,Math!C170)*100000/(2*Math!I170),2))</f>
        <v>146.57</v>
      </c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</row>
    <row r="171" spans="2:25" ht="15.75" customHeight="1">
      <c r="B171" s="171" t="s">
        <v>274</v>
      </c>
      <c r="C171" s="171" t="s">
        <v>408</v>
      </c>
      <c r="D171" s="108"/>
      <c r="E171" s="91">
        <v>13</v>
      </c>
      <c r="F171" s="122" t="s">
        <v>168</v>
      </c>
      <c r="G171" s="182" t="str">
        <f t="shared" si="11"/>
        <v>Cấp 3</v>
      </c>
      <c r="H171" s="186">
        <f>IF(C171="",SUMIF(Sheet3!E:E,Math!B171,Sheet3!G:G),SUMIFS(Sheet3!G:G,Sheet3!E:E,Math!B171,Sheet3!F:F,Math!C171))</f>
        <v>18</v>
      </c>
      <c r="I171" s="148">
        <v>8653</v>
      </c>
      <c r="J171" s="181">
        <f>IF(C171="",ROUND(SUMIF(Sheet3!E:E,Math!B171,Sheet3!G:G)*100000/(2*Math!I171),2),ROUND(SUMIFS(Sheet3!G:G,Sheet3!E:E,Math!B171,Sheet3!F:F,Math!C171)*100000/(2*Math!I171),2))</f>
        <v>104.01</v>
      </c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</row>
    <row r="172" spans="2:25" ht="15.75" customHeight="1">
      <c r="B172" s="171" t="s">
        <v>274</v>
      </c>
      <c r="C172" s="171" t="s">
        <v>409</v>
      </c>
      <c r="D172" s="108"/>
      <c r="E172" s="91">
        <v>14</v>
      </c>
      <c r="F172" s="122" t="s">
        <v>169</v>
      </c>
      <c r="G172" s="182" t="str">
        <f t="shared" si="11"/>
        <v>Cấp 3</v>
      </c>
      <c r="H172" s="186">
        <f>IF(C172="",SUMIF(Sheet3!E:E,Math!B172,Sheet3!G:G),SUMIFS(Sheet3!G:G,Sheet3!E:E,Math!B172,Sheet3!F:F,Math!C172))</f>
        <v>17</v>
      </c>
      <c r="I172" s="148">
        <v>7198</v>
      </c>
      <c r="J172" s="181">
        <f>IF(C172="",ROUND(SUMIF(Sheet3!E:E,Math!B172,Sheet3!G:G)*100000/(2*Math!I172),2),ROUND(SUMIFS(Sheet3!G:G,Sheet3!E:E,Math!B172,Sheet3!F:F,Math!C172)*100000/(2*Math!I172),2))</f>
        <v>118.09</v>
      </c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</row>
    <row r="173" spans="2:25" ht="15.75" customHeight="1">
      <c r="B173" s="171" t="s">
        <v>274</v>
      </c>
      <c r="C173" s="171" t="s">
        <v>410</v>
      </c>
      <c r="D173" s="108"/>
      <c r="E173" s="91">
        <v>15</v>
      </c>
      <c r="F173" s="122" t="s">
        <v>170</v>
      </c>
      <c r="G173" s="182" t="str">
        <f t="shared" si="11"/>
        <v>Cấp 2</v>
      </c>
      <c r="H173" s="186">
        <f>IF(C173="",SUMIF(Sheet3!E:E,Math!B173,Sheet3!G:G),SUMIFS(Sheet3!G:G,Sheet3!E:E,Math!B173,Sheet3!F:F,Math!C173))</f>
        <v>7</v>
      </c>
      <c r="I173" s="150">
        <v>9224</v>
      </c>
      <c r="J173" s="181">
        <f>IF(C173="",ROUND(SUMIF(Sheet3!E:E,Math!B173,Sheet3!G:G)*100000/(2*Math!I173),2),ROUND(SUMIFS(Sheet3!G:G,Sheet3!E:E,Math!B173,Sheet3!F:F,Math!C173)*100000/(2*Math!I173),2))</f>
        <v>37.94</v>
      </c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</row>
    <row r="174" spans="2:25" ht="15.75" customHeight="1">
      <c r="B174" s="171" t="s">
        <v>274</v>
      </c>
      <c r="C174" s="171" t="s">
        <v>411</v>
      </c>
      <c r="D174" s="108"/>
      <c r="E174" s="91">
        <v>16</v>
      </c>
      <c r="F174" s="122" t="s">
        <v>171</v>
      </c>
      <c r="G174" s="182" t="str">
        <f t="shared" si="11"/>
        <v>Cấp 3</v>
      </c>
      <c r="H174" s="186">
        <f>IF(C174="",SUMIF(Sheet3!E:E,Math!B174,Sheet3!G:G),SUMIFS(Sheet3!G:G,Sheet3!E:E,Math!B174,Sheet3!F:F,Math!C174))</f>
        <v>21</v>
      </c>
      <c r="I174" s="149">
        <v>10986</v>
      </c>
      <c r="J174" s="181">
        <f>IF(C174="",ROUND(SUMIF(Sheet3!E:E,Math!B174,Sheet3!G:G)*100000/(2*Math!I174),2),ROUND(SUMIFS(Sheet3!G:G,Sheet3!E:E,Math!B174,Sheet3!F:F,Math!C174)*100000/(2*Math!I174),2))</f>
        <v>95.58</v>
      </c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</row>
    <row r="175" spans="2:25" ht="15.75" customHeight="1">
      <c r="B175" s="171" t="s">
        <v>274</v>
      </c>
      <c r="C175" s="171" t="s">
        <v>412</v>
      </c>
      <c r="D175" s="108"/>
      <c r="E175" s="91">
        <v>17</v>
      </c>
      <c r="F175" s="122" t="s">
        <v>172</v>
      </c>
      <c r="G175" s="182" t="str">
        <f t="shared" si="11"/>
        <v>Cấp 3</v>
      </c>
      <c r="H175" s="186">
        <f>IF(C175="",SUMIF(Sheet3!E:E,Math!B175,Sheet3!G:G),SUMIFS(Sheet3!G:G,Sheet3!E:E,Math!B175,Sheet3!F:F,Math!C175))</f>
        <v>17</v>
      </c>
      <c r="I175" s="148">
        <v>11477</v>
      </c>
      <c r="J175" s="181">
        <f>IF(C175="",ROUND(SUMIF(Sheet3!E:E,Math!B175,Sheet3!G:G)*100000/(2*Math!I175),2),ROUND(SUMIFS(Sheet3!G:G,Sheet3!E:E,Math!B175,Sheet3!F:F,Math!C175)*100000/(2*Math!I175),2))</f>
        <v>74.06</v>
      </c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</row>
    <row r="176" spans="2:25" ht="15.75" customHeight="1">
      <c r="B176" s="171" t="s">
        <v>274</v>
      </c>
      <c r="C176" s="171" t="s">
        <v>413</v>
      </c>
      <c r="D176" s="108"/>
      <c r="E176" s="91">
        <v>18</v>
      </c>
      <c r="F176" s="122" t="s">
        <v>173</v>
      </c>
      <c r="G176" s="182" t="str">
        <f t="shared" si="11"/>
        <v>Cấp 3</v>
      </c>
      <c r="H176" s="186">
        <f>IF(C176="",SUMIF(Sheet3!E:E,Math!B176,Sheet3!G:G),SUMIFS(Sheet3!G:G,Sheet3!E:E,Math!B176,Sheet3!F:F,Math!C176))</f>
        <v>21</v>
      </c>
      <c r="I176" s="148">
        <v>11545</v>
      </c>
      <c r="J176" s="181">
        <f>IF(C176="",ROUND(SUMIF(Sheet3!E:E,Math!B176,Sheet3!G:G)*100000/(2*Math!I176),2),ROUND(SUMIFS(Sheet3!G:G,Sheet3!E:E,Math!B176,Sheet3!F:F,Math!C176)*100000/(2*Math!I176),2))</f>
        <v>90.95</v>
      </c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</row>
    <row r="177" spans="2:25" ht="15.75" customHeight="1">
      <c r="B177" s="179" t="str">
        <f>B178</f>
        <v>TL</v>
      </c>
      <c r="D177" s="159" t="s">
        <v>174</v>
      </c>
      <c r="E177" s="85"/>
      <c r="F177" s="121"/>
      <c r="G177" s="182" t="str">
        <f t="shared" si="11"/>
        <v>Cấp 3</v>
      </c>
      <c r="H177" s="187">
        <f>IF(C177="",SUMIF(Sheet3!E:E,Math!B177,Sheet3!G:G),SUMIFS(Sheet3!G:G,Sheet3!E:E,Math!B177,Sheet3!F:F,Math!C177))</f>
        <v>202</v>
      </c>
      <c r="I177" s="141">
        <f>SUM(I178:I198)</f>
        <v>165577</v>
      </c>
      <c r="J177" s="32">
        <f>IF(C177="",ROUND(SUMIF(Sheet3!E:E,Math!B177,Sheet3!G:G)*100000/(2*Math!I177),2),ROUND(SUMIFS(Sheet3!G:G,Sheet3!E:E,Math!B177,Sheet3!F:F,Math!C177)*100000/(2*Math!I177),2))</f>
        <v>61</v>
      </c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</row>
    <row r="178" spans="2:25" ht="15.75" customHeight="1">
      <c r="B178" s="171" t="s">
        <v>275</v>
      </c>
      <c r="C178" s="171" t="s">
        <v>175</v>
      </c>
      <c r="D178" s="108"/>
      <c r="E178" s="91">
        <v>1</v>
      </c>
      <c r="F178" s="122" t="s">
        <v>175</v>
      </c>
      <c r="G178" s="182" t="str">
        <f t="shared" si="11"/>
        <v>Cấp 2</v>
      </c>
      <c r="H178" s="186">
        <f>IF(C178="",SUMIF(Sheet3!E:E,Math!B178,Sheet3!G:G),SUMIFS(Sheet3!G:G,Sheet3!E:E,Math!B178,Sheet3!F:F,Math!C178))</f>
        <v>13</v>
      </c>
      <c r="I178" s="151">
        <v>15067</v>
      </c>
      <c r="J178" s="181">
        <f>IF(C178="",ROUND(SUMIF(Sheet3!E:E,Math!B178,Sheet3!G:G)*100000/(2*Math!I178),2),ROUND(SUMIFS(Sheet3!G:G,Sheet3!E:E,Math!B178,Sheet3!F:F,Math!C178)*100000/(2*Math!I178),2))</f>
        <v>43.14</v>
      </c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</row>
    <row r="179" spans="2:25" ht="15.75" customHeight="1">
      <c r="B179" s="171" t="s">
        <v>275</v>
      </c>
      <c r="C179" s="171" t="s">
        <v>414</v>
      </c>
      <c r="D179" s="108"/>
      <c r="E179" s="91">
        <v>2</v>
      </c>
      <c r="F179" s="122" t="s">
        <v>176</v>
      </c>
      <c r="G179" s="182" t="str">
        <f t="shared" si="11"/>
        <v>Cấp 1</v>
      </c>
      <c r="H179" s="186">
        <f>IF(C179="",SUMIF(Sheet3!E:E,Math!B179,Sheet3!G:G),SUMIFS(Sheet3!G:G,Sheet3!E:E,Math!B179,Sheet3!F:F,Math!C179))</f>
        <v>1</v>
      </c>
      <c r="I179" s="142">
        <v>6089</v>
      </c>
      <c r="J179" s="181">
        <f>IF(C179="",ROUND(SUMIF(Sheet3!E:E,Math!B179,Sheet3!G:G)*100000/(2*Math!I179),2),ROUND(SUMIFS(Sheet3!G:G,Sheet3!E:E,Math!B179,Sheet3!F:F,Math!C179)*100000/(2*Math!I179),2))</f>
        <v>8.2100000000000009</v>
      </c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</row>
    <row r="180" spans="2:25" ht="15.75" customHeight="1">
      <c r="B180" s="171" t="s">
        <v>275</v>
      </c>
      <c r="C180" s="171" t="s">
        <v>415</v>
      </c>
      <c r="D180" s="108"/>
      <c r="E180" s="91">
        <v>3</v>
      </c>
      <c r="F180" s="122" t="s">
        <v>177</v>
      </c>
      <c r="G180" s="182" t="str">
        <f t="shared" si="11"/>
        <v>Cấp 1</v>
      </c>
      <c r="H180" s="186">
        <f>IF(C180="",SUMIF(Sheet3!E:E,Math!B180,Sheet3!G:G),SUMIFS(Sheet3!G:G,Sheet3!E:E,Math!B180,Sheet3!F:F,Math!C180))</f>
        <v>1</v>
      </c>
      <c r="I180" s="142">
        <v>6308</v>
      </c>
      <c r="J180" s="181">
        <f>IF(C180="",ROUND(SUMIF(Sheet3!E:E,Math!B180,Sheet3!G:G)*100000/(2*Math!I180),2),ROUND(SUMIFS(Sheet3!G:G,Sheet3!E:E,Math!B180,Sheet3!F:F,Math!C180)*100000/(2*Math!I180),2))</f>
        <v>7.93</v>
      </c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</row>
    <row r="181" spans="2:25" ht="15.75" customHeight="1">
      <c r="B181" s="171" t="s">
        <v>275</v>
      </c>
      <c r="C181" s="171" t="s">
        <v>416</v>
      </c>
      <c r="D181" s="108"/>
      <c r="E181" s="91">
        <v>4</v>
      </c>
      <c r="F181" s="122" t="s">
        <v>178</v>
      </c>
      <c r="G181" s="182" t="str">
        <f t="shared" si="11"/>
        <v>Cấp 2</v>
      </c>
      <c r="H181" s="186">
        <f>IF(C181="",SUMIF(Sheet3!E:E,Math!B181,Sheet3!G:G),SUMIFS(Sheet3!G:G,Sheet3!E:E,Math!B181,Sheet3!F:F,Math!C181))</f>
        <v>5</v>
      </c>
      <c r="I181" s="142">
        <v>6565</v>
      </c>
      <c r="J181" s="181">
        <f>IF(C181="",ROUND(SUMIF(Sheet3!E:E,Math!B181,Sheet3!G:G)*100000/(2*Math!I181),2),ROUND(SUMIFS(Sheet3!G:G,Sheet3!E:E,Math!B181,Sheet3!F:F,Math!C181)*100000/(2*Math!I181),2))</f>
        <v>38.08</v>
      </c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</row>
    <row r="182" spans="2:25" ht="15.75" customHeight="1">
      <c r="B182" s="171" t="s">
        <v>275</v>
      </c>
      <c r="C182" s="171" t="s">
        <v>417</v>
      </c>
      <c r="D182" s="108"/>
      <c r="E182" s="91">
        <v>5</v>
      </c>
      <c r="F182" s="122" t="s">
        <v>179</v>
      </c>
      <c r="G182" s="182" t="str">
        <f t="shared" si="11"/>
        <v>Cấp 2</v>
      </c>
      <c r="H182" s="186">
        <f>IF(C182="",SUMIF(Sheet3!E:E,Math!B182,Sheet3!G:G),SUMIFS(Sheet3!G:G,Sheet3!E:E,Math!B182,Sheet3!F:F,Math!C182))</f>
        <v>5</v>
      </c>
      <c r="I182" s="140">
        <v>7915</v>
      </c>
      <c r="J182" s="181">
        <f>IF(C182="",ROUND(SUMIF(Sheet3!E:E,Math!B182,Sheet3!G:G)*100000/(2*Math!I182),2),ROUND(SUMIFS(Sheet3!G:G,Sheet3!E:E,Math!B182,Sheet3!F:F,Math!C182)*100000/(2*Math!I182),2))</f>
        <v>31.59</v>
      </c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</row>
    <row r="183" spans="2:25" ht="15.75" customHeight="1">
      <c r="B183" s="171" t="s">
        <v>275</v>
      </c>
      <c r="C183" s="171" t="s">
        <v>418</v>
      </c>
      <c r="D183" s="108"/>
      <c r="E183" s="91">
        <v>6</v>
      </c>
      <c r="F183" s="122" t="s">
        <v>180</v>
      </c>
      <c r="G183" s="182" t="str">
        <f t="shared" si="11"/>
        <v>Cấp 2</v>
      </c>
      <c r="H183" s="186">
        <f>IF(C183="",SUMIF(Sheet3!E:E,Math!B183,Sheet3!G:G),SUMIFS(Sheet3!G:G,Sheet3!E:E,Math!B183,Sheet3!F:F,Math!C183))</f>
        <v>6</v>
      </c>
      <c r="I183" s="140">
        <v>6080</v>
      </c>
      <c r="J183" s="181">
        <f>IF(C183="",ROUND(SUMIF(Sheet3!E:E,Math!B183,Sheet3!G:G)*100000/(2*Math!I183),2),ROUND(SUMIFS(Sheet3!G:G,Sheet3!E:E,Math!B183,Sheet3!F:F,Math!C183)*100000/(2*Math!I183),2))</f>
        <v>49.34</v>
      </c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</row>
    <row r="184" spans="2:25" ht="15.75" customHeight="1">
      <c r="B184" s="171" t="s">
        <v>275</v>
      </c>
      <c r="C184" s="171" t="s">
        <v>419</v>
      </c>
      <c r="D184" s="108"/>
      <c r="E184" s="91">
        <v>7</v>
      </c>
      <c r="F184" s="122" t="s">
        <v>181</v>
      </c>
      <c r="G184" s="182" t="str">
        <f t="shared" si="11"/>
        <v>Cấp 3</v>
      </c>
      <c r="H184" s="186">
        <f>IF(C184="",SUMIF(Sheet3!E:E,Math!B184,Sheet3!G:G),SUMIFS(Sheet3!G:G,Sheet3!E:E,Math!B184,Sheet3!F:F,Math!C184))</f>
        <v>7</v>
      </c>
      <c r="I184" s="140">
        <v>5760</v>
      </c>
      <c r="J184" s="181">
        <f>IF(C184="",ROUND(SUMIF(Sheet3!E:E,Math!B184,Sheet3!G:G)*100000/(2*Math!I184),2),ROUND(SUMIFS(Sheet3!G:G,Sheet3!E:E,Math!B184,Sheet3!F:F,Math!C184)*100000/(2*Math!I184),2))</f>
        <v>60.76</v>
      </c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</row>
    <row r="185" spans="2:25" ht="15.75" customHeight="1">
      <c r="B185" s="171" t="s">
        <v>275</v>
      </c>
      <c r="C185" s="171" t="s">
        <v>420</v>
      </c>
      <c r="D185" s="108"/>
      <c r="E185" s="91">
        <v>8</v>
      </c>
      <c r="F185" s="122" t="s">
        <v>182</v>
      </c>
      <c r="G185" s="182" t="str">
        <f t="shared" si="11"/>
        <v>Cấp 4</v>
      </c>
      <c r="H185" s="186">
        <f>IF(C185="",SUMIF(Sheet3!E:E,Math!B185,Sheet3!G:G),SUMIFS(Sheet3!G:G,Sheet3!E:E,Math!B185,Sheet3!F:F,Math!C185))</f>
        <v>35</v>
      </c>
      <c r="I185" s="140">
        <v>7785</v>
      </c>
      <c r="J185" s="181">
        <f>IF(C185="",ROUND(SUMIF(Sheet3!E:E,Math!B185,Sheet3!G:G)*100000/(2*Math!I185),2),ROUND(SUMIFS(Sheet3!G:G,Sheet3!E:E,Math!B185,Sheet3!F:F,Math!C185)*100000/(2*Math!I185),2))</f>
        <v>224.79</v>
      </c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</row>
    <row r="186" spans="2:25" ht="15.75" customHeight="1">
      <c r="B186" s="171" t="s">
        <v>275</v>
      </c>
      <c r="C186" s="171" t="s">
        <v>421</v>
      </c>
      <c r="D186" s="108"/>
      <c r="E186" s="91">
        <v>9</v>
      </c>
      <c r="F186" s="122" t="s">
        <v>183</v>
      </c>
      <c r="G186" s="182" t="str">
        <f t="shared" si="11"/>
        <v>Cấp 3</v>
      </c>
      <c r="H186" s="186">
        <f>IF(C186="",SUMIF(Sheet3!E:E,Math!B186,Sheet3!G:G),SUMIFS(Sheet3!G:G,Sheet3!E:E,Math!B186,Sheet3!F:F,Math!C186))</f>
        <v>15</v>
      </c>
      <c r="I186" s="140">
        <v>10400</v>
      </c>
      <c r="J186" s="181">
        <f>IF(C186="",ROUND(SUMIF(Sheet3!E:E,Math!B186,Sheet3!G:G)*100000/(2*Math!I186),2),ROUND(SUMIFS(Sheet3!G:G,Sheet3!E:E,Math!B186,Sheet3!F:F,Math!C186)*100000/(2*Math!I186),2))</f>
        <v>72.12</v>
      </c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</row>
    <row r="187" spans="2:25" ht="15.75" customHeight="1">
      <c r="B187" s="171" t="s">
        <v>275</v>
      </c>
      <c r="C187" s="171" t="s">
        <v>422</v>
      </c>
      <c r="D187" s="108"/>
      <c r="E187" s="91">
        <v>10</v>
      </c>
      <c r="F187" s="122" t="s">
        <v>184</v>
      </c>
      <c r="G187" s="182" t="str">
        <f t="shared" si="11"/>
        <v>Cấp 4</v>
      </c>
      <c r="H187" s="186">
        <f>IF(C187="",SUMIF(Sheet3!E:E,Math!B187,Sheet3!G:G),SUMIFS(Sheet3!G:G,Sheet3!E:E,Math!B187,Sheet3!F:F,Math!C187))</f>
        <v>42</v>
      </c>
      <c r="I187" s="140">
        <v>7934</v>
      </c>
      <c r="J187" s="181">
        <f>IF(C187="",ROUND(SUMIF(Sheet3!E:E,Math!B187,Sheet3!G:G)*100000/(2*Math!I187),2),ROUND(SUMIFS(Sheet3!G:G,Sheet3!E:E,Math!B187,Sheet3!F:F,Math!C187)*100000/(2*Math!I187),2))</f>
        <v>264.68</v>
      </c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</row>
    <row r="188" spans="2:25" ht="15.75" customHeight="1">
      <c r="B188" s="171" t="s">
        <v>275</v>
      </c>
      <c r="C188" s="171" t="s">
        <v>423</v>
      </c>
      <c r="D188" s="108"/>
      <c r="E188" s="91">
        <v>11</v>
      </c>
      <c r="F188" s="122" t="s">
        <v>185</v>
      </c>
      <c r="G188" s="182" t="str">
        <f t="shared" si="11"/>
        <v>Cấp 3</v>
      </c>
      <c r="H188" s="186">
        <f>IF(C188="",SUMIF(Sheet3!E:E,Math!B188,Sheet3!G:G),SUMIFS(Sheet3!G:G,Sheet3!E:E,Math!B188,Sheet3!F:F,Math!C188))</f>
        <v>11</v>
      </c>
      <c r="I188" s="140">
        <v>6160</v>
      </c>
      <c r="J188" s="181">
        <f>IF(C188="",ROUND(SUMIF(Sheet3!E:E,Math!B188,Sheet3!G:G)*100000/(2*Math!I188),2),ROUND(SUMIFS(Sheet3!G:G,Sheet3!E:E,Math!B188,Sheet3!F:F,Math!C188)*100000/(2*Math!I188),2))</f>
        <v>89.29</v>
      </c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</row>
    <row r="189" spans="2:25" ht="15.75" customHeight="1">
      <c r="B189" s="171" t="s">
        <v>275</v>
      </c>
      <c r="C189" s="171" t="s">
        <v>424</v>
      </c>
      <c r="D189" s="108"/>
      <c r="E189" s="91">
        <v>12</v>
      </c>
      <c r="F189" s="122" t="s">
        <v>186</v>
      </c>
      <c r="G189" s="182" t="str">
        <f t="shared" si="11"/>
        <v>Cấp 2</v>
      </c>
      <c r="H189" s="186">
        <f>IF(C189="",SUMIF(Sheet3!E:E,Math!B189,Sheet3!G:G),SUMIFS(Sheet3!G:G,Sheet3!E:E,Math!B189,Sheet3!F:F,Math!C189))</f>
        <v>9</v>
      </c>
      <c r="I189" s="140">
        <v>10648</v>
      </c>
      <c r="J189" s="181">
        <f>IF(C189="",ROUND(SUMIF(Sheet3!E:E,Math!B189,Sheet3!G:G)*100000/(2*Math!I189),2),ROUND(SUMIFS(Sheet3!G:G,Sheet3!E:E,Math!B189,Sheet3!F:F,Math!C189)*100000/(2*Math!I189),2))</f>
        <v>42.26</v>
      </c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</row>
    <row r="190" spans="2:25" ht="15.75" customHeight="1">
      <c r="B190" s="171" t="s">
        <v>275</v>
      </c>
      <c r="C190" s="171" t="s">
        <v>425</v>
      </c>
      <c r="D190" s="108"/>
      <c r="E190" s="91">
        <v>13</v>
      </c>
      <c r="F190" s="122" t="s">
        <v>187</v>
      </c>
      <c r="G190" s="182" t="str">
        <f t="shared" si="11"/>
        <v>Cấp 1</v>
      </c>
      <c r="H190" s="186">
        <f>IF(C190="",SUMIF(Sheet3!E:E,Math!B190,Sheet3!G:G),SUMIFS(Sheet3!G:G,Sheet3!E:E,Math!B190,Sheet3!F:F,Math!C190))</f>
        <v>1</v>
      </c>
      <c r="I190" s="140">
        <v>4132</v>
      </c>
      <c r="J190" s="181">
        <f>IF(C190="",ROUND(SUMIF(Sheet3!E:E,Math!B190,Sheet3!G:G)*100000/(2*Math!I190),2),ROUND(SUMIFS(Sheet3!G:G,Sheet3!E:E,Math!B190,Sheet3!F:F,Math!C190)*100000/(2*Math!I190),2))</f>
        <v>12.1</v>
      </c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</row>
    <row r="191" spans="2:25" ht="15.75" customHeight="1">
      <c r="B191" s="171" t="s">
        <v>275</v>
      </c>
      <c r="C191" s="171" t="s">
        <v>426</v>
      </c>
      <c r="D191" s="108"/>
      <c r="E191" s="91">
        <v>14</v>
      </c>
      <c r="F191" s="122" t="s">
        <v>188</v>
      </c>
      <c r="G191" s="182" t="str">
        <f t="shared" si="11"/>
        <v>Cấp 3</v>
      </c>
      <c r="H191" s="186">
        <f>IF(C191="",SUMIF(Sheet3!E:E,Math!B191,Sheet3!G:G),SUMIFS(Sheet3!G:G,Sheet3!E:E,Math!B191,Sheet3!F:F,Math!C191))</f>
        <v>11</v>
      </c>
      <c r="I191" s="140">
        <v>8865</v>
      </c>
      <c r="J191" s="181">
        <f>IF(C191="",ROUND(SUMIF(Sheet3!E:E,Math!B191,Sheet3!G:G)*100000/(2*Math!I191),2),ROUND(SUMIFS(Sheet3!G:G,Sheet3!E:E,Math!B191,Sheet3!F:F,Math!C191)*100000/(2*Math!I191),2))</f>
        <v>62.04</v>
      </c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</row>
    <row r="192" spans="2:25" ht="15.75" customHeight="1">
      <c r="B192" s="171" t="s">
        <v>275</v>
      </c>
      <c r="C192" s="171" t="s">
        <v>427</v>
      </c>
      <c r="D192" s="108"/>
      <c r="E192" s="91">
        <v>15</v>
      </c>
      <c r="F192" s="122" t="s">
        <v>189</v>
      </c>
      <c r="G192" s="182" t="str">
        <f t="shared" si="11"/>
        <v>Cấp 2</v>
      </c>
      <c r="H192" s="186">
        <f>IF(C192="",SUMIF(Sheet3!E:E,Math!B192,Sheet3!G:G),SUMIFS(Sheet3!G:G,Sheet3!E:E,Math!B192,Sheet3!F:F,Math!C192))</f>
        <v>7</v>
      </c>
      <c r="I192" s="140">
        <v>8150</v>
      </c>
      <c r="J192" s="181">
        <f>IF(C192="",ROUND(SUMIF(Sheet3!E:E,Math!B192,Sheet3!G:G)*100000/(2*Math!I192),2),ROUND(SUMIFS(Sheet3!G:G,Sheet3!E:E,Math!B192,Sheet3!F:F,Math!C192)*100000/(2*Math!I192),2))</f>
        <v>42.94</v>
      </c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</row>
    <row r="193" spans="2:25" ht="15.75" customHeight="1">
      <c r="B193" s="171" t="s">
        <v>275</v>
      </c>
      <c r="C193" s="171" t="s">
        <v>428</v>
      </c>
      <c r="D193" s="108"/>
      <c r="E193" s="91">
        <v>16</v>
      </c>
      <c r="F193" s="122" t="s">
        <v>190</v>
      </c>
      <c r="G193" s="182" t="str">
        <f t="shared" si="11"/>
        <v>Cấp 2</v>
      </c>
      <c r="H193" s="186">
        <f>IF(C193="",SUMIF(Sheet3!E:E,Math!B193,Sheet3!G:G),SUMIFS(Sheet3!G:G,Sheet3!E:E,Math!B193,Sheet3!F:F,Math!C193))</f>
        <v>4</v>
      </c>
      <c r="I193" s="140">
        <v>6482</v>
      </c>
      <c r="J193" s="181">
        <f>IF(C193="",ROUND(SUMIF(Sheet3!E:E,Math!B193,Sheet3!G:G)*100000/(2*Math!I193),2),ROUND(SUMIFS(Sheet3!G:G,Sheet3!E:E,Math!B193,Sheet3!F:F,Math!C193)*100000/(2*Math!I193),2))</f>
        <v>30.85</v>
      </c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</row>
    <row r="194" spans="2:25" ht="15.75" customHeight="1">
      <c r="B194" s="171" t="s">
        <v>275</v>
      </c>
      <c r="C194" s="171" t="s">
        <v>429</v>
      </c>
      <c r="D194" s="108"/>
      <c r="E194" s="91">
        <v>17</v>
      </c>
      <c r="F194" s="122" t="s">
        <v>191</v>
      </c>
      <c r="G194" s="182" t="str">
        <f t="shared" si="11"/>
        <v>Cấp 2</v>
      </c>
      <c r="H194" s="186">
        <f>IF(C194="",SUMIF(Sheet3!E:E,Math!B194,Sheet3!G:G),SUMIFS(Sheet3!G:G,Sheet3!E:E,Math!B194,Sheet3!F:F,Math!C194))</f>
        <v>4</v>
      </c>
      <c r="I194" s="140">
        <v>5491</v>
      </c>
      <c r="J194" s="181">
        <f>IF(C194="",ROUND(SUMIF(Sheet3!E:E,Math!B194,Sheet3!G:G)*100000/(2*Math!I194),2),ROUND(SUMIFS(Sheet3!G:G,Sheet3!E:E,Math!B194,Sheet3!F:F,Math!C194)*100000/(2*Math!I194),2))</f>
        <v>36.42</v>
      </c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</row>
    <row r="195" spans="2:25" ht="15.75" customHeight="1">
      <c r="B195" s="171" t="s">
        <v>275</v>
      </c>
      <c r="C195" s="171" t="s">
        <v>430</v>
      </c>
      <c r="D195" s="108"/>
      <c r="E195" s="91">
        <v>18</v>
      </c>
      <c r="F195" s="122" t="s">
        <v>192</v>
      </c>
      <c r="G195" s="182" t="str">
        <f t="shared" si="11"/>
        <v>Cấp 2</v>
      </c>
      <c r="H195" s="186">
        <f>IF(C195="",SUMIF(Sheet3!E:E,Math!B195,Sheet3!G:G),SUMIFS(Sheet3!G:G,Sheet3!E:E,Math!B195,Sheet3!F:F,Math!C195))</f>
        <v>6</v>
      </c>
      <c r="I195" s="140">
        <v>11650</v>
      </c>
      <c r="J195" s="181">
        <f>IF(C195="",ROUND(SUMIF(Sheet3!E:E,Math!B195,Sheet3!G:G)*100000/(2*Math!I195),2),ROUND(SUMIFS(Sheet3!G:G,Sheet3!E:E,Math!B195,Sheet3!F:F,Math!C195)*100000/(2*Math!I195),2))</f>
        <v>25.75</v>
      </c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</row>
    <row r="196" spans="2:25" ht="15.75" customHeight="1">
      <c r="B196" s="171" t="s">
        <v>275</v>
      </c>
      <c r="C196" s="171" t="s">
        <v>431</v>
      </c>
      <c r="D196" s="108"/>
      <c r="E196" s="91">
        <v>19</v>
      </c>
      <c r="F196" s="122" t="s">
        <v>193</v>
      </c>
      <c r="G196" s="182" t="str">
        <f t="shared" si="11"/>
        <v>Cấp 2</v>
      </c>
      <c r="H196" s="186">
        <f>IF(C196="",SUMIF(Sheet3!E:E,Math!B196,Sheet3!G:G),SUMIFS(Sheet3!G:G,Sheet3!E:E,Math!B196,Sheet3!F:F,Math!C196))</f>
        <v>3</v>
      </c>
      <c r="I196" s="140">
        <v>4115</v>
      </c>
      <c r="J196" s="181">
        <f>IF(C196="",ROUND(SUMIF(Sheet3!E:E,Math!B196,Sheet3!G:G)*100000/(2*Math!I196),2),ROUND(SUMIFS(Sheet3!G:G,Sheet3!E:E,Math!B196,Sheet3!F:F,Math!C196)*100000/(2*Math!I196),2))</f>
        <v>36.450000000000003</v>
      </c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</row>
    <row r="197" spans="2:25" ht="15.75" customHeight="1">
      <c r="B197" s="171" t="s">
        <v>275</v>
      </c>
      <c r="C197" s="171" t="s">
        <v>432</v>
      </c>
      <c r="D197" s="108"/>
      <c r="E197" s="91">
        <v>20</v>
      </c>
      <c r="F197" s="122" t="s">
        <v>194</v>
      </c>
      <c r="G197" s="182" t="str">
        <f t="shared" si="11"/>
        <v>Cấp 2</v>
      </c>
      <c r="H197" s="186">
        <f>IF(C197="",SUMIF(Sheet3!E:E,Math!B197,Sheet3!G:G),SUMIFS(Sheet3!G:G,Sheet3!E:E,Math!B197,Sheet3!F:F,Math!C197))</f>
        <v>4</v>
      </c>
      <c r="I197" s="140">
        <v>7947</v>
      </c>
      <c r="J197" s="181">
        <f>IF(C197="",ROUND(SUMIF(Sheet3!E:E,Math!B197,Sheet3!G:G)*100000/(2*Math!I197),2),ROUND(SUMIFS(Sheet3!G:G,Sheet3!E:E,Math!B197,Sheet3!F:F,Math!C197)*100000/(2*Math!I197),2))</f>
        <v>25.17</v>
      </c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</row>
    <row r="198" spans="2:25" ht="15.75" customHeight="1">
      <c r="B198" s="171" t="s">
        <v>275</v>
      </c>
      <c r="C198" s="171" t="s">
        <v>433</v>
      </c>
      <c r="D198" s="108"/>
      <c r="E198" s="91">
        <v>21</v>
      </c>
      <c r="F198" s="122" t="s">
        <v>195</v>
      </c>
      <c r="G198" s="182" t="str">
        <f t="shared" si="11"/>
        <v>Cấp 2</v>
      </c>
      <c r="H198" s="186">
        <f>IF(C198="",SUMIF(Sheet3!E:E,Math!B198,Sheet3!G:G),SUMIFS(Sheet3!G:G,Sheet3!E:E,Math!B198,Sheet3!F:F,Math!C198))</f>
        <v>7</v>
      </c>
      <c r="I198" s="140">
        <v>12034</v>
      </c>
      <c r="J198" s="181">
        <f>IF(C198="",ROUND(SUMIF(Sheet3!E:E,Math!B198,Sheet3!G:G)*100000/(2*Math!I198),2),ROUND(SUMIFS(Sheet3!G:G,Sheet3!E:E,Math!B198,Sheet3!F:F,Math!C198)*100000/(2*Math!I198),2))</f>
        <v>29.08</v>
      </c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</row>
    <row r="199" spans="2:25" ht="15.75" customHeight="1">
      <c r="B199" s="179" t="str">
        <f>B200</f>
        <v>VB</v>
      </c>
      <c r="D199" s="158" t="s">
        <v>196</v>
      </c>
      <c r="E199" s="85"/>
      <c r="F199" s="121"/>
      <c r="G199" s="182" t="str">
        <f t="shared" si="11"/>
        <v>Cấp 3</v>
      </c>
      <c r="H199" s="187">
        <f>IF(C199="",SUMIF(Sheet3!E:E,Math!B199,Sheet3!G:G),SUMIFS(Sheet3!G:G,Sheet3!E:E,Math!B199,Sheet3!F:F,Math!C199))</f>
        <v>422</v>
      </c>
      <c r="I199" s="141">
        <f t="shared" ref="I199" si="13">SUM(I200:I229)</f>
        <v>207239</v>
      </c>
      <c r="J199" s="32">
        <f>IF(C199="",ROUND(SUMIF(Sheet3!E:E,Math!B199,Sheet3!G:G)*100000/(2*Math!I199),2),ROUND(SUMIFS(Sheet3!G:G,Sheet3!E:E,Math!B199,Sheet3!F:F,Math!C199)*100000/(2*Math!I199),2))</f>
        <v>101.81</v>
      </c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</row>
    <row r="200" spans="2:25" ht="15.75" customHeight="1">
      <c r="B200" s="171" t="s">
        <v>276</v>
      </c>
      <c r="C200" s="171" t="s">
        <v>197</v>
      </c>
      <c r="D200" s="108"/>
      <c r="E200" s="91">
        <v>1</v>
      </c>
      <c r="F200" s="122" t="s">
        <v>197</v>
      </c>
      <c r="G200" s="182" t="str">
        <f t="shared" si="11"/>
        <v>Cấp 1</v>
      </c>
      <c r="H200" s="186">
        <f>IF(C200="",SUMIF(Sheet3!E:E,Math!B200,Sheet3!G:G),SUMIFS(Sheet3!G:G,Sheet3!E:E,Math!B200,Sheet3!F:F,Math!C200))</f>
        <v>3</v>
      </c>
      <c r="I200" s="140">
        <v>8662</v>
      </c>
      <c r="J200" s="181">
        <f>IF(C200="",ROUND(SUMIF(Sheet3!E:E,Math!B200,Sheet3!G:G)*100000/(2*Math!I200),2),ROUND(SUMIFS(Sheet3!G:G,Sheet3!E:E,Math!B200,Sheet3!F:F,Math!C200)*100000/(2*Math!I200),2))</f>
        <v>17.32</v>
      </c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</row>
    <row r="201" spans="2:25" ht="15.75" customHeight="1">
      <c r="B201" s="171" t="s">
        <v>276</v>
      </c>
      <c r="C201" s="171" t="s">
        <v>434</v>
      </c>
      <c r="D201" s="108"/>
      <c r="E201" s="91">
        <v>2</v>
      </c>
      <c r="F201" s="122" t="s">
        <v>198</v>
      </c>
      <c r="G201" s="182" t="str">
        <f t="shared" si="11"/>
        <v>Cấp 2</v>
      </c>
      <c r="H201" s="186">
        <f>IF(C201="",SUMIF(Sheet3!E:E,Math!B201,Sheet3!G:G),SUMIFS(Sheet3!G:G,Sheet3!E:E,Math!B201,Sheet3!F:F,Math!C201))</f>
        <v>6</v>
      </c>
      <c r="I201" s="140">
        <v>9791</v>
      </c>
      <c r="J201" s="181">
        <f>IF(C201="",ROUND(SUMIF(Sheet3!E:E,Math!B201,Sheet3!G:G)*100000/(2*Math!I201),2),ROUND(SUMIFS(Sheet3!G:G,Sheet3!E:E,Math!B201,Sheet3!F:F,Math!C201)*100000/(2*Math!I201),2))</f>
        <v>30.64</v>
      </c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</row>
    <row r="202" spans="2:25" ht="15.75" customHeight="1">
      <c r="B202" s="171" t="s">
        <v>276</v>
      </c>
      <c r="C202" s="171" t="s">
        <v>435</v>
      </c>
      <c r="D202" s="108"/>
      <c r="E202" s="91">
        <v>3</v>
      </c>
      <c r="F202" s="122" t="s">
        <v>199</v>
      </c>
      <c r="G202" s="182" t="str">
        <f t="shared" si="11"/>
        <v>Cấp 3</v>
      </c>
      <c r="H202" s="186">
        <f>IF(C202="",SUMIF(Sheet3!E:E,Math!B202,Sheet3!G:G),SUMIFS(Sheet3!G:G,Sheet3!E:E,Math!B202,Sheet3!F:F,Math!C202))</f>
        <v>9</v>
      </c>
      <c r="I202" s="140">
        <v>8594</v>
      </c>
      <c r="J202" s="181">
        <f>IF(C202="",ROUND(SUMIF(Sheet3!E:E,Math!B202,Sheet3!G:G)*100000/(2*Math!I202),2),ROUND(SUMIFS(Sheet3!G:G,Sheet3!E:E,Math!B202,Sheet3!F:F,Math!C202)*100000/(2*Math!I202),2))</f>
        <v>52.36</v>
      </c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</row>
    <row r="203" spans="2:25" ht="15.75" customHeight="1">
      <c r="B203" s="171" t="s">
        <v>276</v>
      </c>
      <c r="C203" s="171" t="s">
        <v>482</v>
      </c>
      <c r="D203" s="108"/>
      <c r="E203" s="91">
        <v>4</v>
      </c>
      <c r="F203" s="122" t="s">
        <v>200</v>
      </c>
      <c r="G203" s="182" t="str">
        <f t="shared" si="11"/>
        <v>Cấp 1</v>
      </c>
      <c r="H203" s="186">
        <f>IF(C203="",SUMIF(Sheet3!E:E,Math!B203,Sheet3!G:G),SUMIFS(Sheet3!G:G,Sheet3!E:E,Math!B203,Sheet3!F:F,Math!C203))</f>
        <v>2</v>
      </c>
      <c r="I203" s="140">
        <v>6880</v>
      </c>
      <c r="J203" s="181">
        <f>IF(C203="",ROUND(SUMIF(Sheet3!E:E,Math!B203,Sheet3!G:G)*100000/(2*Math!I203),2),ROUND(SUMIFS(Sheet3!G:G,Sheet3!E:E,Math!B203,Sheet3!F:F,Math!C203)*100000/(2*Math!I203),2))</f>
        <v>14.53</v>
      </c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</row>
    <row r="204" spans="2:25" ht="15.75" customHeight="1">
      <c r="B204" s="171" t="s">
        <v>276</v>
      </c>
      <c r="C204" s="171" t="s">
        <v>436</v>
      </c>
      <c r="D204" s="108"/>
      <c r="E204" s="91">
        <v>5</v>
      </c>
      <c r="F204" s="122" t="s">
        <v>201</v>
      </c>
      <c r="G204" s="182" t="str">
        <f t="shared" ref="G204:G243" si="14">IF(J204&gt;150,"Cấp 4",IF(J204&gt;50,"Cấp 3",IF(J204&gt;20,"Cấp 2","Cấp 1")))</f>
        <v>Cấp 2</v>
      </c>
      <c r="H204" s="186">
        <f>IF(C204="",SUMIF(Sheet3!E:E,Math!B204,Sheet3!G:G),SUMIFS(Sheet3!G:G,Sheet3!E:E,Math!B204,Sheet3!F:F,Math!C204))</f>
        <v>5</v>
      </c>
      <c r="I204" s="140">
        <v>8459</v>
      </c>
      <c r="J204" s="181">
        <f>IF(C204="",ROUND(SUMIF(Sheet3!E:E,Math!B204,Sheet3!G:G)*100000/(2*Math!I204),2),ROUND(SUMIFS(Sheet3!G:G,Sheet3!E:E,Math!B204,Sheet3!F:F,Math!C204)*100000/(2*Math!I204),2))</f>
        <v>29.55</v>
      </c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</row>
    <row r="205" spans="2:25" ht="15.75" customHeight="1">
      <c r="B205" s="171" t="s">
        <v>276</v>
      </c>
      <c r="C205" s="171" t="s">
        <v>437</v>
      </c>
      <c r="D205" s="108"/>
      <c r="E205" s="91">
        <v>6</v>
      </c>
      <c r="F205" s="122" t="s">
        <v>202</v>
      </c>
      <c r="G205" s="182" t="str">
        <f t="shared" si="14"/>
        <v>Cấp 2</v>
      </c>
      <c r="H205" s="186">
        <f>IF(C205="",SUMIF(Sheet3!E:E,Math!B205,Sheet3!G:G),SUMIFS(Sheet3!G:G,Sheet3!E:E,Math!B205,Sheet3!F:F,Math!C205))</f>
        <v>6</v>
      </c>
      <c r="I205" s="140">
        <v>8627</v>
      </c>
      <c r="J205" s="181">
        <f>IF(C205="",ROUND(SUMIF(Sheet3!E:E,Math!B205,Sheet3!G:G)*100000/(2*Math!I205),2),ROUND(SUMIFS(Sheet3!G:G,Sheet3!E:E,Math!B205,Sheet3!F:F,Math!C205)*100000/(2*Math!I205),2))</f>
        <v>34.770000000000003</v>
      </c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</row>
    <row r="206" spans="2:25" ht="15.75" customHeight="1">
      <c r="B206" s="171" t="s">
        <v>276</v>
      </c>
      <c r="C206" s="171" t="s">
        <v>438</v>
      </c>
      <c r="D206" s="108"/>
      <c r="E206" s="91">
        <v>7</v>
      </c>
      <c r="F206" s="122" t="s">
        <v>203</v>
      </c>
      <c r="G206" s="182" t="str">
        <f t="shared" si="14"/>
        <v>Cấp 2</v>
      </c>
      <c r="H206" s="186">
        <f>IF(C206="",SUMIF(Sheet3!E:E,Math!B206,Sheet3!G:G),SUMIFS(Sheet3!G:G,Sheet3!E:E,Math!B206,Sheet3!F:F,Math!C206))</f>
        <v>7</v>
      </c>
      <c r="I206" s="140">
        <v>7844</v>
      </c>
      <c r="J206" s="181">
        <f>IF(C206="",ROUND(SUMIF(Sheet3!E:E,Math!B206,Sheet3!G:G)*100000/(2*Math!I206),2),ROUND(SUMIFS(Sheet3!G:G,Sheet3!E:E,Math!B206,Sheet3!F:F,Math!C206)*100000/(2*Math!I206),2))</f>
        <v>44.62</v>
      </c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</row>
    <row r="207" spans="2:25" ht="15.75" customHeight="1">
      <c r="B207" s="171" t="s">
        <v>276</v>
      </c>
      <c r="C207" s="171" t="s">
        <v>439</v>
      </c>
      <c r="D207" s="108"/>
      <c r="E207" s="91">
        <v>8</v>
      </c>
      <c r="F207" s="122" t="s">
        <v>204</v>
      </c>
      <c r="G207" s="182" t="str">
        <f t="shared" si="14"/>
        <v>Cấp 1</v>
      </c>
      <c r="H207" s="186">
        <f>IF(C207="",SUMIF(Sheet3!E:E,Math!B207,Sheet3!G:G),SUMIFS(Sheet3!G:G,Sheet3!E:E,Math!B207,Sheet3!F:F,Math!C207))</f>
        <v>1</v>
      </c>
      <c r="I207" s="140">
        <v>4395</v>
      </c>
      <c r="J207" s="181">
        <f>IF(C207="",ROUND(SUMIF(Sheet3!E:E,Math!B207,Sheet3!G:G)*100000/(2*Math!I207),2),ROUND(SUMIFS(Sheet3!G:G,Sheet3!E:E,Math!B207,Sheet3!F:F,Math!C207)*100000/(2*Math!I207),2))</f>
        <v>11.38</v>
      </c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</row>
    <row r="208" spans="2:25" ht="15.75" customHeight="1">
      <c r="B208" s="171" t="s">
        <v>276</v>
      </c>
      <c r="C208" s="171" t="s">
        <v>481</v>
      </c>
      <c r="D208" s="108"/>
      <c r="E208" s="91">
        <v>9</v>
      </c>
      <c r="F208" s="122" t="s">
        <v>205</v>
      </c>
      <c r="G208" s="182" t="str">
        <f t="shared" si="14"/>
        <v>Cấp 4</v>
      </c>
      <c r="H208" s="186">
        <f>IF(C208="",SUMIF(Sheet3!E:E,Math!B208,Sheet3!G:G),SUMIFS(Sheet3!G:G,Sheet3!E:E,Math!B208,Sheet3!F:F,Math!C208))</f>
        <v>18</v>
      </c>
      <c r="I208" s="140">
        <v>5401</v>
      </c>
      <c r="J208" s="181">
        <f>IF(C208="",ROUND(SUMIF(Sheet3!E:E,Math!B208,Sheet3!G:G)*100000/(2*Math!I208),2),ROUND(SUMIFS(Sheet3!G:G,Sheet3!E:E,Math!B208,Sheet3!F:F,Math!C208)*100000/(2*Math!I208),2))</f>
        <v>166.64</v>
      </c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</row>
    <row r="209" spans="2:25" ht="15.75" customHeight="1">
      <c r="B209" s="171" t="s">
        <v>276</v>
      </c>
      <c r="C209" s="171" t="s">
        <v>440</v>
      </c>
      <c r="D209" s="108"/>
      <c r="E209" s="91">
        <v>10</v>
      </c>
      <c r="F209" s="122" t="s">
        <v>206</v>
      </c>
      <c r="G209" s="182" t="str">
        <f t="shared" si="14"/>
        <v>Cấp 4</v>
      </c>
      <c r="H209" s="186">
        <f>IF(C209="",SUMIF(Sheet3!E:E,Math!B209,Sheet3!G:G),SUMIFS(Sheet3!G:G,Sheet3!E:E,Math!B209,Sheet3!F:F,Math!C209))</f>
        <v>30</v>
      </c>
      <c r="I209" s="140">
        <v>8401</v>
      </c>
      <c r="J209" s="181">
        <f>IF(C209="",ROUND(SUMIF(Sheet3!E:E,Math!B209,Sheet3!G:G)*100000/(2*Math!I209),2),ROUND(SUMIFS(Sheet3!G:G,Sheet3!E:E,Math!B209,Sheet3!F:F,Math!C209)*100000/(2*Math!I209),2))</f>
        <v>178.55</v>
      </c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</row>
    <row r="210" spans="2:25" ht="15.75" customHeight="1">
      <c r="B210" s="171" t="s">
        <v>276</v>
      </c>
      <c r="C210" s="171" t="s">
        <v>468</v>
      </c>
      <c r="D210" s="108"/>
      <c r="E210" s="91">
        <v>11</v>
      </c>
      <c r="F210" s="122" t="s">
        <v>126</v>
      </c>
      <c r="G210" s="182" t="str">
        <f t="shared" si="14"/>
        <v>Cấp 4</v>
      </c>
      <c r="H210" s="186">
        <f>IF(C210="",SUMIF(Sheet3!E:E,Math!B210,Sheet3!G:G),SUMIFS(Sheet3!G:G,Sheet3!E:E,Math!B210,Sheet3!F:F,Math!C210))</f>
        <v>183</v>
      </c>
      <c r="I210" s="140">
        <v>7647</v>
      </c>
      <c r="J210" s="181">
        <f>IF(C210="",ROUND(SUMIF(Sheet3!E:E,Math!B210,Sheet3!G:G)*100000/(2*Math!I210),2),ROUND(SUMIFS(Sheet3!G:G,Sheet3!E:E,Math!B210,Sheet3!F:F,Math!C210)*100000/(2*Math!I210),2))</f>
        <v>1196.55</v>
      </c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</row>
    <row r="211" spans="2:25" ht="15.75" customHeight="1">
      <c r="B211" s="171" t="s">
        <v>276</v>
      </c>
      <c r="C211" s="171" t="s">
        <v>441</v>
      </c>
      <c r="D211" s="108"/>
      <c r="E211" s="91">
        <v>12</v>
      </c>
      <c r="F211" s="122" t="s">
        <v>207</v>
      </c>
      <c r="G211" s="182" t="str">
        <f t="shared" si="14"/>
        <v>Cấp 2</v>
      </c>
      <c r="H211" s="186">
        <f>IF(C211="",SUMIF(Sheet3!E:E,Math!B211,Sheet3!G:G),SUMIFS(Sheet3!G:G,Sheet3!E:E,Math!B211,Sheet3!F:F,Math!C211))</f>
        <v>6</v>
      </c>
      <c r="I211" s="140">
        <v>7770</v>
      </c>
      <c r="J211" s="181">
        <f>IF(C211="",ROUND(SUMIF(Sheet3!E:E,Math!B211,Sheet3!G:G)*100000/(2*Math!I211),2),ROUND(SUMIFS(Sheet3!G:G,Sheet3!E:E,Math!B211,Sheet3!F:F,Math!C211)*100000/(2*Math!I211),2))</f>
        <v>38.61</v>
      </c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</row>
    <row r="212" spans="2:25" ht="15.75" customHeight="1">
      <c r="B212" s="171" t="s">
        <v>276</v>
      </c>
      <c r="C212" s="171" t="s">
        <v>442</v>
      </c>
      <c r="D212" s="108"/>
      <c r="E212" s="91">
        <v>13</v>
      </c>
      <c r="F212" s="122" t="s">
        <v>208</v>
      </c>
      <c r="G212" s="182" t="str">
        <f t="shared" si="14"/>
        <v>Cấp 2</v>
      </c>
      <c r="H212" s="186">
        <f>IF(C212="",SUMIF(Sheet3!E:E,Math!B212,Sheet3!G:G),SUMIFS(Sheet3!G:G,Sheet3!E:E,Math!B212,Sheet3!F:F,Math!C212))</f>
        <v>3</v>
      </c>
      <c r="I212" s="140">
        <v>5822</v>
      </c>
      <c r="J212" s="181">
        <f>IF(C212="",ROUND(SUMIF(Sheet3!E:E,Math!B212,Sheet3!G:G)*100000/(2*Math!I212),2),ROUND(SUMIFS(Sheet3!G:G,Sheet3!E:E,Math!B212,Sheet3!F:F,Math!C212)*100000/(2*Math!I212),2))</f>
        <v>25.76</v>
      </c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</row>
    <row r="213" spans="2:25" ht="15.75" customHeight="1">
      <c r="B213" s="171" t="s">
        <v>276</v>
      </c>
      <c r="C213" s="171" t="s">
        <v>483</v>
      </c>
      <c r="D213" s="108"/>
      <c r="E213" s="91">
        <v>14</v>
      </c>
      <c r="F213" s="122" t="s">
        <v>209</v>
      </c>
      <c r="G213" s="182" t="str">
        <f t="shared" si="14"/>
        <v>Cấp 1</v>
      </c>
      <c r="H213" s="186">
        <f>IF(C213="",SUMIF(Sheet3!E:E,Math!B213,Sheet3!G:G),SUMIFS(Sheet3!G:G,Sheet3!E:E,Math!B213,Sheet3!F:F,Math!C213))</f>
        <v>0</v>
      </c>
      <c r="I213" s="140">
        <v>6441</v>
      </c>
      <c r="J213" s="181">
        <f>IF(C213="",ROUND(SUMIF(Sheet3!E:E,Math!B213,Sheet3!G:G)*100000/(2*Math!I213),2),ROUND(SUMIFS(Sheet3!G:G,Sheet3!E:E,Math!B213,Sheet3!F:F,Math!C213)*100000/(2*Math!I213),2))</f>
        <v>0</v>
      </c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</row>
    <row r="214" spans="2:25" ht="15.75" customHeight="1">
      <c r="B214" s="171" t="s">
        <v>276</v>
      </c>
      <c r="C214" s="171" t="s">
        <v>443</v>
      </c>
      <c r="D214" s="108"/>
      <c r="E214" s="91">
        <v>15</v>
      </c>
      <c r="F214" s="122" t="s">
        <v>210</v>
      </c>
      <c r="G214" s="182" t="str">
        <f t="shared" si="14"/>
        <v>Cấp 1</v>
      </c>
      <c r="H214" s="186">
        <f>IF(C214="",SUMIF(Sheet3!E:E,Math!B214,Sheet3!G:G),SUMIFS(Sheet3!G:G,Sheet3!E:E,Math!B214,Sheet3!F:F,Math!C214))</f>
        <v>1</v>
      </c>
      <c r="I214" s="140">
        <v>5421</v>
      </c>
      <c r="J214" s="181">
        <f>IF(C214="",ROUND(SUMIF(Sheet3!E:E,Math!B214,Sheet3!G:G)*100000/(2*Math!I214),2),ROUND(SUMIFS(Sheet3!G:G,Sheet3!E:E,Math!B214,Sheet3!F:F,Math!C214)*100000/(2*Math!I214),2))</f>
        <v>9.2200000000000006</v>
      </c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</row>
    <row r="215" spans="2:25" ht="15.75" customHeight="1">
      <c r="B215" s="171" t="s">
        <v>276</v>
      </c>
      <c r="C215" s="171" t="s">
        <v>444</v>
      </c>
      <c r="D215" s="108"/>
      <c r="E215" s="91">
        <v>16</v>
      </c>
      <c r="F215" s="122" t="s">
        <v>211</v>
      </c>
      <c r="G215" s="182" t="str">
        <f t="shared" si="14"/>
        <v>Cấp 3</v>
      </c>
      <c r="H215" s="186">
        <f>IF(C215="",SUMIF(Sheet3!E:E,Math!B215,Sheet3!G:G),SUMIFS(Sheet3!G:G,Sheet3!E:E,Math!B215,Sheet3!F:F,Math!C215))</f>
        <v>9</v>
      </c>
      <c r="I215" s="140">
        <v>4322</v>
      </c>
      <c r="J215" s="181">
        <f>IF(C215="",ROUND(SUMIF(Sheet3!E:E,Math!B215,Sheet3!G:G)*100000/(2*Math!I215),2),ROUND(SUMIFS(Sheet3!G:G,Sheet3!E:E,Math!B215,Sheet3!F:F,Math!C215)*100000/(2*Math!I215),2))</f>
        <v>104.12</v>
      </c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</row>
    <row r="216" spans="2:25" ht="15.75" customHeight="1">
      <c r="B216" s="171" t="s">
        <v>276</v>
      </c>
      <c r="C216" s="171" t="s">
        <v>433</v>
      </c>
      <c r="D216" s="108"/>
      <c r="E216" s="91">
        <v>17</v>
      </c>
      <c r="F216" s="122" t="s">
        <v>195</v>
      </c>
      <c r="G216" s="182" t="str">
        <f t="shared" si="14"/>
        <v>Cấp 3</v>
      </c>
      <c r="H216" s="186">
        <f>IF(C216="",SUMIF(Sheet3!E:E,Math!B216,Sheet3!G:G),SUMIFS(Sheet3!G:G,Sheet3!E:E,Math!B216,Sheet3!F:F,Math!C216))</f>
        <v>12</v>
      </c>
      <c r="I216" s="140">
        <v>7824</v>
      </c>
      <c r="J216" s="181">
        <f>IF(C216="",ROUND(SUMIF(Sheet3!E:E,Math!B216,Sheet3!G:G)*100000/(2*Math!I216),2),ROUND(SUMIFS(Sheet3!G:G,Sheet3!E:E,Math!B216,Sheet3!F:F,Math!C216)*100000/(2*Math!I216),2))</f>
        <v>76.69</v>
      </c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</row>
    <row r="217" spans="2:25" ht="15.75" customHeight="1">
      <c r="B217" s="171" t="s">
        <v>276</v>
      </c>
      <c r="C217" s="171" t="s">
        <v>445</v>
      </c>
      <c r="D217" s="108"/>
      <c r="E217" s="91">
        <v>18</v>
      </c>
      <c r="F217" s="122" t="s">
        <v>212</v>
      </c>
      <c r="G217" s="182" t="str">
        <f t="shared" si="14"/>
        <v>Cấp 3</v>
      </c>
      <c r="H217" s="186">
        <f>IF(C217="",SUMIF(Sheet3!E:E,Math!B217,Sheet3!G:G),SUMIFS(Sheet3!G:G,Sheet3!E:E,Math!B217,Sheet3!F:F,Math!C217))</f>
        <v>13</v>
      </c>
      <c r="I217" s="140">
        <v>6920</v>
      </c>
      <c r="J217" s="181">
        <f>IF(C217="",ROUND(SUMIF(Sheet3!E:E,Math!B217,Sheet3!G:G)*100000/(2*Math!I217),2),ROUND(SUMIFS(Sheet3!G:G,Sheet3!E:E,Math!B217,Sheet3!F:F,Math!C217)*100000/(2*Math!I217),2))</f>
        <v>93.93</v>
      </c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</row>
    <row r="218" spans="2:25" ht="15.75" customHeight="1">
      <c r="B218" s="171" t="s">
        <v>276</v>
      </c>
      <c r="C218" s="171" t="s">
        <v>446</v>
      </c>
      <c r="D218" s="108"/>
      <c r="E218" s="91">
        <v>19</v>
      </c>
      <c r="F218" s="122" t="s">
        <v>213</v>
      </c>
      <c r="G218" s="182" t="str">
        <f t="shared" si="14"/>
        <v>Cấp 4</v>
      </c>
      <c r="H218" s="186">
        <f>IF(C218="",SUMIF(Sheet3!E:E,Math!B218,Sheet3!G:G),SUMIFS(Sheet3!G:G,Sheet3!E:E,Math!B218,Sheet3!F:F,Math!C218))</f>
        <v>33</v>
      </c>
      <c r="I218" s="140">
        <v>4410</v>
      </c>
      <c r="J218" s="181">
        <f>IF(C218="",ROUND(SUMIF(Sheet3!E:E,Math!B218,Sheet3!G:G)*100000/(2*Math!I218),2),ROUND(SUMIFS(Sheet3!G:G,Sheet3!E:E,Math!B218,Sheet3!F:F,Math!C218)*100000/(2*Math!I218),2))</f>
        <v>374.15</v>
      </c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</row>
    <row r="219" spans="2:25" ht="15.75" customHeight="1">
      <c r="B219" s="171" t="s">
        <v>276</v>
      </c>
      <c r="C219" s="171" t="s">
        <v>447</v>
      </c>
      <c r="D219" s="108"/>
      <c r="E219" s="91">
        <v>20</v>
      </c>
      <c r="F219" s="122" t="s">
        <v>214</v>
      </c>
      <c r="G219" s="182" t="str">
        <f t="shared" si="14"/>
        <v>Cấp 2</v>
      </c>
      <c r="H219" s="186">
        <f>IF(C219="",SUMIF(Sheet3!E:E,Math!B219,Sheet3!G:G),SUMIFS(Sheet3!G:G,Sheet3!E:E,Math!B219,Sheet3!F:F,Math!C219))</f>
        <v>4</v>
      </c>
      <c r="I219" s="140">
        <v>7131</v>
      </c>
      <c r="J219" s="181">
        <f>IF(C219="",ROUND(SUMIF(Sheet3!E:E,Math!B219,Sheet3!G:G)*100000/(2*Math!I219),2),ROUND(SUMIFS(Sheet3!G:G,Sheet3!E:E,Math!B219,Sheet3!F:F,Math!C219)*100000/(2*Math!I219),2))</f>
        <v>28.05</v>
      </c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</row>
    <row r="220" spans="2:25" ht="15.75" customHeight="1">
      <c r="B220" s="171" t="s">
        <v>276</v>
      </c>
      <c r="C220" s="171" t="s">
        <v>448</v>
      </c>
      <c r="D220" s="108"/>
      <c r="E220" s="91">
        <v>21</v>
      </c>
      <c r="F220" s="122" t="s">
        <v>215</v>
      </c>
      <c r="G220" s="182" t="str">
        <f t="shared" si="14"/>
        <v>Cấp 2</v>
      </c>
      <c r="H220" s="186">
        <f>IF(C220="",SUMIF(Sheet3!E:E,Math!B220,Sheet3!G:G),SUMIFS(Sheet3!G:G,Sheet3!E:E,Math!B220,Sheet3!F:F,Math!C220))</f>
        <v>6</v>
      </c>
      <c r="I220" s="140">
        <v>6133</v>
      </c>
      <c r="J220" s="181">
        <f>IF(C220="",ROUND(SUMIF(Sheet3!E:E,Math!B220,Sheet3!G:G)*100000/(2*Math!I220),2),ROUND(SUMIFS(Sheet3!G:G,Sheet3!E:E,Math!B220,Sheet3!F:F,Math!C220)*100000/(2*Math!I220),2))</f>
        <v>48.92</v>
      </c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</row>
    <row r="221" spans="2:25" ht="15.75" customHeight="1">
      <c r="B221" s="171" t="s">
        <v>276</v>
      </c>
      <c r="C221" s="171" t="s">
        <v>449</v>
      </c>
      <c r="D221" s="108"/>
      <c r="E221" s="91">
        <v>22</v>
      </c>
      <c r="F221" s="122" t="s">
        <v>216</v>
      </c>
      <c r="G221" s="182" t="str">
        <f t="shared" si="14"/>
        <v>Cấp 2</v>
      </c>
      <c r="H221" s="186">
        <f>IF(C221="",SUMIF(Sheet3!E:E,Math!B221,Sheet3!G:G),SUMIFS(Sheet3!G:G,Sheet3!E:E,Math!B221,Sheet3!F:F,Math!C221))</f>
        <v>5</v>
      </c>
      <c r="I221" s="140">
        <v>7275</v>
      </c>
      <c r="J221" s="181">
        <f>IF(C221="",ROUND(SUMIF(Sheet3!E:E,Math!B221,Sheet3!G:G)*100000/(2*Math!I221),2),ROUND(SUMIFS(Sheet3!G:G,Sheet3!E:E,Math!B221,Sheet3!F:F,Math!C221)*100000/(2*Math!I221),2))</f>
        <v>34.36</v>
      </c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</row>
    <row r="222" spans="2:25" ht="15.75" customHeight="1">
      <c r="B222" s="171" t="s">
        <v>276</v>
      </c>
      <c r="C222" s="171" t="s">
        <v>475</v>
      </c>
      <c r="D222" s="108"/>
      <c r="E222" s="91">
        <v>23</v>
      </c>
      <c r="F222" s="122" t="s">
        <v>104</v>
      </c>
      <c r="G222" s="182" t="str">
        <f t="shared" si="14"/>
        <v>Cấp 3</v>
      </c>
      <c r="H222" s="186">
        <f>IF(C222="",SUMIF(Sheet3!E:E,Math!B222,Sheet3!G:G),SUMIFS(Sheet3!G:G,Sheet3!E:E,Math!B222,Sheet3!F:F,Math!C222))</f>
        <v>12</v>
      </c>
      <c r="I222" s="140">
        <v>8636</v>
      </c>
      <c r="J222" s="181">
        <f>IF(C222="",ROUND(SUMIF(Sheet3!E:E,Math!B222,Sheet3!G:G)*100000/(2*Math!I222),2),ROUND(SUMIFS(Sheet3!G:G,Sheet3!E:E,Math!B222,Sheet3!F:F,Math!C222)*100000/(2*Math!I222),2))</f>
        <v>69.48</v>
      </c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</row>
    <row r="223" spans="2:25" ht="15.75" customHeight="1">
      <c r="B223" s="171" t="s">
        <v>276</v>
      </c>
      <c r="C223" s="171" t="s">
        <v>450</v>
      </c>
      <c r="D223" s="108"/>
      <c r="E223" s="91">
        <v>24</v>
      </c>
      <c r="F223" s="122" t="s">
        <v>217</v>
      </c>
      <c r="G223" s="182" t="str">
        <f t="shared" si="14"/>
        <v>Cấp 4</v>
      </c>
      <c r="H223" s="186">
        <f>IF(C223="",SUMIF(Sheet3!E:E,Math!B223,Sheet3!G:G),SUMIFS(Sheet3!G:G,Sheet3!E:E,Math!B223,Sheet3!F:F,Math!C223))</f>
        <v>27</v>
      </c>
      <c r="I223" s="140">
        <v>7410</v>
      </c>
      <c r="J223" s="181">
        <f>IF(C223="",ROUND(SUMIF(Sheet3!E:E,Math!B223,Sheet3!G:G)*100000/(2*Math!I223),2),ROUND(SUMIFS(Sheet3!G:G,Sheet3!E:E,Math!B223,Sheet3!F:F,Math!C223)*100000/(2*Math!I223),2))</f>
        <v>182.19</v>
      </c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</row>
    <row r="224" spans="2:25" ht="15.75" customHeight="1">
      <c r="B224" s="171" t="s">
        <v>276</v>
      </c>
      <c r="C224" s="171" t="s">
        <v>451</v>
      </c>
      <c r="D224" s="108"/>
      <c r="E224" s="91">
        <v>25</v>
      </c>
      <c r="F224" s="122" t="s">
        <v>218</v>
      </c>
      <c r="G224" s="182" t="str">
        <f t="shared" si="14"/>
        <v>Cấp 3</v>
      </c>
      <c r="H224" s="186">
        <f>IF(C224="",SUMIF(Sheet3!E:E,Math!B224,Sheet3!G:G),SUMIFS(Sheet3!G:G,Sheet3!E:E,Math!B224,Sheet3!F:F,Math!C224))</f>
        <v>7</v>
      </c>
      <c r="I224" s="140">
        <v>4408</v>
      </c>
      <c r="J224" s="181">
        <f>IF(C224="",ROUND(SUMIF(Sheet3!E:E,Math!B224,Sheet3!G:G)*100000/(2*Math!I224),2),ROUND(SUMIFS(Sheet3!G:G,Sheet3!E:E,Math!B224,Sheet3!F:F,Math!C224)*100000/(2*Math!I224),2))</f>
        <v>79.400000000000006</v>
      </c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</row>
    <row r="225" spans="2:25" ht="15.75" customHeight="1">
      <c r="B225" s="171" t="s">
        <v>276</v>
      </c>
      <c r="C225" s="171" t="s">
        <v>452</v>
      </c>
      <c r="D225" s="108"/>
      <c r="E225" s="91">
        <v>26</v>
      </c>
      <c r="F225" s="122" t="s">
        <v>219</v>
      </c>
      <c r="G225" s="182" t="str">
        <f t="shared" si="14"/>
        <v>Cấp 3</v>
      </c>
      <c r="H225" s="186">
        <f>IF(C225="",SUMIF(Sheet3!E:E,Math!B225,Sheet3!G:G),SUMIFS(Sheet3!G:G,Sheet3!E:E,Math!B225,Sheet3!F:F,Math!C225))</f>
        <v>8</v>
      </c>
      <c r="I225" s="140">
        <v>7303</v>
      </c>
      <c r="J225" s="181">
        <f>IF(C225="",ROUND(SUMIF(Sheet3!E:E,Math!B225,Sheet3!G:G)*100000/(2*Math!I225),2),ROUND(SUMIFS(Sheet3!G:G,Sheet3!E:E,Math!B225,Sheet3!F:F,Math!C225)*100000/(2*Math!I225),2))</f>
        <v>54.77</v>
      </c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</row>
    <row r="226" spans="2:25" ht="15.75" customHeight="1">
      <c r="B226" s="171" t="s">
        <v>276</v>
      </c>
      <c r="C226" s="171" t="s">
        <v>453</v>
      </c>
      <c r="D226" s="108"/>
      <c r="E226" s="91">
        <v>27</v>
      </c>
      <c r="F226" s="122" t="s">
        <v>220</v>
      </c>
      <c r="G226" s="182" t="str">
        <f t="shared" si="14"/>
        <v>Cấp 1</v>
      </c>
      <c r="H226" s="186">
        <f>IF(C226="",SUMIF(Sheet3!E:E,Math!B226,Sheet3!G:G),SUMIFS(Sheet3!G:G,Sheet3!E:E,Math!B226,Sheet3!F:F,Math!C226))</f>
        <v>0</v>
      </c>
      <c r="I226" s="140">
        <v>9314</v>
      </c>
      <c r="J226" s="181">
        <f>IF(C226="",ROUND(SUMIF(Sheet3!E:E,Math!B226,Sheet3!G:G)*100000/(2*Math!I226),2),ROUND(SUMIFS(Sheet3!G:G,Sheet3!E:E,Math!B226,Sheet3!F:F,Math!C226)*100000/(2*Math!I226),2))</f>
        <v>0</v>
      </c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</row>
    <row r="227" spans="2:25" ht="15.75" customHeight="1">
      <c r="B227" s="171" t="s">
        <v>276</v>
      </c>
      <c r="C227" s="171" t="s">
        <v>454</v>
      </c>
      <c r="D227" s="108"/>
      <c r="E227" s="91">
        <v>28</v>
      </c>
      <c r="F227" s="122" t="s">
        <v>221</v>
      </c>
      <c r="G227" s="182" t="str">
        <f t="shared" si="14"/>
        <v>Cấp 2</v>
      </c>
      <c r="H227" s="186">
        <f>IF(C227="",SUMIF(Sheet3!E:E,Math!B227,Sheet3!G:G),SUMIFS(Sheet3!G:G,Sheet3!E:E,Math!B227,Sheet3!F:F,Math!C227))</f>
        <v>2</v>
      </c>
      <c r="I227" s="140">
        <v>4943</v>
      </c>
      <c r="J227" s="181">
        <f>IF(C227="",ROUND(SUMIF(Sheet3!E:E,Math!B227,Sheet3!G:G)*100000/(2*Math!I227),2),ROUND(SUMIFS(Sheet3!G:G,Sheet3!E:E,Math!B227,Sheet3!F:F,Math!C227)*100000/(2*Math!I227),2))</f>
        <v>20.23</v>
      </c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</row>
    <row r="228" spans="2:25" ht="15.75" customHeight="1">
      <c r="B228" s="171" t="s">
        <v>276</v>
      </c>
      <c r="C228" s="171" t="s">
        <v>455</v>
      </c>
      <c r="D228" s="108"/>
      <c r="E228" s="91">
        <v>29</v>
      </c>
      <c r="F228" s="122" t="s">
        <v>222</v>
      </c>
      <c r="G228" s="182" t="str">
        <f t="shared" si="14"/>
        <v>Cấp 2</v>
      </c>
      <c r="H228" s="186">
        <f>IF(C228="",SUMIF(Sheet3!E:E,Math!B228,Sheet3!G:G),SUMIFS(Sheet3!G:G,Sheet3!E:E,Math!B228,Sheet3!F:F,Math!C228))</f>
        <v>3</v>
      </c>
      <c r="I228" s="140">
        <v>3397</v>
      </c>
      <c r="J228" s="181">
        <f>IF(C228="",ROUND(SUMIF(Sheet3!E:E,Math!B228,Sheet3!G:G)*100000/(2*Math!I228),2),ROUND(SUMIFS(Sheet3!G:G,Sheet3!E:E,Math!B228,Sheet3!F:F,Math!C228)*100000/(2*Math!I228),2))</f>
        <v>44.16</v>
      </c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</row>
    <row r="229" spans="2:25" ht="15.75" customHeight="1">
      <c r="B229" s="171" t="s">
        <v>276</v>
      </c>
      <c r="C229" s="171" t="s">
        <v>456</v>
      </c>
      <c r="D229" s="108"/>
      <c r="E229" s="91">
        <v>30</v>
      </c>
      <c r="F229" s="122" t="s">
        <v>223</v>
      </c>
      <c r="G229" s="182" t="str">
        <f t="shared" si="14"/>
        <v>Cấp 1</v>
      </c>
      <c r="H229" s="186">
        <f>IF(C229="",SUMIF(Sheet3!E:E,Math!B229,Sheet3!G:G),SUMIFS(Sheet3!G:G,Sheet3!E:E,Math!B229,Sheet3!F:F,Math!C229))</f>
        <v>1</v>
      </c>
      <c r="I229" s="140">
        <v>7658</v>
      </c>
      <c r="J229" s="181">
        <f>IF(C229="",ROUND(SUMIF(Sheet3!E:E,Math!B229,Sheet3!G:G)*100000/(2*Math!I229),2),ROUND(SUMIFS(Sheet3!G:G,Sheet3!E:E,Math!B229,Sheet3!F:F,Math!C229)*100000/(2*Math!I229),2))</f>
        <v>6.53</v>
      </c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</row>
    <row r="230" spans="2:25" ht="15.75" customHeight="1">
      <c r="B230" s="179" t="str">
        <f>B231</f>
        <v>CH</v>
      </c>
      <c r="D230" s="177" t="s">
        <v>224</v>
      </c>
      <c r="E230" s="85"/>
      <c r="F230" s="121"/>
      <c r="G230" s="182" t="str">
        <f t="shared" si="14"/>
        <v>Cấp 4</v>
      </c>
      <c r="H230" s="187">
        <f>IF(C230="",SUMIF(Sheet3!E:E,Math!B230,Sheet3!G:G),SUMIFS(Sheet3!G:G,Sheet3!E:E,Math!B230,Sheet3!F:F,Math!C230))</f>
        <v>149</v>
      </c>
      <c r="I230" s="141">
        <f t="shared" ref="I230" si="15">SUM(I231:I242)</f>
        <v>34578</v>
      </c>
      <c r="J230" s="32">
        <f>IF(C230="",ROUND(SUMIF(Sheet3!E:E,Math!B230,Sheet3!G:G)*100000/(2*Math!I230),2),ROUND(SUMIFS(Sheet3!G:G,Sheet3!E:E,Math!B230,Sheet3!F:F,Math!C230)*100000/(2*Math!I230),2))</f>
        <v>215.45</v>
      </c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</row>
    <row r="231" spans="2:25" ht="15.75" customHeight="1">
      <c r="B231" s="171" t="s">
        <v>277</v>
      </c>
      <c r="C231" s="171" t="s">
        <v>225</v>
      </c>
      <c r="D231" s="108"/>
      <c r="E231" s="91">
        <v>1</v>
      </c>
      <c r="F231" s="122" t="s">
        <v>225</v>
      </c>
      <c r="G231" s="182" t="str">
        <f t="shared" si="14"/>
        <v>Cấp 4</v>
      </c>
      <c r="H231" s="186">
        <f>IF(C231="",SUMIF(Sheet3!E:E,Math!B231,Sheet3!G:G),SUMIFS(Sheet3!G:G,Sheet3!E:E,Math!B231,Sheet3!F:F,Math!C231))</f>
        <v>112</v>
      </c>
      <c r="I231" s="140">
        <v>12835</v>
      </c>
      <c r="J231" s="181">
        <f>IF(C231="",ROUND(SUMIF(Sheet3!E:E,Math!B231,Sheet3!G:G)*100000/(2*Math!I231),2),ROUND(SUMIFS(Sheet3!G:G,Sheet3!E:E,Math!B231,Sheet3!F:F,Math!C231)*100000/(2*Math!I231),2))</f>
        <v>436.31</v>
      </c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</row>
    <row r="232" spans="2:25" ht="15.75" customHeight="1">
      <c r="B232" s="171" t="s">
        <v>277</v>
      </c>
      <c r="C232" s="171" t="s">
        <v>226</v>
      </c>
      <c r="D232" s="108"/>
      <c r="E232" s="91">
        <v>2</v>
      </c>
      <c r="F232" s="122" t="s">
        <v>226</v>
      </c>
      <c r="G232" s="182" t="str">
        <f t="shared" si="14"/>
        <v>Cấp 3</v>
      </c>
      <c r="H232" s="186">
        <f>IF(C232="",SUMIF(Sheet3!E:E,Math!B232,Sheet3!G:G),SUMIFS(Sheet3!G:G,Sheet3!E:E,Math!B232,Sheet3!F:F,Math!C232))</f>
        <v>9</v>
      </c>
      <c r="I232" s="140">
        <v>7689</v>
      </c>
      <c r="J232" s="181">
        <f>IF(C232="",ROUND(SUMIF(Sheet3!E:E,Math!B232,Sheet3!G:G)*100000/(2*Math!I232),2),ROUND(SUMIFS(Sheet3!G:G,Sheet3!E:E,Math!B232,Sheet3!F:F,Math!C232)*100000/(2*Math!I232),2))</f>
        <v>58.53</v>
      </c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</row>
    <row r="233" spans="2:25" ht="15.75" customHeight="1">
      <c r="B233" s="171" t="s">
        <v>277</v>
      </c>
      <c r="C233" s="171" t="s">
        <v>457</v>
      </c>
      <c r="D233" s="108"/>
      <c r="E233" s="91">
        <v>3</v>
      </c>
      <c r="F233" s="122" t="s">
        <v>227</v>
      </c>
      <c r="G233" s="182" t="str">
        <f t="shared" si="14"/>
        <v>Cấp 3</v>
      </c>
      <c r="H233" s="186">
        <f>IF(C233="",SUMIF(Sheet3!E:E,Math!B233,Sheet3!G:G),SUMIFS(Sheet3!G:G,Sheet3!E:E,Math!B233,Sheet3!F:F,Math!C233))</f>
        <v>5</v>
      </c>
      <c r="I233" s="140">
        <v>2356</v>
      </c>
      <c r="J233" s="181">
        <f>IF(C233="",ROUND(SUMIF(Sheet3!E:E,Math!B233,Sheet3!G:G)*100000/(2*Math!I233),2),ROUND(SUMIFS(Sheet3!G:G,Sheet3!E:E,Math!B233,Sheet3!F:F,Math!C233)*100000/(2*Math!I233),2))</f>
        <v>106.11</v>
      </c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</row>
    <row r="234" spans="2:25" ht="15.75" customHeight="1">
      <c r="B234" s="171" t="s">
        <v>277</v>
      </c>
      <c r="C234" s="171" t="s">
        <v>458</v>
      </c>
      <c r="D234" s="108"/>
      <c r="E234" s="91">
        <v>4</v>
      </c>
      <c r="F234" s="122" t="s">
        <v>228</v>
      </c>
      <c r="G234" s="182" t="str">
        <f t="shared" si="14"/>
        <v>Cấp 3</v>
      </c>
      <c r="H234" s="186">
        <f>IF(C234="",SUMIF(Sheet3!E:E,Math!B234,Sheet3!G:G),SUMIFS(Sheet3!G:G,Sheet3!E:E,Math!B234,Sheet3!F:F,Math!C234))</f>
        <v>3</v>
      </c>
      <c r="I234" s="140">
        <v>1125</v>
      </c>
      <c r="J234" s="181">
        <f>IF(C234="",ROUND(SUMIF(Sheet3!E:E,Math!B234,Sheet3!G:G)*100000/(2*Math!I234),2),ROUND(SUMIFS(Sheet3!G:G,Sheet3!E:E,Math!B234,Sheet3!F:F,Math!C234)*100000/(2*Math!I234),2))</f>
        <v>133.33000000000001</v>
      </c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</row>
    <row r="235" spans="2:25" ht="15.75" customHeight="1">
      <c r="B235" s="171" t="s">
        <v>277</v>
      </c>
      <c r="C235" s="171" t="s">
        <v>459</v>
      </c>
      <c r="D235" s="108"/>
      <c r="E235" s="91">
        <v>5</v>
      </c>
      <c r="F235" s="122" t="s">
        <v>229</v>
      </c>
      <c r="G235" s="182" t="str">
        <f t="shared" si="14"/>
        <v>Cấp 3</v>
      </c>
      <c r="H235" s="186">
        <f>IF(C235="",SUMIF(Sheet3!E:E,Math!B235,Sheet3!G:G),SUMIFS(Sheet3!G:G,Sheet3!E:E,Math!B235,Sheet3!F:F,Math!C235))</f>
        <v>2</v>
      </c>
      <c r="I235" s="140">
        <v>1666</v>
      </c>
      <c r="J235" s="181">
        <f>IF(C235="",ROUND(SUMIF(Sheet3!E:E,Math!B235,Sheet3!G:G)*100000/(2*Math!I235),2),ROUND(SUMIFS(Sheet3!G:G,Sheet3!E:E,Math!B235,Sheet3!F:F,Math!C235)*100000/(2*Math!I235),2))</f>
        <v>60.02</v>
      </c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</row>
    <row r="236" spans="2:25" ht="15.75" customHeight="1">
      <c r="B236" s="171" t="s">
        <v>277</v>
      </c>
      <c r="C236" s="171" t="s">
        <v>460</v>
      </c>
      <c r="D236" s="108"/>
      <c r="E236" s="91">
        <v>6</v>
      </c>
      <c r="F236" s="122" t="s">
        <v>230</v>
      </c>
      <c r="G236" s="182" t="str">
        <f t="shared" si="14"/>
        <v>Cấp 4</v>
      </c>
      <c r="H236" s="186">
        <f>IF(C236="",SUMIF(Sheet3!E:E,Math!B236,Sheet3!G:G),SUMIFS(Sheet3!G:G,Sheet3!E:E,Math!B236,Sheet3!F:F,Math!C236))</f>
        <v>14</v>
      </c>
      <c r="I236" s="140">
        <v>2310</v>
      </c>
      <c r="J236" s="181">
        <f>IF(C236="",ROUND(SUMIF(Sheet3!E:E,Math!B236,Sheet3!G:G)*100000/(2*Math!I236),2),ROUND(SUMIFS(Sheet3!G:G,Sheet3!E:E,Math!B236,Sheet3!F:F,Math!C236)*100000/(2*Math!I236),2))</f>
        <v>303.02999999999997</v>
      </c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</row>
    <row r="237" spans="2:25" ht="15.75" customHeight="1">
      <c r="B237" s="171" t="s">
        <v>277</v>
      </c>
      <c r="C237" s="171" t="s">
        <v>461</v>
      </c>
      <c r="D237" s="108"/>
      <c r="E237" s="91">
        <v>7</v>
      </c>
      <c r="F237" s="122" t="s">
        <v>231</v>
      </c>
      <c r="G237" s="182" t="str">
        <f t="shared" si="14"/>
        <v>Cấp 1</v>
      </c>
      <c r="H237" s="186">
        <f>IF(C237="",SUMIF(Sheet3!E:E,Math!B237,Sheet3!G:G),SUMIFS(Sheet3!G:G,Sheet3!E:E,Math!B237,Sheet3!F:F,Math!C237))</f>
        <v>0</v>
      </c>
      <c r="I237" s="140">
        <v>2341</v>
      </c>
      <c r="J237" s="181">
        <f>IF(C237="",ROUND(SUMIF(Sheet3!E:E,Math!B237,Sheet3!G:G)*100000/(2*Math!I237),2),ROUND(SUMIFS(Sheet3!G:G,Sheet3!E:E,Math!B237,Sheet3!F:F,Math!C237)*100000/(2*Math!I237),2))</f>
        <v>0</v>
      </c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</row>
    <row r="238" spans="2:25" ht="15.75" customHeight="1">
      <c r="B238" s="171" t="s">
        <v>277</v>
      </c>
      <c r="C238" s="171" t="s">
        <v>462</v>
      </c>
      <c r="D238" s="108"/>
      <c r="E238" s="91">
        <v>8</v>
      </c>
      <c r="F238" s="122" t="s">
        <v>232</v>
      </c>
      <c r="G238" s="182" t="str">
        <f t="shared" si="14"/>
        <v>Cấp 1</v>
      </c>
      <c r="H238" s="186">
        <f>IF(C238="",SUMIF(Sheet3!E:E,Math!B238,Sheet3!G:G),SUMIFS(Sheet3!G:G,Sheet3!E:E,Math!B238,Sheet3!F:F,Math!C238))</f>
        <v>0</v>
      </c>
      <c r="I238" s="140">
        <v>693</v>
      </c>
      <c r="J238" s="181">
        <f>IF(C238="",ROUND(SUMIF(Sheet3!E:E,Math!B238,Sheet3!G:G)*100000/(2*Math!I238),2),ROUND(SUMIFS(Sheet3!G:G,Sheet3!E:E,Math!B238,Sheet3!F:F,Math!C238)*100000/(2*Math!I238),2))</f>
        <v>0</v>
      </c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</row>
    <row r="239" spans="2:25" ht="15.75" customHeight="1">
      <c r="B239" s="171" t="s">
        <v>277</v>
      </c>
      <c r="C239" s="171" t="s">
        <v>463</v>
      </c>
      <c r="D239" s="108"/>
      <c r="E239" s="91">
        <v>9</v>
      </c>
      <c r="F239" s="122" t="s">
        <v>233</v>
      </c>
      <c r="G239" s="182" t="str">
        <f t="shared" si="14"/>
        <v>Cấp 1</v>
      </c>
      <c r="H239" s="186">
        <f>IF(C239="",SUMIF(Sheet3!E:E,Math!B239,Sheet3!G:G),SUMIFS(Sheet3!G:G,Sheet3!E:E,Math!B239,Sheet3!F:F,Math!C239))</f>
        <v>0</v>
      </c>
      <c r="I239" s="140">
        <v>384</v>
      </c>
      <c r="J239" s="181">
        <f>IF(C239="",ROUND(SUMIF(Sheet3!E:E,Math!B239,Sheet3!G:G)*100000/(2*Math!I239),2),ROUND(SUMIFS(Sheet3!G:G,Sheet3!E:E,Math!B239,Sheet3!F:F,Math!C239)*100000/(2*Math!I239),2))</f>
        <v>0</v>
      </c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</row>
    <row r="240" spans="2:25" ht="15.75" customHeight="1">
      <c r="B240" s="171" t="s">
        <v>277</v>
      </c>
      <c r="C240" s="171" t="s">
        <v>464</v>
      </c>
      <c r="D240" s="108"/>
      <c r="E240" s="91">
        <v>10</v>
      </c>
      <c r="F240" s="122" t="s">
        <v>234</v>
      </c>
      <c r="G240" s="182" t="str">
        <f t="shared" si="14"/>
        <v>Cấp 3</v>
      </c>
      <c r="H240" s="186">
        <f>IF(C240="",SUMIF(Sheet3!E:E,Math!B240,Sheet3!G:G),SUMIFS(Sheet3!G:G,Sheet3!E:E,Math!B240,Sheet3!F:F,Math!C240))</f>
        <v>3</v>
      </c>
      <c r="I240" s="140">
        <f>1118+833</f>
        <v>1951</v>
      </c>
      <c r="J240" s="181">
        <f>IF(C240="",ROUND(SUMIF(Sheet3!E:E,Math!B240,Sheet3!G:G)*100000/(2*Math!I240),2),ROUND(SUMIFS(Sheet3!G:G,Sheet3!E:E,Math!B240,Sheet3!F:F,Math!C240)*100000/(2*Math!I240),2))</f>
        <v>76.88</v>
      </c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</row>
    <row r="241" spans="2:25" ht="15.75" customHeight="1">
      <c r="B241" s="171" t="s">
        <v>277</v>
      </c>
      <c r="C241" s="171" t="s">
        <v>465</v>
      </c>
      <c r="D241" s="108"/>
      <c r="E241" s="91">
        <v>11</v>
      </c>
      <c r="F241" s="122" t="s">
        <v>235</v>
      </c>
      <c r="G241" s="182" t="str">
        <f t="shared" si="14"/>
        <v>Cấp 1</v>
      </c>
      <c r="H241" s="186">
        <f>IF(C241="",SUMIF(Sheet3!E:E,Math!B241,Sheet3!G:G),SUMIFS(Sheet3!G:G,Sheet3!E:E,Math!B241,Sheet3!F:F,Math!C241))</f>
        <v>0</v>
      </c>
      <c r="I241" s="140">
        <v>245</v>
      </c>
      <c r="J241" s="181">
        <f>IF(C241="",ROUND(SUMIF(Sheet3!E:E,Math!B241,Sheet3!G:G)*100000/(2*Math!I241),2),ROUND(SUMIFS(Sheet3!G:G,Sheet3!E:E,Math!B241,Sheet3!F:F,Math!C241)*100000/(2*Math!I241),2))</f>
        <v>0</v>
      </c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</row>
    <row r="242" spans="2:25" ht="15.75" customHeight="1">
      <c r="B242" s="171" t="s">
        <v>277</v>
      </c>
      <c r="C242" s="171" t="s">
        <v>466</v>
      </c>
      <c r="D242" s="108"/>
      <c r="E242" s="91">
        <v>12</v>
      </c>
      <c r="F242" s="122" t="s">
        <v>236</v>
      </c>
      <c r="G242" s="182" t="str">
        <f t="shared" si="14"/>
        <v>Cấp 3</v>
      </c>
      <c r="H242" s="186">
        <f>IF(C242="",SUMIF(Sheet3!E:E,Math!B242,Sheet3!G:G),SUMIFS(Sheet3!G:G,Sheet3!E:E,Math!B242,Sheet3!F:F,Math!C242))</f>
        <v>1</v>
      </c>
      <c r="I242" s="140">
        <v>983</v>
      </c>
      <c r="J242" s="181">
        <f>IF(C242="",ROUND(SUMIF(Sheet3!E:E,Math!B242,Sheet3!G:G)*100000/(2*Math!I242),2),ROUND(SUMIFS(Sheet3!G:G,Sheet3!E:E,Math!B242,Sheet3!F:F,Math!C242)*100000/(2*Math!I242),2))</f>
        <v>50.86</v>
      </c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</row>
    <row r="243" spans="2:25" ht="15.75" customHeight="1">
      <c r="B243" s="179" t="str">
        <f>B244</f>
        <v>BLV</v>
      </c>
      <c r="D243" s="157" t="s">
        <v>237</v>
      </c>
      <c r="E243" s="85"/>
      <c r="F243" s="121"/>
      <c r="G243" s="182" t="str">
        <f t="shared" si="14"/>
        <v>Cấp 1</v>
      </c>
      <c r="H243" s="187">
        <f>IF(C243="",SUMIF(Sheet3!E:E,Math!B243,Sheet3!G:G),SUMIFS(Sheet3!G:G,Sheet3!E:E,Math!B243,Sheet3!F:F,Math!C243))</f>
        <v>0</v>
      </c>
      <c r="I243" s="141">
        <v>1115</v>
      </c>
      <c r="J243" s="32">
        <f>IF(C243="",ROUND(SUMIF(Sheet3!E:E,Math!B243,Sheet3!G:G)*100000/(2*Math!I243),2),ROUND(SUMIFS(Sheet3!G:G,Sheet3!E:E,Math!B243,Sheet3!F:F,Math!C243)*100000/(2*Math!I243),2))</f>
        <v>0</v>
      </c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</row>
    <row r="244" spans="2:25" ht="15.75" customHeight="1">
      <c r="B244" s="171" t="s">
        <v>278</v>
      </c>
      <c r="C244" s="171" t="s">
        <v>279</v>
      </c>
      <c r="D244" s="60"/>
      <c r="E244" s="60"/>
      <c r="F244" s="60"/>
      <c r="G244" s="60"/>
      <c r="H244" s="60"/>
      <c r="I244" s="152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</row>
    <row r="245" spans="2:25" ht="15.75" customHeight="1">
      <c r="D245" s="60"/>
      <c r="E245" s="60"/>
      <c r="F245" s="60"/>
      <c r="G245" s="60"/>
      <c r="H245" s="60"/>
      <c r="I245" s="152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</row>
    <row r="246" spans="2:25" ht="15.75" customHeight="1">
      <c r="D246" s="60"/>
      <c r="E246" s="60"/>
      <c r="F246" s="60"/>
      <c r="G246" s="60"/>
      <c r="H246" s="60"/>
      <c r="I246" s="152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</row>
    <row r="247" spans="2:25" ht="15.75" customHeight="1">
      <c r="D247" s="60"/>
      <c r="E247" s="60"/>
      <c r="F247" s="60"/>
      <c r="G247" s="60"/>
      <c r="H247" s="60"/>
      <c r="I247" s="152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</row>
    <row r="248" spans="2:25" ht="15.75" customHeight="1">
      <c r="D248" s="60"/>
      <c r="E248" s="60"/>
      <c r="F248" s="60"/>
      <c r="G248" s="60"/>
      <c r="H248" s="60"/>
      <c r="I248" s="152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</row>
    <row r="249" spans="2:25" ht="15.75" customHeight="1">
      <c r="D249" s="60"/>
      <c r="E249" s="60"/>
      <c r="F249" s="60"/>
      <c r="G249" s="60"/>
      <c r="H249" s="60"/>
      <c r="I249" s="152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</row>
    <row r="250" spans="2:25" ht="15.75" customHeight="1">
      <c r="D250" s="60"/>
      <c r="E250" s="60"/>
      <c r="F250" s="60"/>
      <c r="G250" s="60"/>
      <c r="H250" s="60"/>
      <c r="I250" s="152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</row>
    <row r="251" spans="2:25" ht="15.75" customHeight="1">
      <c r="D251" s="60"/>
      <c r="E251" s="60"/>
      <c r="F251" s="60"/>
      <c r="G251" s="60"/>
      <c r="H251" s="60"/>
      <c r="I251" s="152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</row>
    <row r="252" spans="2:25" ht="15.75" customHeight="1">
      <c r="D252" s="60"/>
      <c r="E252" s="60"/>
      <c r="F252" s="60"/>
      <c r="G252" s="60"/>
      <c r="H252" s="60"/>
      <c r="I252" s="152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</row>
    <row r="253" spans="2:25" ht="15.75" customHeight="1">
      <c r="D253" s="60"/>
      <c r="E253" s="60"/>
      <c r="F253" s="60"/>
      <c r="G253" s="60"/>
      <c r="H253" s="60"/>
      <c r="I253" s="152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</row>
    <row r="254" spans="2:25" ht="15.75" customHeight="1">
      <c r="D254" s="60"/>
      <c r="E254" s="60"/>
      <c r="F254" s="60"/>
      <c r="G254" s="60"/>
      <c r="H254" s="60"/>
      <c r="I254" s="152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</row>
    <row r="255" spans="2:25" ht="15.75" customHeight="1">
      <c r="D255" s="60"/>
      <c r="E255" s="60"/>
      <c r="F255" s="60"/>
      <c r="G255" s="60"/>
      <c r="H255" s="60"/>
      <c r="I255" s="152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</row>
    <row r="256" spans="2:25" ht="15.75" customHeight="1">
      <c r="D256" s="60"/>
      <c r="E256" s="60"/>
      <c r="F256" s="60"/>
      <c r="G256" s="60"/>
      <c r="H256" s="60"/>
      <c r="I256" s="152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</row>
    <row r="257" spans="4:25" ht="15.75" customHeight="1">
      <c r="D257" s="60"/>
      <c r="E257" s="60"/>
      <c r="F257" s="60"/>
      <c r="G257" s="60"/>
      <c r="H257" s="60"/>
      <c r="I257" s="152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</row>
    <row r="258" spans="4:25" ht="15.75" customHeight="1">
      <c r="D258" s="60"/>
      <c r="E258" s="60"/>
      <c r="F258" s="60"/>
      <c r="G258" s="60"/>
      <c r="H258" s="60"/>
      <c r="I258" s="152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</row>
    <row r="259" spans="4:25" ht="15.75" customHeight="1">
      <c r="D259" s="60"/>
      <c r="E259" s="60"/>
      <c r="F259" s="60"/>
      <c r="G259" s="60"/>
      <c r="H259" s="60"/>
      <c r="I259" s="152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</row>
    <row r="260" spans="4:25" ht="15.75" customHeight="1">
      <c r="D260" s="60"/>
      <c r="E260" s="60"/>
      <c r="F260" s="60"/>
      <c r="G260" s="60"/>
      <c r="H260" s="60"/>
      <c r="I260" s="152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</row>
    <row r="261" spans="4:25" ht="15.75" customHeight="1">
      <c r="D261" s="60"/>
      <c r="E261" s="60"/>
      <c r="F261" s="60"/>
      <c r="G261" s="60"/>
      <c r="H261" s="60"/>
      <c r="I261" s="152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</row>
    <row r="262" spans="4:25" ht="15.75" customHeight="1">
      <c r="D262" s="60"/>
      <c r="E262" s="60"/>
      <c r="F262" s="60"/>
      <c r="G262" s="60"/>
      <c r="H262" s="60"/>
      <c r="I262" s="152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</row>
    <row r="263" spans="4:25" ht="15.75" customHeight="1">
      <c r="D263" s="60"/>
      <c r="E263" s="60"/>
      <c r="F263" s="60"/>
      <c r="G263" s="60"/>
      <c r="H263" s="60"/>
      <c r="I263" s="152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</row>
    <row r="264" spans="4:25" ht="15.75" customHeight="1">
      <c r="D264" s="60"/>
      <c r="E264" s="60"/>
      <c r="F264" s="60"/>
      <c r="G264" s="60"/>
      <c r="H264" s="60"/>
      <c r="I264" s="152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</row>
    <row r="265" spans="4:25" ht="15.75" customHeight="1">
      <c r="D265" s="60"/>
      <c r="E265" s="60"/>
      <c r="F265" s="60"/>
      <c r="G265" s="60"/>
      <c r="H265" s="60"/>
      <c r="I265" s="152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</row>
    <row r="266" spans="4:25" ht="15.75" customHeight="1">
      <c r="D266" s="60"/>
      <c r="E266" s="60"/>
      <c r="F266" s="60"/>
      <c r="G266" s="60"/>
      <c r="H266" s="60"/>
      <c r="I266" s="152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</row>
    <row r="267" spans="4:25" ht="15.75" customHeight="1">
      <c r="D267" s="60"/>
      <c r="E267" s="60"/>
      <c r="F267" s="60"/>
      <c r="G267" s="60"/>
      <c r="H267" s="60"/>
      <c r="I267" s="152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</row>
    <row r="268" spans="4:25" ht="15.75" customHeight="1">
      <c r="D268" s="60"/>
      <c r="E268" s="60"/>
      <c r="F268" s="60"/>
      <c r="G268" s="60"/>
      <c r="H268" s="60"/>
      <c r="I268" s="152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</row>
    <row r="269" spans="4:25" ht="15.75" customHeight="1">
      <c r="D269" s="60"/>
      <c r="E269" s="60"/>
      <c r="F269" s="60"/>
      <c r="G269" s="60"/>
      <c r="H269" s="60"/>
      <c r="I269" s="152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</row>
    <row r="270" spans="4:25" ht="15.75" customHeight="1">
      <c r="D270" s="60"/>
      <c r="E270" s="60"/>
      <c r="F270" s="60"/>
      <c r="G270" s="60"/>
      <c r="H270" s="60"/>
      <c r="I270" s="152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</row>
    <row r="271" spans="4:25" ht="15.75" customHeight="1">
      <c r="D271" s="60"/>
      <c r="E271" s="60"/>
      <c r="F271" s="60"/>
      <c r="G271" s="60"/>
      <c r="H271" s="60"/>
      <c r="I271" s="152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</row>
    <row r="272" spans="4:25" ht="15.75" customHeight="1">
      <c r="D272" s="60"/>
      <c r="E272" s="60"/>
      <c r="F272" s="60"/>
      <c r="G272" s="60"/>
      <c r="H272" s="60"/>
      <c r="I272" s="152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</row>
    <row r="273" spans="4:25" ht="15.75" customHeight="1">
      <c r="D273" s="60"/>
      <c r="E273" s="60"/>
      <c r="F273" s="60"/>
      <c r="G273" s="60"/>
      <c r="H273" s="60"/>
      <c r="I273" s="152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</row>
    <row r="274" spans="4:25" ht="15.75" customHeight="1">
      <c r="D274" s="60"/>
      <c r="E274" s="60"/>
      <c r="F274" s="60"/>
      <c r="G274" s="60"/>
      <c r="H274" s="60"/>
      <c r="I274" s="152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</row>
    <row r="275" spans="4:25" ht="15.75" customHeight="1">
      <c r="D275" s="60"/>
      <c r="E275" s="60"/>
      <c r="F275" s="60"/>
      <c r="G275" s="60"/>
      <c r="H275" s="60"/>
      <c r="I275" s="152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</row>
    <row r="276" spans="4:25" ht="15.75" customHeight="1">
      <c r="D276" s="60"/>
      <c r="E276" s="60"/>
      <c r="F276" s="60"/>
      <c r="G276" s="60"/>
      <c r="H276" s="60"/>
      <c r="I276" s="152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</row>
    <row r="277" spans="4:25" ht="15.75" customHeight="1">
      <c r="D277" s="60"/>
      <c r="E277" s="60"/>
      <c r="F277" s="60"/>
      <c r="G277" s="60"/>
      <c r="H277" s="60"/>
      <c r="I277" s="152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</row>
    <row r="278" spans="4:25" ht="15.75" customHeight="1">
      <c r="D278" s="60"/>
      <c r="E278" s="60"/>
      <c r="F278" s="60"/>
      <c r="G278" s="60"/>
      <c r="H278" s="60"/>
      <c r="I278" s="152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</row>
    <row r="279" spans="4:25" ht="15.75" customHeight="1">
      <c r="D279" s="60"/>
      <c r="E279" s="60"/>
      <c r="F279" s="60"/>
      <c r="G279" s="60"/>
      <c r="H279" s="60"/>
      <c r="I279" s="152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</row>
    <row r="280" spans="4:25" ht="15.75" customHeight="1">
      <c r="D280" s="60"/>
      <c r="E280" s="60"/>
      <c r="F280" s="60"/>
      <c r="G280" s="60"/>
      <c r="H280" s="60"/>
      <c r="I280" s="152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</row>
    <row r="281" spans="4:25" ht="15.75" customHeight="1">
      <c r="D281" s="60"/>
      <c r="E281" s="60"/>
      <c r="F281" s="60"/>
      <c r="G281" s="60"/>
      <c r="H281" s="60"/>
      <c r="I281" s="152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</row>
    <row r="282" spans="4:25" ht="15.75" customHeight="1">
      <c r="D282" s="60"/>
      <c r="E282" s="60"/>
      <c r="F282" s="60"/>
      <c r="G282" s="60"/>
      <c r="H282" s="60"/>
      <c r="I282" s="152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</row>
    <row r="283" spans="4:25" ht="15.75" customHeight="1">
      <c r="D283" s="60"/>
      <c r="E283" s="60"/>
      <c r="F283" s="60"/>
      <c r="G283" s="60"/>
      <c r="H283" s="60"/>
      <c r="I283" s="152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</row>
    <row r="284" spans="4:25" ht="15.75" customHeight="1">
      <c r="D284" s="60"/>
      <c r="E284" s="60"/>
      <c r="F284" s="60"/>
      <c r="G284" s="60"/>
      <c r="H284" s="60"/>
      <c r="I284" s="152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</row>
    <row r="285" spans="4:25" ht="15.75" customHeight="1">
      <c r="D285" s="60"/>
      <c r="E285" s="60"/>
      <c r="F285" s="60"/>
      <c r="G285" s="60"/>
      <c r="H285" s="60"/>
      <c r="I285" s="152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</row>
    <row r="286" spans="4:25" ht="15.75" customHeight="1">
      <c r="D286" s="60"/>
      <c r="E286" s="60"/>
      <c r="F286" s="60"/>
      <c r="G286" s="60"/>
      <c r="H286" s="60"/>
      <c r="I286" s="152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</row>
    <row r="287" spans="4:25" ht="15.75" customHeight="1">
      <c r="D287" s="60"/>
      <c r="E287" s="60"/>
      <c r="F287" s="60"/>
      <c r="G287" s="60"/>
      <c r="H287" s="60"/>
      <c r="I287" s="152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</row>
    <row r="288" spans="4:25" ht="15.75" customHeight="1">
      <c r="D288" s="60"/>
      <c r="E288" s="60"/>
      <c r="F288" s="60"/>
      <c r="G288" s="60"/>
      <c r="H288" s="60"/>
      <c r="I288" s="152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</row>
    <row r="289" spans="4:25" ht="15.75" customHeight="1">
      <c r="D289" s="60"/>
      <c r="E289" s="60"/>
      <c r="F289" s="60"/>
      <c r="G289" s="60"/>
      <c r="H289" s="60"/>
      <c r="I289" s="152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</row>
    <row r="290" spans="4:25" ht="15.75" customHeight="1">
      <c r="D290" s="60"/>
      <c r="E290" s="60"/>
      <c r="F290" s="60"/>
      <c r="G290" s="60"/>
      <c r="H290" s="60"/>
      <c r="I290" s="152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</row>
    <row r="291" spans="4:25" ht="15.75" customHeight="1">
      <c r="D291" s="60"/>
      <c r="E291" s="60"/>
      <c r="F291" s="60"/>
      <c r="G291" s="60"/>
      <c r="H291" s="60"/>
      <c r="I291" s="152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</row>
    <row r="292" spans="4:25" ht="15.75" customHeight="1">
      <c r="D292" s="60"/>
      <c r="E292" s="60"/>
      <c r="F292" s="60"/>
      <c r="G292" s="60"/>
      <c r="H292" s="60"/>
      <c r="I292" s="152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</row>
    <row r="293" spans="4:25" ht="15.75" customHeight="1">
      <c r="D293" s="60"/>
      <c r="E293" s="60"/>
      <c r="F293" s="60"/>
      <c r="G293" s="60"/>
      <c r="H293" s="60"/>
      <c r="I293" s="152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</row>
    <row r="294" spans="4:25" ht="15.75" customHeight="1">
      <c r="D294" s="60"/>
      <c r="E294" s="60"/>
      <c r="F294" s="60"/>
      <c r="G294" s="60"/>
      <c r="H294" s="60"/>
      <c r="I294" s="152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</row>
    <row r="295" spans="4:25" ht="15.75" customHeight="1">
      <c r="D295" s="60"/>
      <c r="E295" s="60"/>
      <c r="F295" s="60"/>
      <c r="G295" s="60"/>
      <c r="H295" s="60"/>
      <c r="I295" s="152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</row>
    <row r="296" spans="4:25" ht="15.75" customHeight="1">
      <c r="D296" s="60"/>
      <c r="E296" s="60"/>
      <c r="F296" s="60"/>
      <c r="G296" s="60"/>
      <c r="H296" s="60"/>
      <c r="I296" s="152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</row>
    <row r="297" spans="4:25" ht="15.75" customHeight="1">
      <c r="D297" s="60"/>
      <c r="E297" s="60"/>
      <c r="F297" s="60"/>
      <c r="G297" s="60"/>
      <c r="H297" s="60"/>
      <c r="I297" s="152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</row>
    <row r="298" spans="4:25" ht="15.75" customHeight="1">
      <c r="D298" s="60"/>
      <c r="E298" s="60"/>
      <c r="F298" s="60"/>
      <c r="G298" s="60"/>
      <c r="H298" s="60"/>
      <c r="I298" s="152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</row>
    <row r="299" spans="4:25" ht="15.75" customHeight="1">
      <c r="D299" s="60"/>
      <c r="E299" s="60"/>
      <c r="F299" s="60"/>
      <c r="G299" s="60"/>
      <c r="H299" s="60"/>
      <c r="I299" s="152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</row>
    <row r="300" spans="4:25" ht="15.75" customHeight="1">
      <c r="D300" s="60"/>
      <c r="E300" s="60"/>
      <c r="F300" s="60"/>
      <c r="G300" s="60"/>
      <c r="H300" s="60"/>
      <c r="I300" s="152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</row>
    <row r="301" spans="4:25" ht="15.75" customHeight="1">
      <c r="D301" s="60"/>
      <c r="E301" s="60"/>
      <c r="F301" s="60"/>
      <c r="G301" s="60"/>
      <c r="H301" s="60"/>
      <c r="I301" s="152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</row>
    <row r="302" spans="4:25" ht="15.75" customHeight="1">
      <c r="D302" s="60"/>
      <c r="E302" s="60"/>
      <c r="F302" s="60"/>
      <c r="G302" s="60"/>
      <c r="H302" s="60"/>
      <c r="I302" s="152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</row>
    <row r="303" spans="4:25" ht="15.75" customHeight="1">
      <c r="D303" s="60"/>
      <c r="E303" s="60"/>
      <c r="F303" s="60"/>
      <c r="G303" s="60"/>
      <c r="H303" s="60"/>
      <c r="I303" s="152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</row>
    <row r="304" spans="4:25" ht="15.75" customHeight="1">
      <c r="D304" s="60"/>
      <c r="E304" s="60"/>
      <c r="F304" s="60"/>
      <c r="G304" s="60"/>
      <c r="H304" s="60"/>
      <c r="I304" s="152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</row>
    <row r="305" spans="4:25" ht="15.75" customHeight="1">
      <c r="D305" s="60"/>
      <c r="E305" s="60"/>
      <c r="F305" s="60"/>
      <c r="G305" s="60"/>
      <c r="H305" s="60"/>
      <c r="I305" s="152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</row>
    <row r="306" spans="4:25" ht="15.75" customHeight="1">
      <c r="D306" s="60"/>
      <c r="E306" s="60"/>
      <c r="F306" s="60"/>
      <c r="G306" s="60"/>
      <c r="H306" s="60"/>
      <c r="I306" s="152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</row>
    <row r="307" spans="4:25" ht="15.75" customHeight="1">
      <c r="D307" s="60"/>
      <c r="E307" s="60"/>
      <c r="F307" s="60"/>
      <c r="G307" s="60"/>
      <c r="H307" s="60"/>
      <c r="I307" s="152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</row>
    <row r="308" spans="4:25" ht="15.75" customHeight="1">
      <c r="D308" s="60"/>
      <c r="E308" s="60"/>
      <c r="F308" s="60"/>
      <c r="G308" s="60"/>
      <c r="H308" s="60"/>
      <c r="I308" s="152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</row>
    <row r="309" spans="4:25" ht="15.75" customHeight="1">
      <c r="D309" s="60"/>
      <c r="E309" s="60"/>
      <c r="F309" s="60"/>
      <c r="G309" s="60"/>
      <c r="H309" s="60"/>
      <c r="I309" s="152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</row>
    <row r="310" spans="4:25" ht="15.75" customHeight="1">
      <c r="D310" s="60"/>
      <c r="E310" s="60"/>
      <c r="F310" s="60"/>
      <c r="G310" s="60"/>
      <c r="H310" s="60"/>
      <c r="I310" s="152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</row>
    <row r="311" spans="4:25" ht="15.75" customHeight="1">
      <c r="D311" s="60"/>
      <c r="E311" s="60"/>
      <c r="F311" s="60"/>
      <c r="G311" s="60"/>
      <c r="H311" s="60"/>
      <c r="I311" s="152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</row>
    <row r="312" spans="4:25" ht="15.75" customHeight="1">
      <c r="D312" s="60"/>
      <c r="E312" s="60"/>
      <c r="F312" s="60"/>
      <c r="G312" s="60"/>
      <c r="H312" s="60"/>
      <c r="I312" s="152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</row>
    <row r="313" spans="4:25" ht="15.75" customHeight="1">
      <c r="D313" s="60"/>
      <c r="E313" s="60"/>
      <c r="F313" s="60"/>
      <c r="G313" s="60"/>
      <c r="H313" s="60"/>
      <c r="I313" s="152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</row>
    <row r="314" spans="4:25" ht="15.75" customHeight="1">
      <c r="D314" s="60"/>
      <c r="E314" s="60"/>
      <c r="F314" s="60"/>
      <c r="G314" s="60"/>
      <c r="H314" s="60"/>
      <c r="I314" s="152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</row>
    <row r="315" spans="4:25" ht="15.75" customHeight="1">
      <c r="D315" s="60"/>
      <c r="E315" s="60"/>
      <c r="F315" s="60"/>
      <c r="G315" s="60"/>
      <c r="H315" s="60"/>
      <c r="I315" s="152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</row>
    <row r="316" spans="4:25" ht="15.75" customHeight="1">
      <c r="D316" s="60"/>
      <c r="E316" s="60"/>
      <c r="F316" s="60"/>
      <c r="G316" s="60"/>
      <c r="H316" s="60"/>
      <c r="I316" s="152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</row>
    <row r="317" spans="4:25" ht="15.75" customHeight="1">
      <c r="D317" s="60"/>
      <c r="E317" s="60"/>
      <c r="F317" s="60"/>
      <c r="G317" s="60"/>
      <c r="H317" s="60"/>
      <c r="I317" s="152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</row>
    <row r="318" spans="4:25" ht="15.75" customHeight="1">
      <c r="D318" s="60"/>
      <c r="E318" s="60"/>
      <c r="F318" s="60"/>
      <c r="G318" s="60"/>
      <c r="H318" s="60"/>
      <c r="I318" s="152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</row>
    <row r="319" spans="4:25" ht="15.75" customHeight="1">
      <c r="D319" s="60"/>
      <c r="E319" s="60"/>
      <c r="F319" s="60"/>
      <c r="G319" s="60"/>
      <c r="H319" s="60"/>
      <c r="I319" s="152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</row>
    <row r="320" spans="4:25" ht="15.75" customHeight="1">
      <c r="D320" s="60"/>
      <c r="E320" s="60"/>
      <c r="F320" s="60"/>
      <c r="G320" s="60"/>
      <c r="H320" s="60"/>
      <c r="I320" s="152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</row>
    <row r="321" spans="4:25" ht="15.75" customHeight="1">
      <c r="D321" s="60"/>
      <c r="E321" s="60"/>
      <c r="F321" s="60"/>
      <c r="G321" s="60"/>
      <c r="H321" s="60"/>
      <c r="I321" s="152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</row>
    <row r="322" spans="4:25" ht="15.75" customHeight="1">
      <c r="D322" s="60"/>
      <c r="E322" s="60"/>
      <c r="F322" s="60"/>
      <c r="G322" s="60"/>
      <c r="H322" s="60"/>
      <c r="I322" s="152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</row>
    <row r="323" spans="4:25" ht="15.75" customHeight="1">
      <c r="D323" s="60"/>
      <c r="E323" s="60"/>
      <c r="F323" s="60"/>
      <c r="G323" s="60"/>
      <c r="H323" s="60"/>
      <c r="I323" s="152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</row>
    <row r="324" spans="4:25" ht="15.75" customHeight="1">
      <c r="D324" s="60"/>
      <c r="E324" s="60"/>
      <c r="F324" s="60"/>
      <c r="G324" s="60"/>
      <c r="H324" s="60"/>
      <c r="I324" s="152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</row>
    <row r="325" spans="4:25" ht="15.75" customHeight="1">
      <c r="D325" s="60"/>
      <c r="E325" s="60"/>
      <c r="F325" s="60"/>
      <c r="G325" s="60"/>
      <c r="H325" s="60"/>
      <c r="I325" s="152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</row>
    <row r="326" spans="4:25" ht="15.75" customHeight="1">
      <c r="D326" s="60"/>
      <c r="E326" s="60"/>
      <c r="F326" s="60"/>
      <c r="G326" s="60"/>
      <c r="H326" s="60"/>
      <c r="I326" s="152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</row>
    <row r="327" spans="4:25" ht="15.75" customHeight="1">
      <c r="D327" s="60"/>
      <c r="E327" s="60"/>
      <c r="F327" s="60"/>
      <c r="G327" s="60"/>
      <c r="H327" s="60"/>
      <c r="I327" s="152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</row>
    <row r="328" spans="4:25" ht="15.75" customHeight="1">
      <c r="D328" s="60"/>
      <c r="E328" s="60"/>
      <c r="F328" s="60"/>
      <c r="G328" s="60"/>
      <c r="H328" s="60"/>
      <c r="I328" s="152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</row>
    <row r="329" spans="4:25" ht="15.75" customHeight="1">
      <c r="D329" s="60"/>
      <c r="E329" s="60"/>
      <c r="F329" s="60"/>
      <c r="G329" s="60"/>
      <c r="H329" s="60"/>
      <c r="I329" s="152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</row>
    <row r="330" spans="4:25" ht="15.75" customHeight="1">
      <c r="D330" s="60"/>
      <c r="E330" s="60"/>
      <c r="F330" s="60"/>
      <c r="G330" s="60"/>
      <c r="H330" s="60"/>
      <c r="I330" s="152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</row>
    <row r="331" spans="4:25" ht="15.75" customHeight="1">
      <c r="D331" s="60"/>
      <c r="E331" s="60"/>
      <c r="F331" s="60"/>
      <c r="G331" s="60"/>
      <c r="H331" s="60"/>
      <c r="I331" s="152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</row>
    <row r="332" spans="4:25" ht="15.75" customHeight="1">
      <c r="D332" s="60"/>
      <c r="E332" s="60"/>
      <c r="F332" s="60"/>
      <c r="G332" s="60"/>
      <c r="H332" s="60"/>
      <c r="I332" s="152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</row>
    <row r="333" spans="4:25" ht="15.75" customHeight="1">
      <c r="D333" s="60"/>
      <c r="E333" s="60"/>
      <c r="F333" s="60"/>
      <c r="G333" s="60"/>
      <c r="H333" s="60"/>
      <c r="I333" s="152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</row>
    <row r="334" spans="4:25" ht="15.75" customHeight="1">
      <c r="D334" s="60"/>
      <c r="E334" s="60"/>
      <c r="F334" s="60"/>
      <c r="G334" s="60"/>
      <c r="H334" s="60"/>
      <c r="I334" s="152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</row>
    <row r="335" spans="4:25" ht="15.75" customHeight="1">
      <c r="D335" s="60"/>
      <c r="E335" s="60"/>
      <c r="F335" s="60"/>
      <c r="G335" s="60"/>
      <c r="H335" s="60"/>
      <c r="I335" s="152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</row>
    <row r="336" spans="4:25" ht="15.75" customHeight="1">
      <c r="D336" s="60"/>
      <c r="E336" s="60"/>
      <c r="F336" s="60"/>
      <c r="G336" s="60"/>
      <c r="H336" s="60"/>
      <c r="I336" s="152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</row>
    <row r="337" spans="4:25" ht="15.75" customHeight="1">
      <c r="D337" s="60"/>
      <c r="E337" s="60"/>
      <c r="F337" s="60"/>
      <c r="G337" s="60"/>
      <c r="H337" s="60"/>
      <c r="I337" s="152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</row>
    <row r="338" spans="4:25" ht="15.75" customHeight="1">
      <c r="D338" s="60"/>
      <c r="E338" s="60"/>
      <c r="F338" s="60"/>
      <c r="G338" s="60"/>
      <c r="H338" s="60"/>
      <c r="I338" s="152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</row>
    <row r="339" spans="4:25" ht="15.75" customHeight="1">
      <c r="D339" s="60"/>
      <c r="E339" s="60"/>
      <c r="F339" s="60"/>
      <c r="G339" s="60"/>
      <c r="H339" s="60"/>
      <c r="I339" s="152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</row>
    <row r="340" spans="4:25" ht="15.75" customHeight="1">
      <c r="D340" s="60"/>
      <c r="E340" s="60"/>
      <c r="F340" s="60"/>
      <c r="G340" s="60"/>
      <c r="H340" s="60"/>
      <c r="I340" s="152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</row>
    <row r="341" spans="4:25" ht="15.75" customHeight="1">
      <c r="D341" s="60"/>
      <c r="E341" s="60"/>
      <c r="F341" s="60"/>
      <c r="G341" s="60"/>
      <c r="H341" s="60"/>
      <c r="I341" s="152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</row>
    <row r="342" spans="4:25" ht="15.75" customHeight="1">
      <c r="D342" s="60"/>
      <c r="E342" s="60"/>
      <c r="F342" s="60"/>
      <c r="G342" s="60"/>
      <c r="H342" s="60"/>
      <c r="I342" s="152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</row>
    <row r="343" spans="4:25" ht="15.75" customHeight="1">
      <c r="D343" s="60"/>
      <c r="E343" s="60"/>
      <c r="F343" s="60"/>
      <c r="G343" s="60"/>
      <c r="H343" s="60"/>
      <c r="I343" s="152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</row>
    <row r="344" spans="4:25" ht="15.75" customHeight="1">
      <c r="D344" s="60"/>
      <c r="E344" s="60"/>
      <c r="F344" s="60"/>
      <c r="G344" s="60"/>
      <c r="H344" s="60"/>
      <c r="I344" s="152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</row>
    <row r="345" spans="4:25" ht="15.75" customHeight="1">
      <c r="D345" s="60"/>
      <c r="E345" s="60"/>
      <c r="F345" s="60"/>
      <c r="G345" s="60"/>
      <c r="H345" s="60"/>
      <c r="I345" s="152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</row>
    <row r="346" spans="4:25" ht="15.75" customHeight="1">
      <c r="D346" s="60"/>
      <c r="E346" s="60"/>
      <c r="F346" s="60"/>
      <c r="G346" s="60"/>
      <c r="H346" s="60"/>
      <c r="I346" s="152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</row>
    <row r="347" spans="4:25" ht="15.75" customHeight="1">
      <c r="D347" s="60"/>
      <c r="E347" s="60"/>
      <c r="F347" s="60"/>
      <c r="G347" s="60"/>
      <c r="H347" s="60"/>
      <c r="I347" s="152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</row>
    <row r="348" spans="4:25" ht="15.75" customHeight="1">
      <c r="D348" s="60"/>
      <c r="E348" s="60"/>
      <c r="F348" s="60"/>
      <c r="G348" s="60"/>
      <c r="H348" s="60"/>
      <c r="I348" s="152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</row>
    <row r="349" spans="4:25" ht="15.75" customHeight="1">
      <c r="D349" s="60"/>
      <c r="E349" s="60"/>
      <c r="F349" s="60"/>
      <c r="G349" s="60"/>
      <c r="H349" s="60"/>
      <c r="I349" s="152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</row>
    <row r="350" spans="4:25" ht="15.75" customHeight="1">
      <c r="D350" s="60"/>
      <c r="E350" s="60"/>
      <c r="F350" s="60"/>
      <c r="G350" s="60"/>
      <c r="H350" s="60"/>
      <c r="I350" s="152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</row>
    <row r="351" spans="4:25" ht="15.75" customHeight="1">
      <c r="D351" s="60"/>
      <c r="E351" s="60"/>
      <c r="F351" s="60"/>
      <c r="G351" s="60"/>
      <c r="H351" s="60"/>
      <c r="I351" s="152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</row>
    <row r="352" spans="4:25" ht="15.75" customHeight="1">
      <c r="D352" s="60"/>
      <c r="E352" s="60"/>
      <c r="F352" s="60"/>
      <c r="G352" s="60"/>
      <c r="H352" s="60"/>
      <c r="I352" s="152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</row>
    <row r="353" spans="4:25" ht="15.75" customHeight="1">
      <c r="D353" s="60"/>
      <c r="E353" s="60"/>
      <c r="F353" s="60"/>
      <c r="G353" s="60"/>
      <c r="H353" s="60"/>
      <c r="I353" s="152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</row>
    <row r="354" spans="4:25" ht="15.75" customHeight="1">
      <c r="D354" s="60"/>
      <c r="E354" s="60"/>
      <c r="F354" s="60"/>
      <c r="G354" s="60"/>
      <c r="H354" s="60"/>
      <c r="I354" s="152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</row>
    <row r="355" spans="4:25" ht="15.75" customHeight="1">
      <c r="D355" s="60"/>
      <c r="E355" s="60"/>
      <c r="F355" s="60"/>
      <c r="G355" s="60"/>
      <c r="H355" s="60"/>
      <c r="I355" s="152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</row>
    <row r="356" spans="4:25" ht="15.75" customHeight="1">
      <c r="D356" s="60"/>
      <c r="E356" s="60"/>
      <c r="F356" s="60"/>
      <c r="G356" s="60"/>
      <c r="H356" s="60"/>
      <c r="I356" s="152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</row>
    <row r="357" spans="4:25" ht="15.75" customHeight="1">
      <c r="D357" s="60"/>
      <c r="E357" s="60"/>
      <c r="F357" s="60"/>
      <c r="G357" s="60"/>
      <c r="H357" s="60"/>
      <c r="I357" s="152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</row>
    <row r="358" spans="4:25" ht="15.75" customHeight="1">
      <c r="D358" s="60"/>
      <c r="E358" s="60"/>
      <c r="F358" s="60"/>
      <c r="G358" s="60"/>
      <c r="H358" s="60"/>
      <c r="I358" s="152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</row>
    <row r="359" spans="4:25" ht="15.75" customHeight="1">
      <c r="D359" s="60"/>
      <c r="E359" s="60"/>
      <c r="F359" s="60"/>
      <c r="G359" s="60"/>
      <c r="H359" s="60"/>
      <c r="I359" s="152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</row>
    <row r="360" spans="4:25" ht="15.75" customHeight="1">
      <c r="D360" s="60"/>
      <c r="E360" s="60"/>
      <c r="F360" s="60"/>
      <c r="G360" s="60"/>
      <c r="H360" s="60"/>
      <c r="I360" s="152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</row>
    <row r="361" spans="4:25" ht="15.75" customHeight="1">
      <c r="D361" s="60"/>
      <c r="E361" s="60"/>
      <c r="F361" s="60"/>
      <c r="G361" s="60"/>
      <c r="H361" s="60"/>
      <c r="I361" s="152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</row>
    <row r="362" spans="4:25" ht="15.75" customHeight="1">
      <c r="D362" s="60"/>
      <c r="E362" s="60"/>
      <c r="F362" s="60"/>
      <c r="G362" s="60"/>
      <c r="H362" s="60"/>
      <c r="I362" s="152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</row>
    <row r="363" spans="4:25" ht="15.75" customHeight="1">
      <c r="D363" s="60"/>
      <c r="E363" s="60"/>
      <c r="F363" s="60"/>
      <c r="G363" s="60"/>
      <c r="H363" s="60"/>
      <c r="I363" s="152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</row>
    <row r="364" spans="4:25" ht="15.75" customHeight="1">
      <c r="D364" s="60"/>
      <c r="E364" s="60"/>
      <c r="F364" s="60"/>
      <c r="G364" s="60"/>
      <c r="H364" s="60"/>
      <c r="I364" s="152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</row>
    <row r="365" spans="4:25" ht="15.75" customHeight="1">
      <c r="D365" s="60"/>
      <c r="E365" s="60"/>
      <c r="F365" s="60"/>
      <c r="G365" s="60"/>
      <c r="H365" s="60"/>
      <c r="I365" s="152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</row>
    <row r="366" spans="4:25" ht="15.75" customHeight="1">
      <c r="D366" s="60"/>
      <c r="E366" s="60"/>
      <c r="F366" s="60"/>
      <c r="G366" s="60"/>
      <c r="H366" s="60"/>
      <c r="I366" s="152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</row>
    <row r="367" spans="4:25" ht="15.75" customHeight="1">
      <c r="D367" s="60"/>
      <c r="E367" s="60"/>
      <c r="F367" s="60"/>
      <c r="G367" s="60"/>
      <c r="H367" s="60"/>
      <c r="I367" s="152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</row>
    <row r="368" spans="4:25" ht="15.75" customHeight="1">
      <c r="D368" s="60"/>
      <c r="E368" s="60"/>
      <c r="F368" s="60"/>
      <c r="G368" s="60"/>
      <c r="H368" s="60"/>
      <c r="I368" s="152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</row>
    <row r="369" spans="4:25" ht="15.75" customHeight="1">
      <c r="D369" s="60"/>
      <c r="E369" s="60"/>
      <c r="F369" s="60"/>
      <c r="G369" s="60"/>
      <c r="H369" s="60"/>
      <c r="I369" s="152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</row>
    <row r="370" spans="4:25" ht="15.75" customHeight="1">
      <c r="D370" s="60"/>
      <c r="E370" s="60"/>
      <c r="F370" s="60"/>
      <c r="G370" s="60"/>
      <c r="H370" s="60"/>
      <c r="I370" s="152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</row>
    <row r="371" spans="4:25" ht="15.75" customHeight="1">
      <c r="D371" s="60"/>
      <c r="E371" s="60"/>
      <c r="F371" s="60"/>
      <c r="G371" s="60"/>
      <c r="H371" s="60"/>
      <c r="I371" s="152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</row>
    <row r="372" spans="4:25" ht="15.75" customHeight="1">
      <c r="D372" s="60"/>
      <c r="E372" s="60"/>
      <c r="F372" s="60"/>
      <c r="G372" s="60"/>
      <c r="H372" s="60"/>
      <c r="I372" s="152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</row>
    <row r="373" spans="4:25" ht="15.75" customHeight="1">
      <c r="D373" s="60"/>
      <c r="E373" s="60"/>
      <c r="F373" s="60"/>
      <c r="G373" s="60"/>
      <c r="H373" s="60"/>
      <c r="I373" s="152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</row>
    <row r="374" spans="4:25" ht="15.75" customHeight="1">
      <c r="D374" s="60"/>
      <c r="E374" s="60"/>
      <c r="F374" s="60"/>
      <c r="G374" s="60"/>
      <c r="H374" s="60"/>
      <c r="I374" s="152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</row>
    <row r="375" spans="4:25" ht="15.75" customHeight="1">
      <c r="D375" s="60"/>
      <c r="E375" s="60"/>
      <c r="F375" s="60"/>
      <c r="G375" s="60"/>
      <c r="H375" s="60"/>
      <c r="I375" s="152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</row>
    <row r="376" spans="4:25" ht="15.75" customHeight="1">
      <c r="D376" s="60"/>
      <c r="E376" s="60"/>
      <c r="F376" s="60"/>
      <c r="G376" s="60"/>
      <c r="H376" s="60"/>
      <c r="I376" s="152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</row>
    <row r="377" spans="4:25" ht="15.75" customHeight="1">
      <c r="D377" s="60"/>
      <c r="E377" s="60"/>
      <c r="F377" s="60"/>
      <c r="G377" s="60"/>
      <c r="H377" s="60"/>
      <c r="I377" s="152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</row>
    <row r="378" spans="4:25" ht="15.75" customHeight="1">
      <c r="D378" s="60"/>
      <c r="E378" s="60"/>
      <c r="F378" s="60"/>
      <c r="G378" s="60"/>
      <c r="H378" s="60"/>
      <c r="I378" s="152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</row>
    <row r="379" spans="4:25" ht="15.75" customHeight="1">
      <c r="D379" s="60"/>
      <c r="E379" s="60"/>
      <c r="F379" s="60"/>
      <c r="G379" s="60"/>
      <c r="H379" s="60"/>
      <c r="I379" s="152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</row>
    <row r="380" spans="4:25" ht="15.75" customHeight="1">
      <c r="D380" s="60"/>
      <c r="E380" s="60"/>
      <c r="F380" s="60"/>
      <c r="G380" s="60"/>
      <c r="H380" s="60"/>
      <c r="I380" s="152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</row>
    <row r="381" spans="4:25" ht="15.75" customHeight="1">
      <c r="D381" s="60"/>
      <c r="E381" s="60"/>
      <c r="F381" s="60"/>
      <c r="G381" s="60"/>
      <c r="H381" s="60"/>
      <c r="I381" s="152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</row>
    <row r="382" spans="4:25" ht="15.75" customHeight="1">
      <c r="D382" s="60"/>
      <c r="E382" s="60"/>
      <c r="F382" s="60"/>
      <c r="G382" s="60"/>
      <c r="H382" s="60"/>
      <c r="I382" s="152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</row>
    <row r="383" spans="4:25" ht="15.75" customHeight="1">
      <c r="D383" s="60"/>
      <c r="E383" s="60"/>
      <c r="F383" s="60"/>
      <c r="G383" s="60"/>
      <c r="H383" s="60"/>
      <c r="I383" s="152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</row>
    <row r="384" spans="4:25" ht="15.75" customHeight="1">
      <c r="D384" s="60"/>
      <c r="E384" s="60"/>
      <c r="F384" s="60"/>
      <c r="G384" s="60"/>
      <c r="H384" s="60"/>
      <c r="I384" s="152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</row>
    <row r="385" spans="4:25" ht="15.75" customHeight="1">
      <c r="D385" s="60"/>
      <c r="E385" s="60"/>
      <c r="F385" s="60"/>
      <c r="G385" s="60"/>
      <c r="H385" s="60"/>
      <c r="I385" s="152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</row>
    <row r="386" spans="4:25" ht="15.75" customHeight="1">
      <c r="D386" s="60"/>
      <c r="E386" s="60"/>
      <c r="F386" s="60"/>
      <c r="G386" s="60"/>
      <c r="H386" s="60"/>
      <c r="I386" s="152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</row>
    <row r="387" spans="4:25" ht="15.75" customHeight="1">
      <c r="D387" s="60"/>
      <c r="E387" s="60"/>
      <c r="F387" s="60"/>
      <c r="G387" s="60"/>
      <c r="H387" s="60"/>
      <c r="I387" s="152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</row>
    <row r="388" spans="4:25" ht="15.75" customHeight="1">
      <c r="D388" s="60"/>
      <c r="E388" s="60"/>
      <c r="F388" s="60"/>
      <c r="G388" s="60"/>
      <c r="H388" s="60"/>
      <c r="I388" s="152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</row>
    <row r="389" spans="4:25" ht="15.75" customHeight="1">
      <c r="D389" s="60"/>
      <c r="E389" s="60"/>
      <c r="F389" s="60"/>
      <c r="G389" s="60"/>
      <c r="H389" s="60"/>
      <c r="I389" s="152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</row>
    <row r="390" spans="4:25" ht="15.75" customHeight="1">
      <c r="D390" s="60"/>
      <c r="E390" s="60"/>
      <c r="F390" s="60"/>
      <c r="G390" s="60"/>
      <c r="H390" s="60"/>
      <c r="I390" s="152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</row>
    <row r="391" spans="4:25" ht="15.75" customHeight="1">
      <c r="D391" s="60"/>
      <c r="E391" s="60"/>
      <c r="F391" s="60"/>
      <c r="G391" s="60"/>
      <c r="H391" s="60"/>
      <c r="I391" s="152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</row>
    <row r="392" spans="4:25" ht="15.75" customHeight="1">
      <c r="D392" s="60"/>
      <c r="E392" s="60"/>
      <c r="F392" s="60"/>
      <c r="G392" s="60"/>
      <c r="H392" s="60"/>
      <c r="I392" s="152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</row>
    <row r="393" spans="4:25" ht="15.75" customHeight="1">
      <c r="D393" s="60"/>
      <c r="E393" s="60"/>
      <c r="F393" s="60"/>
      <c r="G393" s="60"/>
      <c r="H393" s="60"/>
      <c r="I393" s="152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</row>
    <row r="394" spans="4:25" ht="15.75" customHeight="1">
      <c r="D394" s="60"/>
      <c r="E394" s="60"/>
      <c r="F394" s="60"/>
      <c r="G394" s="60"/>
      <c r="H394" s="60"/>
      <c r="I394" s="152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</row>
    <row r="395" spans="4:25" ht="15.75" customHeight="1">
      <c r="D395" s="60"/>
      <c r="E395" s="60"/>
      <c r="F395" s="60"/>
      <c r="G395" s="60"/>
      <c r="H395" s="60"/>
      <c r="I395" s="152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</row>
    <row r="396" spans="4:25" ht="15.75" customHeight="1">
      <c r="D396" s="60"/>
      <c r="E396" s="60"/>
      <c r="F396" s="60"/>
      <c r="G396" s="60"/>
      <c r="H396" s="60"/>
      <c r="I396" s="152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</row>
    <row r="397" spans="4:25" ht="15.75" customHeight="1">
      <c r="D397" s="60"/>
      <c r="E397" s="60"/>
      <c r="F397" s="60"/>
      <c r="G397" s="60"/>
      <c r="H397" s="60"/>
      <c r="I397" s="152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</row>
    <row r="398" spans="4:25" ht="15.75" customHeight="1">
      <c r="D398" s="60"/>
      <c r="E398" s="60"/>
      <c r="F398" s="60"/>
      <c r="G398" s="60"/>
      <c r="H398" s="60"/>
      <c r="I398" s="152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</row>
    <row r="399" spans="4:25" ht="15.75" customHeight="1">
      <c r="D399" s="60"/>
      <c r="E399" s="60"/>
      <c r="F399" s="60"/>
      <c r="G399" s="60"/>
      <c r="H399" s="60"/>
      <c r="I399" s="152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</row>
    <row r="400" spans="4:25" ht="15.75" customHeight="1">
      <c r="D400" s="60"/>
      <c r="E400" s="60"/>
      <c r="F400" s="60"/>
      <c r="G400" s="60"/>
      <c r="H400" s="60"/>
      <c r="I400" s="152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</row>
    <row r="401" spans="4:25" ht="15.75" customHeight="1">
      <c r="D401" s="60"/>
      <c r="E401" s="60"/>
      <c r="F401" s="60"/>
      <c r="G401" s="60"/>
      <c r="H401" s="60"/>
      <c r="I401" s="152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</row>
    <row r="402" spans="4:25" ht="15.75" customHeight="1">
      <c r="D402" s="60"/>
      <c r="E402" s="60"/>
      <c r="F402" s="60"/>
      <c r="G402" s="60"/>
      <c r="H402" s="60"/>
      <c r="I402" s="152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</row>
    <row r="403" spans="4:25" ht="15.75" customHeight="1">
      <c r="D403" s="60"/>
      <c r="E403" s="60"/>
      <c r="F403" s="60"/>
      <c r="G403" s="60"/>
      <c r="H403" s="60"/>
      <c r="I403" s="152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</row>
    <row r="404" spans="4:25" ht="15.75" customHeight="1">
      <c r="D404" s="60"/>
      <c r="E404" s="60"/>
      <c r="F404" s="60"/>
      <c r="G404" s="60"/>
      <c r="H404" s="60"/>
      <c r="I404" s="152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</row>
    <row r="405" spans="4:25" ht="15.75" customHeight="1">
      <c r="D405" s="60"/>
      <c r="E405" s="60"/>
      <c r="F405" s="60"/>
      <c r="G405" s="60"/>
      <c r="H405" s="60"/>
      <c r="I405" s="152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</row>
    <row r="406" spans="4:25" ht="15.75" customHeight="1">
      <c r="D406" s="60"/>
      <c r="E406" s="60"/>
      <c r="F406" s="60"/>
      <c r="G406" s="60"/>
      <c r="H406" s="60"/>
      <c r="I406" s="152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</row>
    <row r="407" spans="4:25" ht="15.75" customHeight="1">
      <c r="D407" s="60"/>
      <c r="E407" s="60"/>
      <c r="F407" s="60"/>
      <c r="G407" s="60"/>
      <c r="H407" s="60"/>
      <c r="I407" s="152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</row>
    <row r="408" spans="4:25" ht="15.75" customHeight="1">
      <c r="D408" s="60"/>
      <c r="E408" s="60"/>
      <c r="F408" s="60"/>
      <c r="G408" s="60"/>
      <c r="H408" s="60"/>
      <c r="I408" s="152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</row>
    <row r="409" spans="4:25" ht="15.75" customHeight="1">
      <c r="D409" s="60"/>
      <c r="E409" s="60"/>
      <c r="F409" s="60"/>
      <c r="G409" s="60"/>
      <c r="H409" s="60"/>
      <c r="I409" s="152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</row>
    <row r="410" spans="4:25" ht="15.75" customHeight="1">
      <c r="D410" s="60"/>
      <c r="E410" s="60"/>
      <c r="F410" s="60"/>
      <c r="G410" s="60"/>
      <c r="H410" s="60"/>
      <c r="I410" s="152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</row>
    <row r="411" spans="4:25" ht="15.75" customHeight="1">
      <c r="D411" s="60"/>
      <c r="E411" s="60"/>
      <c r="F411" s="60"/>
      <c r="G411" s="60"/>
      <c r="H411" s="60"/>
      <c r="I411" s="152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</row>
    <row r="412" spans="4:25" ht="15.75" customHeight="1">
      <c r="D412" s="60"/>
      <c r="E412" s="60"/>
      <c r="F412" s="60"/>
      <c r="G412" s="60"/>
      <c r="H412" s="60"/>
      <c r="I412" s="152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</row>
    <row r="413" spans="4:25" ht="15.75" customHeight="1">
      <c r="D413" s="60"/>
      <c r="E413" s="60"/>
      <c r="F413" s="60"/>
      <c r="G413" s="60"/>
      <c r="H413" s="60"/>
      <c r="I413" s="152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</row>
    <row r="414" spans="4:25" ht="15.75" customHeight="1">
      <c r="D414" s="60"/>
      <c r="E414" s="60"/>
      <c r="F414" s="60"/>
      <c r="G414" s="60"/>
      <c r="H414" s="60"/>
      <c r="I414" s="152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</row>
    <row r="415" spans="4:25" ht="15.75" customHeight="1">
      <c r="D415" s="60"/>
      <c r="E415" s="60"/>
      <c r="F415" s="60"/>
      <c r="G415" s="60"/>
      <c r="H415" s="60"/>
      <c r="I415" s="152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</row>
    <row r="416" spans="4:25" ht="15.75" customHeight="1">
      <c r="D416" s="60"/>
      <c r="E416" s="60"/>
      <c r="F416" s="60"/>
      <c r="G416" s="60"/>
      <c r="H416" s="60"/>
      <c r="I416" s="152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</row>
    <row r="417" spans="4:25" ht="15.75" customHeight="1">
      <c r="D417" s="60"/>
      <c r="E417" s="60"/>
      <c r="F417" s="60"/>
      <c r="G417" s="60"/>
      <c r="H417" s="60"/>
      <c r="I417" s="152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</row>
    <row r="418" spans="4:25" ht="15.75" customHeight="1">
      <c r="D418" s="60"/>
      <c r="E418" s="60"/>
      <c r="F418" s="60"/>
      <c r="G418" s="60"/>
      <c r="H418" s="60"/>
      <c r="I418" s="152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</row>
    <row r="419" spans="4:25" ht="15.75" customHeight="1">
      <c r="D419" s="60"/>
      <c r="E419" s="60"/>
      <c r="F419" s="60"/>
      <c r="G419" s="60"/>
      <c r="H419" s="60"/>
      <c r="I419" s="152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</row>
    <row r="420" spans="4:25" ht="15.75" customHeight="1">
      <c r="D420" s="60"/>
      <c r="E420" s="60"/>
      <c r="F420" s="60"/>
      <c r="G420" s="60"/>
      <c r="H420" s="60"/>
      <c r="I420" s="152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</row>
    <row r="421" spans="4:25" ht="15.75" customHeight="1">
      <c r="D421" s="60"/>
      <c r="E421" s="60"/>
      <c r="F421" s="60"/>
      <c r="G421" s="60"/>
      <c r="H421" s="60"/>
      <c r="I421" s="152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</row>
    <row r="422" spans="4:25" ht="15.75" customHeight="1">
      <c r="D422" s="60"/>
      <c r="E422" s="60"/>
      <c r="F422" s="60"/>
      <c r="G422" s="60"/>
      <c r="H422" s="60"/>
      <c r="I422" s="152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</row>
    <row r="423" spans="4:25" ht="15.75" customHeight="1">
      <c r="D423" s="60"/>
      <c r="E423" s="60"/>
      <c r="F423" s="60"/>
      <c r="G423" s="60"/>
      <c r="H423" s="60"/>
      <c r="I423" s="152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</row>
    <row r="424" spans="4:25" ht="15.75" customHeight="1">
      <c r="D424" s="60"/>
      <c r="E424" s="60"/>
      <c r="F424" s="60"/>
      <c r="G424" s="60"/>
      <c r="H424" s="60"/>
      <c r="I424" s="152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</row>
    <row r="425" spans="4:25" ht="15.75" customHeight="1">
      <c r="D425" s="60"/>
      <c r="E425" s="60"/>
      <c r="F425" s="60"/>
      <c r="G425" s="60"/>
      <c r="H425" s="60"/>
      <c r="I425" s="152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</row>
    <row r="426" spans="4:25" ht="15.75" customHeight="1">
      <c r="D426" s="60"/>
      <c r="E426" s="60"/>
      <c r="F426" s="60"/>
      <c r="G426" s="60"/>
      <c r="H426" s="60"/>
      <c r="I426" s="152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</row>
    <row r="427" spans="4:25" ht="15.75" customHeight="1">
      <c r="D427" s="60"/>
      <c r="E427" s="60"/>
      <c r="F427" s="60"/>
      <c r="G427" s="60"/>
      <c r="H427" s="60"/>
      <c r="I427" s="152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</row>
    <row r="428" spans="4:25" ht="15.75" customHeight="1">
      <c r="D428" s="60"/>
      <c r="E428" s="60"/>
      <c r="F428" s="60"/>
      <c r="G428" s="60"/>
      <c r="H428" s="60"/>
      <c r="I428" s="152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</row>
    <row r="429" spans="4:25" ht="15.75" customHeight="1">
      <c r="D429" s="60"/>
      <c r="E429" s="60"/>
      <c r="F429" s="60"/>
      <c r="G429" s="60"/>
      <c r="H429" s="60"/>
      <c r="I429" s="152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</row>
    <row r="430" spans="4:25" ht="15.75" customHeight="1">
      <c r="D430" s="60"/>
      <c r="E430" s="60"/>
      <c r="F430" s="60"/>
      <c r="G430" s="60"/>
      <c r="H430" s="60"/>
      <c r="I430" s="152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</row>
    <row r="431" spans="4:25" ht="15.75" customHeight="1">
      <c r="D431" s="60"/>
      <c r="E431" s="60"/>
      <c r="F431" s="60"/>
      <c r="G431" s="60"/>
      <c r="H431" s="60"/>
      <c r="I431" s="152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</row>
    <row r="432" spans="4:25" ht="15.75" customHeight="1">
      <c r="D432" s="60"/>
      <c r="E432" s="60"/>
      <c r="F432" s="60"/>
      <c r="G432" s="60"/>
      <c r="H432" s="60"/>
      <c r="I432" s="152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</row>
    <row r="433" spans="4:25" ht="15.75" customHeight="1">
      <c r="D433" s="60"/>
      <c r="E433" s="60"/>
      <c r="F433" s="60"/>
      <c r="G433" s="60"/>
      <c r="H433" s="60"/>
      <c r="I433" s="152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</row>
    <row r="434" spans="4:25" ht="15.75" customHeight="1">
      <c r="D434" s="60"/>
      <c r="E434" s="60"/>
      <c r="F434" s="60"/>
      <c r="G434" s="60"/>
      <c r="H434" s="60"/>
      <c r="I434" s="152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</row>
    <row r="435" spans="4:25" ht="15.75" customHeight="1">
      <c r="D435" s="60"/>
      <c r="E435" s="60"/>
      <c r="F435" s="60"/>
      <c r="G435" s="60"/>
      <c r="H435" s="60"/>
      <c r="I435" s="152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</row>
    <row r="436" spans="4:25" ht="15.75" customHeight="1">
      <c r="D436" s="60"/>
      <c r="E436" s="60"/>
      <c r="F436" s="60"/>
      <c r="G436" s="60"/>
      <c r="H436" s="60"/>
      <c r="I436" s="152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</row>
    <row r="437" spans="4:25" ht="15.75" customHeight="1">
      <c r="D437" s="60"/>
      <c r="E437" s="60"/>
      <c r="F437" s="60"/>
      <c r="G437" s="60"/>
      <c r="H437" s="60"/>
      <c r="I437" s="152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</row>
    <row r="438" spans="4:25" ht="15.75" customHeight="1">
      <c r="D438" s="60"/>
      <c r="E438" s="60"/>
      <c r="F438" s="60"/>
      <c r="G438" s="60"/>
      <c r="H438" s="60"/>
      <c r="I438" s="152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</row>
    <row r="439" spans="4:25" ht="15.75" customHeight="1">
      <c r="D439" s="60"/>
      <c r="E439" s="60"/>
      <c r="F439" s="60"/>
      <c r="G439" s="60"/>
      <c r="H439" s="60"/>
      <c r="I439" s="152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</row>
    <row r="440" spans="4:25" ht="15.75" customHeight="1">
      <c r="D440" s="60"/>
      <c r="E440" s="60"/>
      <c r="F440" s="60"/>
      <c r="G440" s="60"/>
      <c r="H440" s="60"/>
      <c r="I440" s="152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</row>
    <row r="441" spans="4:25" ht="15.75" customHeight="1">
      <c r="D441" s="60"/>
      <c r="E441" s="60"/>
      <c r="F441" s="60"/>
      <c r="G441" s="60"/>
      <c r="H441" s="60"/>
      <c r="I441" s="152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</row>
    <row r="442" spans="4:25" ht="15.75" customHeight="1">
      <c r="D442" s="60"/>
      <c r="E442" s="60"/>
      <c r="F442" s="60"/>
      <c r="G442" s="60"/>
      <c r="H442" s="60"/>
      <c r="I442" s="152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</row>
    <row r="443" spans="4:25" ht="15.75" customHeight="1">
      <c r="D443" s="60"/>
      <c r="E443" s="60"/>
      <c r="F443" s="60"/>
      <c r="G443" s="60"/>
      <c r="H443" s="60"/>
      <c r="I443" s="152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</row>
    <row r="444" spans="4:25" ht="15.75" customHeight="1"/>
    <row r="445" spans="4:25" ht="15.75" customHeight="1"/>
    <row r="446" spans="4:25" ht="15.75" customHeight="1"/>
    <row r="447" spans="4:25" ht="15.75" customHeight="1"/>
    <row r="448" spans="4:25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B11:Y244" xr:uid="{0F006D0E-3A29-4354-85AA-36E19C651AC4}"/>
  <mergeCells count="9">
    <mergeCell ref="D1:J1"/>
    <mergeCell ref="D2:J2"/>
    <mergeCell ref="D5:D9"/>
    <mergeCell ref="E5:E9"/>
    <mergeCell ref="F5:F9"/>
    <mergeCell ref="G5:G9"/>
    <mergeCell ref="H5:H8"/>
    <mergeCell ref="I5:I8"/>
    <mergeCell ref="J5:J8"/>
  </mergeCells>
  <conditionalFormatting sqref="G11:G243">
    <cfRule type="expression" dxfId="3" priority="1">
      <formula>G11="Cấp 3"</formula>
    </cfRule>
    <cfRule type="expression" dxfId="2" priority="2">
      <formula>G11="Cấp 4"</formula>
    </cfRule>
    <cfRule type="expression" dxfId="1" priority="3">
      <formula>G11="Cấp 2"</formula>
    </cfRule>
    <cfRule type="expression" dxfId="0" priority="4">
      <formula>G11="Cấp 1"</formula>
    </cfRule>
  </conditionalFormatting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4E4FB-FADF-4B42-AFBC-410F240C89D8}">
  <dimension ref="A2:H233"/>
  <sheetViews>
    <sheetView workbookViewId="0">
      <selection activeCell="I19" sqref="I19"/>
    </sheetView>
  </sheetViews>
  <sheetFormatPr defaultRowHeight="14.25"/>
  <cols>
    <col min="6" max="6" width="18" bestFit="1" customWidth="1"/>
  </cols>
  <sheetData>
    <row r="2" spans="1:8">
      <c r="A2" t="s">
        <v>11</v>
      </c>
      <c r="B2" t="s">
        <v>264</v>
      </c>
      <c r="C2" t="s">
        <v>280</v>
      </c>
      <c r="E2" t="s">
        <v>467</v>
      </c>
      <c r="F2" t="s">
        <v>467</v>
      </c>
      <c r="G2">
        <v>25</v>
      </c>
    </row>
    <row r="3" spans="1:8">
      <c r="A3" t="s">
        <v>11</v>
      </c>
      <c r="B3" t="s">
        <v>264</v>
      </c>
      <c r="C3" t="s">
        <v>281</v>
      </c>
      <c r="E3" t="s">
        <v>272</v>
      </c>
      <c r="F3" t="s">
        <v>383</v>
      </c>
      <c r="G3">
        <v>141</v>
      </c>
      <c r="H3">
        <f>COUNTIFS(B:B,E3,C:C,F3)</f>
        <v>1</v>
      </c>
    </row>
    <row r="4" spans="1:8">
      <c r="A4" t="s">
        <v>11</v>
      </c>
      <c r="B4" t="s">
        <v>264</v>
      </c>
      <c r="C4" t="s">
        <v>282</v>
      </c>
      <c r="E4" t="s">
        <v>272</v>
      </c>
      <c r="F4" t="s">
        <v>468</v>
      </c>
      <c r="G4">
        <v>45</v>
      </c>
      <c r="H4">
        <f t="shared" ref="H4:H67" si="0">COUNTIFS(B:B,E4,C:C,F4)</f>
        <v>1</v>
      </c>
    </row>
    <row r="5" spans="1:8">
      <c r="A5" t="s">
        <v>11</v>
      </c>
      <c r="B5" t="s">
        <v>264</v>
      </c>
      <c r="C5" t="s">
        <v>283</v>
      </c>
      <c r="E5" t="s">
        <v>272</v>
      </c>
      <c r="F5" t="s">
        <v>379</v>
      </c>
      <c r="G5">
        <v>36</v>
      </c>
      <c r="H5">
        <f t="shared" si="0"/>
        <v>1</v>
      </c>
    </row>
    <row r="6" spans="1:8">
      <c r="A6" t="s">
        <v>11</v>
      </c>
      <c r="B6" t="s">
        <v>264</v>
      </c>
      <c r="C6" t="s">
        <v>284</v>
      </c>
      <c r="E6" t="s">
        <v>272</v>
      </c>
      <c r="F6" t="s">
        <v>378</v>
      </c>
      <c r="G6">
        <v>10</v>
      </c>
      <c r="H6">
        <f t="shared" si="0"/>
        <v>1</v>
      </c>
    </row>
    <row r="7" spans="1:8">
      <c r="A7" t="s">
        <v>11</v>
      </c>
      <c r="B7" t="s">
        <v>264</v>
      </c>
      <c r="C7" t="s">
        <v>285</v>
      </c>
      <c r="E7" t="s">
        <v>272</v>
      </c>
      <c r="F7" t="s">
        <v>326</v>
      </c>
      <c r="G7">
        <v>43</v>
      </c>
      <c r="H7">
        <f t="shared" si="0"/>
        <v>1</v>
      </c>
    </row>
    <row r="8" spans="1:8">
      <c r="A8" t="s">
        <v>11</v>
      </c>
      <c r="B8" t="s">
        <v>264</v>
      </c>
      <c r="C8" t="s">
        <v>286</v>
      </c>
      <c r="E8" t="s">
        <v>272</v>
      </c>
      <c r="F8" t="s">
        <v>375</v>
      </c>
      <c r="G8">
        <v>31</v>
      </c>
      <c r="H8">
        <f t="shared" si="0"/>
        <v>1</v>
      </c>
    </row>
    <row r="9" spans="1:8">
      <c r="A9" t="s">
        <v>11</v>
      </c>
      <c r="B9" t="s">
        <v>264</v>
      </c>
      <c r="C9" t="s">
        <v>287</v>
      </c>
      <c r="E9" t="s">
        <v>272</v>
      </c>
      <c r="F9" t="s">
        <v>380</v>
      </c>
      <c r="G9">
        <v>2</v>
      </c>
      <c r="H9">
        <f t="shared" si="0"/>
        <v>1</v>
      </c>
    </row>
    <row r="10" spans="1:8">
      <c r="A10" t="s">
        <v>11</v>
      </c>
      <c r="B10" t="s">
        <v>264</v>
      </c>
      <c r="C10" t="s">
        <v>288</v>
      </c>
      <c r="E10" t="s">
        <v>272</v>
      </c>
      <c r="F10" t="s">
        <v>381</v>
      </c>
      <c r="G10">
        <v>25</v>
      </c>
      <c r="H10">
        <f t="shared" si="0"/>
        <v>1</v>
      </c>
    </row>
    <row r="11" spans="1:8">
      <c r="E11" t="s">
        <v>272</v>
      </c>
      <c r="F11" t="s">
        <v>376</v>
      </c>
      <c r="G11">
        <v>210</v>
      </c>
      <c r="H11">
        <f t="shared" si="0"/>
        <v>1</v>
      </c>
    </row>
    <row r="12" spans="1:8">
      <c r="A12" t="s">
        <v>21</v>
      </c>
      <c r="B12" t="s">
        <v>265</v>
      </c>
      <c r="C12" t="s">
        <v>289</v>
      </c>
      <c r="E12" t="s">
        <v>272</v>
      </c>
      <c r="F12" t="s">
        <v>384</v>
      </c>
      <c r="G12">
        <v>14</v>
      </c>
      <c r="H12">
        <f t="shared" si="0"/>
        <v>1</v>
      </c>
    </row>
    <row r="13" spans="1:8">
      <c r="A13" t="s">
        <v>21</v>
      </c>
      <c r="B13" t="s">
        <v>265</v>
      </c>
      <c r="C13" t="s">
        <v>290</v>
      </c>
      <c r="E13" t="s">
        <v>272</v>
      </c>
      <c r="F13" t="s">
        <v>469</v>
      </c>
      <c r="G13">
        <v>165</v>
      </c>
      <c r="H13">
        <f t="shared" si="0"/>
        <v>0</v>
      </c>
    </row>
    <row r="14" spans="1:8">
      <c r="A14" t="s">
        <v>21</v>
      </c>
      <c r="B14" t="s">
        <v>265</v>
      </c>
      <c r="C14" t="s">
        <v>291</v>
      </c>
      <c r="E14" t="s">
        <v>272</v>
      </c>
      <c r="F14" t="s">
        <v>470</v>
      </c>
      <c r="G14">
        <v>6</v>
      </c>
      <c r="H14">
        <f t="shared" si="0"/>
        <v>0</v>
      </c>
    </row>
    <row r="15" spans="1:8">
      <c r="A15" t="s">
        <v>21</v>
      </c>
      <c r="B15" t="s">
        <v>265</v>
      </c>
      <c r="C15" t="s">
        <v>292</v>
      </c>
      <c r="E15" t="s">
        <v>272</v>
      </c>
      <c r="F15" t="s">
        <v>297</v>
      </c>
      <c r="G15">
        <v>23</v>
      </c>
      <c r="H15">
        <f t="shared" si="0"/>
        <v>1</v>
      </c>
    </row>
    <row r="16" spans="1:8">
      <c r="A16" t="s">
        <v>21</v>
      </c>
      <c r="B16" t="s">
        <v>265</v>
      </c>
      <c r="C16" t="s">
        <v>293</v>
      </c>
      <c r="E16" t="s">
        <v>272</v>
      </c>
      <c r="F16" t="s">
        <v>374</v>
      </c>
      <c r="G16">
        <v>28</v>
      </c>
      <c r="H16">
        <f t="shared" si="0"/>
        <v>1</v>
      </c>
    </row>
    <row r="17" spans="1:8">
      <c r="A17" t="s">
        <v>21</v>
      </c>
      <c r="B17" t="s">
        <v>265</v>
      </c>
      <c r="C17" t="s">
        <v>294</v>
      </c>
      <c r="E17" t="s">
        <v>272</v>
      </c>
      <c r="F17" t="s">
        <v>327</v>
      </c>
      <c r="G17">
        <v>20</v>
      </c>
      <c r="H17">
        <f t="shared" si="0"/>
        <v>1</v>
      </c>
    </row>
    <row r="18" spans="1:8">
      <c r="A18" t="s">
        <v>21</v>
      </c>
      <c r="B18" t="s">
        <v>265</v>
      </c>
      <c r="C18" t="s">
        <v>295</v>
      </c>
      <c r="E18" t="s">
        <v>272</v>
      </c>
      <c r="F18" t="s">
        <v>382</v>
      </c>
      <c r="G18">
        <v>17</v>
      </c>
      <c r="H18">
        <f t="shared" si="0"/>
        <v>1</v>
      </c>
    </row>
    <row r="19" spans="1:8">
      <c r="A19" t="s">
        <v>21</v>
      </c>
      <c r="B19" t="s">
        <v>265</v>
      </c>
      <c r="C19" t="s">
        <v>296</v>
      </c>
      <c r="E19" t="s">
        <v>272</v>
      </c>
      <c r="F19" t="s">
        <v>377</v>
      </c>
      <c r="G19">
        <v>26</v>
      </c>
      <c r="H19">
        <f t="shared" si="0"/>
        <v>1</v>
      </c>
    </row>
    <row r="20" spans="1:8">
      <c r="A20" t="s">
        <v>21</v>
      </c>
      <c r="B20" t="s">
        <v>265</v>
      </c>
      <c r="C20" t="s">
        <v>297</v>
      </c>
      <c r="E20" t="s">
        <v>272</v>
      </c>
      <c r="F20" t="s">
        <v>123</v>
      </c>
      <c r="G20">
        <v>27</v>
      </c>
      <c r="H20">
        <f t="shared" si="0"/>
        <v>1</v>
      </c>
    </row>
    <row r="21" spans="1:8">
      <c r="A21" t="s">
        <v>21</v>
      </c>
      <c r="B21" t="s">
        <v>265</v>
      </c>
      <c r="C21" t="s">
        <v>298</v>
      </c>
      <c r="E21" t="s">
        <v>273</v>
      </c>
      <c r="F21" t="s">
        <v>467</v>
      </c>
      <c r="G21">
        <v>2</v>
      </c>
      <c r="H21">
        <f t="shared" si="0"/>
        <v>0</v>
      </c>
    </row>
    <row r="22" spans="1:8">
      <c r="A22" t="s">
        <v>21</v>
      </c>
      <c r="B22" t="s">
        <v>265</v>
      </c>
      <c r="C22" t="s">
        <v>299</v>
      </c>
      <c r="E22" t="s">
        <v>273</v>
      </c>
      <c r="F22" t="s">
        <v>388</v>
      </c>
      <c r="G22">
        <v>20</v>
      </c>
      <c r="H22">
        <f t="shared" si="0"/>
        <v>1</v>
      </c>
    </row>
    <row r="23" spans="1:8">
      <c r="A23" t="s">
        <v>21</v>
      </c>
      <c r="B23" t="s">
        <v>265</v>
      </c>
      <c r="C23" t="s">
        <v>300</v>
      </c>
      <c r="E23" t="s">
        <v>273</v>
      </c>
      <c r="F23" t="s">
        <v>398</v>
      </c>
      <c r="G23">
        <v>2</v>
      </c>
      <c r="H23">
        <f t="shared" si="0"/>
        <v>1</v>
      </c>
    </row>
    <row r="24" spans="1:8">
      <c r="E24" t="s">
        <v>273</v>
      </c>
      <c r="F24" t="s">
        <v>391</v>
      </c>
      <c r="G24">
        <v>8</v>
      </c>
      <c r="H24">
        <f t="shared" si="0"/>
        <v>1</v>
      </c>
    </row>
    <row r="25" spans="1:8">
      <c r="A25" t="s">
        <v>34</v>
      </c>
      <c r="B25" t="s">
        <v>266</v>
      </c>
      <c r="C25" t="s">
        <v>301</v>
      </c>
      <c r="E25" t="s">
        <v>273</v>
      </c>
      <c r="F25" t="s">
        <v>385</v>
      </c>
      <c r="G25">
        <v>5</v>
      </c>
      <c r="H25">
        <f t="shared" si="0"/>
        <v>1</v>
      </c>
    </row>
    <row r="26" spans="1:8">
      <c r="A26" t="s">
        <v>34</v>
      </c>
      <c r="B26" t="s">
        <v>266</v>
      </c>
      <c r="C26" t="s">
        <v>302</v>
      </c>
      <c r="E26" t="s">
        <v>273</v>
      </c>
      <c r="F26" t="s">
        <v>396</v>
      </c>
      <c r="G26">
        <v>8</v>
      </c>
      <c r="H26">
        <f t="shared" si="0"/>
        <v>1</v>
      </c>
    </row>
    <row r="27" spans="1:8">
      <c r="A27" t="s">
        <v>34</v>
      </c>
      <c r="B27" t="s">
        <v>266</v>
      </c>
      <c r="C27" t="s">
        <v>303</v>
      </c>
      <c r="E27" t="s">
        <v>273</v>
      </c>
      <c r="F27" t="s">
        <v>395</v>
      </c>
      <c r="G27">
        <v>11</v>
      </c>
      <c r="H27">
        <f t="shared" si="0"/>
        <v>1</v>
      </c>
    </row>
    <row r="28" spans="1:8">
      <c r="A28" t="s">
        <v>34</v>
      </c>
      <c r="B28" t="s">
        <v>266</v>
      </c>
      <c r="C28" t="s">
        <v>304</v>
      </c>
      <c r="E28" t="s">
        <v>273</v>
      </c>
      <c r="F28" t="s">
        <v>389</v>
      </c>
      <c r="G28">
        <v>11</v>
      </c>
      <c r="H28">
        <f t="shared" si="0"/>
        <v>1</v>
      </c>
    </row>
    <row r="29" spans="1:8">
      <c r="A29" t="s">
        <v>34</v>
      </c>
      <c r="B29" t="s">
        <v>266</v>
      </c>
      <c r="C29" t="s">
        <v>305</v>
      </c>
      <c r="E29" t="s">
        <v>273</v>
      </c>
      <c r="F29" t="s">
        <v>390</v>
      </c>
      <c r="G29">
        <v>12</v>
      </c>
      <c r="H29">
        <f t="shared" si="0"/>
        <v>1</v>
      </c>
    </row>
    <row r="30" spans="1:8">
      <c r="A30" t="s">
        <v>34</v>
      </c>
      <c r="B30" t="s">
        <v>266</v>
      </c>
      <c r="C30" t="s">
        <v>306</v>
      </c>
      <c r="E30" t="s">
        <v>273</v>
      </c>
      <c r="F30" t="s">
        <v>382</v>
      </c>
      <c r="G30">
        <v>23</v>
      </c>
      <c r="H30">
        <f t="shared" si="0"/>
        <v>1</v>
      </c>
    </row>
    <row r="31" spans="1:8">
      <c r="A31" t="s">
        <v>34</v>
      </c>
      <c r="B31" t="s">
        <v>266</v>
      </c>
      <c r="C31" t="s">
        <v>307</v>
      </c>
      <c r="E31" t="s">
        <v>273</v>
      </c>
      <c r="F31" t="s">
        <v>392</v>
      </c>
      <c r="G31">
        <v>3</v>
      </c>
      <c r="H31">
        <f t="shared" si="0"/>
        <v>1</v>
      </c>
    </row>
    <row r="32" spans="1:8">
      <c r="A32" t="s">
        <v>34</v>
      </c>
      <c r="B32" t="s">
        <v>266</v>
      </c>
      <c r="C32" t="s">
        <v>308</v>
      </c>
      <c r="E32" t="s">
        <v>273</v>
      </c>
      <c r="F32" t="s">
        <v>471</v>
      </c>
      <c r="G32">
        <v>2</v>
      </c>
      <c r="H32">
        <f t="shared" si="0"/>
        <v>1</v>
      </c>
    </row>
    <row r="33" spans="1:8">
      <c r="A33" t="s">
        <v>34</v>
      </c>
      <c r="B33" t="s">
        <v>266</v>
      </c>
      <c r="C33" t="s">
        <v>309</v>
      </c>
      <c r="E33" t="s">
        <v>273</v>
      </c>
      <c r="F33" t="s">
        <v>393</v>
      </c>
      <c r="G33">
        <v>36</v>
      </c>
      <c r="H33">
        <f t="shared" si="0"/>
        <v>1</v>
      </c>
    </row>
    <row r="34" spans="1:8">
      <c r="A34" t="s">
        <v>34</v>
      </c>
      <c r="B34" t="s">
        <v>266</v>
      </c>
      <c r="C34" t="s">
        <v>310</v>
      </c>
      <c r="E34" t="s">
        <v>273</v>
      </c>
      <c r="F34" t="s">
        <v>140</v>
      </c>
      <c r="G34">
        <v>6</v>
      </c>
      <c r="H34">
        <f t="shared" si="0"/>
        <v>1</v>
      </c>
    </row>
    <row r="35" spans="1:8">
      <c r="A35" t="s">
        <v>34</v>
      </c>
      <c r="B35" t="s">
        <v>266</v>
      </c>
      <c r="C35" t="s">
        <v>311</v>
      </c>
      <c r="E35" t="s">
        <v>273</v>
      </c>
      <c r="F35" t="s">
        <v>148</v>
      </c>
      <c r="G35">
        <v>8</v>
      </c>
      <c r="H35">
        <f t="shared" si="0"/>
        <v>1</v>
      </c>
    </row>
    <row r="36" spans="1:8">
      <c r="A36" t="s">
        <v>34</v>
      </c>
      <c r="B36" t="s">
        <v>266</v>
      </c>
      <c r="C36" t="s">
        <v>312</v>
      </c>
      <c r="E36" t="s">
        <v>273</v>
      </c>
      <c r="F36" t="s">
        <v>387</v>
      </c>
      <c r="G36">
        <v>8</v>
      </c>
      <c r="H36">
        <f t="shared" si="0"/>
        <v>1</v>
      </c>
    </row>
    <row r="37" spans="1:8">
      <c r="A37" t="s">
        <v>34</v>
      </c>
      <c r="B37" t="s">
        <v>266</v>
      </c>
      <c r="C37" t="s">
        <v>313</v>
      </c>
      <c r="E37" t="s">
        <v>273</v>
      </c>
      <c r="F37" t="s">
        <v>386</v>
      </c>
      <c r="G37">
        <v>6</v>
      </c>
      <c r="H37">
        <f t="shared" si="0"/>
        <v>1</v>
      </c>
    </row>
    <row r="38" spans="1:8">
      <c r="A38" t="s">
        <v>34</v>
      </c>
      <c r="B38" t="s">
        <v>266</v>
      </c>
      <c r="C38" t="s">
        <v>314</v>
      </c>
      <c r="E38" t="s">
        <v>277</v>
      </c>
      <c r="F38" t="s">
        <v>458</v>
      </c>
      <c r="G38">
        <v>3</v>
      </c>
      <c r="H38">
        <f t="shared" si="0"/>
        <v>1</v>
      </c>
    </row>
    <row r="39" spans="1:8">
      <c r="A39" t="s">
        <v>34</v>
      </c>
      <c r="B39" t="s">
        <v>266</v>
      </c>
      <c r="C39" t="s">
        <v>315</v>
      </c>
      <c r="E39" t="s">
        <v>277</v>
      </c>
      <c r="F39" t="s">
        <v>459</v>
      </c>
      <c r="G39">
        <v>2</v>
      </c>
      <c r="H39">
        <f t="shared" si="0"/>
        <v>1</v>
      </c>
    </row>
    <row r="40" spans="1:8">
      <c r="E40" t="s">
        <v>277</v>
      </c>
      <c r="F40" t="s">
        <v>457</v>
      </c>
      <c r="G40">
        <v>5</v>
      </c>
      <c r="H40">
        <f t="shared" si="0"/>
        <v>1</v>
      </c>
    </row>
    <row r="41" spans="1:8">
      <c r="A41" t="s">
        <v>50</v>
      </c>
      <c r="B41" t="s">
        <v>267</v>
      </c>
      <c r="C41" t="s">
        <v>316</v>
      </c>
      <c r="E41" t="s">
        <v>277</v>
      </c>
      <c r="F41" t="s">
        <v>225</v>
      </c>
      <c r="G41">
        <v>112</v>
      </c>
      <c r="H41">
        <f t="shared" si="0"/>
        <v>1</v>
      </c>
    </row>
    <row r="42" spans="1:8">
      <c r="A42" t="s">
        <v>50</v>
      </c>
      <c r="B42" t="s">
        <v>267</v>
      </c>
      <c r="C42" t="s">
        <v>317</v>
      </c>
      <c r="E42" t="s">
        <v>277</v>
      </c>
      <c r="F42" t="s">
        <v>226</v>
      </c>
      <c r="G42">
        <v>9</v>
      </c>
      <c r="H42">
        <f t="shared" si="0"/>
        <v>1</v>
      </c>
    </row>
    <row r="43" spans="1:8">
      <c r="A43" t="s">
        <v>50</v>
      </c>
      <c r="B43" t="s">
        <v>267</v>
      </c>
      <c r="C43" t="s">
        <v>318</v>
      </c>
      <c r="E43" t="s">
        <v>277</v>
      </c>
      <c r="F43" t="s">
        <v>464</v>
      </c>
      <c r="G43">
        <v>3</v>
      </c>
      <c r="H43">
        <f t="shared" si="0"/>
        <v>1</v>
      </c>
    </row>
    <row r="44" spans="1:8">
      <c r="A44" t="s">
        <v>50</v>
      </c>
      <c r="B44" t="s">
        <v>267</v>
      </c>
      <c r="C44" t="s">
        <v>319</v>
      </c>
      <c r="E44" t="s">
        <v>277</v>
      </c>
      <c r="F44" t="s">
        <v>460</v>
      </c>
      <c r="G44">
        <v>14</v>
      </c>
      <c r="H44">
        <f t="shared" si="0"/>
        <v>1</v>
      </c>
    </row>
    <row r="45" spans="1:8">
      <c r="A45" t="s">
        <v>50</v>
      </c>
      <c r="B45" t="s">
        <v>267</v>
      </c>
      <c r="C45" t="s">
        <v>320</v>
      </c>
      <c r="E45" t="s">
        <v>277</v>
      </c>
      <c r="F45" t="s">
        <v>466</v>
      </c>
      <c r="G45">
        <v>1</v>
      </c>
      <c r="H45">
        <f t="shared" si="0"/>
        <v>1</v>
      </c>
    </row>
    <row r="46" spans="1:8">
      <c r="A46" t="s">
        <v>50</v>
      </c>
      <c r="B46" t="s">
        <v>267</v>
      </c>
      <c r="C46" t="s">
        <v>321</v>
      </c>
      <c r="E46" t="s">
        <v>270</v>
      </c>
      <c r="F46" t="s">
        <v>341</v>
      </c>
      <c r="G46">
        <v>56</v>
      </c>
      <c r="H46">
        <f t="shared" si="0"/>
        <v>1</v>
      </c>
    </row>
    <row r="47" spans="1:8">
      <c r="A47" t="s">
        <v>50</v>
      </c>
      <c r="B47" t="s">
        <v>267</v>
      </c>
      <c r="C47" t="s">
        <v>322</v>
      </c>
      <c r="E47" t="s">
        <v>270</v>
      </c>
      <c r="F47" t="s">
        <v>339</v>
      </c>
      <c r="G47">
        <v>62</v>
      </c>
      <c r="H47">
        <f t="shared" si="0"/>
        <v>1</v>
      </c>
    </row>
    <row r="48" spans="1:8">
      <c r="A48" t="s">
        <v>50</v>
      </c>
      <c r="B48" t="s">
        <v>267</v>
      </c>
      <c r="C48" t="s">
        <v>323</v>
      </c>
      <c r="E48" t="s">
        <v>270</v>
      </c>
      <c r="F48" t="s">
        <v>342</v>
      </c>
      <c r="G48">
        <v>16</v>
      </c>
      <c r="H48">
        <f t="shared" si="0"/>
        <v>1</v>
      </c>
    </row>
    <row r="49" spans="1:8">
      <c r="E49" t="s">
        <v>270</v>
      </c>
      <c r="F49" t="s">
        <v>472</v>
      </c>
      <c r="G49">
        <v>25</v>
      </c>
      <c r="H49">
        <f t="shared" si="0"/>
        <v>1</v>
      </c>
    </row>
    <row r="50" spans="1:8">
      <c r="A50" t="s">
        <v>59</v>
      </c>
      <c r="B50" t="s">
        <v>268</v>
      </c>
      <c r="C50" t="s">
        <v>324</v>
      </c>
      <c r="E50" t="s">
        <v>270</v>
      </c>
      <c r="F50" t="s">
        <v>340</v>
      </c>
      <c r="G50">
        <v>55</v>
      </c>
      <c r="H50">
        <f t="shared" si="0"/>
        <v>1</v>
      </c>
    </row>
    <row r="51" spans="1:8">
      <c r="A51" t="s">
        <v>59</v>
      </c>
      <c r="B51" t="s">
        <v>268</v>
      </c>
      <c r="C51" t="s">
        <v>325</v>
      </c>
      <c r="E51" t="s">
        <v>270</v>
      </c>
      <c r="F51" t="s">
        <v>469</v>
      </c>
      <c r="G51">
        <v>89</v>
      </c>
      <c r="H51">
        <f t="shared" si="0"/>
        <v>0</v>
      </c>
    </row>
    <row r="52" spans="1:8">
      <c r="A52" t="s">
        <v>59</v>
      </c>
      <c r="B52" t="s">
        <v>268</v>
      </c>
      <c r="C52" t="s">
        <v>473</v>
      </c>
      <c r="E52" t="s">
        <v>270</v>
      </c>
      <c r="F52" t="s">
        <v>343</v>
      </c>
      <c r="G52">
        <v>22</v>
      </c>
      <c r="H52">
        <f t="shared" si="0"/>
        <v>1</v>
      </c>
    </row>
    <row r="53" spans="1:8">
      <c r="A53" t="s">
        <v>59</v>
      </c>
      <c r="B53" t="s">
        <v>268</v>
      </c>
      <c r="C53" t="s">
        <v>326</v>
      </c>
      <c r="E53" t="s">
        <v>269</v>
      </c>
      <c r="F53" t="s">
        <v>337</v>
      </c>
      <c r="G53">
        <v>39</v>
      </c>
      <c r="H53">
        <f t="shared" si="0"/>
        <v>1</v>
      </c>
    </row>
    <row r="54" spans="1:8">
      <c r="A54" t="s">
        <v>59</v>
      </c>
      <c r="B54" t="s">
        <v>268</v>
      </c>
      <c r="C54" t="s">
        <v>327</v>
      </c>
      <c r="E54" t="s">
        <v>269</v>
      </c>
      <c r="F54" t="s">
        <v>334</v>
      </c>
      <c r="G54">
        <v>24</v>
      </c>
      <c r="H54">
        <f t="shared" si="0"/>
        <v>1</v>
      </c>
    </row>
    <row r="55" spans="1:8">
      <c r="A55" t="s">
        <v>59</v>
      </c>
      <c r="B55" t="s">
        <v>268</v>
      </c>
      <c r="C55" t="s">
        <v>328</v>
      </c>
      <c r="E55" t="s">
        <v>269</v>
      </c>
      <c r="F55" t="s">
        <v>338</v>
      </c>
      <c r="G55">
        <v>19</v>
      </c>
      <c r="H55">
        <f t="shared" si="0"/>
        <v>1</v>
      </c>
    </row>
    <row r="56" spans="1:8">
      <c r="A56" t="s">
        <v>59</v>
      </c>
      <c r="B56" t="s">
        <v>268</v>
      </c>
      <c r="C56" t="s">
        <v>329</v>
      </c>
      <c r="E56" t="s">
        <v>269</v>
      </c>
      <c r="F56" t="s">
        <v>469</v>
      </c>
      <c r="G56">
        <v>23</v>
      </c>
      <c r="H56">
        <f t="shared" si="0"/>
        <v>0</v>
      </c>
    </row>
    <row r="57" spans="1:8">
      <c r="A57" t="s">
        <v>59</v>
      </c>
      <c r="B57" t="s">
        <v>268</v>
      </c>
      <c r="C57" t="s">
        <v>330</v>
      </c>
      <c r="E57" t="s">
        <v>269</v>
      </c>
      <c r="F57" t="s">
        <v>336</v>
      </c>
      <c r="G57">
        <v>60</v>
      </c>
      <c r="H57">
        <f t="shared" si="0"/>
        <v>1</v>
      </c>
    </row>
    <row r="58" spans="1:8">
      <c r="A58" t="s">
        <v>59</v>
      </c>
      <c r="B58" t="s">
        <v>268</v>
      </c>
      <c r="C58" t="s">
        <v>331</v>
      </c>
      <c r="E58" t="s">
        <v>269</v>
      </c>
      <c r="F58" t="s">
        <v>333</v>
      </c>
      <c r="G58">
        <v>13</v>
      </c>
      <c r="H58">
        <f t="shared" si="0"/>
        <v>1</v>
      </c>
    </row>
    <row r="59" spans="1:8">
      <c r="A59" t="s">
        <v>59</v>
      </c>
      <c r="B59" t="s">
        <v>268</v>
      </c>
      <c r="C59" t="s">
        <v>332</v>
      </c>
      <c r="E59" t="s">
        <v>269</v>
      </c>
      <c r="F59" t="s">
        <v>335</v>
      </c>
      <c r="G59">
        <v>18</v>
      </c>
      <c r="H59">
        <f t="shared" si="0"/>
        <v>1</v>
      </c>
    </row>
    <row r="60" spans="1:8">
      <c r="E60" t="s">
        <v>267</v>
      </c>
      <c r="F60" t="s">
        <v>322</v>
      </c>
      <c r="G60">
        <v>34</v>
      </c>
      <c r="H60">
        <f t="shared" si="0"/>
        <v>1</v>
      </c>
    </row>
    <row r="61" spans="1:8">
      <c r="A61" t="s">
        <v>70</v>
      </c>
      <c r="B61" t="s">
        <v>269</v>
      </c>
      <c r="C61" t="s">
        <v>333</v>
      </c>
      <c r="E61" t="s">
        <v>267</v>
      </c>
      <c r="F61" t="s">
        <v>320</v>
      </c>
      <c r="G61">
        <v>37</v>
      </c>
      <c r="H61">
        <f t="shared" si="0"/>
        <v>1</v>
      </c>
    </row>
    <row r="62" spans="1:8">
      <c r="A62" t="s">
        <v>70</v>
      </c>
      <c r="B62" t="s">
        <v>269</v>
      </c>
      <c r="C62" t="s">
        <v>334</v>
      </c>
      <c r="E62" t="s">
        <v>267</v>
      </c>
      <c r="F62" t="s">
        <v>318</v>
      </c>
      <c r="G62">
        <v>62</v>
      </c>
      <c r="H62">
        <f t="shared" si="0"/>
        <v>1</v>
      </c>
    </row>
    <row r="63" spans="1:8">
      <c r="A63" t="s">
        <v>70</v>
      </c>
      <c r="B63" t="s">
        <v>269</v>
      </c>
      <c r="C63" t="s">
        <v>335</v>
      </c>
      <c r="E63" t="s">
        <v>267</v>
      </c>
      <c r="F63" t="s">
        <v>316</v>
      </c>
      <c r="G63">
        <v>63</v>
      </c>
      <c r="H63">
        <f t="shared" si="0"/>
        <v>1</v>
      </c>
    </row>
    <row r="64" spans="1:8">
      <c r="A64" t="s">
        <v>70</v>
      </c>
      <c r="B64" t="s">
        <v>269</v>
      </c>
      <c r="C64" t="s">
        <v>336</v>
      </c>
      <c r="E64" t="s">
        <v>267</v>
      </c>
      <c r="F64" t="s">
        <v>317</v>
      </c>
      <c r="G64">
        <v>19</v>
      </c>
      <c r="H64">
        <f t="shared" si="0"/>
        <v>1</v>
      </c>
    </row>
    <row r="65" spans="1:8">
      <c r="A65" t="s">
        <v>70</v>
      </c>
      <c r="B65" t="s">
        <v>269</v>
      </c>
      <c r="C65" t="s">
        <v>337</v>
      </c>
      <c r="E65" t="s">
        <v>267</v>
      </c>
      <c r="F65" t="s">
        <v>469</v>
      </c>
      <c r="G65">
        <v>2</v>
      </c>
      <c r="H65">
        <f t="shared" si="0"/>
        <v>0</v>
      </c>
    </row>
    <row r="66" spans="1:8">
      <c r="A66" t="s">
        <v>70</v>
      </c>
      <c r="B66" t="s">
        <v>269</v>
      </c>
      <c r="C66" t="s">
        <v>338</v>
      </c>
      <c r="E66" t="s">
        <v>267</v>
      </c>
      <c r="F66" t="s">
        <v>321</v>
      </c>
      <c r="G66">
        <v>18</v>
      </c>
      <c r="H66">
        <f t="shared" si="0"/>
        <v>1</v>
      </c>
    </row>
    <row r="67" spans="1:8">
      <c r="E67" t="s">
        <v>267</v>
      </c>
      <c r="F67" t="s">
        <v>319</v>
      </c>
      <c r="G67">
        <v>21</v>
      </c>
      <c r="H67">
        <f t="shared" si="0"/>
        <v>1</v>
      </c>
    </row>
    <row r="68" spans="1:8">
      <c r="A68" t="s">
        <v>77</v>
      </c>
      <c r="B68" t="s">
        <v>270</v>
      </c>
      <c r="C68" t="s">
        <v>339</v>
      </c>
      <c r="E68" t="s">
        <v>267</v>
      </c>
      <c r="F68" t="s">
        <v>323</v>
      </c>
      <c r="G68">
        <v>6</v>
      </c>
      <c r="H68">
        <f t="shared" ref="H68:H131" si="1">COUNTIFS(B:B,E68,C:C,F68)</f>
        <v>1</v>
      </c>
    </row>
    <row r="69" spans="1:8">
      <c r="A69" t="s">
        <v>77</v>
      </c>
      <c r="B69" t="s">
        <v>270</v>
      </c>
      <c r="C69" t="s">
        <v>340</v>
      </c>
      <c r="E69" t="s">
        <v>264</v>
      </c>
      <c r="F69" t="s">
        <v>284</v>
      </c>
      <c r="G69">
        <v>54</v>
      </c>
      <c r="H69">
        <f t="shared" si="1"/>
        <v>1</v>
      </c>
    </row>
    <row r="70" spans="1:8">
      <c r="A70" t="s">
        <v>77</v>
      </c>
      <c r="B70" t="s">
        <v>270</v>
      </c>
      <c r="C70" t="s">
        <v>341</v>
      </c>
      <c r="E70" t="s">
        <v>264</v>
      </c>
      <c r="F70" t="s">
        <v>287</v>
      </c>
      <c r="G70">
        <v>24</v>
      </c>
      <c r="H70">
        <f t="shared" si="1"/>
        <v>1</v>
      </c>
    </row>
    <row r="71" spans="1:8">
      <c r="A71" t="s">
        <v>77</v>
      </c>
      <c r="B71" t="s">
        <v>270</v>
      </c>
      <c r="C71" t="s">
        <v>342</v>
      </c>
      <c r="E71" t="s">
        <v>264</v>
      </c>
      <c r="F71" t="s">
        <v>281</v>
      </c>
      <c r="G71">
        <v>60</v>
      </c>
      <c r="H71">
        <f t="shared" si="1"/>
        <v>1</v>
      </c>
    </row>
    <row r="72" spans="1:8">
      <c r="A72" t="s">
        <v>77</v>
      </c>
      <c r="B72" t="s">
        <v>270</v>
      </c>
      <c r="C72" t="s">
        <v>472</v>
      </c>
      <c r="E72" t="s">
        <v>264</v>
      </c>
      <c r="F72" t="s">
        <v>285</v>
      </c>
      <c r="G72">
        <v>14</v>
      </c>
      <c r="H72">
        <f t="shared" si="1"/>
        <v>1</v>
      </c>
    </row>
    <row r="73" spans="1:8">
      <c r="A73" t="s">
        <v>77</v>
      </c>
      <c r="B73" t="s">
        <v>270</v>
      </c>
      <c r="C73" t="s">
        <v>343</v>
      </c>
      <c r="E73" t="s">
        <v>264</v>
      </c>
      <c r="F73" t="s">
        <v>288</v>
      </c>
      <c r="G73">
        <v>32</v>
      </c>
      <c r="H73">
        <f t="shared" si="1"/>
        <v>1</v>
      </c>
    </row>
    <row r="74" spans="1:8">
      <c r="E74" t="s">
        <v>264</v>
      </c>
      <c r="F74" t="s">
        <v>280</v>
      </c>
      <c r="G74">
        <v>12</v>
      </c>
      <c r="H74">
        <f t="shared" si="1"/>
        <v>1</v>
      </c>
    </row>
    <row r="75" spans="1:8">
      <c r="A75" t="s">
        <v>84</v>
      </c>
      <c r="B75" t="s">
        <v>271</v>
      </c>
      <c r="C75" t="s">
        <v>85</v>
      </c>
      <c r="E75" t="s">
        <v>264</v>
      </c>
      <c r="F75" t="s">
        <v>282</v>
      </c>
      <c r="G75">
        <v>65</v>
      </c>
      <c r="H75">
        <f t="shared" si="1"/>
        <v>1</v>
      </c>
    </row>
    <row r="76" spans="1:8">
      <c r="A76" t="s">
        <v>84</v>
      </c>
      <c r="B76" t="s">
        <v>271</v>
      </c>
      <c r="C76" t="s">
        <v>86</v>
      </c>
      <c r="E76" t="s">
        <v>264</v>
      </c>
      <c r="F76" t="s">
        <v>283</v>
      </c>
      <c r="G76">
        <v>85</v>
      </c>
      <c r="H76">
        <f t="shared" si="1"/>
        <v>1</v>
      </c>
    </row>
    <row r="77" spans="1:8">
      <c r="A77" t="s">
        <v>84</v>
      </c>
      <c r="B77" t="s">
        <v>271</v>
      </c>
      <c r="C77" t="s">
        <v>344</v>
      </c>
      <c r="E77" t="s">
        <v>264</v>
      </c>
      <c r="F77" t="s">
        <v>286</v>
      </c>
      <c r="G77">
        <v>88</v>
      </c>
      <c r="H77">
        <f t="shared" si="1"/>
        <v>1</v>
      </c>
    </row>
    <row r="78" spans="1:8">
      <c r="A78" t="s">
        <v>84</v>
      </c>
      <c r="B78" t="s">
        <v>271</v>
      </c>
      <c r="C78" t="s">
        <v>345</v>
      </c>
      <c r="E78" t="s">
        <v>268</v>
      </c>
      <c r="F78" t="s">
        <v>326</v>
      </c>
      <c r="G78">
        <v>28</v>
      </c>
      <c r="H78">
        <f t="shared" si="1"/>
        <v>1</v>
      </c>
    </row>
    <row r="79" spans="1:8">
      <c r="A79" t="s">
        <v>84</v>
      </c>
      <c r="B79" t="s">
        <v>271</v>
      </c>
      <c r="C79" t="s">
        <v>346</v>
      </c>
      <c r="E79" t="s">
        <v>268</v>
      </c>
      <c r="F79" t="s">
        <v>473</v>
      </c>
      <c r="G79">
        <v>21</v>
      </c>
      <c r="H79">
        <f t="shared" si="1"/>
        <v>1</v>
      </c>
    </row>
    <row r="80" spans="1:8">
      <c r="A80" t="s">
        <v>84</v>
      </c>
      <c r="B80" t="s">
        <v>271</v>
      </c>
      <c r="C80" t="s">
        <v>347</v>
      </c>
      <c r="E80" t="s">
        <v>268</v>
      </c>
      <c r="F80" t="s">
        <v>325</v>
      </c>
      <c r="G80">
        <v>35</v>
      </c>
      <c r="H80">
        <f t="shared" si="1"/>
        <v>1</v>
      </c>
    </row>
    <row r="81" spans="1:8">
      <c r="A81" t="s">
        <v>84</v>
      </c>
      <c r="B81" t="s">
        <v>271</v>
      </c>
      <c r="C81" t="s">
        <v>348</v>
      </c>
      <c r="E81" t="s">
        <v>268</v>
      </c>
      <c r="F81" t="s">
        <v>327</v>
      </c>
      <c r="G81">
        <v>19</v>
      </c>
      <c r="H81">
        <f t="shared" si="1"/>
        <v>1</v>
      </c>
    </row>
    <row r="82" spans="1:8">
      <c r="A82" t="s">
        <v>84</v>
      </c>
      <c r="B82" t="s">
        <v>271</v>
      </c>
      <c r="C82" t="s">
        <v>349</v>
      </c>
      <c r="E82" t="s">
        <v>268</v>
      </c>
      <c r="F82" t="s">
        <v>328</v>
      </c>
      <c r="G82">
        <v>20</v>
      </c>
      <c r="H82">
        <f t="shared" si="1"/>
        <v>1</v>
      </c>
    </row>
    <row r="83" spans="1:8">
      <c r="A83" t="s">
        <v>84</v>
      </c>
      <c r="B83" t="s">
        <v>271</v>
      </c>
      <c r="C83" t="s">
        <v>350</v>
      </c>
      <c r="E83" t="s">
        <v>268</v>
      </c>
      <c r="F83" t="s">
        <v>331</v>
      </c>
      <c r="G83">
        <v>12</v>
      </c>
      <c r="H83">
        <f t="shared" si="1"/>
        <v>1</v>
      </c>
    </row>
    <row r="84" spans="1:8">
      <c r="A84" t="s">
        <v>84</v>
      </c>
      <c r="B84" t="s">
        <v>271</v>
      </c>
      <c r="C84" t="s">
        <v>351</v>
      </c>
      <c r="E84" t="s">
        <v>268</v>
      </c>
      <c r="F84" t="s">
        <v>324</v>
      </c>
      <c r="G84">
        <v>17</v>
      </c>
      <c r="H84">
        <f t="shared" si="1"/>
        <v>1</v>
      </c>
    </row>
    <row r="85" spans="1:8">
      <c r="A85" t="s">
        <v>84</v>
      </c>
      <c r="B85" t="s">
        <v>271</v>
      </c>
      <c r="C85" t="s">
        <v>352</v>
      </c>
      <c r="E85" t="s">
        <v>268</v>
      </c>
      <c r="F85" t="s">
        <v>332</v>
      </c>
      <c r="G85">
        <v>4</v>
      </c>
      <c r="H85">
        <f t="shared" si="1"/>
        <v>1</v>
      </c>
    </row>
    <row r="86" spans="1:8">
      <c r="A86" t="s">
        <v>84</v>
      </c>
      <c r="B86" t="s">
        <v>271</v>
      </c>
      <c r="C86" t="s">
        <v>353</v>
      </c>
      <c r="E86" t="s">
        <v>268</v>
      </c>
      <c r="F86" t="s">
        <v>329</v>
      </c>
      <c r="G86">
        <v>22</v>
      </c>
      <c r="H86">
        <f t="shared" si="1"/>
        <v>1</v>
      </c>
    </row>
    <row r="87" spans="1:8">
      <c r="A87" t="s">
        <v>84</v>
      </c>
      <c r="B87" t="s">
        <v>271</v>
      </c>
      <c r="C87" t="s">
        <v>477</v>
      </c>
      <c r="E87" t="s">
        <v>268</v>
      </c>
      <c r="F87" t="s">
        <v>330</v>
      </c>
      <c r="G87">
        <v>27</v>
      </c>
      <c r="H87">
        <f t="shared" si="1"/>
        <v>1</v>
      </c>
    </row>
    <row r="88" spans="1:8">
      <c r="A88" t="s">
        <v>84</v>
      </c>
      <c r="B88" t="s">
        <v>271</v>
      </c>
      <c r="C88" t="s">
        <v>354</v>
      </c>
      <c r="E88" t="s">
        <v>274</v>
      </c>
      <c r="F88" t="s">
        <v>405</v>
      </c>
      <c r="G88">
        <v>2</v>
      </c>
      <c r="H88">
        <f t="shared" si="1"/>
        <v>1</v>
      </c>
    </row>
    <row r="89" spans="1:8">
      <c r="A89" t="s">
        <v>84</v>
      </c>
      <c r="B89" t="s">
        <v>271</v>
      </c>
      <c r="C89" t="s">
        <v>355</v>
      </c>
      <c r="E89" t="s">
        <v>274</v>
      </c>
      <c r="F89" t="s">
        <v>402</v>
      </c>
      <c r="G89">
        <v>26</v>
      </c>
      <c r="H89">
        <f t="shared" si="1"/>
        <v>1</v>
      </c>
    </row>
    <row r="90" spans="1:8">
      <c r="A90" t="s">
        <v>84</v>
      </c>
      <c r="B90" t="s">
        <v>271</v>
      </c>
      <c r="C90" t="s">
        <v>356</v>
      </c>
      <c r="E90" t="s">
        <v>274</v>
      </c>
      <c r="F90" t="s">
        <v>407</v>
      </c>
      <c r="G90">
        <v>22</v>
      </c>
      <c r="H90">
        <f t="shared" si="1"/>
        <v>1</v>
      </c>
    </row>
    <row r="91" spans="1:8">
      <c r="A91" t="s">
        <v>84</v>
      </c>
      <c r="B91" t="s">
        <v>271</v>
      </c>
      <c r="C91" t="s">
        <v>357</v>
      </c>
      <c r="E91" t="s">
        <v>274</v>
      </c>
      <c r="F91" t="s">
        <v>413</v>
      </c>
      <c r="G91">
        <v>21</v>
      </c>
      <c r="H91">
        <f t="shared" si="1"/>
        <v>1</v>
      </c>
    </row>
    <row r="92" spans="1:8">
      <c r="A92" t="s">
        <v>84</v>
      </c>
      <c r="B92" t="s">
        <v>271</v>
      </c>
      <c r="C92" t="s">
        <v>358</v>
      </c>
      <c r="E92" t="s">
        <v>274</v>
      </c>
      <c r="F92" t="s">
        <v>411</v>
      </c>
      <c r="G92">
        <v>21</v>
      </c>
      <c r="H92">
        <f t="shared" si="1"/>
        <v>1</v>
      </c>
    </row>
    <row r="93" spans="1:8">
      <c r="A93" t="s">
        <v>84</v>
      </c>
      <c r="B93" t="s">
        <v>271</v>
      </c>
      <c r="C93" t="s">
        <v>359</v>
      </c>
      <c r="E93" t="s">
        <v>274</v>
      </c>
      <c r="F93" t="s">
        <v>399</v>
      </c>
      <c r="G93">
        <v>25</v>
      </c>
      <c r="H93">
        <f t="shared" si="1"/>
        <v>1</v>
      </c>
    </row>
    <row r="94" spans="1:8">
      <c r="A94" t="s">
        <v>84</v>
      </c>
      <c r="B94" t="s">
        <v>271</v>
      </c>
      <c r="C94" t="s">
        <v>475</v>
      </c>
      <c r="E94" t="s">
        <v>274</v>
      </c>
      <c r="F94" t="s">
        <v>401</v>
      </c>
      <c r="G94">
        <v>15</v>
      </c>
      <c r="H94">
        <f t="shared" si="1"/>
        <v>1</v>
      </c>
    </row>
    <row r="95" spans="1:8">
      <c r="A95" t="s">
        <v>84</v>
      </c>
      <c r="B95" t="s">
        <v>271</v>
      </c>
      <c r="C95" t="s">
        <v>360</v>
      </c>
      <c r="E95" t="s">
        <v>274</v>
      </c>
      <c r="F95" t="s">
        <v>404</v>
      </c>
      <c r="G95">
        <v>11</v>
      </c>
      <c r="H95">
        <f t="shared" si="1"/>
        <v>1</v>
      </c>
    </row>
    <row r="96" spans="1:8">
      <c r="A96" t="s">
        <v>84</v>
      </c>
      <c r="B96" t="s">
        <v>271</v>
      </c>
      <c r="C96" t="s">
        <v>361</v>
      </c>
      <c r="E96" t="s">
        <v>274</v>
      </c>
      <c r="F96" t="s">
        <v>352</v>
      </c>
      <c r="G96">
        <v>13</v>
      </c>
      <c r="H96">
        <f t="shared" si="1"/>
        <v>1</v>
      </c>
    </row>
    <row r="97" spans="1:8">
      <c r="A97" t="s">
        <v>84</v>
      </c>
      <c r="B97" t="s">
        <v>271</v>
      </c>
      <c r="C97" t="s">
        <v>480</v>
      </c>
      <c r="E97" t="s">
        <v>274</v>
      </c>
      <c r="F97" t="s">
        <v>408</v>
      </c>
      <c r="G97">
        <v>18</v>
      </c>
      <c r="H97">
        <f t="shared" si="1"/>
        <v>1</v>
      </c>
    </row>
    <row r="98" spans="1:8">
      <c r="A98" t="s">
        <v>84</v>
      </c>
      <c r="B98" t="s">
        <v>271</v>
      </c>
      <c r="C98" t="s">
        <v>362</v>
      </c>
      <c r="E98" t="s">
        <v>274</v>
      </c>
      <c r="F98" t="s">
        <v>403</v>
      </c>
      <c r="G98">
        <v>10</v>
      </c>
      <c r="H98">
        <f t="shared" si="1"/>
        <v>1</v>
      </c>
    </row>
    <row r="99" spans="1:8">
      <c r="A99" t="s">
        <v>84</v>
      </c>
      <c r="B99" t="s">
        <v>271</v>
      </c>
      <c r="C99" t="s">
        <v>363</v>
      </c>
      <c r="E99" t="s">
        <v>274</v>
      </c>
      <c r="F99" t="s">
        <v>409</v>
      </c>
      <c r="G99">
        <v>17</v>
      </c>
      <c r="H99">
        <f t="shared" si="1"/>
        <v>1</v>
      </c>
    </row>
    <row r="100" spans="1:8">
      <c r="A100" t="s">
        <v>84</v>
      </c>
      <c r="B100" t="s">
        <v>271</v>
      </c>
      <c r="C100" t="s">
        <v>364</v>
      </c>
      <c r="E100" t="s">
        <v>274</v>
      </c>
      <c r="F100" t="s">
        <v>410</v>
      </c>
      <c r="G100">
        <v>7</v>
      </c>
      <c r="H100">
        <f t="shared" si="1"/>
        <v>1</v>
      </c>
    </row>
    <row r="101" spans="1:8">
      <c r="A101" t="s">
        <v>84</v>
      </c>
      <c r="B101" t="s">
        <v>271</v>
      </c>
      <c r="C101" t="s">
        <v>365</v>
      </c>
      <c r="E101" t="s">
        <v>274</v>
      </c>
      <c r="F101" t="s">
        <v>412</v>
      </c>
      <c r="G101">
        <v>17</v>
      </c>
      <c r="H101">
        <f t="shared" si="1"/>
        <v>1</v>
      </c>
    </row>
    <row r="102" spans="1:8">
      <c r="A102" t="s">
        <v>84</v>
      </c>
      <c r="B102" t="s">
        <v>271</v>
      </c>
      <c r="C102" t="s">
        <v>366</v>
      </c>
      <c r="E102" t="s">
        <v>274</v>
      </c>
      <c r="F102" t="s">
        <v>406</v>
      </c>
      <c r="G102">
        <v>20</v>
      </c>
      <c r="H102">
        <f t="shared" si="1"/>
        <v>1</v>
      </c>
    </row>
    <row r="103" spans="1:8">
      <c r="A103" t="s">
        <v>84</v>
      </c>
      <c r="B103" t="s">
        <v>271</v>
      </c>
      <c r="C103" t="s">
        <v>367</v>
      </c>
      <c r="E103" t="s">
        <v>274</v>
      </c>
      <c r="F103" t="s">
        <v>157</v>
      </c>
      <c r="G103">
        <v>3</v>
      </c>
      <c r="H103">
        <f t="shared" si="1"/>
        <v>1</v>
      </c>
    </row>
    <row r="104" spans="1:8">
      <c r="A104" t="s">
        <v>84</v>
      </c>
      <c r="B104" t="s">
        <v>271</v>
      </c>
      <c r="C104" t="s">
        <v>368</v>
      </c>
      <c r="E104" t="s">
        <v>274</v>
      </c>
      <c r="F104" t="s">
        <v>400</v>
      </c>
      <c r="G104">
        <v>4</v>
      </c>
      <c r="H104">
        <f t="shared" si="1"/>
        <v>1</v>
      </c>
    </row>
    <row r="105" spans="1:8">
      <c r="A105" t="s">
        <v>84</v>
      </c>
      <c r="B105" t="s">
        <v>271</v>
      </c>
      <c r="C105" t="s">
        <v>479</v>
      </c>
      <c r="E105" t="s">
        <v>274</v>
      </c>
      <c r="F105" t="s">
        <v>474</v>
      </c>
      <c r="G105">
        <v>18</v>
      </c>
      <c r="H105">
        <f t="shared" si="1"/>
        <v>1</v>
      </c>
    </row>
    <row r="106" spans="1:8">
      <c r="A106" t="s">
        <v>84</v>
      </c>
      <c r="B106" t="s">
        <v>271</v>
      </c>
      <c r="C106" t="s">
        <v>478</v>
      </c>
      <c r="E106" t="s">
        <v>266</v>
      </c>
      <c r="F106" t="s">
        <v>302</v>
      </c>
      <c r="G106">
        <v>31</v>
      </c>
      <c r="H106">
        <f t="shared" si="1"/>
        <v>1</v>
      </c>
    </row>
    <row r="107" spans="1:8">
      <c r="A107" t="s">
        <v>84</v>
      </c>
      <c r="B107" t="s">
        <v>271</v>
      </c>
      <c r="C107" t="s">
        <v>369</v>
      </c>
      <c r="E107" t="s">
        <v>266</v>
      </c>
      <c r="F107" t="s">
        <v>304</v>
      </c>
      <c r="G107">
        <v>40</v>
      </c>
      <c r="H107">
        <f t="shared" si="1"/>
        <v>1</v>
      </c>
    </row>
    <row r="108" spans="1:8">
      <c r="A108" t="s">
        <v>84</v>
      </c>
      <c r="B108" t="s">
        <v>271</v>
      </c>
      <c r="C108" t="s">
        <v>370</v>
      </c>
      <c r="E108" t="s">
        <v>266</v>
      </c>
      <c r="F108" t="s">
        <v>301</v>
      </c>
      <c r="G108">
        <v>15</v>
      </c>
      <c r="H108">
        <f t="shared" si="1"/>
        <v>1</v>
      </c>
    </row>
    <row r="109" spans="1:8">
      <c r="A109" t="s">
        <v>84</v>
      </c>
      <c r="B109" t="s">
        <v>271</v>
      </c>
      <c r="C109" t="s">
        <v>371</v>
      </c>
      <c r="E109" t="s">
        <v>266</v>
      </c>
      <c r="F109" t="s">
        <v>308</v>
      </c>
      <c r="G109">
        <v>40</v>
      </c>
      <c r="H109">
        <f t="shared" si="1"/>
        <v>1</v>
      </c>
    </row>
    <row r="110" spans="1:8">
      <c r="A110" t="s">
        <v>84</v>
      </c>
      <c r="B110" t="s">
        <v>271</v>
      </c>
      <c r="C110" t="s">
        <v>372</v>
      </c>
      <c r="E110" t="s">
        <v>266</v>
      </c>
      <c r="F110" t="s">
        <v>313</v>
      </c>
      <c r="G110">
        <v>71</v>
      </c>
      <c r="H110">
        <f t="shared" si="1"/>
        <v>1</v>
      </c>
    </row>
    <row r="111" spans="1:8">
      <c r="A111" t="s">
        <v>84</v>
      </c>
      <c r="B111" t="s">
        <v>271</v>
      </c>
      <c r="C111" t="s">
        <v>373</v>
      </c>
      <c r="E111" t="s">
        <v>266</v>
      </c>
      <c r="F111" t="s">
        <v>310</v>
      </c>
      <c r="G111">
        <v>57</v>
      </c>
      <c r="H111">
        <f t="shared" si="1"/>
        <v>1</v>
      </c>
    </row>
    <row r="112" spans="1:8">
      <c r="E112" t="s">
        <v>266</v>
      </c>
      <c r="F112" t="s">
        <v>309</v>
      </c>
      <c r="G112">
        <v>64</v>
      </c>
      <c r="H112">
        <f t="shared" si="1"/>
        <v>1</v>
      </c>
    </row>
    <row r="113" spans="1:8">
      <c r="A113" t="s">
        <v>122</v>
      </c>
      <c r="B113" t="s">
        <v>272</v>
      </c>
      <c r="C113" t="s">
        <v>123</v>
      </c>
      <c r="E113" t="s">
        <v>266</v>
      </c>
      <c r="F113" t="s">
        <v>306</v>
      </c>
      <c r="G113">
        <v>28</v>
      </c>
      <c r="H113">
        <f t="shared" si="1"/>
        <v>1</v>
      </c>
    </row>
    <row r="114" spans="1:8">
      <c r="A114" t="s">
        <v>122</v>
      </c>
      <c r="B114" t="s">
        <v>272</v>
      </c>
      <c r="C114" t="s">
        <v>374</v>
      </c>
      <c r="E114" t="s">
        <v>266</v>
      </c>
      <c r="F114" t="s">
        <v>314</v>
      </c>
      <c r="G114">
        <v>40</v>
      </c>
      <c r="H114">
        <f t="shared" si="1"/>
        <v>1</v>
      </c>
    </row>
    <row r="115" spans="1:8">
      <c r="A115" t="s">
        <v>122</v>
      </c>
      <c r="B115" t="s">
        <v>272</v>
      </c>
      <c r="C115" t="s">
        <v>375</v>
      </c>
      <c r="E115" t="s">
        <v>266</v>
      </c>
      <c r="F115" t="s">
        <v>303</v>
      </c>
      <c r="G115">
        <v>62</v>
      </c>
      <c r="H115">
        <f t="shared" si="1"/>
        <v>1</v>
      </c>
    </row>
    <row r="116" spans="1:8">
      <c r="A116" t="s">
        <v>122</v>
      </c>
      <c r="B116" t="s">
        <v>272</v>
      </c>
      <c r="C116" t="s">
        <v>468</v>
      </c>
      <c r="E116" t="s">
        <v>266</v>
      </c>
      <c r="F116" t="s">
        <v>311</v>
      </c>
      <c r="G116">
        <v>51</v>
      </c>
      <c r="H116">
        <f t="shared" si="1"/>
        <v>1</v>
      </c>
    </row>
    <row r="117" spans="1:8">
      <c r="A117" t="s">
        <v>122</v>
      </c>
      <c r="B117" t="s">
        <v>272</v>
      </c>
      <c r="C117" t="s">
        <v>376</v>
      </c>
      <c r="E117" t="s">
        <v>266</v>
      </c>
      <c r="F117" t="s">
        <v>312</v>
      </c>
      <c r="G117">
        <v>23</v>
      </c>
      <c r="H117">
        <f t="shared" si="1"/>
        <v>1</v>
      </c>
    </row>
    <row r="118" spans="1:8">
      <c r="A118" t="s">
        <v>122</v>
      </c>
      <c r="B118" t="s">
        <v>272</v>
      </c>
      <c r="C118" t="s">
        <v>377</v>
      </c>
      <c r="E118" t="s">
        <v>266</v>
      </c>
      <c r="F118" t="s">
        <v>307</v>
      </c>
      <c r="G118">
        <v>59</v>
      </c>
      <c r="H118">
        <f t="shared" si="1"/>
        <v>1</v>
      </c>
    </row>
    <row r="119" spans="1:8">
      <c r="A119" t="s">
        <v>122</v>
      </c>
      <c r="B119" t="s">
        <v>272</v>
      </c>
      <c r="C119" t="s">
        <v>378</v>
      </c>
      <c r="E119" t="s">
        <v>266</v>
      </c>
      <c r="F119" t="s">
        <v>305</v>
      </c>
      <c r="G119">
        <v>56</v>
      </c>
      <c r="H119">
        <f t="shared" si="1"/>
        <v>1</v>
      </c>
    </row>
    <row r="120" spans="1:8">
      <c r="A120" t="s">
        <v>122</v>
      </c>
      <c r="B120" t="s">
        <v>272</v>
      </c>
      <c r="C120" t="s">
        <v>379</v>
      </c>
      <c r="E120" t="s">
        <v>266</v>
      </c>
      <c r="F120" t="s">
        <v>315</v>
      </c>
      <c r="G120">
        <v>79</v>
      </c>
      <c r="H120">
        <f t="shared" si="1"/>
        <v>1</v>
      </c>
    </row>
    <row r="121" spans="1:8">
      <c r="A121" t="s">
        <v>122</v>
      </c>
      <c r="B121" t="s">
        <v>272</v>
      </c>
      <c r="C121" t="s">
        <v>326</v>
      </c>
      <c r="E121" t="s">
        <v>265</v>
      </c>
      <c r="F121" t="s">
        <v>467</v>
      </c>
      <c r="G121">
        <v>2</v>
      </c>
      <c r="H121">
        <f t="shared" si="1"/>
        <v>0</v>
      </c>
    </row>
    <row r="122" spans="1:8">
      <c r="A122" t="s">
        <v>122</v>
      </c>
      <c r="B122" t="s">
        <v>272</v>
      </c>
      <c r="C122" t="s">
        <v>327</v>
      </c>
      <c r="E122" t="s">
        <v>265</v>
      </c>
      <c r="F122" t="s">
        <v>296</v>
      </c>
      <c r="G122">
        <v>17</v>
      </c>
      <c r="H122">
        <f t="shared" si="1"/>
        <v>1</v>
      </c>
    </row>
    <row r="123" spans="1:8">
      <c r="A123" t="s">
        <v>122</v>
      </c>
      <c r="B123" t="s">
        <v>272</v>
      </c>
      <c r="C123" t="s">
        <v>297</v>
      </c>
      <c r="E123" t="s">
        <v>265</v>
      </c>
      <c r="F123" t="s">
        <v>292</v>
      </c>
      <c r="G123">
        <v>36</v>
      </c>
      <c r="H123">
        <f t="shared" si="1"/>
        <v>1</v>
      </c>
    </row>
    <row r="124" spans="1:8">
      <c r="A124" t="s">
        <v>122</v>
      </c>
      <c r="B124" t="s">
        <v>272</v>
      </c>
      <c r="C124" t="s">
        <v>380</v>
      </c>
      <c r="E124" t="s">
        <v>265</v>
      </c>
      <c r="F124" t="s">
        <v>298</v>
      </c>
      <c r="G124">
        <v>49</v>
      </c>
      <c r="H124">
        <f t="shared" si="1"/>
        <v>1</v>
      </c>
    </row>
    <row r="125" spans="1:8">
      <c r="A125" t="s">
        <v>122</v>
      </c>
      <c r="B125" t="s">
        <v>272</v>
      </c>
      <c r="C125" t="s">
        <v>381</v>
      </c>
      <c r="E125" t="s">
        <v>265</v>
      </c>
      <c r="F125" t="s">
        <v>295</v>
      </c>
      <c r="G125">
        <v>49</v>
      </c>
      <c r="H125">
        <f t="shared" si="1"/>
        <v>1</v>
      </c>
    </row>
    <row r="126" spans="1:8">
      <c r="A126" t="s">
        <v>122</v>
      </c>
      <c r="B126" t="s">
        <v>272</v>
      </c>
      <c r="C126" t="s">
        <v>382</v>
      </c>
      <c r="E126" t="s">
        <v>265</v>
      </c>
      <c r="F126" t="s">
        <v>300</v>
      </c>
      <c r="G126">
        <v>10</v>
      </c>
      <c r="H126">
        <f t="shared" si="1"/>
        <v>1</v>
      </c>
    </row>
    <row r="127" spans="1:8">
      <c r="A127" t="s">
        <v>122</v>
      </c>
      <c r="B127" t="s">
        <v>272</v>
      </c>
      <c r="C127" t="s">
        <v>383</v>
      </c>
      <c r="E127" t="s">
        <v>265</v>
      </c>
      <c r="F127" t="s">
        <v>294</v>
      </c>
      <c r="G127">
        <v>18</v>
      </c>
      <c r="H127">
        <f t="shared" si="1"/>
        <v>1</v>
      </c>
    </row>
    <row r="128" spans="1:8">
      <c r="A128" t="s">
        <v>122</v>
      </c>
      <c r="B128" t="s">
        <v>272</v>
      </c>
      <c r="C128" t="s">
        <v>384</v>
      </c>
      <c r="E128" t="s">
        <v>265</v>
      </c>
      <c r="F128" t="s">
        <v>469</v>
      </c>
      <c r="G128">
        <v>3</v>
      </c>
      <c r="H128">
        <f t="shared" si="1"/>
        <v>0</v>
      </c>
    </row>
    <row r="129" spans="1:8">
      <c r="E129" t="s">
        <v>265</v>
      </c>
      <c r="F129" t="s">
        <v>293</v>
      </c>
      <c r="G129">
        <v>18</v>
      </c>
      <c r="H129">
        <f t="shared" si="1"/>
        <v>1</v>
      </c>
    </row>
    <row r="130" spans="1:8">
      <c r="A130" t="s">
        <v>139</v>
      </c>
      <c r="B130" t="s">
        <v>273</v>
      </c>
      <c r="C130" t="s">
        <v>140</v>
      </c>
      <c r="E130" t="s">
        <v>265</v>
      </c>
      <c r="F130" t="s">
        <v>299</v>
      </c>
      <c r="G130">
        <v>49</v>
      </c>
      <c r="H130">
        <f t="shared" si="1"/>
        <v>1</v>
      </c>
    </row>
    <row r="131" spans="1:8">
      <c r="A131" t="s">
        <v>139</v>
      </c>
      <c r="B131" t="s">
        <v>273</v>
      </c>
      <c r="C131" t="s">
        <v>385</v>
      </c>
      <c r="E131" t="s">
        <v>265</v>
      </c>
      <c r="F131" t="s">
        <v>297</v>
      </c>
      <c r="G131">
        <v>12</v>
      </c>
      <c r="H131">
        <f t="shared" si="1"/>
        <v>1</v>
      </c>
    </row>
    <row r="132" spans="1:8">
      <c r="A132" t="s">
        <v>139</v>
      </c>
      <c r="B132" t="s">
        <v>273</v>
      </c>
      <c r="C132" t="s">
        <v>386</v>
      </c>
      <c r="E132" t="s">
        <v>265</v>
      </c>
      <c r="F132" t="s">
        <v>289</v>
      </c>
      <c r="G132">
        <v>43</v>
      </c>
      <c r="H132">
        <f t="shared" ref="H132:H195" si="2">COUNTIFS(B:B,E132,C:C,F132)</f>
        <v>1</v>
      </c>
    </row>
    <row r="133" spans="1:8">
      <c r="A133" t="s">
        <v>139</v>
      </c>
      <c r="B133" t="s">
        <v>273</v>
      </c>
      <c r="C133" t="s">
        <v>387</v>
      </c>
      <c r="E133" t="s">
        <v>265</v>
      </c>
      <c r="F133" t="s">
        <v>290</v>
      </c>
      <c r="G133">
        <v>17</v>
      </c>
      <c r="H133">
        <f t="shared" si="2"/>
        <v>1</v>
      </c>
    </row>
    <row r="134" spans="1:8">
      <c r="A134" t="s">
        <v>139</v>
      </c>
      <c r="B134" t="s">
        <v>273</v>
      </c>
      <c r="C134" t="s">
        <v>388</v>
      </c>
      <c r="E134" t="s">
        <v>265</v>
      </c>
      <c r="F134" t="s">
        <v>291</v>
      </c>
      <c r="G134">
        <v>31</v>
      </c>
      <c r="H134">
        <f t="shared" si="2"/>
        <v>1</v>
      </c>
    </row>
    <row r="135" spans="1:8">
      <c r="A135" t="s">
        <v>139</v>
      </c>
      <c r="B135" t="s">
        <v>273</v>
      </c>
      <c r="C135" t="s">
        <v>389</v>
      </c>
      <c r="E135" t="s">
        <v>275</v>
      </c>
      <c r="F135" t="s">
        <v>467</v>
      </c>
      <c r="G135">
        <v>5</v>
      </c>
      <c r="H135">
        <f t="shared" si="2"/>
        <v>0</v>
      </c>
    </row>
    <row r="136" spans="1:8">
      <c r="A136" t="s">
        <v>139</v>
      </c>
      <c r="B136" t="s">
        <v>273</v>
      </c>
      <c r="C136" t="s">
        <v>390</v>
      </c>
      <c r="E136" t="s">
        <v>275</v>
      </c>
      <c r="F136" t="s">
        <v>423</v>
      </c>
      <c r="G136">
        <v>11</v>
      </c>
      <c r="H136">
        <f t="shared" si="2"/>
        <v>1</v>
      </c>
    </row>
    <row r="137" spans="1:8">
      <c r="A137" t="s">
        <v>139</v>
      </c>
      <c r="B137" t="s">
        <v>273</v>
      </c>
      <c r="C137" t="s">
        <v>382</v>
      </c>
      <c r="E137" t="s">
        <v>275</v>
      </c>
      <c r="F137" t="s">
        <v>428</v>
      </c>
      <c r="G137">
        <v>4</v>
      </c>
      <c r="H137">
        <f t="shared" si="2"/>
        <v>1</v>
      </c>
    </row>
    <row r="138" spans="1:8">
      <c r="A138" t="s">
        <v>139</v>
      </c>
      <c r="B138" t="s">
        <v>273</v>
      </c>
      <c r="C138" t="s">
        <v>391</v>
      </c>
      <c r="E138" t="s">
        <v>275</v>
      </c>
      <c r="F138" t="s">
        <v>420</v>
      </c>
      <c r="G138">
        <v>35</v>
      </c>
      <c r="H138">
        <f t="shared" si="2"/>
        <v>1</v>
      </c>
    </row>
    <row r="139" spans="1:8">
      <c r="A139" t="s">
        <v>139</v>
      </c>
      <c r="B139" t="s">
        <v>273</v>
      </c>
      <c r="C139" t="s">
        <v>148</v>
      </c>
      <c r="E139" t="s">
        <v>275</v>
      </c>
      <c r="F139" t="s">
        <v>414</v>
      </c>
      <c r="G139">
        <v>1</v>
      </c>
      <c r="H139">
        <f t="shared" si="2"/>
        <v>1</v>
      </c>
    </row>
    <row r="140" spans="1:8">
      <c r="A140" t="s">
        <v>139</v>
      </c>
      <c r="B140" t="s">
        <v>273</v>
      </c>
      <c r="C140" t="s">
        <v>392</v>
      </c>
      <c r="E140" t="s">
        <v>275</v>
      </c>
      <c r="F140" t="s">
        <v>422</v>
      </c>
      <c r="G140">
        <v>42</v>
      </c>
      <c r="H140">
        <f t="shared" si="2"/>
        <v>1</v>
      </c>
    </row>
    <row r="141" spans="1:8">
      <c r="A141" t="s">
        <v>139</v>
      </c>
      <c r="B141" t="s">
        <v>273</v>
      </c>
      <c r="C141" t="s">
        <v>393</v>
      </c>
      <c r="E141" t="s">
        <v>275</v>
      </c>
      <c r="F141" t="s">
        <v>432</v>
      </c>
      <c r="G141">
        <v>4</v>
      </c>
      <c r="H141">
        <f t="shared" si="2"/>
        <v>1</v>
      </c>
    </row>
    <row r="142" spans="1:8">
      <c r="A142" t="s">
        <v>139</v>
      </c>
      <c r="B142" t="s">
        <v>273</v>
      </c>
      <c r="C142" t="s">
        <v>394</v>
      </c>
      <c r="E142" t="s">
        <v>275</v>
      </c>
      <c r="F142" t="s">
        <v>430</v>
      </c>
      <c r="G142">
        <v>6</v>
      </c>
      <c r="H142">
        <f t="shared" si="2"/>
        <v>1</v>
      </c>
    </row>
    <row r="143" spans="1:8">
      <c r="A143" t="s">
        <v>139</v>
      </c>
      <c r="B143" t="s">
        <v>273</v>
      </c>
      <c r="C143" t="s">
        <v>395</v>
      </c>
      <c r="E143" t="s">
        <v>275</v>
      </c>
      <c r="F143" t="s">
        <v>421</v>
      </c>
      <c r="G143">
        <v>15</v>
      </c>
      <c r="H143">
        <f t="shared" si="2"/>
        <v>1</v>
      </c>
    </row>
    <row r="144" spans="1:8">
      <c r="A144" t="s">
        <v>139</v>
      </c>
      <c r="B144" t="s">
        <v>273</v>
      </c>
      <c r="C144" t="s">
        <v>396</v>
      </c>
      <c r="E144" t="s">
        <v>275</v>
      </c>
      <c r="F144" t="s">
        <v>418</v>
      </c>
      <c r="G144">
        <v>6</v>
      </c>
      <c r="H144">
        <f t="shared" si="2"/>
        <v>1</v>
      </c>
    </row>
    <row r="145" spans="1:8">
      <c r="A145" t="s">
        <v>139</v>
      </c>
      <c r="B145" t="s">
        <v>273</v>
      </c>
      <c r="C145" t="s">
        <v>397</v>
      </c>
      <c r="E145" t="s">
        <v>275</v>
      </c>
      <c r="F145" t="s">
        <v>429</v>
      </c>
      <c r="G145">
        <v>4</v>
      </c>
      <c r="H145">
        <f t="shared" si="2"/>
        <v>1</v>
      </c>
    </row>
    <row r="146" spans="1:8">
      <c r="A146" t="s">
        <v>139</v>
      </c>
      <c r="B146" t="s">
        <v>273</v>
      </c>
      <c r="C146" t="s">
        <v>398</v>
      </c>
      <c r="E146" t="s">
        <v>275</v>
      </c>
      <c r="F146" t="s">
        <v>424</v>
      </c>
      <c r="G146">
        <v>9</v>
      </c>
      <c r="H146">
        <f t="shared" si="2"/>
        <v>1</v>
      </c>
    </row>
    <row r="147" spans="1:8">
      <c r="E147" t="s">
        <v>275</v>
      </c>
      <c r="F147" t="s">
        <v>417</v>
      </c>
      <c r="G147">
        <v>5</v>
      </c>
      <c r="H147">
        <f t="shared" si="2"/>
        <v>1</v>
      </c>
    </row>
    <row r="148" spans="1:8">
      <c r="A148" t="s">
        <v>156</v>
      </c>
      <c r="B148" t="s">
        <v>274</v>
      </c>
      <c r="C148" t="s">
        <v>157</v>
      </c>
      <c r="E148" t="s">
        <v>275</v>
      </c>
      <c r="F148" t="s">
        <v>431</v>
      </c>
      <c r="G148">
        <v>3</v>
      </c>
      <c r="H148">
        <f t="shared" si="2"/>
        <v>1</v>
      </c>
    </row>
    <row r="149" spans="1:8">
      <c r="A149" t="s">
        <v>156</v>
      </c>
      <c r="B149" t="s">
        <v>274</v>
      </c>
      <c r="C149" t="s">
        <v>399</v>
      </c>
      <c r="E149" t="s">
        <v>275</v>
      </c>
      <c r="F149" t="s">
        <v>415</v>
      </c>
      <c r="G149">
        <v>1</v>
      </c>
      <c r="H149">
        <f t="shared" si="2"/>
        <v>1</v>
      </c>
    </row>
    <row r="150" spans="1:8">
      <c r="A150" t="s">
        <v>156</v>
      </c>
      <c r="B150" t="s">
        <v>274</v>
      </c>
      <c r="C150" t="s">
        <v>400</v>
      </c>
      <c r="E150" t="s">
        <v>275</v>
      </c>
      <c r="F150" t="s">
        <v>427</v>
      </c>
      <c r="G150">
        <v>7</v>
      </c>
      <c r="H150">
        <f t="shared" si="2"/>
        <v>1</v>
      </c>
    </row>
    <row r="151" spans="1:8">
      <c r="A151" t="s">
        <v>156</v>
      </c>
      <c r="B151" t="s">
        <v>274</v>
      </c>
      <c r="C151" t="s">
        <v>401</v>
      </c>
      <c r="E151" t="s">
        <v>275</v>
      </c>
      <c r="F151" t="s">
        <v>419</v>
      </c>
      <c r="G151">
        <v>7</v>
      </c>
      <c r="H151">
        <f t="shared" si="2"/>
        <v>1</v>
      </c>
    </row>
    <row r="152" spans="1:8">
      <c r="A152" t="s">
        <v>156</v>
      </c>
      <c r="B152" t="s">
        <v>274</v>
      </c>
      <c r="C152" t="s">
        <v>402</v>
      </c>
      <c r="E152" t="s">
        <v>275</v>
      </c>
      <c r="F152" t="s">
        <v>426</v>
      </c>
      <c r="G152">
        <v>11</v>
      </c>
      <c r="H152">
        <f t="shared" si="2"/>
        <v>1</v>
      </c>
    </row>
    <row r="153" spans="1:8">
      <c r="A153" t="s">
        <v>156</v>
      </c>
      <c r="B153" t="s">
        <v>274</v>
      </c>
      <c r="C153" t="s">
        <v>403</v>
      </c>
      <c r="E153" t="s">
        <v>275</v>
      </c>
      <c r="F153" t="s">
        <v>425</v>
      </c>
      <c r="G153">
        <v>1</v>
      </c>
      <c r="H153">
        <f t="shared" si="2"/>
        <v>1</v>
      </c>
    </row>
    <row r="154" spans="1:8">
      <c r="A154" t="s">
        <v>156</v>
      </c>
      <c r="B154" t="s">
        <v>274</v>
      </c>
      <c r="C154" t="s">
        <v>404</v>
      </c>
      <c r="E154" t="s">
        <v>275</v>
      </c>
      <c r="F154" t="s">
        <v>416</v>
      </c>
      <c r="G154">
        <v>5</v>
      </c>
      <c r="H154">
        <f t="shared" si="2"/>
        <v>1</v>
      </c>
    </row>
    <row r="155" spans="1:8">
      <c r="A155" t="s">
        <v>156</v>
      </c>
      <c r="B155" t="s">
        <v>274</v>
      </c>
      <c r="C155" t="s">
        <v>405</v>
      </c>
      <c r="E155" t="s">
        <v>275</v>
      </c>
      <c r="F155" t="s">
        <v>175</v>
      </c>
      <c r="G155">
        <v>13</v>
      </c>
      <c r="H155">
        <f t="shared" si="2"/>
        <v>1</v>
      </c>
    </row>
    <row r="156" spans="1:8">
      <c r="A156" t="s">
        <v>156</v>
      </c>
      <c r="B156" t="s">
        <v>274</v>
      </c>
      <c r="C156" t="s">
        <v>474</v>
      </c>
      <c r="E156" t="s">
        <v>275</v>
      </c>
      <c r="F156" t="s">
        <v>433</v>
      </c>
      <c r="G156">
        <v>7</v>
      </c>
      <c r="H156">
        <f t="shared" si="2"/>
        <v>1</v>
      </c>
    </row>
    <row r="157" spans="1:8">
      <c r="A157" t="s">
        <v>156</v>
      </c>
      <c r="B157" t="s">
        <v>274</v>
      </c>
      <c r="C157" t="s">
        <v>406</v>
      </c>
      <c r="E157" t="s">
        <v>271</v>
      </c>
      <c r="F157" t="s">
        <v>361</v>
      </c>
      <c r="G157">
        <v>38</v>
      </c>
      <c r="H157">
        <f t="shared" si="2"/>
        <v>1</v>
      </c>
    </row>
    <row r="158" spans="1:8">
      <c r="A158" t="s">
        <v>156</v>
      </c>
      <c r="B158" t="s">
        <v>274</v>
      </c>
      <c r="C158" t="s">
        <v>352</v>
      </c>
      <c r="E158" t="s">
        <v>271</v>
      </c>
      <c r="F158" t="s">
        <v>345</v>
      </c>
      <c r="G158">
        <v>27</v>
      </c>
      <c r="H158">
        <f t="shared" si="2"/>
        <v>1</v>
      </c>
    </row>
    <row r="159" spans="1:8">
      <c r="A159" t="s">
        <v>156</v>
      </c>
      <c r="B159" t="s">
        <v>274</v>
      </c>
      <c r="C159" t="s">
        <v>407</v>
      </c>
      <c r="E159" t="s">
        <v>271</v>
      </c>
      <c r="F159" t="s">
        <v>357</v>
      </c>
      <c r="G159">
        <v>57</v>
      </c>
      <c r="H159">
        <f t="shared" si="2"/>
        <v>1</v>
      </c>
    </row>
    <row r="160" spans="1:8">
      <c r="A160" t="s">
        <v>156</v>
      </c>
      <c r="B160" t="s">
        <v>274</v>
      </c>
      <c r="C160" t="s">
        <v>408</v>
      </c>
      <c r="E160" t="s">
        <v>271</v>
      </c>
      <c r="F160" t="s">
        <v>354</v>
      </c>
      <c r="G160">
        <v>47</v>
      </c>
      <c r="H160">
        <f t="shared" si="2"/>
        <v>1</v>
      </c>
    </row>
    <row r="161" spans="1:8">
      <c r="A161" t="s">
        <v>156</v>
      </c>
      <c r="B161" t="s">
        <v>274</v>
      </c>
      <c r="C161" t="s">
        <v>409</v>
      </c>
      <c r="E161" t="s">
        <v>271</v>
      </c>
      <c r="F161" t="s">
        <v>373</v>
      </c>
      <c r="G161">
        <v>20</v>
      </c>
      <c r="H161">
        <f t="shared" si="2"/>
        <v>1</v>
      </c>
    </row>
    <row r="162" spans="1:8">
      <c r="A162" t="s">
        <v>156</v>
      </c>
      <c r="B162" t="s">
        <v>274</v>
      </c>
      <c r="C162" t="s">
        <v>410</v>
      </c>
      <c r="E162" t="s">
        <v>271</v>
      </c>
      <c r="F162" t="s">
        <v>359</v>
      </c>
      <c r="G162">
        <v>47</v>
      </c>
      <c r="H162">
        <f t="shared" si="2"/>
        <v>1</v>
      </c>
    </row>
    <row r="163" spans="1:8">
      <c r="A163" t="s">
        <v>156</v>
      </c>
      <c r="B163" t="s">
        <v>274</v>
      </c>
      <c r="C163" t="s">
        <v>411</v>
      </c>
      <c r="E163" t="s">
        <v>271</v>
      </c>
      <c r="F163" t="s">
        <v>351</v>
      </c>
      <c r="G163">
        <v>3</v>
      </c>
      <c r="H163">
        <f t="shared" si="2"/>
        <v>1</v>
      </c>
    </row>
    <row r="164" spans="1:8">
      <c r="A164" t="s">
        <v>156</v>
      </c>
      <c r="B164" t="s">
        <v>274</v>
      </c>
      <c r="C164" t="s">
        <v>412</v>
      </c>
      <c r="E164" t="s">
        <v>271</v>
      </c>
      <c r="F164" t="s">
        <v>350</v>
      </c>
      <c r="G164">
        <v>9</v>
      </c>
      <c r="H164">
        <f t="shared" si="2"/>
        <v>1</v>
      </c>
    </row>
    <row r="165" spans="1:8">
      <c r="A165" t="s">
        <v>156</v>
      </c>
      <c r="B165" t="s">
        <v>274</v>
      </c>
      <c r="C165" t="s">
        <v>413</v>
      </c>
      <c r="E165" t="s">
        <v>271</v>
      </c>
      <c r="F165" t="s">
        <v>475</v>
      </c>
      <c r="G165">
        <v>54</v>
      </c>
      <c r="H165">
        <f t="shared" si="2"/>
        <v>1</v>
      </c>
    </row>
    <row r="166" spans="1:8">
      <c r="E166" t="s">
        <v>271</v>
      </c>
      <c r="F166" t="s">
        <v>371</v>
      </c>
      <c r="G166">
        <v>49</v>
      </c>
      <c r="H166">
        <f t="shared" si="2"/>
        <v>1</v>
      </c>
    </row>
    <row r="167" spans="1:8">
      <c r="A167" t="s">
        <v>174</v>
      </c>
      <c r="B167" t="s">
        <v>275</v>
      </c>
      <c r="C167" t="s">
        <v>175</v>
      </c>
      <c r="E167" t="s">
        <v>271</v>
      </c>
      <c r="F167" t="s">
        <v>369</v>
      </c>
      <c r="G167">
        <v>62</v>
      </c>
      <c r="H167">
        <f t="shared" si="2"/>
        <v>1</v>
      </c>
    </row>
    <row r="168" spans="1:8">
      <c r="A168" t="s">
        <v>174</v>
      </c>
      <c r="B168" t="s">
        <v>275</v>
      </c>
      <c r="C168" t="s">
        <v>414</v>
      </c>
      <c r="E168" t="s">
        <v>271</v>
      </c>
      <c r="F168" t="s">
        <v>356</v>
      </c>
      <c r="G168">
        <v>34</v>
      </c>
      <c r="H168">
        <f t="shared" si="2"/>
        <v>1</v>
      </c>
    </row>
    <row r="169" spans="1:8">
      <c r="A169" t="s">
        <v>174</v>
      </c>
      <c r="B169" t="s">
        <v>275</v>
      </c>
      <c r="C169" t="s">
        <v>415</v>
      </c>
      <c r="E169" t="s">
        <v>271</v>
      </c>
      <c r="F169" t="s">
        <v>469</v>
      </c>
      <c r="G169">
        <v>116</v>
      </c>
      <c r="H169">
        <f t="shared" si="2"/>
        <v>0</v>
      </c>
    </row>
    <row r="170" spans="1:8">
      <c r="A170" t="s">
        <v>174</v>
      </c>
      <c r="B170" t="s">
        <v>275</v>
      </c>
      <c r="C170" t="s">
        <v>416</v>
      </c>
      <c r="E170" t="s">
        <v>271</v>
      </c>
      <c r="F170" t="s">
        <v>476</v>
      </c>
      <c r="G170">
        <v>4</v>
      </c>
      <c r="H170">
        <f t="shared" si="2"/>
        <v>0</v>
      </c>
    </row>
    <row r="171" spans="1:8">
      <c r="A171" t="s">
        <v>174</v>
      </c>
      <c r="B171" t="s">
        <v>275</v>
      </c>
      <c r="C171" t="s">
        <v>417</v>
      </c>
      <c r="E171" t="s">
        <v>271</v>
      </c>
      <c r="F171" t="s">
        <v>355</v>
      </c>
      <c r="G171">
        <v>75</v>
      </c>
      <c r="H171">
        <f t="shared" si="2"/>
        <v>1</v>
      </c>
    </row>
    <row r="172" spans="1:8">
      <c r="A172" t="s">
        <v>174</v>
      </c>
      <c r="B172" t="s">
        <v>275</v>
      </c>
      <c r="C172" t="s">
        <v>418</v>
      </c>
      <c r="E172" t="s">
        <v>271</v>
      </c>
      <c r="F172" t="s">
        <v>367</v>
      </c>
      <c r="G172">
        <v>46</v>
      </c>
      <c r="H172">
        <f t="shared" si="2"/>
        <v>1</v>
      </c>
    </row>
    <row r="173" spans="1:8">
      <c r="A173" t="s">
        <v>174</v>
      </c>
      <c r="B173" t="s">
        <v>275</v>
      </c>
      <c r="C173" t="s">
        <v>419</v>
      </c>
      <c r="E173" t="s">
        <v>271</v>
      </c>
      <c r="F173" t="s">
        <v>346</v>
      </c>
      <c r="G173">
        <v>34</v>
      </c>
      <c r="H173">
        <f t="shared" si="2"/>
        <v>1</v>
      </c>
    </row>
    <row r="174" spans="1:8">
      <c r="A174" t="s">
        <v>174</v>
      </c>
      <c r="B174" t="s">
        <v>275</v>
      </c>
      <c r="C174" t="s">
        <v>420</v>
      </c>
      <c r="E174" t="s">
        <v>271</v>
      </c>
      <c r="F174" t="s">
        <v>344</v>
      </c>
      <c r="G174">
        <v>13</v>
      </c>
      <c r="H174">
        <f t="shared" si="2"/>
        <v>1</v>
      </c>
    </row>
    <row r="175" spans="1:8">
      <c r="A175" t="s">
        <v>174</v>
      </c>
      <c r="B175" t="s">
        <v>275</v>
      </c>
      <c r="C175" t="s">
        <v>421</v>
      </c>
      <c r="E175" t="s">
        <v>271</v>
      </c>
      <c r="F175" t="s">
        <v>370</v>
      </c>
      <c r="G175">
        <v>28</v>
      </c>
      <c r="H175">
        <f t="shared" si="2"/>
        <v>1</v>
      </c>
    </row>
    <row r="176" spans="1:8">
      <c r="A176" t="s">
        <v>174</v>
      </c>
      <c r="B176" t="s">
        <v>275</v>
      </c>
      <c r="C176" t="s">
        <v>422</v>
      </c>
      <c r="E176" t="s">
        <v>271</v>
      </c>
      <c r="F176" t="s">
        <v>366</v>
      </c>
      <c r="G176">
        <v>24</v>
      </c>
      <c r="H176">
        <f t="shared" si="2"/>
        <v>1</v>
      </c>
    </row>
    <row r="177" spans="1:8">
      <c r="A177" t="s">
        <v>174</v>
      </c>
      <c r="B177" t="s">
        <v>275</v>
      </c>
      <c r="C177" t="s">
        <v>423</v>
      </c>
      <c r="E177" t="s">
        <v>271</v>
      </c>
      <c r="F177" t="s">
        <v>347</v>
      </c>
      <c r="G177">
        <v>23</v>
      </c>
      <c r="H177">
        <f t="shared" si="2"/>
        <v>1</v>
      </c>
    </row>
    <row r="178" spans="1:8">
      <c r="A178" t="s">
        <v>174</v>
      </c>
      <c r="B178" t="s">
        <v>275</v>
      </c>
      <c r="C178" t="s">
        <v>424</v>
      </c>
      <c r="E178" t="s">
        <v>271</v>
      </c>
      <c r="F178" t="s">
        <v>348</v>
      </c>
      <c r="G178">
        <v>25</v>
      </c>
      <c r="H178">
        <f t="shared" si="2"/>
        <v>1</v>
      </c>
    </row>
    <row r="179" spans="1:8">
      <c r="A179" t="s">
        <v>174</v>
      </c>
      <c r="B179" t="s">
        <v>275</v>
      </c>
      <c r="C179" t="s">
        <v>425</v>
      </c>
      <c r="E179" t="s">
        <v>271</v>
      </c>
      <c r="F179" t="s">
        <v>352</v>
      </c>
      <c r="G179">
        <v>33</v>
      </c>
      <c r="H179">
        <f t="shared" si="2"/>
        <v>1</v>
      </c>
    </row>
    <row r="180" spans="1:8">
      <c r="A180" t="s">
        <v>174</v>
      </c>
      <c r="B180" t="s">
        <v>275</v>
      </c>
      <c r="C180" t="s">
        <v>426</v>
      </c>
      <c r="E180" t="s">
        <v>271</v>
      </c>
      <c r="F180" t="s">
        <v>358</v>
      </c>
      <c r="G180">
        <v>11</v>
      </c>
      <c r="H180">
        <f t="shared" si="2"/>
        <v>1</v>
      </c>
    </row>
    <row r="181" spans="1:8">
      <c r="A181" t="s">
        <v>174</v>
      </c>
      <c r="B181" t="s">
        <v>275</v>
      </c>
      <c r="C181" t="s">
        <v>427</v>
      </c>
      <c r="E181" t="s">
        <v>271</v>
      </c>
      <c r="F181" t="s">
        <v>362</v>
      </c>
      <c r="G181">
        <v>46</v>
      </c>
      <c r="H181">
        <f t="shared" si="2"/>
        <v>1</v>
      </c>
    </row>
    <row r="182" spans="1:8">
      <c r="A182" t="s">
        <v>174</v>
      </c>
      <c r="B182" t="s">
        <v>275</v>
      </c>
      <c r="C182" t="s">
        <v>428</v>
      </c>
      <c r="E182" t="s">
        <v>271</v>
      </c>
      <c r="F182" t="s">
        <v>365</v>
      </c>
      <c r="G182">
        <v>20</v>
      </c>
      <c r="H182">
        <f t="shared" si="2"/>
        <v>1</v>
      </c>
    </row>
    <row r="183" spans="1:8">
      <c r="A183" t="s">
        <v>174</v>
      </c>
      <c r="B183" t="s">
        <v>275</v>
      </c>
      <c r="C183" t="s">
        <v>429</v>
      </c>
      <c r="E183" t="s">
        <v>271</v>
      </c>
      <c r="F183" t="s">
        <v>353</v>
      </c>
      <c r="G183">
        <v>19</v>
      </c>
      <c r="H183">
        <f t="shared" si="2"/>
        <v>1</v>
      </c>
    </row>
    <row r="184" spans="1:8">
      <c r="A184" t="s">
        <v>174</v>
      </c>
      <c r="B184" t="s">
        <v>275</v>
      </c>
      <c r="C184" t="s">
        <v>430</v>
      </c>
      <c r="E184" t="s">
        <v>271</v>
      </c>
      <c r="F184" t="s">
        <v>363</v>
      </c>
      <c r="G184">
        <v>25</v>
      </c>
      <c r="H184">
        <f t="shared" si="2"/>
        <v>1</v>
      </c>
    </row>
    <row r="185" spans="1:8">
      <c r="A185" t="s">
        <v>174</v>
      </c>
      <c r="B185" t="s">
        <v>275</v>
      </c>
      <c r="C185" t="s">
        <v>431</v>
      </c>
      <c r="E185" t="s">
        <v>271</v>
      </c>
      <c r="F185" t="s">
        <v>477</v>
      </c>
      <c r="G185">
        <v>30</v>
      </c>
      <c r="H185">
        <f t="shared" si="2"/>
        <v>1</v>
      </c>
    </row>
    <row r="186" spans="1:8">
      <c r="A186" t="s">
        <v>174</v>
      </c>
      <c r="B186" t="s">
        <v>275</v>
      </c>
      <c r="C186" t="s">
        <v>432</v>
      </c>
      <c r="E186" t="s">
        <v>271</v>
      </c>
      <c r="F186" t="s">
        <v>364</v>
      </c>
      <c r="G186">
        <v>31</v>
      </c>
      <c r="H186">
        <f t="shared" si="2"/>
        <v>1</v>
      </c>
    </row>
    <row r="187" spans="1:8">
      <c r="A187" t="s">
        <v>174</v>
      </c>
      <c r="B187" t="s">
        <v>275</v>
      </c>
      <c r="C187" t="s">
        <v>433</v>
      </c>
      <c r="E187" t="s">
        <v>271</v>
      </c>
      <c r="F187" t="s">
        <v>372</v>
      </c>
      <c r="G187">
        <v>25</v>
      </c>
      <c r="H187">
        <f t="shared" si="2"/>
        <v>1</v>
      </c>
    </row>
    <row r="188" spans="1:8">
      <c r="E188" t="s">
        <v>271</v>
      </c>
      <c r="F188" t="s">
        <v>86</v>
      </c>
      <c r="G188">
        <v>34</v>
      </c>
      <c r="H188">
        <f t="shared" si="2"/>
        <v>1</v>
      </c>
    </row>
    <row r="189" spans="1:8">
      <c r="A189" t="s">
        <v>196</v>
      </c>
      <c r="B189" t="s">
        <v>276</v>
      </c>
      <c r="C189" t="s">
        <v>197</v>
      </c>
      <c r="E189" t="s">
        <v>271</v>
      </c>
      <c r="F189" t="s">
        <v>85</v>
      </c>
      <c r="G189">
        <v>10</v>
      </c>
      <c r="H189">
        <f t="shared" si="2"/>
        <v>1</v>
      </c>
    </row>
    <row r="190" spans="1:8">
      <c r="A190" t="s">
        <v>196</v>
      </c>
      <c r="B190" t="s">
        <v>276</v>
      </c>
      <c r="C190" t="s">
        <v>434</v>
      </c>
      <c r="E190" t="s">
        <v>271</v>
      </c>
      <c r="F190" t="s">
        <v>368</v>
      </c>
      <c r="G190">
        <v>96</v>
      </c>
      <c r="H190">
        <f t="shared" si="2"/>
        <v>1</v>
      </c>
    </row>
    <row r="191" spans="1:8">
      <c r="A191" t="s">
        <v>196</v>
      </c>
      <c r="B191" t="s">
        <v>276</v>
      </c>
      <c r="C191" t="s">
        <v>435</v>
      </c>
      <c r="E191" t="s">
        <v>271</v>
      </c>
      <c r="F191" t="s">
        <v>478</v>
      </c>
      <c r="G191">
        <v>27</v>
      </c>
      <c r="H191">
        <f t="shared" si="2"/>
        <v>1</v>
      </c>
    </row>
    <row r="192" spans="1:8">
      <c r="A192" t="s">
        <v>196</v>
      </c>
      <c r="B192" t="s">
        <v>276</v>
      </c>
      <c r="C192" t="s">
        <v>482</v>
      </c>
      <c r="E192" t="s">
        <v>271</v>
      </c>
      <c r="F192" t="s">
        <v>479</v>
      </c>
      <c r="G192">
        <v>28</v>
      </c>
      <c r="H192">
        <f t="shared" si="2"/>
        <v>1</v>
      </c>
    </row>
    <row r="193" spans="1:8">
      <c r="A193" t="s">
        <v>196</v>
      </c>
      <c r="B193" t="s">
        <v>276</v>
      </c>
      <c r="C193" t="s">
        <v>436</v>
      </c>
      <c r="E193" t="s">
        <v>271</v>
      </c>
      <c r="F193" t="s">
        <v>480</v>
      </c>
      <c r="G193">
        <v>58</v>
      </c>
      <c r="H193">
        <f t="shared" si="2"/>
        <v>1</v>
      </c>
    </row>
    <row r="194" spans="1:8">
      <c r="A194" t="s">
        <v>196</v>
      </c>
      <c r="B194" t="s">
        <v>276</v>
      </c>
      <c r="C194" t="s">
        <v>437</v>
      </c>
      <c r="E194" t="s">
        <v>271</v>
      </c>
      <c r="F194" t="s">
        <v>360</v>
      </c>
      <c r="G194">
        <v>16</v>
      </c>
      <c r="H194">
        <f t="shared" si="2"/>
        <v>1</v>
      </c>
    </row>
    <row r="195" spans="1:8">
      <c r="A195" t="s">
        <v>196</v>
      </c>
      <c r="B195" t="s">
        <v>276</v>
      </c>
      <c r="C195" t="s">
        <v>438</v>
      </c>
      <c r="E195" t="s">
        <v>276</v>
      </c>
      <c r="F195" t="s">
        <v>468</v>
      </c>
      <c r="G195">
        <v>183</v>
      </c>
      <c r="H195">
        <f t="shared" si="2"/>
        <v>1</v>
      </c>
    </row>
    <row r="196" spans="1:8">
      <c r="A196" t="s">
        <v>196</v>
      </c>
      <c r="B196" t="s">
        <v>276</v>
      </c>
      <c r="C196" t="s">
        <v>439</v>
      </c>
      <c r="E196" t="s">
        <v>276</v>
      </c>
      <c r="F196" t="s">
        <v>454</v>
      </c>
      <c r="G196">
        <v>2</v>
      </c>
      <c r="H196">
        <f t="shared" ref="H196:H233" si="3">COUNTIFS(B:B,E196,C:C,F196)</f>
        <v>1</v>
      </c>
    </row>
    <row r="197" spans="1:8">
      <c r="A197" t="s">
        <v>196</v>
      </c>
      <c r="B197" t="s">
        <v>276</v>
      </c>
      <c r="C197" t="s">
        <v>481</v>
      </c>
      <c r="E197" t="s">
        <v>276</v>
      </c>
      <c r="F197" t="s">
        <v>452</v>
      </c>
      <c r="G197">
        <v>8</v>
      </c>
      <c r="H197">
        <f t="shared" si="3"/>
        <v>1</v>
      </c>
    </row>
    <row r="198" spans="1:8">
      <c r="A198" t="s">
        <v>196</v>
      </c>
      <c r="B198" t="s">
        <v>276</v>
      </c>
      <c r="C198" t="s">
        <v>440</v>
      </c>
      <c r="E198" t="s">
        <v>276</v>
      </c>
      <c r="F198" t="s">
        <v>434</v>
      </c>
      <c r="G198">
        <v>6</v>
      </c>
      <c r="H198">
        <f t="shared" si="3"/>
        <v>1</v>
      </c>
    </row>
    <row r="199" spans="1:8">
      <c r="A199" t="s">
        <v>196</v>
      </c>
      <c r="B199" t="s">
        <v>276</v>
      </c>
      <c r="C199" t="s">
        <v>468</v>
      </c>
      <c r="E199" t="s">
        <v>276</v>
      </c>
      <c r="F199" t="s">
        <v>445</v>
      </c>
      <c r="G199">
        <v>13</v>
      </c>
      <c r="H199">
        <f t="shared" si="3"/>
        <v>1</v>
      </c>
    </row>
    <row r="200" spans="1:8">
      <c r="A200" t="s">
        <v>196</v>
      </c>
      <c r="B200" t="s">
        <v>276</v>
      </c>
      <c r="C200" t="s">
        <v>441</v>
      </c>
      <c r="E200" t="s">
        <v>276</v>
      </c>
      <c r="F200" t="s">
        <v>435</v>
      </c>
      <c r="G200">
        <v>9</v>
      </c>
      <c r="H200">
        <f t="shared" si="3"/>
        <v>1</v>
      </c>
    </row>
    <row r="201" spans="1:8">
      <c r="A201" t="s">
        <v>196</v>
      </c>
      <c r="B201" t="s">
        <v>276</v>
      </c>
      <c r="C201" t="s">
        <v>442</v>
      </c>
      <c r="E201" t="s">
        <v>276</v>
      </c>
      <c r="F201" t="s">
        <v>481</v>
      </c>
      <c r="G201">
        <v>18</v>
      </c>
      <c r="H201">
        <f t="shared" si="3"/>
        <v>1</v>
      </c>
    </row>
    <row r="202" spans="1:8">
      <c r="A202" t="s">
        <v>196</v>
      </c>
      <c r="B202" t="s">
        <v>276</v>
      </c>
      <c r="C202" t="s">
        <v>483</v>
      </c>
      <c r="E202" t="s">
        <v>276</v>
      </c>
      <c r="F202" t="s">
        <v>475</v>
      </c>
      <c r="G202">
        <v>12</v>
      </c>
      <c r="H202">
        <f t="shared" si="3"/>
        <v>1</v>
      </c>
    </row>
    <row r="203" spans="1:8">
      <c r="A203" t="s">
        <v>196</v>
      </c>
      <c r="B203" t="s">
        <v>276</v>
      </c>
      <c r="C203" t="s">
        <v>443</v>
      </c>
      <c r="E203" t="s">
        <v>276</v>
      </c>
      <c r="F203" t="s">
        <v>440</v>
      </c>
      <c r="G203">
        <v>30</v>
      </c>
      <c r="H203">
        <f t="shared" si="3"/>
        <v>1</v>
      </c>
    </row>
    <row r="204" spans="1:8">
      <c r="A204" t="s">
        <v>196</v>
      </c>
      <c r="B204" t="s">
        <v>276</v>
      </c>
      <c r="C204" t="s">
        <v>444</v>
      </c>
      <c r="E204" t="s">
        <v>276</v>
      </c>
      <c r="F204" t="s">
        <v>444</v>
      </c>
      <c r="G204">
        <v>9</v>
      </c>
      <c r="H204">
        <f t="shared" si="3"/>
        <v>1</v>
      </c>
    </row>
    <row r="205" spans="1:8">
      <c r="A205" t="s">
        <v>196</v>
      </c>
      <c r="B205" t="s">
        <v>276</v>
      </c>
      <c r="C205" t="s">
        <v>433</v>
      </c>
      <c r="E205" t="s">
        <v>276</v>
      </c>
      <c r="F205" t="s">
        <v>447</v>
      </c>
      <c r="G205">
        <v>4</v>
      </c>
      <c r="H205">
        <f t="shared" si="3"/>
        <v>1</v>
      </c>
    </row>
    <row r="206" spans="1:8">
      <c r="A206" t="s">
        <v>196</v>
      </c>
      <c r="B206" t="s">
        <v>276</v>
      </c>
      <c r="C206" t="s">
        <v>445</v>
      </c>
      <c r="E206" t="s">
        <v>276</v>
      </c>
      <c r="F206" t="s">
        <v>448</v>
      </c>
      <c r="G206">
        <v>6</v>
      </c>
      <c r="H206">
        <f t="shared" si="3"/>
        <v>1</v>
      </c>
    </row>
    <row r="207" spans="1:8">
      <c r="A207" t="s">
        <v>196</v>
      </c>
      <c r="B207" t="s">
        <v>276</v>
      </c>
      <c r="C207" t="s">
        <v>446</v>
      </c>
      <c r="E207" t="s">
        <v>276</v>
      </c>
      <c r="F207" t="s">
        <v>449</v>
      </c>
      <c r="G207">
        <v>5</v>
      </c>
      <c r="H207">
        <f t="shared" si="3"/>
        <v>1</v>
      </c>
    </row>
    <row r="208" spans="1:8">
      <c r="A208" t="s">
        <v>196</v>
      </c>
      <c r="B208" t="s">
        <v>276</v>
      </c>
      <c r="C208" t="s">
        <v>447</v>
      </c>
      <c r="E208" t="s">
        <v>276</v>
      </c>
      <c r="F208" t="s">
        <v>443</v>
      </c>
      <c r="G208">
        <v>1</v>
      </c>
      <c r="H208">
        <f t="shared" si="3"/>
        <v>1</v>
      </c>
    </row>
    <row r="209" spans="1:8">
      <c r="A209" t="s">
        <v>196</v>
      </c>
      <c r="B209" t="s">
        <v>276</v>
      </c>
      <c r="C209" t="s">
        <v>448</v>
      </c>
      <c r="E209" t="s">
        <v>276</v>
      </c>
      <c r="F209" t="s">
        <v>441</v>
      </c>
      <c r="G209">
        <v>6</v>
      </c>
      <c r="H209">
        <f t="shared" si="3"/>
        <v>1</v>
      </c>
    </row>
    <row r="210" spans="1:8">
      <c r="A210" t="s">
        <v>196</v>
      </c>
      <c r="B210" t="s">
        <v>276</v>
      </c>
      <c r="C210" t="s">
        <v>449</v>
      </c>
      <c r="E210" t="s">
        <v>276</v>
      </c>
      <c r="F210" t="s">
        <v>442</v>
      </c>
      <c r="G210">
        <v>3</v>
      </c>
      <c r="H210">
        <f t="shared" si="3"/>
        <v>1</v>
      </c>
    </row>
    <row r="211" spans="1:8">
      <c r="A211" t="s">
        <v>196</v>
      </c>
      <c r="B211" t="s">
        <v>276</v>
      </c>
      <c r="C211" t="s">
        <v>475</v>
      </c>
      <c r="E211" t="s">
        <v>276</v>
      </c>
      <c r="F211" t="s">
        <v>450</v>
      </c>
      <c r="G211">
        <v>27</v>
      </c>
      <c r="H211">
        <f t="shared" si="3"/>
        <v>1</v>
      </c>
    </row>
    <row r="212" spans="1:8">
      <c r="A212" t="s">
        <v>196</v>
      </c>
      <c r="B212" t="s">
        <v>276</v>
      </c>
      <c r="C212" t="s">
        <v>450</v>
      </c>
      <c r="E212" t="s">
        <v>276</v>
      </c>
      <c r="F212" t="s">
        <v>446</v>
      </c>
      <c r="G212">
        <v>33</v>
      </c>
      <c r="H212">
        <f t="shared" si="3"/>
        <v>1</v>
      </c>
    </row>
    <row r="213" spans="1:8">
      <c r="A213" t="s">
        <v>196</v>
      </c>
      <c r="B213" t="s">
        <v>276</v>
      </c>
      <c r="C213" t="s">
        <v>451</v>
      </c>
      <c r="E213" t="s">
        <v>276</v>
      </c>
      <c r="F213" t="s">
        <v>482</v>
      </c>
      <c r="G213">
        <v>2</v>
      </c>
      <c r="H213">
        <f t="shared" si="3"/>
        <v>1</v>
      </c>
    </row>
    <row r="214" spans="1:8">
      <c r="A214" t="s">
        <v>196</v>
      </c>
      <c r="B214" t="s">
        <v>276</v>
      </c>
      <c r="C214" t="s">
        <v>452</v>
      </c>
      <c r="E214" t="s">
        <v>276</v>
      </c>
      <c r="F214" t="s">
        <v>197</v>
      </c>
      <c r="G214">
        <v>3</v>
      </c>
      <c r="H214">
        <f t="shared" si="3"/>
        <v>1</v>
      </c>
    </row>
    <row r="215" spans="1:8">
      <c r="A215" t="s">
        <v>196</v>
      </c>
      <c r="B215" t="s">
        <v>276</v>
      </c>
      <c r="C215" t="s">
        <v>453</v>
      </c>
      <c r="E215" t="s">
        <v>276</v>
      </c>
      <c r="F215" t="s">
        <v>456</v>
      </c>
      <c r="G215">
        <v>1</v>
      </c>
      <c r="H215">
        <f t="shared" si="3"/>
        <v>1</v>
      </c>
    </row>
    <row r="216" spans="1:8">
      <c r="A216" t="s">
        <v>196</v>
      </c>
      <c r="B216" t="s">
        <v>276</v>
      </c>
      <c r="C216" t="s">
        <v>454</v>
      </c>
      <c r="E216" t="s">
        <v>276</v>
      </c>
      <c r="F216" t="s">
        <v>436</v>
      </c>
      <c r="G216">
        <v>5</v>
      </c>
      <c r="H216">
        <f t="shared" si="3"/>
        <v>1</v>
      </c>
    </row>
    <row r="217" spans="1:8">
      <c r="A217" t="s">
        <v>196</v>
      </c>
      <c r="B217" t="s">
        <v>276</v>
      </c>
      <c r="C217" t="s">
        <v>455</v>
      </c>
    </row>
    <row r="218" spans="1:8">
      <c r="A218" t="s">
        <v>196</v>
      </c>
      <c r="B218" t="s">
        <v>276</v>
      </c>
      <c r="C218" t="s">
        <v>456</v>
      </c>
      <c r="E218" t="s">
        <v>276</v>
      </c>
      <c r="F218" t="s">
        <v>437</v>
      </c>
      <c r="G218">
        <v>6</v>
      </c>
      <c r="H218">
        <f t="shared" si="3"/>
        <v>1</v>
      </c>
    </row>
    <row r="219" spans="1:8">
      <c r="E219" t="s">
        <v>276</v>
      </c>
      <c r="F219" t="s">
        <v>438</v>
      </c>
      <c r="G219">
        <v>7</v>
      </c>
      <c r="H219">
        <f t="shared" si="3"/>
        <v>1</v>
      </c>
    </row>
    <row r="220" spans="1:8">
      <c r="A220" t="s">
        <v>224</v>
      </c>
      <c r="B220" t="s">
        <v>277</v>
      </c>
      <c r="C220" t="s">
        <v>225</v>
      </c>
      <c r="E220" t="s">
        <v>276</v>
      </c>
      <c r="F220" t="s">
        <v>439</v>
      </c>
      <c r="G220">
        <v>1</v>
      </c>
      <c r="H220">
        <f t="shared" si="3"/>
        <v>1</v>
      </c>
    </row>
    <row r="221" spans="1:8">
      <c r="A221" t="s">
        <v>224</v>
      </c>
      <c r="B221" t="s">
        <v>277</v>
      </c>
      <c r="C221" t="s">
        <v>226</v>
      </c>
      <c r="E221" t="s">
        <v>276</v>
      </c>
      <c r="F221" t="s">
        <v>451</v>
      </c>
      <c r="G221">
        <v>7</v>
      </c>
      <c r="H221">
        <f t="shared" si="3"/>
        <v>1</v>
      </c>
    </row>
    <row r="222" spans="1:8">
      <c r="A222" t="s">
        <v>224</v>
      </c>
      <c r="B222" t="s">
        <v>277</v>
      </c>
      <c r="C222" t="s">
        <v>457</v>
      </c>
      <c r="E222" t="s">
        <v>276</v>
      </c>
      <c r="F222" t="s">
        <v>433</v>
      </c>
      <c r="G222">
        <v>12</v>
      </c>
      <c r="H222">
        <f t="shared" si="3"/>
        <v>1</v>
      </c>
    </row>
    <row r="223" spans="1:8">
      <c r="A223" t="s">
        <v>224</v>
      </c>
      <c r="B223" t="s">
        <v>277</v>
      </c>
      <c r="C223" t="s">
        <v>458</v>
      </c>
      <c r="E223" t="s">
        <v>276</v>
      </c>
      <c r="F223" t="s">
        <v>455</v>
      </c>
      <c r="G223">
        <v>3</v>
      </c>
      <c r="H223">
        <f t="shared" si="3"/>
        <v>1</v>
      </c>
    </row>
    <row r="224" spans="1:8">
      <c r="A224" t="s">
        <v>224</v>
      </c>
      <c r="B224" t="s">
        <v>277</v>
      </c>
      <c r="C224" t="s">
        <v>459</v>
      </c>
      <c r="H224">
        <f t="shared" si="3"/>
        <v>0</v>
      </c>
    </row>
    <row r="225" spans="1:8">
      <c r="A225" t="s">
        <v>224</v>
      </c>
      <c r="B225" t="s">
        <v>277</v>
      </c>
      <c r="C225" t="s">
        <v>460</v>
      </c>
      <c r="H225">
        <f t="shared" si="3"/>
        <v>0</v>
      </c>
    </row>
    <row r="226" spans="1:8">
      <c r="A226" t="s">
        <v>224</v>
      </c>
      <c r="B226" t="s">
        <v>277</v>
      </c>
      <c r="C226" t="s">
        <v>461</v>
      </c>
      <c r="H226">
        <f t="shared" si="3"/>
        <v>0</v>
      </c>
    </row>
    <row r="227" spans="1:8">
      <c r="A227" t="s">
        <v>224</v>
      </c>
      <c r="B227" t="s">
        <v>277</v>
      </c>
      <c r="C227" t="s">
        <v>462</v>
      </c>
      <c r="H227">
        <f t="shared" si="3"/>
        <v>0</v>
      </c>
    </row>
    <row r="228" spans="1:8">
      <c r="A228" t="s">
        <v>224</v>
      </c>
      <c r="B228" t="s">
        <v>277</v>
      </c>
      <c r="C228" t="s">
        <v>463</v>
      </c>
      <c r="H228">
        <f t="shared" si="3"/>
        <v>0</v>
      </c>
    </row>
    <row r="229" spans="1:8">
      <c r="A229" t="s">
        <v>224</v>
      </c>
      <c r="B229" t="s">
        <v>277</v>
      </c>
      <c r="C229" t="s">
        <v>464</v>
      </c>
      <c r="H229">
        <f t="shared" si="3"/>
        <v>0</v>
      </c>
    </row>
    <row r="230" spans="1:8">
      <c r="A230" t="s">
        <v>224</v>
      </c>
      <c r="B230" t="s">
        <v>277</v>
      </c>
      <c r="C230" t="s">
        <v>465</v>
      </c>
      <c r="H230">
        <f t="shared" si="3"/>
        <v>0</v>
      </c>
    </row>
    <row r="231" spans="1:8">
      <c r="A231" t="s">
        <v>224</v>
      </c>
      <c r="B231" t="s">
        <v>277</v>
      </c>
      <c r="C231" t="s">
        <v>466</v>
      </c>
      <c r="H231">
        <f t="shared" si="3"/>
        <v>0</v>
      </c>
    </row>
    <row r="232" spans="1:8">
      <c r="H232">
        <f t="shared" si="3"/>
        <v>0</v>
      </c>
    </row>
    <row r="233" spans="1:8">
      <c r="A233" t="s">
        <v>237</v>
      </c>
      <c r="B233" t="s">
        <v>278</v>
      </c>
      <c r="C233" t="s">
        <v>279</v>
      </c>
      <c r="H233">
        <f t="shared" si="3"/>
        <v>0</v>
      </c>
    </row>
  </sheetData>
  <autoFilter ref="A2:H233" xr:uid="{5044E4FB-FADF-4B42-AFBC-410F240C89D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Cập nhật_30.12</vt:lpstr>
      <vt:lpstr>Cập nhật_24.12 </vt:lpstr>
      <vt:lpstr>Cập nhật_18.12</vt:lpstr>
      <vt:lpstr>Cập nhật_16.12</vt:lpstr>
      <vt:lpstr>Nháp</vt:lpstr>
      <vt:lpstr>Hải Phòng</vt:lpstr>
      <vt:lpstr>Sheet1</vt:lpstr>
      <vt:lpstr>Math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2022-01-01T04:36:04Z</dcterms:modified>
</cp:coreProperties>
</file>