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DỮ LIỆU NĂM 2026\Quyết định công khai phân bổ dự toán NSNN năm 2026\3_563. Quyết định công khai dự toán tinh giảm biên chế theo QĐ 563 04.4.2026\"/>
    </mc:Choice>
  </mc:AlternateContent>
  <bookViews>
    <workbookView xWindow="-105" yWindow="-105" windowWidth="19425" windowHeight="10425" tabRatio="804" firstSheet="1" activeTab="1"/>
  </bookViews>
  <sheets>
    <sheet name="KH tien -DA7" sheetId="46" state="hidden" r:id="rId1"/>
    <sheet name="MẪU SỐ 76" sheetId="49" r:id="rId2"/>
    <sheet name="PL Phân bổ dự toán" sheetId="47" state="hidden" r:id="rId3"/>
    <sheet name="KH tien-DA10" sheetId="44" state="hidden" r:id="rId4"/>
    <sheet name="Du toan chi tiet DA10" sheetId="48" state="hidden" r:id="rId5"/>
  </sheets>
  <calcPr calcId="162913"/>
</workbook>
</file>

<file path=xl/calcChain.xml><?xml version="1.0" encoding="utf-8"?>
<calcChain xmlns="http://schemas.openxmlformats.org/spreadsheetml/2006/main">
  <c r="C15" i="49" l="1"/>
  <c r="C27" i="49"/>
  <c r="C11" i="49"/>
  <c r="E60" i="47" l="1"/>
  <c r="E9" i="47" l="1"/>
  <c r="D18" i="47"/>
  <c r="D19" i="47"/>
  <c r="D56" i="47"/>
  <c r="D58" i="47"/>
  <c r="D59" i="47"/>
  <c r="D25" i="47"/>
  <c r="D26" i="47"/>
  <c r="D13" i="47"/>
  <c r="D12" i="47" s="1"/>
  <c r="D11" i="47" s="1"/>
  <c r="D6" i="47"/>
  <c r="E6" i="47"/>
  <c r="E69" i="47" l="1"/>
  <c r="D31" i="47"/>
  <c r="D36" i="47"/>
  <c r="D34" i="47"/>
  <c r="D35" i="47"/>
  <c r="D48" i="47"/>
  <c r="D57" i="47" l="1"/>
  <c r="D54" i="47"/>
  <c r="D53" i="47"/>
  <c r="D52" i="47"/>
  <c r="D51" i="47"/>
  <c r="D47" i="47"/>
  <c r="D46" i="47"/>
  <c r="D45" i="47"/>
  <c r="D43" i="47"/>
  <c r="D42" i="47"/>
  <c r="D30" i="47"/>
  <c r="D23" i="47"/>
  <c r="D22" i="47"/>
  <c r="D21" i="47"/>
  <c r="D17" i="47"/>
  <c r="D16" i="47" s="1"/>
  <c r="D33" i="47" l="1"/>
  <c r="D32" i="47" s="1"/>
  <c r="D15" i="47"/>
  <c r="D44" i="47"/>
  <c r="D29" i="47"/>
  <c r="D41" i="47"/>
  <c r="D50" i="47"/>
  <c r="D20" i="47"/>
  <c r="D24" i="47"/>
  <c r="D55" i="47"/>
  <c r="D14" i="47" l="1"/>
  <c r="D49" i="47"/>
  <c r="D11" i="48"/>
  <c r="D13" i="48"/>
  <c r="D12" i="48"/>
  <c r="D38" i="47" l="1"/>
  <c r="D37" i="47" s="1"/>
  <c r="D28" i="47" s="1"/>
  <c r="D27" i="47" s="1"/>
  <c r="D10" i="47" s="1"/>
  <c r="D9" i="47" s="1"/>
  <c r="D69" i="47" s="1"/>
  <c r="G13" i="47" l="1"/>
  <c r="D10" i="48" l="1"/>
  <c r="D9" i="48" s="1"/>
  <c r="D8" i="48" s="1"/>
  <c r="D7" i="48" s="1"/>
  <c r="D14" i="48" s="1"/>
  <c r="A3" i="48"/>
  <c r="D150" i="46" l="1"/>
  <c r="D149" i="46"/>
  <c r="D148" i="46"/>
  <c r="D147" i="46"/>
  <c r="D167" i="46" l="1"/>
  <c r="D166" i="46"/>
  <c r="D165" i="46"/>
  <c r="D163" i="46"/>
  <c r="D162" i="46"/>
  <c r="D161" i="46"/>
  <c r="D159" i="46"/>
  <c r="D158" i="46"/>
  <c r="D157" i="46"/>
  <c r="D155" i="46"/>
  <c r="D154" i="46"/>
  <c r="D153" i="46"/>
  <c r="D152" i="46" s="1"/>
  <c r="D146" i="46"/>
  <c r="D129" i="46"/>
  <c r="D128" i="46"/>
  <c r="D127" i="46"/>
  <c r="D126" i="46"/>
  <c r="D121" i="46"/>
  <c r="D120" i="46"/>
  <c r="D119" i="46"/>
  <c r="D117" i="46"/>
  <c r="D116" i="46"/>
  <c r="D115" i="46"/>
  <c r="D114" i="46"/>
  <c r="D112" i="46"/>
  <c r="D111" i="46"/>
  <c r="D110" i="46"/>
  <c r="D109" i="46"/>
  <c r="D107" i="46"/>
  <c r="D106" i="46" s="1"/>
  <c r="D105" i="46"/>
  <c r="D104" i="46"/>
  <c r="D103" i="46"/>
  <c r="D102" i="46"/>
  <c r="D101" i="46"/>
  <c r="D100" i="46"/>
  <c r="F99" i="46"/>
  <c r="D99" i="46"/>
  <c r="D98" i="46"/>
  <c r="D97" i="46"/>
  <c r="D96" i="46"/>
  <c r="D93" i="46"/>
  <c r="D92" i="46"/>
  <c r="D90" i="46"/>
  <c r="D89" i="46"/>
  <c r="D88" i="46" s="1"/>
  <c r="D87" i="46"/>
  <c r="D86" i="46"/>
  <c r="D85" i="46" s="1"/>
  <c r="D84" i="46"/>
  <c r="D83" i="46"/>
  <c r="D80" i="46"/>
  <c r="D79" i="46"/>
  <c r="D78" i="46" s="1"/>
  <c r="D77" i="46"/>
  <c r="D76" i="46"/>
  <c r="D75" i="46"/>
  <c r="D74" i="46"/>
  <c r="D72" i="46"/>
  <c r="D71" i="46"/>
  <c r="D70" i="46"/>
  <c r="D69" i="46"/>
  <c r="D68" i="46"/>
  <c r="D67" i="46"/>
  <c r="D64" i="46"/>
  <c r="D63" i="46"/>
  <c r="D62" i="46" s="1"/>
  <c r="D61" i="46"/>
  <c r="D60" i="46"/>
  <c r="D145" i="46"/>
  <c r="D144" i="46"/>
  <c r="D143" i="46"/>
  <c r="D142" i="46"/>
  <c r="D141" i="46"/>
  <c r="D140" i="46"/>
  <c r="D139" i="46"/>
  <c r="D138" i="46" s="1"/>
  <c r="D55" i="46"/>
  <c r="D54" i="46"/>
  <c r="D53" i="46"/>
  <c r="D51" i="46"/>
  <c r="D50" i="46"/>
  <c r="D49" i="46"/>
  <c r="D45" i="46"/>
  <c r="D44" i="46"/>
  <c r="D43" i="46"/>
  <c r="D42" i="46"/>
  <c r="F41" i="46"/>
  <c r="D41" i="46"/>
  <c r="F40" i="46"/>
  <c r="D137" i="46"/>
  <c r="D136" i="46"/>
  <c r="D135" i="46"/>
  <c r="D134" i="46"/>
  <c r="D133" i="46"/>
  <c r="D132" i="46"/>
  <c r="D131" i="46"/>
  <c r="F39" i="46"/>
  <c r="D39" i="46"/>
  <c r="D38" i="46" s="1"/>
  <c r="D37" i="46"/>
  <c r="D36" i="46" s="1"/>
  <c r="D34" i="46"/>
  <c r="D33" i="46"/>
  <c r="D32" i="46"/>
  <c r="D31" i="46"/>
  <c r="D29" i="46"/>
  <c r="D27" i="46"/>
  <c r="D26" i="46"/>
  <c r="D23" i="46"/>
  <c r="D19" i="46"/>
  <c r="D18" i="46" s="1"/>
  <c r="D17" i="46"/>
  <c r="D16" i="46" s="1"/>
  <c r="D15" i="46"/>
  <c r="D14" i="46" s="1"/>
  <c r="D12" i="46"/>
  <c r="D11" i="46" s="1"/>
  <c r="D10" i="46"/>
  <c r="D9" i="46"/>
  <c r="D130" i="46" l="1"/>
  <c r="D52" i="46"/>
  <c r="D48" i="46"/>
  <c r="D47" i="46" s="1"/>
  <c r="D160" i="46"/>
  <c r="D40" i="46"/>
  <c r="D82" i="46"/>
  <c r="D125" i="46"/>
  <c r="D46" i="46"/>
  <c r="D8" i="46"/>
  <c r="D13" i="46"/>
  <c r="D59" i="46"/>
  <c r="D58" i="46" s="1"/>
  <c r="D66" i="46"/>
  <c r="D73" i="46"/>
  <c r="D113" i="46"/>
  <c r="D118" i="46"/>
  <c r="D20" i="46"/>
  <c r="D35" i="46"/>
  <c r="D91" i="46"/>
  <c r="D95" i="46"/>
  <c r="D108" i="46"/>
  <c r="D94" i="46" s="1"/>
  <c r="D156" i="46"/>
  <c r="D164" i="46"/>
  <c r="D81" i="46"/>
  <c r="D151" i="46" l="1"/>
  <c r="D7" i="46"/>
  <c r="D65" i="46"/>
  <c r="D57" i="46" s="1"/>
  <c r="D124" i="46"/>
  <c r="D56" i="46"/>
  <c r="D6" i="46" l="1"/>
  <c r="D168" i="46" s="1"/>
  <c r="A3" i="44" l="1"/>
  <c r="D13" i="44" l="1"/>
  <c r="D12" i="44"/>
  <c r="D11" i="44"/>
  <c r="D10" i="44" l="1"/>
  <c r="D9" i="44" s="1"/>
  <c r="D8" i="44" s="1"/>
  <c r="D7" i="44" s="1"/>
  <c r="D14" i="44" s="1"/>
  <c r="D170" i="46" s="1"/>
</calcChain>
</file>

<file path=xl/sharedStrings.xml><?xml version="1.0" encoding="utf-8"?>
<sst xmlns="http://schemas.openxmlformats.org/spreadsheetml/2006/main" count="772" uniqueCount="378">
  <si>
    <t>*</t>
  </si>
  <si>
    <t>ĐVT: Nghìn đồng</t>
  </si>
  <si>
    <t>Mục lục NS</t>
  </si>
  <si>
    <t xml:space="preserve">Diễn giải </t>
  </si>
  <si>
    <t>Ghi chú</t>
  </si>
  <si>
    <t xml:space="preserve">Mục </t>
  </si>
  <si>
    <t xml:space="preserve">Tiểu mục </t>
  </si>
  <si>
    <t xml:space="preserve"> Phụ lục I, STT 3, trang 01: QĐ số 36/2019/QĐ-UBND, ngày 24/10/2019  
</t>
  </si>
  <si>
    <t xml:space="preserve">  Phụ lục III: Chụp X quang phim &lt;24x30 cm ( 2 tư thế)-tim phổi: 55.200- STT 11- Tr03; Xét nghiệm cyto (tế báo): 103.000 đồng - STT 1753- Tr 72; XN nhóm máu  Định lượng máu hệ ABO, Rh(D) trên máy tự động: 37.700  - STT 1287- Tr 55; XN nước tiểu- Protein niệu hoặc đường niệu định lượng: 13.800* 2 lần- STT 1606 và tế báo/ trụ hay các tinh thể khác định tính: 3.100- STT 1608 - Tr 67;
Siêu âm: 42.100 đồng - STT 1- Tr 3; Ký sinh trùng / vi nấm soi tươi: 42.200 - STT 1690 - Tr 69; Định lượng các chất Albumine; globuline; glucose;phospho; protein toàn phần, ure, axiuric,amylase...: 21.400 -STT 1506- Tr 64; QĐ số 36/2019/QĐ-UBND, ngày 24/10/2019</t>
  </si>
  <si>
    <t>7000</t>
  </si>
  <si>
    <t>7049</t>
  </si>
  <si>
    <t>6650</t>
  </si>
  <si>
    <t xml:space="preserve"> 4. Tuyên truyền, phổ biến giáo dục pháp luật của Nhà nước về dân số trên thông tin đại chúng</t>
  </si>
  <si>
    <t>6651</t>
  </si>
  <si>
    <t>6699</t>
  </si>
  <si>
    <t>Năm 2025</t>
  </si>
  <si>
    <t>Dự Án 7: Hoạt động Nâng cao chất lượng Dân số vùng đồng bào dân tộc thiểu số và miền núi</t>
  </si>
  <si>
    <t>A. Truyền thông vận động xã hội, chuyển đổi hành vi và tư vấn cộng đồng về khám sức khỏe trước khi kết hôn và tầm soát, chẩn đoán, điều trị trước sinh và sơ sinh: 2 lần/ huyện/ năm; 4 lần/ thôn, bản/ năm.</t>
  </si>
  <si>
    <t xml:space="preserve">Khoản 1 Điều  34, TT 55/2023/TT-BTC, ngày 15/8/2023 </t>
  </si>
  <si>
    <t>I. Tổ chức các buổi tư vấn, nói chuyện chuyên đề Tuyến huyện: 2 buổi/ năm * 30 người/ cuộc</t>
  </si>
  <si>
    <t>Chi Báo cáo viên : 01 buổi * 200.000 đồng * 1 người/huyện * 10 huyện* 2 buổi /năm</t>
  </si>
  <si>
    <t>Điểm  c, khoản 2, điều 4 TT 55/2023/TT-BTC, ngày 15/8/2023&amp; Điểm a, Khoản 2, Điều 5 TT 36/2018/TT-BTC</t>
  </si>
  <si>
    <t>Chi giải khát giữa giờ:  30 người * 2 buổi/ năm *10.000 đồng/ buổi * 10 huyện</t>
  </si>
  <si>
    <t>Điểm c, khoản 2, điều 4 TT 55/2023/TT-BTC, ngày 15/8/2023; Khoản 3, Điều 12, Thông tư 40/2017/TT-BTC, ngày 28/4/2017</t>
  </si>
  <si>
    <t>II. Tổ chức các buổi tư vấn, nói chuyện chuyên đề Tuyến thôn, bản, tổ dân phố</t>
  </si>
  <si>
    <t xml:space="preserve"> Tiền giải khát giữa giờ: 30 người *4 lần/ năm * 10.000 đồng/ buổi * 1.414 bản</t>
  </si>
  <si>
    <t>Mục c, khoản 2, điều 4 TT 55/2023/TT-BTC, ngày 15/8/2023; Khoản 3, Điều 12, Thông tư 40/2017/TT-BTC, ngày 28/4/2017</t>
  </si>
  <si>
    <t xml:space="preserve">III. Tuyên truyền trên các phương tiện thông tin đại chúng: Báo Điện Biên Phủ và Đài phát thanh truyền hình trong các ngày sự kiện </t>
  </si>
  <si>
    <t>Giá báo của ĐPTTH và BĐP</t>
  </si>
  <si>
    <t xml:space="preserve">3.1. Báo Điện Biên Phủ </t>
  </si>
  <si>
    <t>6600</t>
  </si>
  <si>
    <t>6606</t>
  </si>
  <si>
    <t>Truyền thông trên báo Điện Biên Phủ: 6 bài * 3.000.000 đồng/bài</t>
  </si>
  <si>
    <t xml:space="preserve"> Điểm a, Khoản 2, Điều 4  TT 55/2023/TT-BTC, ngày 15/8/2023</t>
  </si>
  <si>
    <t xml:space="preserve">3.2 Đài phát thanh truyền hình tỉnh </t>
  </si>
  <si>
    <t xml:space="preserve">Chuyên mục Phóng sự truyền hình tại tỉnh, huyện: 12 phóng sự * 10 phút * 1.500.000 đồng </t>
  </si>
  <si>
    <t>IV. Pa nô truyền thông ( 50 xã mỗi xã 1 cái)</t>
  </si>
  <si>
    <t>I. Sàng lọc trước sinh: 3.345 ca</t>
  </si>
  <si>
    <t>Chi phí xét nghiệm sàng lọc chẩn đoán trước sinh (XN Double Test QI thai kỳ): 3.345 ca *598.000 đồng/ca</t>
  </si>
  <si>
    <t>Theo báo giá của Công ty Cổ phần Chemedic Việt Nam (Xét nghiệm Double Test: Sàng lọc HC Down, Edwards, Patau)</t>
  </si>
  <si>
    <t xml:space="preserve">II. Sàng lọc sơ sinh: 6.325 ca </t>
  </si>
  <si>
    <t>Tổng còn 4.390 mẫu phải mua chiếm 70,5%: do vậy KPĐP mua: 1065 mẫu; DTTS mua 3865 mẫu</t>
  </si>
  <si>
    <t>Chi phí xét nghiệm sàng lọc chuẩn đoán sơ sinh: 6.325 ca * 350.000 đồng/ca</t>
  </si>
  <si>
    <t>Theo báo giá của Công ty Cổ phần Chemedic Việt Nam ( Gói xét nghiệm 5 bệnh)</t>
  </si>
  <si>
    <t>C. Khám sức khỏe trước khi kết hôn: 718 ca (359 cặp)</t>
  </si>
  <si>
    <t xml:space="preserve">Điểm b khoản 3 điều 34 TT 55/2023/TT-BTC, ngày 15/8/2023 </t>
  </si>
  <si>
    <t xml:space="preserve">Giá dịch vụ khám chữa bệnh: 718 ca * 29.000 đồng </t>
  </si>
  <si>
    <t>Giá dịch vụ khám chữa bệnh: 718 ca* 332.300 đồng</t>
  </si>
  <si>
    <t xml:space="preserve">Chi hỗ trợ đi lại cho đối tượng từ Trạm Y tế xã đến TTYT tuyến huyện và ngược lại: 25 km * 2 lượt *430 ca * 0,2 lít xăng/km * 24.000 đồng (Khoảng 60%) </t>
  </si>
  <si>
    <t>AD Điểm b, khoản 3, Điều 34, TT 55/2023/TT-BTC, ngày 15/8/2023 &amp; khoản 2, Điều 5, QĐ 01/2018/QĐ-UBND, ngày 02/01/2018</t>
  </si>
  <si>
    <t xml:space="preserve">Chi phí đi lại phải chuyển tuyến theo chuyên môn kỹ thuật và thủ trưởng cơ sở khám chữa bệnh dịch vụ ( từ huyện về tỉnh): 25cặp * 2 người * 100.000 đồng/ người * 2 lượt </t>
  </si>
  <si>
    <t xml:space="preserve">Chi phí đi lại phải chuyển tuyến theo chuyên môn kỹ thuật và thủ trưởng cơ sở khám chữa bệnh dịch vụ ( từ tỉnh về TW): 5 cặp * 2 người * 450.000 đồng/ người * 2 lượt </t>
  </si>
  <si>
    <t>D. Chăm sóc và nâng cao sức khỏe người cao tuổi thích ứng với già hóa dân số</t>
  </si>
  <si>
    <t xml:space="preserve"> Khoản 4 Điều  34, TT 55/2023/TT-BTC, ngày 15/8/2023 và  Điểm a, khoản 1, Điều 3 Thông tư 96/2018/TT-BTC, ngày 18/10/2018</t>
  </si>
  <si>
    <t>1.1 Tuyên truyền tại xã: 2 lần/ năm</t>
  </si>
  <si>
    <t>Chi Báo cáo viên: 02 buổi * 100.000 đồng * 1 người * 126 xã</t>
  </si>
  <si>
    <t xml:space="preserve"> Điểm a, Khoản 2, Điều 5 TT 36/2018/TT-BTC</t>
  </si>
  <si>
    <t>Chi giải khát giữa giờ phục vụ truyền thông cho người cao tuổi tại xã: 30 người * 2 buổi/ năm * 10.000 đồng * 126 xã</t>
  </si>
  <si>
    <t>Điểm c, khoản 2, diều 4 TT 55/2023/TT-BTC, ngày 15/8/2023; Khoản 3, Điều 12, Thông tư 40/2017/TT-BTC, ngày 28/4/2017</t>
  </si>
  <si>
    <t>Khẩu hiệu tuyên truyền (01 mặt): 126 xã * 200.000 đồng</t>
  </si>
  <si>
    <t>Chi bồi dưỡng phát thanh viên trên phương tiện truyền thanh xã (ngày 1/10, tháng hành động quốc gia về người cao tuổi): 60.000 đồng /lần phát thanh * 126 xã * 4 buổi</t>
  </si>
  <si>
    <t xml:space="preserve"> Điểm đ, Khoản 2, Điều 4  TT 55/2023/TT-BTC, ngày 15/8/2023</t>
  </si>
  <si>
    <t xml:space="preserve">Chi hỗ trợ cán bộ kỹ thuật thực hiện dịch vụ (ngoài tiền công tác phí hiện hành): 50.000 đồng/người/buổi * 2 người * 6 buổi * 126 xã </t>
  </si>
  <si>
    <t>Điểm d, Khoản 4 Điều  34, TT 55/2023/TT-BTC, ngày 15/8/2023</t>
  </si>
  <si>
    <t>Lưu ý: Hỗ trợ 3 ngày 06 buổi</t>
  </si>
  <si>
    <t>Điểm c, Khoản 4 Điều  34 và khoản 1, Điều 4,  TT 55/2023/TT-BTC, ngày 15/8/2023</t>
  </si>
  <si>
    <t>6655</t>
  </si>
  <si>
    <t xml:space="preserve">Tài liệu, văn phòng phẩm cho học viên, giảng viên: 136 người * 30.000 đồng </t>
  </si>
  <si>
    <t>Điểm i khoản 2 điều 5 của TT 36/2018/TT-BTC</t>
  </si>
  <si>
    <t>Tiền giảng viên: 1.000.000 đồng /buổi *4 lớp* 4 buổi/ lớp</t>
  </si>
  <si>
    <t>Điểm a Khoản 2, Điều 5, TT 36/2018/TT-BTC</t>
  </si>
  <si>
    <t>Giải khát giữa giờ:  20.000 đồng/buổi  * 137 người *4 buổi</t>
  </si>
  <si>
    <t xml:space="preserve">Khoản 3, Điều 12, Thông tư 40/2017/TT-BTC, ngày 28/4/2017 </t>
  </si>
  <si>
    <t>6700</t>
  </si>
  <si>
    <t>Thanh toán tiền tàu xe: (110 người xã* 150.000 đồng *2 lượt) + (8 người huyện *100.000 đồng * 2 lượt)</t>
  </si>
  <si>
    <t>TT 40/2017/TT-BTC, ngày 28/4/2017 ( 110 người VC DS xã đi từ xã về huyện rồi từ huyện về tỉnh- trừ 16 xã, phường của HĐ và TP ĐBP; 8 VC DS huyện)</t>
  </si>
  <si>
    <t xml:space="preserve">Phụ cấp công tác:  118 người  * 200.000 đồng  * 4 ngày </t>
  </si>
  <si>
    <t xml:space="preserve">Thanh toán tiền ngủ: 118 người *3 tối * 300.000 đồng  </t>
  </si>
  <si>
    <t>E. Hỗ trợ ổn định và phát triển dân số của đồng bào dân tộc thiểu số tại vùng đồng bào dân tộc thiểu số và miền núi, khu vực biên giới</t>
  </si>
  <si>
    <t xml:space="preserve">I. Tuyên truyền, phổ biến giáo dục pháp luật của Nhà nước về dân số </t>
  </si>
  <si>
    <t>Điểm a, khoản 5, Điều 34 - TT 55/2023/TT-BTC, ngày 15/8/2023</t>
  </si>
  <si>
    <t>1. Tổ chức tuyên truyền, phổ biến giáo dục pháp luật về kiểm soát tốc độ gia tăng tỷ số giới tính khi sinh</t>
  </si>
  <si>
    <t xml:space="preserve">1.1. Truyền thông, nói chuyện chuyên đề tại Trung tâm bồi dưỡng chính trị huyện về cung cấp kiến thức về mất cân bằng giới tính khi sinh 1 buổi/ năm/ trung tâm * 7 trung tâm </t>
  </si>
  <si>
    <t>03 huyện: Mường Chà, Mường Nhé, Mường Lay không thanh toán</t>
  </si>
  <si>
    <t>Chi Báo cáo viên : 01 buổi * 200.000 đồng * 1 người/huyện * 7 huyện</t>
  </si>
  <si>
    <t>Tiền nước uống: 10.000 đồng/ buổi * 40 người * 1 ngày * 1 buổi/ huyện * 7 huyện</t>
  </si>
  <si>
    <t xml:space="preserve">1.2. Truyền thông, nói chuyện chuyên đề về hệ lụy mất cân bằng giới tính khi sinh tại các xã </t>
  </si>
  <si>
    <t xml:space="preserve">Chi Báo cáo viên : 01 buổi * 100.000 đồng * 1 người/xã * 126 xã </t>
  </si>
  <si>
    <t>Tiền giải khát giữa giờ: 30 người * 1 buổi/xã *126 xã* 10.000 đồng</t>
  </si>
  <si>
    <t xml:space="preserve">2.  Tuyên truyền, phổ biến giáo dục pháp luật của Nhà nước về dân số nhân kỷ niệm ngày DSTG 11/7 và ngày DSVN 26/12. </t>
  </si>
  <si>
    <t>2.1. Tuyên truyền, phổ biến giáo dục pháp luật của Nhà nước về dân số nhân kỷ niệm ngày DSTG 11/7 và ngày DSVN 26/12 tại tỉnh 1/2 ngày là 2 lần/ năm</t>
  </si>
  <si>
    <t>Chi thuê Hội trường, tăng âm loa đài: 5.000.000 đồng/ buổi * 1 buổi * 2 lần</t>
  </si>
  <si>
    <t xml:space="preserve">Trang trí khánh tiết:  1 cái * 2 lần * 700.000 đồng </t>
  </si>
  <si>
    <t>Khoản 2, Điều 4  TT 15/2022/TT-BTC, ngày 04/3/2022</t>
  </si>
  <si>
    <t>Tài liệu, văn phòng phẩm: 50 người * 15.000 đồng</t>
  </si>
  <si>
    <t xml:space="preserve">Băng rôn tuyên tuyền:  15 cái * 2 đợt * 1.200.000 đồng/cái </t>
  </si>
  <si>
    <t>Standee khung sắt in bạt có chân đường kính 0,8 x 2m: 4 cái *2 đợt* 650.000 đồng/cái</t>
  </si>
  <si>
    <t xml:space="preserve"> Giải khát giữa giờ: 50 người  *  20.000 đồng *2 buổi </t>
  </si>
  <si>
    <t>Điểm c, khoản 2, diều 4 TT 15/2022/TT-BTC, ngày 04/3/2022; Khoản 3, Điều 12, Thông tư 40/2017/TT-BTC, ngày 28/4/2017</t>
  </si>
  <si>
    <t>2.2. Tuyên truyền, phổ biến giáo dục pháp luật của Nhà nước về dân số nhân kỷ niệm ngày DSTG 11/7 và ngày DSVN 26/12 tại huyện 1/2 ngày là 2 lần/năm/huyện</t>
  </si>
  <si>
    <t>6657</t>
  </si>
  <si>
    <t>Trang trí khánh tiết:  1 cái * 2 buổi * 500.000 đồng * 10 huyện</t>
  </si>
  <si>
    <t>Khoản 2, Điều 4  TT 55/2023/TT-BTC, ngày 15/8/2023</t>
  </si>
  <si>
    <t>Băng rôn tuyên tuyền:  2 cái * 2 đợt * 1.200.000 đồng /cái*10 huyện</t>
  </si>
  <si>
    <t>Standee khung sắt in bạt có chân đường kính 0,8 x 2m: 2 cái *10 huyện*  650.000 đồng/cái</t>
  </si>
  <si>
    <t>Tiền giải khát giữa giờ: 50 người *20.000 đồng *10 huyện *2 lần</t>
  </si>
  <si>
    <t>Điểm  c, khoản 2,Điều 4 TT 55/2023/TT-BTC, ngày 15/8/2023; Khoản 3, Điều 12, Thông tư 40/2017/TT-BTC, ngày 28/4/2017</t>
  </si>
  <si>
    <t>2.3. Tuyên truyền, phổ biến giáo dục pháp luật của Nhà nước về dân số nhân kỷ niệm ngày DSTG 11/7 và ngày DSVN 26/12 tại xã 1/2 ngày là 2 lần/ năm/xã</t>
  </si>
  <si>
    <t>Trang trí khánh tiết: 200.000 đồng * 126 xã * 1 cái * 2 buổi /năm</t>
  </si>
  <si>
    <t>Tiền giải khát giữa giờ: 30 người * 10.000 đồng * 126 xã *2 buổi/năm</t>
  </si>
  <si>
    <t>Điểm  c, khoản 2, Điều 4 TT 55/2023/TT-BTC, ngày 15/8/2023; Khoản 3, Điều 12, Thông tư 40/2017/TT-BTC, ngày 28/4/2017</t>
  </si>
  <si>
    <t xml:space="preserve">3. Tuyên truyền, phổ biến giáo dục pháp luật của Nhà nước về dân số (KHHGĐ, SK TH nhân ...) cho VTN/TN ( 02 trường chuyên nghiệp, 21 trường PTTH, (Cung cấp các kiến thức về nâng cao Chất lượng DS) - (mỗi lần tối thiểu khoảng 100 người) </t>
  </si>
  <si>
    <t xml:space="preserve"> 3.1. Tuyên truyền, phổ biến giáo dục pháp luật của Nhà nước về dân số (KHHGĐ, SK TH nhân ...) tại 02 trường  chuyên nghiệp: CĐ kinh tế kỹ thuật và CĐ Y tế ( Tuyến huyện thực hiện)</t>
  </si>
  <si>
    <t xml:space="preserve"> Chi Báo cáo viên: 200.000 đồng/ buổi * 02 trường * 2 buổi/ trường/ năm</t>
  </si>
  <si>
    <t>Điểm c, khoản 2, Điều 4,TT 55/2023/TT-BTC, ngày 15/8/2023 và Điểm a, Khoản 2, Điều 5 TT 36/2018/TT-BTC</t>
  </si>
  <si>
    <t>Nói chuyện chuyên đề, tư vấn tại trường chuyên nghiệp -giải khát giữa giờ: 2 trường * 10.000 đồng* 100 hs / trường * 2 buổi/trường/năm</t>
  </si>
  <si>
    <t>Điểm c, khoản 2, Điều 4 TT 55/2023/TT-BTC, ngày 15/8/2023; Khoản 3, Điều 12, Thông tư 40/2017/TT-BTC, ngày 28/4/2017</t>
  </si>
  <si>
    <t xml:space="preserve"> 3.2. Tuyên truyền, phổ biến giáo dục pháp luật của Nhà nước về dân số (KHHGĐ, SK TH nhân ...) tại các trường  PTTH ( Tuyến huyện thực hiện)</t>
  </si>
  <si>
    <t xml:space="preserve"> Chi Báo cáo viên: 200.000 đồng * 21 trường * 2 buổi/ trường/ năm</t>
  </si>
  <si>
    <t>Chi giải khát giữa giờ cho học sinh  tại trường THPT: 21 trường * 1.000.000 đồng/trường * 2 buổi/ trường/ năm (tối thiêu 100 HS/ lần )</t>
  </si>
  <si>
    <t>Điểm c, khoản 2, Điều 4 TT 55/2023/TT-BTC, ngày 15/8/2023 và Khoản 3, Điều 12, Thông tư 40/2017/TT-BTC, ngày 28/4/2017 (Trừ 02 trường THPT: THPT thành phố và Lê Quý đôn)</t>
  </si>
  <si>
    <t>3.3. Tuyên truyền, phổ biến giáo dục pháp luật của Nhà nước về dân số (KHHGĐ, SKTH nhân ...)tại các trường Dân tộc nội trú</t>
  </si>
  <si>
    <t xml:space="preserve"> Chi Báo cáo viên: 200.000 đồng * 9 trường *2 buổi/ trường/ năm</t>
  </si>
  <si>
    <t>Điểm a, Khoản 2, Điều 5 TT 36/2018/TT-BTC</t>
  </si>
  <si>
    <t>Chi giải khát giữa giờ phục vụ truyền thông trường Dân tộc nội trú (tối thiểu 100 người/ lần ): 1.000.000 đồng/lần * 2 buổi/ trường/năm * 9 trường</t>
  </si>
  <si>
    <t xml:space="preserve">Thông báo phát tin trên truyền hình: 600.000 đồng * 10 lần </t>
  </si>
  <si>
    <t xml:space="preserve">Thông báo phát tin trên phát thanh: 400.000 đồng * 10 lần </t>
  </si>
  <si>
    <t>II. Tổ chức chiến dịch truyền thông lồng ghép cung cấp dịch vụ Dân số - 62 xã</t>
  </si>
  <si>
    <t>Điểm b, Khoản 5 Điều  34 và khoản 2 điều 4 TT 55/2023/TT-BTC, ngày 15/8/2023</t>
  </si>
  <si>
    <t>1. Tổ chức mít tinh trong chiến dịch cung cấp dịch vụ KHHGĐ tỉnh (01 buổi) tổ chức tại huyện Tuần Giáo</t>
  </si>
  <si>
    <t xml:space="preserve">Tỉnh lòng ghép với huyện tổ chức tại Huyện </t>
  </si>
  <si>
    <t>BỔ SUNG THÊM TRUYỀN THÔNG TƯỚC CHIÊN DỊCH</t>
  </si>
  <si>
    <t>6557</t>
  </si>
  <si>
    <t>Thuê hội trường, tăng âm hoa đài ... và trang trí khánh tiết : 1 buổi   * 3.500.000 đồng</t>
  </si>
  <si>
    <t>Điểm đ, Khoản 2 Điều  4, TT 55/2023/TT-BTC, ngày 15/8/2023</t>
  </si>
  <si>
    <t>Hỗ trợ người tổ chức, giám sát thực hiện chiến dịch vận động và tư vấn (ngoài chế độ công tác phí):  50.000 đồng/ người/ buổi * 4 người</t>
  </si>
  <si>
    <t>Tiền công cho người trực tiếp tham gia chiến dịch: 100 người * 50.000 đồng</t>
  </si>
  <si>
    <t xml:space="preserve">Hỗ trợ xăng xe: 80 người * 0,2 lít * 22.000 đồng * 25 km </t>
  </si>
  <si>
    <t>Tiền công phát thanh viên: 02 người * 60.000 đồng/ buổi</t>
  </si>
  <si>
    <t xml:space="preserve">Thuê xe ô tô minh tinh: 3 cái * 1.500.000 đồng /buổi </t>
  </si>
  <si>
    <t>6599</t>
  </si>
  <si>
    <t xml:space="preserve">Cờ chuối (cờ hội ngũ sắc), Cột cờ sắt hộp có ốc vít cao 1,5 mét; Cờ 0,3m x 0,8m: 10cái *3 xe * 80.000 đồng </t>
  </si>
  <si>
    <t xml:space="preserve">Pano truyền thông 2 bên sườn xe (Khung sắt hộp 25 x 25 mạ kẽm, Kích thước: 3,5m x 1,8m x 4): 2 cái/ xe * 3 xe * 1.900.000 đồng
</t>
  </si>
  <si>
    <t xml:space="preserve">Pano truyền thông đuôi xe: Khung sắt hộp 25 x 25 mạ kẽm, Kích thước: 1,5m x 1,8m x 2: 1 cái/ xe * 3 xe * 850.000 đồng
</t>
  </si>
  <si>
    <t>Standee khung sắt in bạt có chân đường kính 0,8 x 2m: 4 cái * 650.000 đồng/cái</t>
  </si>
  <si>
    <t>2. Tổ chức tuyên truyền, phổ biến giáo dục pháp luật trước chiến dịch cung cấp dịch vụ KHHGĐ tại thôn bảo (1 cuộc/ năm / xã) - 636 thôn bản của 62 xã CD</t>
  </si>
  <si>
    <t xml:space="preserve"> Tiền giải khát: 25 người * 10.000 đồng * 636 thôn/bản        </t>
  </si>
  <si>
    <t>3. Tổ chức tuyên truyền, phổ biến giáo dục pháp luật trong chiến dịch cung cấp dịch vụ KHHGĐ tại huyện</t>
  </si>
  <si>
    <t>TP ĐBP tổ chức làm cùng xã</t>
  </si>
  <si>
    <t xml:space="preserve"> Chi Báo cáo viên : 01 buổi * 200.000 đồng * 1 người *7 huyện</t>
  </si>
  <si>
    <t xml:space="preserve"> Trang trí khánh tiết : 1 cái  * 500.000 đồng* 7 huyện </t>
  </si>
  <si>
    <t xml:space="preserve"> Khoản 2 Điều  4, TT 55/2023/TT-BTC, ngày 15/8/2023</t>
  </si>
  <si>
    <t xml:space="preserve"> Băng rôn tuyên tuyền:  1 cái * 1.200.000 đồng/cái * 02 cái/ huyện * 7 huyện</t>
  </si>
  <si>
    <t xml:space="preserve">Tiền giải khát: 30 người * 20.000 đồng * 7 huyện </t>
  </si>
  <si>
    <t>Điểm  c, khoản 2, diều 4 TT 55/2023/TT-BTC, ngày 15/8/2023; Khoản 3, Điều 12, Thông tư 40/2017/TT-BTC, ngày 28/4/2017</t>
  </si>
  <si>
    <t xml:space="preserve">4. Tổ chức tuyên truyền, phổ biến giáo dục pháp luật trong chiến dịch cung cấp dịch vụ KHHGĐ tại xã (1 cuộc/ năm / xã) - 62 xã </t>
  </si>
  <si>
    <t xml:space="preserve"> Chi Báo cáo viên : 01 buổi * 100.000 đồng * 1 người *62 xã</t>
  </si>
  <si>
    <t xml:space="preserve">Trang trí khánh tiết : 1 cái * 200.000 đồng * 62 xã </t>
  </si>
  <si>
    <t xml:space="preserve"> Băng rôn tuyên tuyền:  1 cái * 800.000 đồng/cái * 62 xã</t>
  </si>
  <si>
    <t xml:space="preserve"> Tiền giải khát: 25 người * 10.000 đồng * 62 xã        </t>
  </si>
  <si>
    <t>III. Kiểm soát, quản lý dân số vùng đồng bào dân tộc thiểu số và miền núi, khu vực biên giới:  Mỗi năm 70% phiếu thu tin có thông tin biến động</t>
  </si>
  <si>
    <t>Điểm c, Khoản 5 Điều  34, TT 55/2023/TT-BTC, ngày 15/8/2023</t>
  </si>
  <si>
    <t xml:space="preserve"> - Phô tô mẫu phiếu thu tin cho cộng tác viên  hằng tháng (giấy A4, 2 mặt): 1.446 CTV* 12 tháng * 2 bộ * 2,7 tờ/ bộ *600 đồng</t>
  </si>
  <si>
    <t xml:space="preserve"> -Phô tô phiếu hộ gia đình: 10%/năm * 140.000 hộ * 400 đồng</t>
  </si>
  <si>
    <t xml:space="preserve"> - Chi cập nhật thông tin về dân số, kế hoạch hóa gia đình của hộ gia đình từ Sổ ghi chép ban đầu về dân số của cộng tác viên: 10.000 đồng * 1.414 CTV * 12 tháng * 50% phiếu thu tin của CTV có từ 5 hộ gia đình có thông tin biến động </t>
  </si>
  <si>
    <t>6950</t>
  </si>
  <si>
    <t>6956</t>
  </si>
  <si>
    <t xml:space="preserve">Thay thế tường lửa tại kho Chi cục DS- KHHGĐ
( WatchGuard M270 1Y Basic Security Suite) </t>
  </si>
  <si>
    <t>Theo KH số 952/KH-UBND ngày 07/04/2021 Thực hiện CT củng cố và PT hệ thống thông tin chuyên ngành DS đến năm 2030 (năm 2013 đã được trang bị fnhưng hiện tại đã hỏng) Điểm c, Khoản 5 Điều  36, TT 15/2022/TT-BTC, ngày 04/3/2022 và Điều 7 khản 2 mục a Thông tư 19/2012/TTLT-BTC-BKH&amp;ĐT-BTTTT ngày 15/2/2012); QĐ 43/QĐ-UBND, ngày 16/11/2018</t>
  </si>
  <si>
    <t>6959</t>
  </si>
  <si>
    <t>Lưu điện Online</t>
  </si>
  <si>
    <t>F. Nâng cao năng lực quản lý dân số vùng đồng bào dân tộc thiểu số và miền núi</t>
  </si>
  <si>
    <t>Khoản 6, điều 34 và khoản 1 điều 4 của  TT 55/2023/TT-BTC, ngày 15/8/2023</t>
  </si>
  <si>
    <t xml:space="preserve">Tài liệu, văn phòng phẩm cho học viên, giảng viên: 1.414 người * 10.000 đồng </t>
  </si>
  <si>
    <t>Tiền giảng viên: 300.000 đồng / buổi *126 lớp* 2 buổi</t>
  </si>
  <si>
    <t xml:space="preserve">Chi bù tiền ăn cho CTV: 1 ngày * 100.000 đồng  * 1.414 người   </t>
  </si>
  <si>
    <t>Điểm c khoản 4 điều 12 của TT 40/2017/TT-BTC</t>
  </si>
  <si>
    <t>Giải khát giữa giờ:  10.000 đồng/buổi  * 1.540 người*2 buổi</t>
  </si>
  <si>
    <t>mục d, khoản 2, diều 4 TT 15/2022/TT-BTC, ngày 04/3/2022; Khoản 3, Điều 12, Thông tư 40/2017/TT-BTC, ngày 28/4/2017 ( 1.413 CTV+  giảng viên )</t>
  </si>
  <si>
    <t xml:space="preserve">Thanh toán xăng xe: 500 km * 0,15 lít * 24.000 đồng *2 lượt * 5 cuộc </t>
  </si>
  <si>
    <t xml:space="preserve">Khoản 1, điều 4  TT 55/2023/TT-BTC, ngày 15/8/2023; 
TT 40/2017/TT-BTC, ngày 28/4/2017 </t>
  </si>
  <si>
    <t>1. Cán bộ cấp tỉnh kiểm tra, giám sát, đánh giá, quản lý thực hiện chương trình tại tuyến cơ sở  02 cuộc/ năm/ huyện * 10 huyện</t>
  </si>
  <si>
    <t xml:space="preserve">Thanh toán tiền tàu xe: 120 km * 0,15 lít * 24.000 đồng *2 lượt * 2 cuộc * 8 huyện </t>
  </si>
  <si>
    <t xml:space="preserve">TT 40/2017/TT-BTC, ngày 28/4/2017 </t>
  </si>
  <si>
    <t>Phụ cấp công tác: 5 người * 8 huyện  * 200.000 đồng  * 4 ngày * 2 cuộc/ huyện</t>
  </si>
  <si>
    <t>Thanh toán tiền ngủ: 5 người * 3 tối *8 huyện * 300.000 đồng  * 2 cuộc/ huyện</t>
  </si>
  <si>
    <t>2. Kiểm tra giám sát, đánh giá, quản lý triển khai thực hiện chiến dịch  62 xã ( Huyện GS xã)</t>
  </si>
  <si>
    <t>Thanh toán tiền tàu xe: 30 km * 0,2 lít * 24.000 đồng *2 lượt * 62 xã * 2 người</t>
  </si>
  <si>
    <t>Phụ cấp công tác: 2 người * 200.000 đồng  * 2 ngày * 62 xã</t>
  </si>
  <si>
    <t xml:space="preserve">Thanh toán tiền ngủ: 2 người * 1 tối * 250.000 đồng  * 62 xã </t>
  </si>
  <si>
    <t>3. Kiểm tra giám sát, đánh giá, quản lý triển khai thực hiện chương trình tại các xã ( Huyện GS xã) 126 xã ( 2 lần/ năm)</t>
  </si>
  <si>
    <t>XEM LẠI = 2 LẦN/NĂM</t>
  </si>
  <si>
    <t>Thanh toán tiền tàu xe: 30 km * 0,2 lít * 24.000 đồng *2 lượt * 126 xã * 2 người* 2 lần</t>
  </si>
  <si>
    <t>Phụ cấp công tác: 2 người * 200.000 đồng  * 2 ngày * 126 xã* 2 lần</t>
  </si>
  <si>
    <t>Thanh toán tiền ngủ: 2 người * 1 tối * 250.000 đồng  *  126 xã * 2 lần</t>
  </si>
  <si>
    <t>4. Nâng cao năng lực quản lý dân số: Học tập Trao đổi kinh nghiệm</t>
  </si>
  <si>
    <t>Thuê xe ô tô:  6 ngày * 3.500.000 đồng</t>
  </si>
  <si>
    <t>LÀM LẠI</t>
  </si>
  <si>
    <t xml:space="preserve">Phụ cấp công tác: 24 người * 200.000 đồng  * 6 ngày </t>
  </si>
  <si>
    <t>CCDS 4-6 người: Lđ, KT, TPP;
TTYT 10; cdc 1 người, 4 bv tuyến tỉnh
SYT 4: LĐ syt, KHTC, NVYD, Thanh tra.
(tổng số người 24, 6 ngày, 05 đêm, đi Bắc Kạn hay Hà Giang hay Cao Bằng???)</t>
  </si>
  <si>
    <t xml:space="preserve">Thanh toán tiền ngủ: 24 người * 5 tối * 400.000 đồng </t>
  </si>
  <si>
    <t xml:space="preserve">Tổng cộng </t>
  </si>
  <si>
    <t>Biểu 05</t>
  </si>
  <si>
    <t>Dự Án 10: Truyền thông, tuyên truyền, vận động trong vùng đồng bào DTTS&amp;MN, kiểm tra, giám sát đánh giá việc tổ chức thực hiện chương trình.</t>
  </si>
  <si>
    <t>Tiểu dự án 3: Kiểm tra, giám sát, đánh giá, đào tạo, tập huấn tổ chức thực hiện Chương trình ( Sự nghiệp kinh tế)</t>
  </si>
  <si>
    <t>Kiểm tra, đánh giá, quản lý chương trình</t>
  </si>
  <si>
    <t>1. Cán bộ cấp tỉnh kiểm tra, giám sát, đánh giá, quản lý thực hiện chương trình tại tuyến cơ sở  02 cuộc/ năm</t>
  </si>
  <si>
    <t xml:space="preserve">Thanh toán tiền tàu xe: 120 km * 0,15 lít * 24.000 đồng *2 lượt * 2 cuộc </t>
  </si>
  <si>
    <t>Phụ cấp công tác: 4 người * 2 huyện  * 200.000 đồng  * 4 ngày * 2 cuộc</t>
  </si>
  <si>
    <t>Thanh toán tiền ngủ: 4 người * 3 tối * 300.000 đồng  * 2 cuộc</t>
  </si>
  <si>
    <t>DỰ TOÁN KINH PHÍ HOẠT ĐỘNG DÂN SỐ VÀ PHÁT TRIỂN NĂM 2025
(CTMT QG PHÁT TRIỂN KINH TẾ - XÃ HỘI VÙNG ĐỒNG BÀO 
DÂN TỘC THIỂU SỐ VÀ MIỀN NÚI)</t>
  </si>
  <si>
    <t>Thuê Hội trường, tăng âm hoa đài:  7.000.000 đồng*2 ngày * 4 lớp</t>
  </si>
  <si>
    <r>
      <t xml:space="preserve">DỰ TOÁN KINH PHÍ HOẠT ĐỘNG DÂN SỐ VÀ PHÁT TRIỂN NĂM 2025
(CTMT QG PHÁT TRIỂN KINH TẾ - XÃ HỘI VÙNG ĐỒNG BÀO 
DÂN TỘC THIỂU SỐ VÀ MIỀN NÚI)
</t>
    </r>
    <r>
      <rPr>
        <i/>
        <sz val="12"/>
        <color theme="1"/>
        <rFont val="Times New Roman"/>
        <family val="1"/>
      </rPr>
      <t>(Kèm theo kế hoạch số      /KH-CCDS, ngày     tháng 6 năm 2024 của Chi cục Dân số - KHHGĐ tỉnh)</t>
    </r>
  </si>
  <si>
    <t>Pa nô tuyên truyền (cao 1,2 mét * rộng 0,8 mét):  1.100.000 đồng/ cái * 50 cái</t>
  </si>
  <si>
    <t>V. Chi tổ chức cuộc thi phục vụ công tác thông tin, tuyên truyền</t>
  </si>
  <si>
    <t>điểm e, điều 4, TT 55/2023/TT-BTC, ngày 15/8/2023</t>
  </si>
  <si>
    <t>Xây dựng đề cương chi tiết</t>
  </si>
  <si>
    <t>Thông tư liên tịch số 14/2014/TTLT-BTC-BTP ngày 27/01/2014</t>
  </si>
  <si>
    <t>Tổng hợp hoàn chỉnh đề cương tổng quát</t>
  </si>
  <si>
    <t>Chủ tịch hội đồng, Phó chủ tịch thường trực, uỷ viên…200.000 đồng * 1 ngày * 7 người</t>
  </si>
  <si>
    <t>Điểm e, Khoản 6, Điều 3 Thông tư liên tịch số 66/2012/TTLT-BTC-BGDĐT ngày 26/4/2012</t>
  </si>
  <si>
    <t>Thuê Âm thanh loa máy, nhạc công, ánh sáng, ti vi kết nối máy tính …</t>
  </si>
  <si>
    <t>Trang trí khánh tiết Ma két sân khấu (Kích thước to), mô hình rung chuông vàng…</t>
  </si>
  <si>
    <t>In số báo danh (hình hoa bằng giấy treo ở vai áo hoặc mũ đội có số báo danh có số thứ tự từ 01-50).  10.000 đồng * 50 người</t>
  </si>
  <si>
    <t>Bảng, bút xóa, bút viết cho thí sinh tham gia</t>
  </si>
  <si>
    <t>Băng rôn 2 cái, Stadee 4 cái</t>
  </si>
  <si>
    <t>Khung giấy chứng nhận, giấy chứng nhận: 11 cái *70.00 đồng</t>
  </si>
  <si>
    <t>Dẫn chương trình (Số lượng 02 MC)- 1,5 ngày</t>
  </si>
  <si>
    <t>Nước uống: 200 người * 1,5 ngày * 10.000 đồng(cả thầy cô và hs cổ vũ)</t>
  </si>
  <si>
    <t xml:space="preserve"> Văn nghệ: Chuẩn bị 06 tiết mục (Trong đó có 03 tiết mục chào mừng mở đầu hội thi; 03 tiết mục xen kẽ giữa các phần thi): 10 người *200.000 đồng * 1 ngày</t>
  </si>
  <si>
    <t>Hoa tươi trao giải thưởng: 11 bó hoa *100.000 đồng</t>
  </si>
  <si>
    <t>Giải thưởng: 01 xuất sắc; 10 giải thành tích tốt</t>
  </si>
  <si>
    <t>B. Cung cấp dịch vụ tầm soát, chuẩn đoán và điều trị trước sinh và sơ sinh</t>
  </si>
  <si>
    <r>
      <t xml:space="preserve">I. Phổ biến kiến thức Chăm sóc sức khoẻ cho người cao tuổi </t>
    </r>
    <r>
      <rPr>
        <i/>
        <sz val="10"/>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</si>
  <si>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10"/>
        <color theme="1"/>
        <rFont val="Times New Roman"/>
        <family val="1"/>
      </rPr>
      <t>1.414 thôn bản *30 người * 10.000 đồng / năm*1 buổi</t>
    </r>
  </si>
  <si>
    <r>
      <t xml:space="preserve">II. Chi tổ chức chiến dịch truyền thông lồng ghép cung cấp dịch vụ khám sức khỏe, sàng lọc một số bệnh thường gặp ở người cao tuổi </t>
    </r>
    <r>
      <rPr>
        <i/>
        <sz val="10"/>
        <color theme="1"/>
        <rFont val="Times New Roman"/>
        <family val="1"/>
      </rPr>
      <t>( tổ chức vào tháng 10, tháng hành động vì người cao tuổi)</t>
    </r>
    <r>
      <rPr>
        <b/>
        <sz val="10"/>
        <color theme="1"/>
        <rFont val="Times New Roman"/>
        <family val="1"/>
      </rPr>
      <t xml:space="preserve"> - thời gian thực hiện chiến dịch 3 ngày</t>
    </r>
  </si>
  <si>
    <t>II.  Tập huấn lấy mẫu máu gót chân cho cán bộ y tế tuyến huyện, xã: 1 người ( NHS/YSSN)/ xã (126 xã); 1 người/ huyện (10 huyện): 2 ngày/ lớp (Tổng số: 136 người)- tỉnh tổ chức</t>
  </si>
  <si>
    <t>IV. Cán bộ cấp tỉnh tham gia Đào tạo, bỗi dưỡng, tập huấn kiến thức, chuyên môn nghiệp vụ quản lý Dân số tại Trung ương</t>
  </si>
  <si>
    <t xml:space="preserve"> V. Kiểm tra, đánh giá, quản lý chương trình</t>
  </si>
  <si>
    <t>III.  Tập huấn cập nhật kiến thức cho cán bộ dân số, y tế tuyến huyện và xã làm công tác về chuyên môn kỹ thuật dân số 1 người/ xã (126 xã); 1 người/ huyện (10 huyện): 2 ngày/ lớp (Tổng số: 136 người)- tỉnh tổ chức</t>
  </si>
  <si>
    <t>(TH về NCT, Tiền hôn nhân)…..</t>
  </si>
  <si>
    <t>I. Tập huấn cung câp kiến thức, kỹ năng cho CTV dân số cấp thôn, bản về chuyên môn, nghiệp vụ quản lý dân số trên địa bàn: 1.414 thôn, bản - 126 lớp - 01 ngày 1/lớp (Huyện tổ chức tập huấn cho CTV dân số tại các xã)</t>
  </si>
  <si>
    <t>Thanh toán tiền tàu xe: 450.000 đồng * 2 lượt * 5 cuộc * 3 người</t>
  </si>
  <si>
    <t>Phụ cấp công tác: (5 người * 200.000 đồng  * 5 ngày * 5 cuộc) + (3 người * 200.000 đồng * 5 ngày * 5 cuộc)</t>
  </si>
  <si>
    <t>Thanh toán tiền ngủ:  (5 người * 400.000 đồng  * 4 tối * 5 cuộc) + (3 người * 400.000 đồng * 4 tối * 5 cuộc)</t>
  </si>
  <si>
    <t>Không giao CT chuyên môn</t>
  </si>
  <si>
    <t>(Trừ 32  tổ dân phố của 3 phường - TP không dtts)</t>
  </si>
  <si>
    <t xml:space="preserve">1. Truyền thông, nói chuyện chuyên đề về hệ lụy mất cân bằng giới tính khi sinh tại các xã </t>
  </si>
  <si>
    <t xml:space="preserve"> Chi Báo cáo viên: 200.000 đồng/ buổi * 02 trường * 1 buổi/ trường/ năm</t>
  </si>
  <si>
    <t>Nói chuyện chuyên đề, tư vấn tại trường chuyên nghiệp -giải khát giữa giờ: 2 trường * 10.000 đồng* 100 hs / trường * 1 buổi/trường/năm</t>
  </si>
  <si>
    <t>II. Kiểm soát, quản lý dân số vùng đồng bào dân tộc thiểu số và miền núi, khu vực biên giới:  Mỗi năm 70% phiếu thu tin có thông tin biến động</t>
  </si>
  <si>
    <t>A. Truyền thông vận động xã hội, chuyển đổi hành vi và tư vấn cộng đồng về khám sức khỏe trước khi kết hôn và tầm soát, chẩn đoán, điều trị trước sinh và sơ sinh: 2 lần/ huyện/ năm; 2 lần/ thôn, bản/ năm.</t>
  </si>
  <si>
    <t>I. Tổ chức các buổi tư vấn, nói chuyện chuyên đề Tuyến thôn, bản, tổ dân phố</t>
  </si>
  <si>
    <t>ĐỀ NGHỊ BỔ SUNG KINH PHÍ</t>
  </si>
  <si>
    <r>
      <t>1. Cán bộ cấp tỉnh kiểm tra, giám sát, đánh giá, quản lý thực hiện chương trình tại tuyến cơ sở  02 cuộc/ năm</t>
    </r>
    <r>
      <rPr>
        <b/>
        <sz val="10"/>
        <color rgb="FFFF0000"/>
        <rFont val="Times New Roman"/>
        <family val="1"/>
      </rPr>
      <t xml:space="preserve"> - (Tuần Giáo, Tủa Chùa)</t>
    </r>
  </si>
  <si>
    <t xml:space="preserve">Thanh toán tiền tàu xe: 120 km * 0,25 lít * 24.000 đồng *2 lượt * 2 cuộc </t>
  </si>
  <si>
    <t>TP ĐBP</t>
  </si>
  <si>
    <t xml:space="preserve">2.  Tuyên truyền, phổ biến giáo dục pháp luật của Nhà nước về dân số nhân kỷ niệm  ngày Dân số TG 11/7 và ngày DSVN 26/12. </t>
  </si>
  <si>
    <t>2.3. Tuyên truyền, phổ biến giáo dục pháp luật của Nhà nước về dân số nhân kỷ niệm ngày DSVN 26/12 tại xã 1/2 ngày là 1 lần/ năm/xã</t>
  </si>
  <si>
    <t xml:space="preserve"> Chi Báo cáo viên: 200.000 đồng * 1 trường *1 buổi/ trường/ năm</t>
  </si>
  <si>
    <t>Chi giải khát giữa giờ phục vụ truyền thông trường Dân tộc nội trú (tối thiểu 100 người/ lần ): 1.000.000 đồng/lần * 1 buổi/ trường/năm * 1 trường</t>
  </si>
  <si>
    <t xml:space="preserve"> - Chi cập nhật thông tin về dân số, kế hoạch hóa gia đình của hộ gia đình từ Sổ ghi chép ban đầu về dân số của cộng tác viên: 10.000 đồng * 141 CTV * 12 tháng * 50% phiếu thu tin của CTV có từ 5 hộ gia đình có thông tin biến động </t>
  </si>
  <si>
    <t xml:space="preserve">Tài liệu, văn phòng phẩm cho học viên, giảng viên: 141 người * 10.000 đồng </t>
  </si>
  <si>
    <t>Tiền giảng viên: 300.000 đồng / buổi *9 lớp* 2 buổi</t>
  </si>
  <si>
    <t xml:space="preserve">Chi bù tiền ăn cho CTV: 1 ngày * 100.000 đồng  * 141 người   </t>
  </si>
  <si>
    <t>Giải khát giữa giờ:  10.000 đồng/buổi  * 150 người * 2 buổi</t>
  </si>
  <si>
    <t>II. Xã tổ chức tập huấn cho 66 tình nguyện viên (CTV) của CLB người cao tuổi/4 xã (01 ngày/01 lớp)</t>
  </si>
  <si>
    <t xml:space="preserve">Tài liệu, văn phòng phẩm cho học viên, giảng viên: 66 người * 12.000 đồng </t>
  </si>
  <si>
    <t>Tiền giảng viên: 300.000 đồng / buổi *01 lớp* 2 buổi</t>
  </si>
  <si>
    <t>Giải khát giữa giờ:  10.000 đồng/buổi  * 67 người * 2 buổi * 1 lớp</t>
  </si>
  <si>
    <t>I. Tập huấn cung câp kiến thức, kỹ năng cho CTV dân số cấp thôn, bản về chuyên môn, nghiệp vụ quản lý dân số trên địa bàn: 141 thôn, bản - 09 lớp - 01 ngày 1/lớp (xã tổ chức tập huấn cho CTV dân số tại các cụm)</t>
  </si>
  <si>
    <t xml:space="preserve">Chi bù tiền ăn cho CTV (70% của 66 người): 1 ngày * 100.000 đồng  * 66 người    </t>
  </si>
  <si>
    <t xml:space="preserve"> Tiền giải khát giữa giờ: 30 người *2 lần/ năm * 7.000 đồng/ buổi * 141 bản</t>
  </si>
  <si>
    <t>Chi Báo cáo viên: 01 buổi * 100.000 đồng * 1 người * 9 xã</t>
  </si>
  <si>
    <t>Khẩu hiệu tuyên truyền (01 mặt): 9 xã * 500.000 đồng</t>
  </si>
  <si>
    <t>Chi bồi dưỡng phát thanh viên trên phương tiện truyền thanh xã (ngày 1/10, tháng hành động quốc gia về người cao tuổi): 60.000 đồng /lần phát thanh * 9 xã * 1 buổi</t>
  </si>
  <si>
    <t xml:space="preserve">Chi hỗ trợ cán bộ kỹ thuật thực hiện dịch vụ (ngoài tiền công tác phí hiện hành): 50.000 đồng/người/buổi * 2 người * 4 buổi * 9 xã </t>
  </si>
  <si>
    <t>III. CLB tình nguyện viên tổ chức truyền thông nói chuyện về ngày Quốc tế NCT, CSSK NCT và hướng dẫn CSSK NCT tại  4 CLB:  4 lần / năm * 30 người / CLB</t>
  </si>
  <si>
    <t>Báo cáo viên: 100.000 đồng /cuộc * 4 lần * 4 CLB</t>
  </si>
  <si>
    <t xml:space="preserve">Chi Báo cáo viên : 01 buổi * 100.000 đồng * 1 người/xã * 9 xã </t>
  </si>
  <si>
    <t xml:space="preserve"> Chi Báo cáo viên: 200.000 đồng * 3 trường * 1 buổi/ trường/ năm</t>
  </si>
  <si>
    <t>Chi giải khát giữa giờ cho học sinh  tại trường THPT: 3 trường * 1.000.000 đồng/trường * 1 buổi/ trường/ năm (tối thiêu 100 HS/ lần )</t>
  </si>
  <si>
    <t>Tiền giải khát: 4 CLB * 4 lần/ năm * 30 người / CLB *7.000 đồng/ người</t>
  </si>
  <si>
    <t xml:space="preserve">Băng rôn tuyên tuyền:  9 cái * 1 đợt * 300.000 đồng/cái </t>
  </si>
  <si>
    <t>Trang trí khánh tiết: 200.000 đồng * 9 xã * 1 cái * 1 buổi /năm</t>
  </si>
  <si>
    <t>Tiền giải khát giữa giờ: 50 người * 10.000 đồng * 9 xã *1 buổi/năm</t>
  </si>
  <si>
    <t>Tiền giải khát giữa giờ: 30 người * 1 buổi/xã *9 xã* 7.000 đồng</t>
  </si>
  <si>
    <t>Chi giải khát giữa giờ phục vụ truyền thông cho người cao tuổi tại xã: 27 người * 1 buổi/ năm * 8.000 đồng * 9 xã</t>
  </si>
  <si>
    <t>I</t>
  </si>
  <si>
    <t>Dự toán năm 2024 chuyển sang</t>
  </si>
  <si>
    <t>Tổng Dự toán giao</t>
  </si>
  <si>
    <t>Dự toán giao năm 2025</t>
  </si>
  <si>
    <t>II</t>
  </si>
  <si>
    <t>Dự toán chi</t>
  </si>
  <si>
    <t>Còn lại</t>
  </si>
  <si>
    <t>PHỤ LỤC CÔNG KHAI PHÂN BỔ DỰ TOÁN KINH PHÍ HOẠT ĐỘNG DÂN SỐ VÀ PHÁT TRIỂN NĂM 2025
(Dự án 7 - CTMT QG PHÁT TRIỂN KINH TẾ - XÃ HỘI VÙNG ĐỒNG BÀO DÂN TỘC THIỂU SỐ VÀ MIỀN NÚI)
(Kèm theo Quyết định số 136a/QĐ-TTYT ngày 25/6/2025 của Trung tâm Y tế thành phố Điện Biên Phủ)</t>
  </si>
  <si>
    <t xml:space="preserve"> Dự án 7: Chăm sóc SKND, nâng cao thể trạng, tầm vóc người DTTS, phòng chống suy DD trẻ em</t>
  </si>
  <si>
    <t>Chi đào tạo, bỗi dưỡng nâng cao năng lực chuyên môn cho người làm công tác y tế, chuyển giao kỹ thuật về trạm y tế xã, đào tạo y học gia đình cho nhân viên trạm y tế xã.</t>
  </si>
  <si>
    <t>Hỗ trợ điểm tiêm chủng ngoại trạm</t>
  </si>
  <si>
    <t>Nhóm hoạt động: Chăm sóc sức khoẻ, giảm tử vong mẹ, trẻ em</t>
  </si>
  <si>
    <t>Nhóm hoạt động: Tuyên truyền vận động, truyền thông thay đổi hành vi về chăm sóc sức khỏe, dinh dưỡng bà mẹ - trẻ em.</t>
  </si>
  <si>
    <t xml:space="preserve"> - Không chi. 
 - Lý do không chi: Ngày 06/6/2024 UBND tỉnh Điện Biên ban hành Quyết định số 1011/QĐ-UBND công nhận xã Pá Khoang là xã đạt chuẩn nông thôn mới năm 2023. Tại Điều 3 Quyết định số 861/QĐ-TTg ngày 04/6/2021 của Chính phủ có quy định: Các xã khu vực III, khu vực II đã được phê duyệt tại Quyết định này nếu được công nhận đạt chuẩn nông thôn mới sẽ được xác định là xã khu vực I và thôi hưởng các chính sách áp dụng đối với xã khu vực III, khu vực II kể từ ngày Quyết định của cấp có thẩm quyền công nhận xã đạt chuẩn nông thôn mới có hiệu lực. 
 - Dự toán năm 2024 dư chuyển sang và dự toán năm 2025 ngân sách giao Trung tâm Y tế thành phố sẽ làm tờ trình gửi Sở Y tế để điều chỉnh lại cho đơn vị khác trong ngành.</t>
  </si>
  <si>
    <r>
      <t xml:space="preserve">I. Phổ biến kiến thức Chăm sóc sức khoẻ cho người cao tuổi </t>
    </r>
    <r>
      <rPr>
        <i/>
        <sz val="8"/>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</si>
  <si>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8"/>
        <color theme="1"/>
        <rFont val="Times New Roman"/>
        <family val="1"/>
      </rPr>
      <t>141 thôn bản *30 người * 7.000 đồng / năm*1 buổi</t>
    </r>
  </si>
  <si>
    <r>
      <t xml:space="preserve">II. Chi tổ chức chiến dịch truyền thông lồng ghép cung cấp dịch vụ khám sức khỏe, sàng lọc một số bệnh thường gặp ở người cao tuổi </t>
    </r>
    <r>
      <rPr>
        <i/>
        <sz val="8"/>
        <color theme="1"/>
        <rFont val="Times New Roman"/>
        <family val="1"/>
      </rPr>
      <t>( tổ chức vào tháng 10, tháng hành động vì người cao tuổi)</t>
    </r>
    <r>
      <rPr>
        <b/>
        <sz val="8"/>
        <color theme="1"/>
        <rFont val="Times New Roman"/>
        <family val="1"/>
      </rPr>
      <t xml:space="preserve"> </t>
    </r>
  </si>
  <si>
    <t xml:space="preserve">Phát triển y tế cơ sở vùng đồng bào dân tộc thiểu số </t>
  </si>
  <si>
    <t>Đào tạo, chuyển giao kỹ thuật</t>
  </si>
  <si>
    <t>Đào tạo hỗ trợ bác sĩ chuyên khoa I.. Tổng cả ngành 38HV</t>
  </si>
  <si>
    <t xml:space="preserve"> Triển khai, thực hiện các gói chính sách hỗ trợ về chăm sóc sức khoẻ bà mẹ, trẻ em tại các xã khu vực III vùng đồng bào dân tộc thiểu số và miền núi</t>
  </si>
  <si>
    <t>Ghi chú: Dự toán được phân bổ theo các khoản mục chi nêu trên, căn cứ vào kết quả thực hiện và số kinh phí thực tế phát sinh, đơn vị có thể điều chỉnh các định mức chi giữa các nội dung với nhau để đảm bảo đúng 
dự toán ngân sách được giao.</t>
  </si>
  <si>
    <t xml:space="preserve"> Chương: 423</t>
  </si>
  <si>
    <t>(Dùng cho đơn vị sử dụng ngân sách nhà nước hỗ trợ)</t>
  </si>
  <si>
    <t>Đvt: Triệu đồng</t>
  </si>
  <si>
    <t>Nội dung</t>
  </si>
  <si>
    <t>Nguồn ngân sách trong nước</t>
  </si>
  <si>
    <t>Chi quản lý hành chính</t>
  </si>
  <si>
    <t>1.1</t>
  </si>
  <si>
    <t>1.2</t>
  </si>
  <si>
    <t>2.1</t>
  </si>
  <si>
    <t>Kinh phí thực hiện nhiệm vụ khoa học công nghệ</t>
  </si>
  <si>
    <t>2.2</t>
  </si>
  <si>
    <t>2.3</t>
  </si>
  <si>
    <t>Chi sự nghiệp giáo dục, đào tạo và dạy nghề</t>
  </si>
  <si>
    <t>3.1</t>
  </si>
  <si>
    <t>3.2</t>
  </si>
  <si>
    <t>4.1</t>
  </si>
  <si>
    <t>4.2</t>
  </si>
  <si>
    <t>5.1</t>
  </si>
  <si>
    <t>5.2</t>
  </si>
  <si>
    <t>6.1</t>
  </si>
  <si>
    <t>6.2</t>
  </si>
  <si>
    <t>Chi sự nghiệp bảo vệ môi trường</t>
  </si>
  <si>
    <t>7.1</t>
  </si>
  <si>
    <t>7.2</t>
  </si>
  <si>
    <t>8.1</t>
  </si>
  <si>
    <t>8.2</t>
  </si>
  <si>
    <t>Chi sự nghiệp phát thanh, truyền hình, thông tấn</t>
  </si>
  <si>
    <t>9.1</t>
  </si>
  <si>
    <t>9.2</t>
  </si>
  <si>
    <t>Chi sự nghiệp thể dục thể thao</t>
  </si>
  <si>
    <t>10.1</t>
  </si>
  <si>
    <t>10.2</t>
  </si>
  <si>
    <t>Nguồn vốn viện trợ</t>
  </si>
  <si>
    <t>Dự án A</t>
  </si>
  <si>
    <t>Dự án B</t>
  </si>
  <si>
    <t>III</t>
  </si>
  <si>
    <t>Nguồn vay nợ nước ngoài</t>
  </si>
  <si>
    <t xml:space="preserve">  Đơn vị: Trung tâm Y tế Điện Biên Phủ</t>
  </si>
  <si>
    <t>(Kèm theo Quyết định số 128/QĐ-TTYT ngày 07/4/2026 của Trung tâm Y tế Điện Biên Phủ</t>
  </si>
  <si>
    <t>Dự toán được giao</t>
  </si>
  <si>
    <t>A</t>
  </si>
  <si>
    <t>Kinh phí thường xuyên giao tự chủ</t>
  </si>
  <si>
    <t>Kinh phí thường xuyên không giao tự chủ</t>
  </si>
  <si>
    <t>Kinh phí giao thực hiện chế độ tự chủ</t>
  </si>
  <si>
    <t>Kinh phí không giao thực hiện chế độ tự chủ</t>
  </si>
  <si>
    <t>Chi sự nghiệp khoa học, công nghệ, đổi mới sáng tạo và chuyển đổi số</t>
  </si>
  <si>
    <t>B</t>
  </si>
  <si>
    <t>-</t>
  </si>
  <si>
    <t>Nhiệm vụ khoa học công nghệ, đổi mới sáng tạo cấp qua Quỹ phát triển khoa học công nghệ</t>
  </si>
  <si>
    <t>Nhiệm vụ khoa học công nghệ, đổi mới sáng tạo không cấp qua Quỹ phát triển khoa học công nghệ</t>
  </si>
  <si>
    <t>Nhiệm vụ khoa học công nghệ, đổi mới sáng tạo</t>
  </si>
  <si>
    <t>Nhiệm vụ chuyển đổi số</t>
  </si>
  <si>
    <t>Chi sự nghiệp giáo dục, đào tạo</t>
  </si>
  <si>
    <t>Chi sự nghiệp y tế, dân số và gia đình</t>
  </si>
  <si>
    <t>Chi bảo đảm xã hội</t>
  </si>
  <si>
    <t>Chi hoạt động kinh tế</t>
  </si>
  <si>
    <t>Chi sự nghiệp văn hóa thông tin</t>
  </si>
  <si>
    <t xml:space="preserve">                                                               Ngày 07 tháng 4 năm 2026</t>
  </si>
  <si>
    <t xml:space="preserve">                                                                 Thủ trưởng đơn vị </t>
  </si>
  <si>
    <t>Mẫu biểu số 76</t>
  </si>
  <si>
    <t>DỰ TOÁN THU- CHI NGÂN SÁCH NHÀ NƯỚC HỖ TRỢ</t>
  </si>
  <si>
    <t>Số TT</t>
  </si>
  <si>
    <t>THU NGÂN SÁCH NHÀ NƯỚC</t>
  </si>
  <si>
    <t>Nguồn thu thuộc ngân sách nhà nước</t>
  </si>
  <si>
    <t>Thu từ nguồn NSNN hỗ trợ (đấu thầu, đặt hàng, kinh phí miễn giảm học phí....)</t>
  </si>
  <si>
    <t>CHI NGÂN SÁCH NHÀ NƯỚC</t>
  </si>
  <si>
    <t>Dự án A</t>
  </si>
  <si>
    <t>Dự án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</si>
</sst>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0_);_(&quot;$&quot;* \(#,##0\);_(&quot;$&quot;* &quot;-&quot;_);_(@_)"/>
    <numFmt numFmtId="44" formatCode="_(&quot;$&quot;* #,##0.00_);_(&quot;$&quot;* \(#,##0.00\);_(&quot;$&quot;* &quot;-&quot;??_);_(@_)"/>
    <numFmt numFmtId="43" formatCode="_(* #,##0.00_);_(* \(#,##0.00\);_(* &quot;-&quot;??_);_(@_)"/>
    <numFmt numFmtId="164" formatCode="_-* #,##0.00\ _₫_-;\-* #,##0.00\ _₫_-;_-* &quot;-&quot;??\ _₫_-;_-@_-"/>
    <numFmt numFmtId="165" formatCode="_-* #,##0_-;\-* #,##0_-;_-* &quot;-&quot;_-;_-@_-"/>
    <numFmt numFmtId="166" formatCode="0.0"/>
    <numFmt numFmtId="167" formatCode="_-&quot;$&quot;* #,##0_-;\-&quot;$&quot;* #,##0_-;_-&quot;$&quot;* &quot;-&quot;_-;_-@_-"/>
    <numFmt numFmtId="168" formatCode="0&quot;.&quot;000%"/>
    <numFmt numFmtId="169" formatCode="###,0&quot;.&quot;00\ &quot;F&quot;;[Red]\-###,0&quot;.&quot;00\ &quot;F&quot;"/>
    <numFmt numFmtId="170" formatCode="&quot;\&quot;#,##0.00;[Red]&quot;\&quot;&quot;\&quot;&quot;\&quot;&quot;\&quot;&quot;\&quot;&quot;\&quot;\-#,##0.00"/>
    <numFmt numFmtId="171" formatCode="_-* #,##0.00\ _€_-;\-* #,##0.00\ _€_-;_-* &quot;-&quot;??\ _€_-;_-@_-"/>
    <numFmt numFmtId="172" formatCode="m/d/yy;@"/>
    <numFmt numFmtId="173" formatCode="#,##0.000000"/>
    <numFmt numFmtId="174" formatCode="_(* #,##0_);_(* \(#,##0\);_(* &quot;-&quot;??_);_(@_)"/>
  </numFmts>
  <fonts count="78">
    <font>
      <sz val="12"/>
      <color theme="1"/>
      <name val="Times New Roman"/>
      <family val="2"/>
    </font>
    <font>
      <sz val="12"/>
      <color theme="1"/>
      <name val="Times New Roman"/>
      <family val="2"/>
    </font>
    <font>
      <sz val="12"/>
      <name val="Times New Roman"/>
      <family val="1"/>
      <charset val="163"/>
    </font>
    <font>
      <sz val="12"/>
      <name val=".VnTime"/>
      <family val="2"/>
    </font>
    <font>
      <sz val="12"/>
      <name val="Times New Roman"/>
      <family val="1"/>
    </font>
    <font>
      <sz val="14"/>
      <name val="Times New Roman"/>
      <family val="1"/>
    </font>
    <font>
      <sz val="14"/>
      <name val="Times New Roman"/>
      <family val="1"/>
      <charset val="163"/>
    </font>
    <font>
      <sz val="10"/>
      <name val="Arial"/>
      <family val="2"/>
    </font>
    <font>
      <sz val="12"/>
      <color indexed="8"/>
      <name val="Times New Roman"/>
      <family val="2"/>
    </font>
    <font>
      <sz val="12"/>
      <name val="VNI-Times"/>
    </font>
    <font>
      <sz val="11"/>
      <name val="??"/>
      <family val="3"/>
    </font>
    <font>
      <sz val="14"/>
      <name val="??"/>
      <family val="3"/>
    </font>
    <font>
      <sz val="12"/>
      <name val="????"/>
      <charset val="136"/>
    </font>
    <font>
      <sz val="12"/>
      <name val="???"/>
      <family val="3"/>
    </font>
    <font>
      <sz val="10"/>
      <name val="???"/>
      <family val="3"/>
    </font>
    <font>
      <sz val="10"/>
      <name val="VNI-Times"/>
    </font>
    <font>
      <sz val="10"/>
      <name val="Arial"/>
      <family val="2"/>
      <charset val="163"/>
    </font>
    <font>
      <sz val="14"/>
      <color theme="1"/>
      <name val="Calibri"/>
      <family val="1"/>
      <scheme val="minor"/>
    </font>
    <font>
      <sz val="12"/>
      <color indexed="9"/>
      <name val="Times New Roman"/>
      <family val="2"/>
      <charset val="163"/>
    </font>
    <font>
      <sz val="11"/>
      <color indexed="8"/>
      <name val="Calibri"/>
      <family val="2"/>
    </font>
    <font>
      <sz val="11"/>
      <color theme="1"/>
      <name val="Calibri"/>
      <family val="2"/>
      <scheme val="minor"/>
    </font>
    <font>
      <sz val="14"/>
      <color theme="1"/>
      <name val="Times New Roman"/>
      <family val="1"/>
    </font>
    <font>
      <sz val="11"/>
      <color theme="1"/>
      <name val="Calibri"/>
      <family val="2"/>
      <charset val="163"/>
      <scheme val="minor"/>
    </font>
    <font>
      <sz val="10"/>
      <color indexed="8"/>
      <name val="VnBravo Times"/>
      <family val="2"/>
      <charset val="163"/>
    </font>
    <font>
      <sz val="9"/>
      <name val="Times New Roman"/>
      <family val="1"/>
    </font>
    <font>
      <sz val="10"/>
      <name val="Times New Roman"/>
      <family val="1"/>
    </font>
    <font>
      <i/>
      <sz val="12"/>
      <name val="Times New Roman"/>
      <family val="1"/>
    </font>
    <font>
      <b/>
      <sz val="10"/>
      <name val="Times New Roman"/>
      <family val="1"/>
    </font>
    <font>
      <sz val="8"/>
      <name val="Times New Roman"/>
      <family val="1"/>
    </font>
    <font>
      <i/>
      <sz val="10"/>
      <name val="Times New Roman"/>
      <family val="1"/>
    </font>
    <font>
      <b/>
      <i/>
      <sz val="10"/>
      <name val="Times New Roman"/>
      <family val="1"/>
    </font>
    <font>
      <i/>
      <sz val="8"/>
      <name val="Times New Roman"/>
      <family val="1"/>
    </font>
    <font>
      <b/>
      <sz val="8"/>
      <name val="Times New Roman"/>
      <family val="1"/>
    </font>
    <font>
      <i/>
      <sz val="11"/>
      <name val="Times New Roman"/>
      <family val="1"/>
    </font>
    <font>
      <sz val="13"/>
      <name val=".VnTime"/>
      <family val="2"/>
    </font>
    <font>
      <b/>
      <sz val="12"/>
      <name val="Times New Roman"/>
      <family val="1"/>
    </font>
    <font>
      <b/>
      <i/>
      <sz val="8"/>
      <name val="Times New Roman"/>
      <family val="1"/>
    </font>
    <font>
      <sz val="13"/>
      <name val="Times New Roman"/>
      <family val="1"/>
    </font>
    <font>
      <sz val="11"/>
      <name val="Times New Roman"/>
      <family val="1"/>
    </font>
    <font>
      <sz val="10"/>
      <color theme="1"/>
      <name val="Times New Roman"/>
      <family val="1"/>
    </font>
    <font>
      <b/>
      <sz val="10"/>
      <color theme="1"/>
      <name val="Times New Roman"/>
      <family val="1"/>
    </font>
    <font>
      <sz val="8"/>
      <color theme="1"/>
      <name val="Times New Roman"/>
      <family val="1"/>
    </font>
    <font>
      <i/>
      <sz val="10"/>
      <color theme="1"/>
      <name val="Times New Roman"/>
      <family val="1"/>
    </font>
    <font>
      <i/>
      <sz val="11"/>
      <color theme="1"/>
      <name val="Times New Roman"/>
      <family val="1"/>
    </font>
    <font>
      <i/>
      <sz val="8"/>
      <color theme="1"/>
      <name val="Times New Roman"/>
      <family val="1"/>
    </font>
    <font>
      <sz val="12"/>
      <color theme="1"/>
      <name val="Times New Roman"/>
      <family val="1"/>
    </font>
    <font>
      <b/>
      <sz val="12"/>
      <color theme="1"/>
      <name val="Times New Roman"/>
      <family val="1"/>
    </font>
    <font>
      <i/>
      <sz val="12"/>
      <color theme="1"/>
      <name val="Times New Roman"/>
      <family val="1"/>
    </font>
    <font>
      <b/>
      <sz val="8"/>
      <color theme="1"/>
      <name val="Times New Roman"/>
      <family val="1"/>
    </font>
    <font>
      <sz val="9"/>
      <color theme="1"/>
      <name val="Times New Roman"/>
      <family val="1"/>
    </font>
    <font>
      <b/>
      <i/>
      <sz val="8"/>
      <color theme="1"/>
      <name val="Times New Roman"/>
      <family val="1"/>
    </font>
    <font>
      <b/>
      <u/>
      <sz val="10"/>
      <color theme="1"/>
      <name val="Times New Roman"/>
      <family val="1"/>
    </font>
    <font>
      <u/>
      <sz val="10"/>
      <color theme="1"/>
      <name val="Times New Roman"/>
      <family val="1"/>
    </font>
    <font>
      <b/>
      <i/>
      <sz val="10"/>
      <color theme="1"/>
      <name val="Times New Roman"/>
      <family val="1"/>
    </font>
    <font>
      <sz val="7"/>
      <color theme="1"/>
      <name val="Times New Roman"/>
      <family val="1"/>
    </font>
    <font>
      <b/>
      <i/>
      <u/>
      <sz val="10"/>
      <color theme="1"/>
      <name val="Times New Roman"/>
      <family val="1"/>
    </font>
    <font>
      <sz val="13"/>
      <color theme="1"/>
      <name val="Times New Roman"/>
      <family val="1"/>
    </font>
    <font>
      <sz val="11"/>
      <color theme="1"/>
      <name val="Times New Roman"/>
      <family val="1"/>
    </font>
    <font>
      <b/>
      <sz val="10"/>
      <color rgb="FFFF0000"/>
      <name val="Times New Roman"/>
      <family val="1"/>
    </font>
    <font>
      <sz val="8"/>
      <color rgb="FFFF0000"/>
      <name val="Times New Roman"/>
      <family val="1"/>
    </font>
    <font>
      <sz val="10"/>
      <color rgb="FFFF0000"/>
      <name val="Times New Roman"/>
      <family val="1"/>
    </font>
    <font>
      <i/>
      <sz val="10"/>
      <color rgb="FFFF0000"/>
      <name val="Times New Roman"/>
      <family val="1"/>
    </font>
    <font>
      <b/>
      <sz val="8"/>
      <color rgb="FFFF0000"/>
      <name val="Times New Roman"/>
      <family val="1"/>
    </font>
    <font>
      <b/>
      <u/>
      <sz val="8"/>
      <color theme="1"/>
      <name val="Times New Roman"/>
      <family val="1"/>
    </font>
    <font>
      <u/>
      <sz val="8"/>
      <color theme="1"/>
      <name val="Times New Roman"/>
      <family val="1"/>
    </font>
    <font>
      <b/>
      <i/>
      <sz val="8"/>
      <color rgb="FFFF0000"/>
      <name val="Times New Roman"/>
      <family val="1"/>
    </font>
    <font>
      <b/>
      <sz val="12"/>
      <color rgb="FF000000"/>
      <name val="Times New Roman"/>
      <family val="1"/>
    </font>
    <font>
      <i/>
      <sz val="12"/>
      <color rgb="FF000000"/>
      <name val="Times New Roman"/>
      <family val="1"/>
    </font>
    <font>
      <sz val="12"/>
      <color rgb="FF000000"/>
      <name val="Times New Roman"/>
      <family val="1"/>
    </font>
    <font>
      <sz val="10"/>
      <color indexed="8"/>
      <name val="Times New Roman"/>
      <family val="1"/>
    </font>
    <font>
      <b/>
      <sz val="10"/>
      <color indexed="8"/>
      <name val="Times New Roman"/>
      <family val="1"/>
    </font>
    <font>
      <b/>
      <sz val="9"/>
      <color rgb="FF000000"/>
      <name val="Times New Roman"/>
      <family val="1"/>
    </font>
    <font>
      <sz val="9"/>
      <color rgb="FF000000"/>
      <name val="Times New Roman"/>
      <family val="1"/>
    </font>
    <font>
      <b/>
      <i/>
      <sz val="9"/>
      <color rgb="FF000000"/>
      <name val="Times New Roman"/>
      <family val="1"/>
    </font>
    <font>
      <i/>
      <sz val="9"/>
      <color rgb="FF000000"/>
      <name val="Times New Roman"/>
      <family val="1"/>
    </font>
    <font>
      <sz val="12"/>
      <color indexed="8"/>
      <name val="Times New Roman"/>
      <family val="1"/>
    </font>
    <font>
      <b/>
      <sz val="12"/>
      <color indexed="8"/>
      <name val="Times New Roman"/>
      <family val="1"/>
    </font>
    <font>
      <sz val="14"/>
      <color indexed="8"/>
      <name val="Times New Roman"/>
      <family val="1"/>
    </font>
  </fonts>
  <fills count="9">
    <fill>
      <patternFill patternType="none"/>
    </fill>
    <fill>
      <patternFill patternType="gray125"/>
    </fill>
    <fill>
      <patternFill patternType="solid">
        <fgColor theme="0"/>
        <bgColor indexed="64"/>
      </patternFill>
    </fill>
    <fill>
      <patternFill patternType="solid">
        <fgColor indexed="24"/>
      </patternFill>
    </fill>
    <fill>
      <patternFill patternType="solid">
        <fgColor indexed="29"/>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s>
  <cellStyleXfs count="15115">
    <xf numFmtId="0" fontId="0" fillId="0" borderId="0"/>
    <xf numFmtId="0" fontId="2" fillId="0" borderId="0"/>
    <xf numFmtId="0" fontId="3" fillId="0" borderId="0"/>
    <xf numFmtId="0" fontId="2" fillId="0" borderId="0"/>
    <xf numFmtId="0" fontId="4" fillId="0" borderId="0"/>
    <xf numFmtId="0" fontId="5" fillId="0" borderId="0"/>
    <xf numFmtId="43" fontId="4" fillId="0" borderId="0" applyFont="0" applyFill="0" applyBorder="0" applyAlignment="0" applyProtection="0"/>
    <xf numFmtId="0" fontId="6" fillId="0" borderId="0"/>
    <xf numFmtId="0" fontId="4" fillId="0" borderId="0"/>
    <xf numFmtId="164" fontId="4" fillId="0" borderId="0" applyFont="0" applyFill="0" applyBorder="0" applyAlignment="0" applyProtection="0"/>
    <xf numFmtId="0" fontId="7" fillId="0" borderId="0"/>
    <xf numFmtId="43" fontId="3" fillId="0" borderId="0" applyFont="0" applyFill="0" applyBorder="0" applyAlignment="0" applyProtection="0"/>
    <xf numFmtId="0" fontId="4" fillId="0" borderId="0"/>
    <xf numFmtId="0" fontId="7" fillId="0" borderId="0"/>
    <xf numFmtId="43" fontId="8" fillId="0" borderId="0" applyFont="0" applyFill="0" applyBorder="0" applyAlignment="0" applyProtection="0"/>
    <xf numFmtId="167" fontId="9" fillId="0" borderId="0" applyFont="0" applyFill="0" applyBorder="0" applyAlignment="0" applyProtection="0"/>
    <xf numFmtId="168" fontId="10" fillId="0" borderId="0" applyFont="0" applyFill="0" applyBorder="0" applyAlignment="0" applyProtection="0"/>
    <xf numFmtId="0" fontId="1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0" fontId="11" fillId="0" borderId="0" applyFont="0" applyFill="0" applyBorder="0" applyAlignment="0" applyProtection="0"/>
    <xf numFmtId="38" fontId="11" fillId="0" borderId="0" applyFont="0" applyFill="0" applyBorder="0" applyAlignment="0" applyProtection="0"/>
    <xf numFmtId="165" fontId="12" fillId="0" borderId="0" applyFont="0" applyFill="0" applyBorder="0" applyAlignment="0" applyProtection="0"/>
    <xf numFmtId="9" fontId="13" fillId="0" borderId="0" applyFont="0" applyFill="0" applyBorder="0" applyAlignment="0" applyProtection="0"/>
    <xf numFmtId="0" fontId="14" fillId="0" borderId="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8" fillId="4"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43" fontId="20" fillId="0" borderId="0" applyFont="0" applyFill="0" applyBorder="0" applyAlignment="0" applyProtection="0"/>
    <xf numFmtId="0" fontId="5" fillId="0" borderId="0" applyNumberFormat="0" applyFont="0" applyFill="0" applyBorder="0" applyAlignment="0" applyProtection="0"/>
    <xf numFmtId="166" fontId="6"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7"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65"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4"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0"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7"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 fillId="0" borderId="0"/>
    <xf numFmtId="0" fontId="1" fillId="0" borderId="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9" fontId="8"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2" fillId="0" borderId="0"/>
    <xf numFmtId="0" fontId="4" fillId="0" borderId="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3" fillId="0" borderId="0"/>
    <xf numFmtId="172" fontId="2"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165" fontId="3" fillId="0" borderId="0" applyFont="0" applyFill="0" applyBorder="0" applyAlignment="0" applyProtection="0"/>
    <xf numFmtId="164" fontId="23" fillId="0" borderId="0" applyFont="0" applyFill="0" applyBorder="0" applyAlignment="0" applyProtection="0"/>
    <xf numFmtId="0" fontId="34" fillId="0" borderId="0"/>
    <xf numFmtId="0" fontId="3" fillId="0" borderId="0"/>
  </cellStyleXfs>
  <cellXfs count="417">
    <xf numFmtId="0" fontId="0" fillId="0" borderId="0" xfId="0"/>
    <xf numFmtId="0" fontId="25" fillId="0" borderId="0" xfId="15113" applyFont="1"/>
    <xf numFmtId="3" fontId="25" fillId="0" borderId="0" xfId="15113" applyNumberFormat="1" applyFont="1" applyAlignment="1">
      <alignment horizontal="right"/>
    </xf>
    <xf numFmtId="0" fontId="31" fillId="0" borderId="0" xfId="15113" applyFont="1"/>
    <xf numFmtId="0" fontId="4" fillId="0" borderId="0" xfId="0" applyFont="1"/>
    <xf numFmtId="49" fontId="25" fillId="0" borderId="0" xfId="15113" applyNumberFormat="1" applyFont="1"/>
    <xf numFmtId="0" fontId="25" fillId="0" borderId="0" xfId="15113" applyFont="1" applyAlignment="1">
      <alignment horizontal="left" vertical="center" wrapText="1"/>
    </xf>
    <xf numFmtId="3" fontId="29" fillId="0" borderId="0" xfId="15113" applyNumberFormat="1" applyFont="1" applyAlignment="1">
      <alignment horizontal="right"/>
    </xf>
    <xf numFmtId="0" fontId="31" fillId="0" borderId="0" xfId="15113" applyFont="1" applyAlignment="1">
      <alignment horizontal="center"/>
    </xf>
    <xf numFmtId="0" fontId="24" fillId="0" borderId="0" xfId="15113" applyFont="1" applyAlignment="1">
      <alignment vertical="center" wrapText="1"/>
    </xf>
    <xf numFmtId="0" fontId="24" fillId="0" borderId="0" xfId="15113" applyFont="1"/>
    <xf numFmtId="49" fontId="27" fillId="0" borderId="1" xfId="15113" applyNumberFormat="1" applyFont="1" applyBorder="1" applyAlignment="1">
      <alignment horizontal="center" vertical="center" wrapText="1"/>
    </xf>
    <xf numFmtId="49" fontId="27" fillId="0" borderId="5" xfId="15113" applyNumberFormat="1" applyFont="1" applyBorder="1" applyAlignment="1">
      <alignment horizontal="center" vertical="center" wrapText="1"/>
    </xf>
    <xf numFmtId="49" fontId="25" fillId="0" borderId="5" xfId="15113" applyNumberFormat="1" applyFont="1" applyBorder="1" applyAlignment="1">
      <alignment horizontal="center" vertical="center" wrapText="1"/>
    </xf>
    <xf numFmtId="3" fontId="27" fillId="0" borderId="5" xfId="15113" applyNumberFormat="1" applyFont="1" applyBorder="1" applyAlignment="1">
      <alignment horizontal="left" vertical="center" wrapText="1"/>
    </xf>
    <xf numFmtId="3" fontId="27" fillId="0" borderId="5" xfId="15113" applyNumberFormat="1" applyFont="1" applyBorder="1" applyAlignment="1">
      <alignment horizontal="right" vertical="center" wrapText="1"/>
    </xf>
    <xf numFmtId="3" fontId="36" fillId="0" borderId="5" xfId="15113" applyNumberFormat="1" applyFont="1" applyBorder="1" applyAlignment="1">
      <alignment horizontal="center" vertical="center" wrapText="1"/>
    </xf>
    <xf numFmtId="0" fontId="25" fillId="0" borderId="0" xfId="15113" applyFont="1" applyAlignment="1">
      <alignment vertical="center" wrapText="1"/>
    </xf>
    <xf numFmtId="0" fontId="25" fillId="0" borderId="0" xfId="0" applyFont="1"/>
    <xf numFmtId="49" fontId="25" fillId="0" borderId="9" xfId="15113" applyNumberFormat="1" applyFont="1" applyBorder="1" applyAlignment="1">
      <alignment horizontal="center" vertical="center" wrapText="1"/>
    </xf>
    <xf numFmtId="3" fontId="25" fillId="0" borderId="9" xfId="15113" applyNumberFormat="1" applyFont="1" applyBorder="1" applyAlignment="1">
      <alignment horizontal="left" vertical="center" wrapText="1"/>
    </xf>
    <xf numFmtId="3" fontId="25" fillId="0" borderId="9" xfId="15113" applyNumberFormat="1" applyFont="1" applyBorder="1" applyAlignment="1">
      <alignment horizontal="right" vertical="center" wrapText="1"/>
    </xf>
    <xf numFmtId="3" fontId="31" fillId="0" borderId="9" xfId="15113" applyNumberFormat="1" applyFont="1" applyBorder="1" applyAlignment="1">
      <alignment horizontal="center" vertical="center" wrapText="1"/>
    </xf>
    <xf numFmtId="49" fontId="25" fillId="0" borderId="7" xfId="15114" applyNumberFormat="1" applyFont="1" applyBorder="1" applyAlignment="1">
      <alignment horizontal="center" vertical="center" wrapText="1"/>
    </xf>
    <xf numFmtId="3" fontId="27" fillId="0" borderId="7" xfId="14665" applyNumberFormat="1" applyFont="1" applyFill="1" applyBorder="1" applyAlignment="1">
      <alignment horizontal="right" vertical="center" wrapText="1"/>
    </xf>
    <xf numFmtId="3" fontId="28" fillId="0" borderId="7" xfId="14665" applyNumberFormat="1" applyFont="1" applyFill="1" applyBorder="1" applyAlignment="1">
      <alignment horizontal="left" vertical="center" wrapText="1"/>
    </xf>
    <xf numFmtId="0" fontId="27" fillId="0" borderId="0" xfId="14665" applyFont="1" applyFill="1" applyAlignment="1">
      <alignment vertical="center" wrapText="1"/>
    </xf>
    <xf numFmtId="0" fontId="27" fillId="0" borderId="0" xfId="0" applyFont="1"/>
    <xf numFmtId="3" fontId="25" fillId="0" borderId="7" xfId="15114" applyNumberFormat="1" applyFont="1" applyBorder="1" applyAlignment="1">
      <alignment vertical="center" wrapText="1"/>
    </xf>
    <xf numFmtId="3" fontId="25" fillId="0" borderId="7" xfId="14665" applyNumberFormat="1" applyFont="1" applyFill="1" applyBorder="1" applyAlignment="1">
      <alignment horizontal="right" vertical="center" wrapText="1"/>
    </xf>
    <xf numFmtId="49" fontId="27" fillId="0" borderId="1" xfId="15114" applyNumberFormat="1" applyFont="1" applyBorder="1" applyAlignment="1">
      <alignment horizontal="center" vertical="center" wrapText="1"/>
    </xf>
    <xf numFmtId="3" fontId="27" fillId="0" borderId="1" xfId="15114" applyNumberFormat="1" applyFont="1" applyBorder="1" applyAlignment="1">
      <alignment vertical="center" wrapText="1"/>
    </xf>
    <xf numFmtId="3" fontId="27" fillId="0" borderId="1" xfId="14665" applyNumberFormat="1" applyFont="1" applyFill="1" applyBorder="1" applyAlignment="1">
      <alignment horizontal="right" vertical="center" wrapText="1"/>
    </xf>
    <xf numFmtId="3" fontId="28" fillId="0" borderId="1" xfId="14665" applyNumberFormat="1" applyFont="1" applyFill="1" applyBorder="1" applyAlignment="1">
      <alignment horizontal="left" vertical="center" wrapText="1"/>
    </xf>
    <xf numFmtId="0" fontId="30" fillId="0" borderId="0" xfId="14665" applyFont="1" applyFill="1" applyAlignment="1">
      <alignment vertical="center" wrapText="1"/>
    </xf>
    <xf numFmtId="49" fontId="5" fillId="0" borderId="0" xfId="15113" applyNumberFormat="1" applyFont="1"/>
    <xf numFmtId="0" fontId="5" fillId="0" borderId="0" xfId="15113" applyFont="1"/>
    <xf numFmtId="3" fontId="37" fillId="0" borderId="0" xfId="15113" applyNumberFormat="1" applyFont="1" applyAlignment="1">
      <alignment horizontal="right"/>
    </xf>
    <xf numFmtId="0" fontId="5" fillId="0" borderId="0" xfId="0" applyFont="1"/>
    <xf numFmtId="3" fontId="27" fillId="0" borderId="0" xfId="15113" applyNumberFormat="1" applyFont="1" applyAlignment="1">
      <alignment vertical="center" wrapText="1"/>
    </xf>
    <xf numFmtId="3" fontId="25" fillId="0" borderId="0" xfId="15113" applyNumberFormat="1" applyFont="1" applyAlignment="1">
      <alignment vertical="center" wrapText="1"/>
    </xf>
    <xf numFmtId="3" fontId="27" fillId="0" borderId="7" xfId="14665" applyNumberFormat="1" applyFont="1" applyFill="1" applyBorder="1" applyAlignment="1">
      <alignment vertical="center" wrapText="1"/>
    </xf>
    <xf numFmtId="49" fontId="27" fillId="0" borderId="7" xfId="15113" applyNumberFormat="1" applyFont="1" applyBorder="1" applyAlignment="1">
      <alignment horizontal="center" vertical="center" wrapText="1"/>
    </xf>
    <xf numFmtId="3" fontId="27" fillId="0" borderId="7" xfId="15101" applyNumberFormat="1" applyFont="1" applyFill="1" applyBorder="1" applyAlignment="1">
      <alignment horizontal="right" vertical="center" wrapText="1"/>
    </xf>
    <xf numFmtId="3" fontId="32" fillId="0" borderId="7" xfId="14665" applyNumberFormat="1" applyFont="1" applyFill="1" applyBorder="1" applyAlignment="1">
      <alignment horizontal="left" vertical="center" wrapText="1"/>
    </xf>
    <xf numFmtId="3" fontId="38" fillId="0" borderId="0" xfId="15113" applyNumberFormat="1" applyFont="1" applyAlignment="1">
      <alignment vertical="center" wrapText="1"/>
    </xf>
    <xf numFmtId="0" fontId="38" fillId="0" borderId="0" xfId="15113" applyFont="1" applyAlignment="1">
      <alignment vertical="center" wrapText="1"/>
    </xf>
    <xf numFmtId="3" fontId="39" fillId="0" borderId="7" xfId="14665" applyNumberFormat="1" applyFont="1" applyFill="1" applyBorder="1" applyAlignment="1">
      <alignment horizontal="justify" vertical="center" wrapText="1"/>
    </xf>
    <xf numFmtId="3" fontId="39" fillId="0" borderId="7" xfId="14665" applyNumberFormat="1" applyFont="1" applyFill="1" applyBorder="1" applyAlignment="1">
      <alignment horizontal="right" vertical="center" wrapText="1"/>
    </xf>
    <xf numFmtId="49" fontId="40" fillId="0" borderId="7" xfId="15113" applyNumberFormat="1" applyFont="1" applyBorder="1" applyAlignment="1">
      <alignment horizontal="center" vertical="center" wrapText="1"/>
    </xf>
    <xf numFmtId="3" fontId="40" fillId="0" borderId="7" xfId="14665" applyNumberFormat="1" applyFont="1" applyFill="1" applyBorder="1" applyAlignment="1">
      <alignment horizontal="justify" vertical="center" wrapText="1"/>
    </xf>
    <xf numFmtId="3" fontId="40"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left" vertical="center" wrapText="1"/>
    </xf>
    <xf numFmtId="0" fontId="42" fillId="0" borderId="0" xfId="14665" applyFont="1" applyFill="1" applyAlignment="1">
      <alignment vertical="center" wrapText="1"/>
    </xf>
    <xf numFmtId="0" fontId="42" fillId="0" borderId="0" xfId="0" applyFont="1"/>
    <xf numFmtId="0" fontId="39" fillId="0" borderId="0" xfId="0" applyFont="1"/>
    <xf numFmtId="49" fontId="39" fillId="0" borderId="7" xfId="15114" applyNumberFormat="1" applyFont="1" applyBorder="1" applyAlignment="1">
      <alignment vertical="center" wrapText="1"/>
    </xf>
    <xf numFmtId="49" fontId="39" fillId="0" borderId="7" xfId="15114" applyNumberFormat="1" applyFont="1" applyBorder="1" applyAlignment="1">
      <alignment horizontal="center" vertical="center" wrapText="1"/>
    </xf>
    <xf numFmtId="0" fontId="41" fillId="0" borderId="7" xfId="0" applyFont="1" applyBorder="1"/>
    <xf numFmtId="0" fontId="39" fillId="0" borderId="7" xfId="14645" applyFont="1" applyFill="1" applyBorder="1" applyAlignment="1">
      <alignment horizontal="center" vertical="center" wrapText="1"/>
    </xf>
    <xf numFmtId="0" fontId="39" fillId="0" borderId="7" xfId="14645" applyFont="1" applyFill="1" applyBorder="1" applyAlignment="1">
      <alignment vertical="center" wrapText="1"/>
    </xf>
    <xf numFmtId="0" fontId="39" fillId="0" borderId="0" xfId="14665" applyFont="1" applyFill="1" applyAlignment="1">
      <alignment vertical="center" wrapText="1"/>
    </xf>
    <xf numFmtId="0" fontId="39" fillId="0" borderId="0" xfId="15113" applyFont="1"/>
    <xf numFmtId="3" fontId="39" fillId="0" borderId="0" xfId="15113" applyNumberFormat="1" applyFont="1" applyAlignment="1">
      <alignment horizontal="right"/>
    </xf>
    <xf numFmtId="0" fontId="44" fillId="0" borderId="0" xfId="15113" applyFont="1"/>
    <xf numFmtId="0" fontId="45" fillId="0" borderId="0" xfId="0" applyFont="1"/>
    <xf numFmtId="49" fontId="39" fillId="0" borderId="0" xfId="15113" applyNumberFormat="1" applyFont="1"/>
    <xf numFmtId="0" fontId="39" fillId="0" borderId="0" xfId="15113" applyFont="1" applyAlignment="1">
      <alignment horizontal="left" vertical="center" wrapText="1"/>
    </xf>
    <xf numFmtId="3" fontId="42" fillId="0" borderId="0" xfId="15113" applyNumberFormat="1" applyFont="1" applyAlignment="1">
      <alignment horizontal="right"/>
    </xf>
    <xf numFmtId="0" fontId="44" fillId="0" borderId="0" xfId="15113" applyFont="1" applyAlignment="1">
      <alignment horizontal="center"/>
    </xf>
    <xf numFmtId="0" fontId="49" fillId="0" borderId="0" xfId="15113" applyFont="1" applyAlignment="1">
      <alignment vertical="center" wrapText="1"/>
    </xf>
    <xf numFmtId="0" fontId="49" fillId="0" borderId="0" xfId="15113" applyFont="1"/>
    <xf numFmtId="49" fontId="40" fillId="0" borderId="1" xfId="15113" applyNumberFormat="1" applyFont="1" applyBorder="1" applyAlignment="1">
      <alignment horizontal="center" vertical="center" wrapText="1"/>
    </xf>
    <xf numFmtId="49" fontId="40" fillId="0" borderId="5" xfId="15113" applyNumberFormat="1" applyFont="1" applyBorder="1" applyAlignment="1">
      <alignment horizontal="center" vertical="center" wrapText="1"/>
    </xf>
    <xf numFmtId="49" fontId="39" fillId="0" borderId="5" xfId="15113" applyNumberFormat="1" applyFont="1" applyBorder="1" applyAlignment="1">
      <alignment horizontal="center" vertical="center" wrapText="1"/>
    </xf>
    <xf numFmtId="3" fontId="40" fillId="0" borderId="5" xfId="15113" applyNumberFormat="1" applyFont="1" applyBorder="1" applyAlignment="1">
      <alignment horizontal="left" vertical="center" wrapText="1"/>
    </xf>
    <xf numFmtId="3" fontId="50" fillId="0" borderId="5" xfId="15113" applyNumberFormat="1" applyFont="1" applyBorder="1" applyAlignment="1">
      <alignment horizontal="center" vertical="center" wrapText="1"/>
    </xf>
    <xf numFmtId="3" fontId="40" fillId="0" borderId="0" xfId="15113" applyNumberFormat="1" applyFont="1" applyAlignment="1">
      <alignment vertical="center" wrapText="1"/>
    </xf>
    <xf numFmtId="0" fontId="39" fillId="0" borderId="0" xfId="15113" applyFont="1" applyAlignment="1">
      <alignment vertical="center" wrapText="1"/>
    </xf>
    <xf numFmtId="49" fontId="51" fillId="0" borderId="7" xfId="15113" applyNumberFormat="1" applyFont="1" applyBorder="1" applyAlignment="1">
      <alignment horizontal="center" vertical="center" wrapText="1"/>
    </xf>
    <xf numFmtId="3" fontId="40" fillId="0" borderId="7" xfId="15113" applyNumberFormat="1" applyFont="1" applyBorder="1" applyAlignment="1">
      <alignment horizontal="left" vertical="center" wrapText="1"/>
    </xf>
    <xf numFmtId="3" fontId="40" fillId="0" borderId="7" xfId="15113" applyNumberFormat="1" applyFont="1" applyBorder="1" applyAlignment="1">
      <alignment horizontal="right" vertical="center" wrapText="1"/>
    </xf>
    <xf numFmtId="3" fontId="41" fillId="0" borderId="7" xfId="14665" applyNumberFormat="1" applyFont="1" applyFill="1" applyBorder="1" applyAlignment="1">
      <alignment vertical="center" wrapText="1"/>
    </xf>
    <xf numFmtId="3" fontId="52" fillId="0" borderId="0" xfId="15113" applyNumberFormat="1" applyFont="1" applyAlignment="1">
      <alignment vertical="center" wrapText="1"/>
    </xf>
    <xf numFmtId="0" fontId="52" fillId="0" borderId="0" xfId="15113" applyFont="1" applyAlignment="1">
      <alignment vertical="center" wrapText="1"/>
    </xf>
    <xf numFmtId="3" fontId="40" fillId="0" borderId="7" xfId="14665" applyNumberFormat="1" applyFont="1" applyFill="1" applyBorder="1" applyAlignment="1">
      <alignment vertical="center" wrapText="1"/>
    </xf>
    <xf numFmtId="3" fontId="48" fillId="0" borderId="7" xfId="14665" applyNumberFormat="1" applyFont="1" applyFill="1" applyBorder="1" applyAlignment="1">
      <alignment vertical="center" wrapText="1"/>
    </xf>
    <xf numFmtId="3" fontId="40" fillId="0" borderId="0" xfId="14665" applyNumberFormat="1" applyFont="1" applyFill="1" applyAlignment="1">
      <alignment vertical="center" wrapText="1"/>
    </xf>
    <xf numFmtId="0" fontId="40" fillId="0" borderId="0" xfId="14665" applyFont="1" applyFill="1" applyAlignment="1">
      <alignment vertical="center" wrapText="1"/>
    </xf>
    <xf numFmtId="0" fontId="40" fillId="0" borderId="0" xfId="0" applyFont="1"/>
    <xf numFmtId="49" fontId="39" fillId="0" borderId="7" xfId="15113" applyNumberFormat="1" applyFont="1" applyBorder="1" applyAlignment="1">
      <alignment horizontal="center" vertical="center" wrapText="1"/>
    </xf>
    <xf numFmtId="3" fontId="39" fillId="0" borderId="7" xfId="14665" applyNumberFormat="1" applyFont="1" applyFill="1" applyBorder="1" applyAlignment="1">
      <alignment vertical="center" wrapText="1"/>
    </xf>
    <xf numFmtId="3" fontId="39" fillId="0" borderId="7" xfId="15113" applyNumberFormat="1" applyFont="1" applyBorder="1" applyAlignment="1">
      <alignment horizontal="right" vertical="center" wrapText="1"/>
    </xf>
    <xf numFmtId="0" fontId="40" fillId="0" borderId="7" xfId="14636" applyFont="1" applyBorder="1" applyAlignment="1">
      <alignment vertical="center" wrapText="1"/>
    </xf>
    <xf numFmtId="49" fontId="53" fillId="0" borderId="7" xfId="15113" applyNumberFormat="1" applyFont="1" applyBorder="1" applyAlignment="1">
      <alignment horizontal="center" vertical="center" wrapText="1"/>
    </xf>
    <xf numFmtId="0" fontId="53" fillId="0" borderId="7" xfId="14636" applyFont="1" applyBorder="1" applyAlignment="1">
      <alignment vertical="center" wrapText="1"/>
    </xf>
    <xf numFmtId="3" fontId="53" fillId="0" borderId="7" xfId="14665" applyNumberFormat="1" applyFont="1" applyFill="1" applyBorder="1" applyAlignment="1">
      <alignment horizontal="right" vertical="center" wrapText="1"/>
    </xf>
    <xf numFmtId="49" fontId="39" fillId="0" borderId="7" xfId="14665" applyNumberFormat="1" applyFont="1" applyFill="1" applyBorder="1" applyAlignment="1">
      <alignment horizontal="center" vertical="center" wrapText="1"/>
    </xf>
    <xf numFmtId="0" fontId="39" fillId="0" borderId="7" xfId="14636" applyFont="1" applyBorder="1" applyAlignment="1">
      <alignment vertical="center" wrapText="1"/>
    </xf>
    <xf numFmtId="3" fontId="41" fillId="0" borderId="7" xfId="15114" applyNumberFormat="1" applyFont="1" applyBorder="1" applyAlignment="1">
      <alignment vertical="center" wrapText="1"/>
    </xf>
    <xf numFmtId="3" fontId="53" fillId="0" borderId="7" xfId="15114" applyNumberFormat="1" applyFont="1" applyBorder="1" applyAlignment="1">
      <alignment vertical="center" wrapText="1"/>
    </xf>
    <xf numFmtId="49" fontId="40" fillId="0" borderId="7" xfId="14665" applyNumberFormat="1" applyFont="1" applyFill="1" applyBorder="1" applyAlignment="1">
      <alignment horizontal="center" vertical="center" wrapText="1"/>
    </xf>
    <xf numFmtId="3" fontId="48" fillId="0" borderId="7" xfId="15114" applyNumberFormat="1" applyFont="1" applyBorder="1" applyAlignment="1">
      <alignment vertical="center" wrapText="1"/>
    </xf>
    <xf numFmtId="49" fontId="39" fillId="2" borderId="7" xfId="15113" applyNumberFormat="1" applyFont="1" applyFill="1" applyBorder="1" applyAlignment="1">
      <alignment horizontal="center" vertical="center" wrapText="1"/>
    </xf>
    <xf numFmtId="49" fontId="39" fillId="2" borderId="7" xfId="14665" applyNumberFormat="1" applyFont="1" applyFill="1" applyBorder="1" applyAlignment="1">
      <alignment horizontal="center" vertical="center" wrapText="1"/>
    </xf>
    <xf numFmtId="3" fontId="39" fillId="2" borderId="7" xfId="14665" applyNumberFormat="1" applyFont="1" applyFill="1" applyBorder="1" applyAlignment="1">
      <alignment vertical="center" wrapText="1"/>
    </xf>
    <xf numFmtId="3" fontId="39" fillId="2" borderId="7" xfId="14665" applyNumberFormat="1" applyFont="1" applyFill="1" applyBorder="1" applyAlignment="1">
      <alignment horizontal="right" vertical="center" wrapText="1"/>
    </xf>
    <xf numFmtId="3" fontId="41" fillId="2" borderId="7" xfId="15114" applyNumberFormat="1" applyFont="1" applyFill="1" applyBorder="1" applyAlignment="1">
      <alignment vertical="center" wrapText="1"/>
    </xf>
    <xf numFmtId="0" fontId="40" fillId="2" borderId="0" xfId="14665" applyFont="1" applyFill="1" applyAlignment="1">
      <alignment vertical="center" wrapText="1"/>
    </xf>
    <xf numFmtId="0" fontId="40" fillId="2" borderId="0" xfId="0" applyFont="1" applyFill="1"/>
    <xf numFmtId="0" fontId="39" fillId="2" borderId="0" xfId="0" applyFont="1" applyFill="1"/>
    <xf numFmtId="49" fontId="40" fillId="2" borderId="7" xfId="15113" applyNumberFormat="1" applyFont="1" applyFill="1" applyBorder="1" applyAlignment="1">
      <alignment horizontal="center" vertical="center" wrapText="1"/>
    </xf>
    <xf numFmtId="3" fontId="40" fillId="2" borderId="7" xfId="14665" applyNumberFormat="1" applyFont="1" applyFill="1" applyBorder="1" applyAlignment="1">
      <alignment vertical="center" wrapText="1"/>
    </xf>
    <xf numFmtId="0" fontId="39" fillId="0" borderId="7" xfId="0" applyFont="1" applyBorder="1" applyAlignment="1">
      <alignment horizontal="left" vertical="center"/>
    </xf>
    <xf numFmtId="3" fontId="39" fillId="2" borderId="7" xfId="15114" applyNumberFormat="1" applyFont="1" applyFill="1" applyBorder="1" applyAlignment="1">
      <alignment vertical="center" wrapText="1"/>
    </xf>
    <xf numFmtId="0" fontId="39" fillId="0" borderId="7" xfId="0" applyFont="1" applyBorder="1" applyAlignment="1">
      <alignment horizontal="justify" vertical="center"/>
    </xf>
    <xf numFmtId="49" fontId="40" fillId="0" borderId="7" xfId="15114" applyNumberFormat="1" applyFont="1" applyBorder="1" applyAlignment="1">
      <alignment vertical="center" wrapText="1"/>
    </xf>
    <xf numFmtId="3" fontId="40" fillId="0" borderId="7" xfId="15114" applyNumberFormat="1" applyFont="1" applyBorder="1" applyAlignment="1">
      <alignment vertical="center" wrapText="1"/>
    </xf>
    <xf numFmtId="0" fontId="48" fillId="0" borderId="7" xfId="0" applyFont="1" applyBorder="1"/>
    <xf numFmtId="3" fontId="39" fillId="0" borderId="7" xfId="15113" applyNumberFormat="1" applyFont="1" applyBorder="1" applyAlignment="1">
      <alignment horizontal="left" vertical="center" wrapText="1"/>
    </xf>
    <xf numFmtId="3" fontId="39" fillId="0" borderId="7" xfId="14665" applyNumberFormat="1" applyFont="1" applyFill="1" applyBorder="1" applyAlignment="1">
      <alignment vertical="top" wrapText="1"/>
    </xf>
    <xf numFmtId="3" fontId="39" fillId="0" borderId="7" xfId="15114" applyNumberFormat="1" applyFont="1" applyBorder="1" applyAlignment="1">
      <alignment vertical="center" wrapText="1"/>
    </xf>
    <xf numFmtId="3" fontId="54" fillId="0" borderId="7" xfId="14665" applyNumberFormat="1" applyFont="1" applyFill="1" applyBorder="1" applyAlignment="1">
      <alignment vertical="top" wrapText="1"/>
    </xf>
    <xf numFmtId="0" fontId="39" fillId="0" borderId="7" xfId="15113" applyFont="1" applyBorder="1" applyAlignment="1">
      <alignment horizontal="left" vertical="center" wrapText="1"/>
    </xf>
    <xf numFmtId="3" fontId="53" fillId="0" borderId="7" xfId="14665" applyNumberFormat="1" applyFont="1" applyFill="1" applyBorder="1" applyAlignment="1">
      <alignment vertical="center" wrapText="1"/>
    </xf>
    <xf numFmtId="3" fontId="44" fillId="0" borderId="7" xfId="14665" applyNumberFormat="1" applyFont="1" applyFill="1" applyBorder="1" applyAlignment="1">
      <alignment horizontal="left" vertical="center" wrapText="1"/>
    </xf>
    <xf numFmtId="0" fontId="53" fillId="0" borderId="0" xfId="14665" applyFont="1" applyFill="1" applyAlignment="1">
      <alignment vertical="center" wrapText="1"/>
    </xf>
    <xf numFmtId="0" fontId="53" fillId="0" borderId="0" xfId="0" applyFont="1"/>
    <xf numFmtId="3" fontId="50" fillId="0" borderId="7" xfId="14665" applyNumberFormat="1" applyFont="1" applyFill="1" applyBorder="1" applyAlignment="1">
      <alignment horizontal="center" vertical="center" wrapText="1"/>
    </xf>
    <xf numFmtId="3" fontId="53" fillId="0" borderId="0" xfId="14665" applyNumberFormat="1" applyFont="1" applyFill="1" applyAlignment="1">
      <alignment vertical="center" wrapText="1"/>
    </xf>
    <xf numFmtId="3" fontId="42" fillId="0" borderId="7" xfId="14665" applyNumberFormat="1" applyFont="1" applyFill="1" applyBorder="1" applyAlignment="1">
      <alignment horizontal="right" vertical="center" wrapText="1"/>
    </xf>
    <xf numFmtId="3" fontId="41" fillId="0" borderId="7" xfId="15113" applyNumberFormat="1" applyFont="1" applyBorder="1" applyAlignment="1">
      <alignment horizontal="left" vertical="center" wrapText="1"/>
    </xf>
    <xf numFmtId="174" fontId="39" fillId="0" borderId="7" xfId="14125" applyNumberFormat="1" applyFont="1" applyFill="1" applyBorder="1" applyAlignment="1">
      <alignment horizontal="right" vertical="center" wrapText="1"/>
    </xf>
    <xf numFmtId="0" fontId="42" fillId="0" borderId="0" xfId="15113" applyFont="1"/>
    <xf numFmtId="3" fontId="53" fillId="0" borderId="7" xfId="15113" applyNumberFormat="1" applyFont="1" applyBorder="1" applyAlignment="1">
      <alignment horizontal="right" vertical="center" wrapText="1"/>
    </xf>
    <xf numFmtId="0" fontId="53" fillId="0" borderId="0" xfId="15113" applyFont="1"/>
    <xf numFmtId="0" fontId="40" fillId="0" borderId="0" xfId="15113" applyFont="1"/>
    <xf numFmtId="3" fontId="44" fillId="0" borderId="7" xfId="14172" applyNumberFormat="1" applyFont="1" applyFill="1" applyBorder="1" applyAlignment="1">
      <alignment vertical="center" wrapText="1"/>
    </xf>
    <xf numFmtId="3" fontId="41" fillId="0" borderId="7" xfId="14172" applyNumberFormat="1" applyFont="1" applyFill="1" applyBorder="1" applyAlignment="1">
      <alignment vertical="center" wrapText="1"/>
    </xf>
    <xf numFmtId="49" fontId="55" fillId="0" borderId="7" xfId="15113" applyNumberFormat="1" applyFont="1" applyBorder="1" applyAlignment="1">
      <alignment horizontal="center" vertical="center" wrapText="1"/>
    </xf>
    <xf numFmtId="3" fontId="53" fillId="0" borderId="7" xfId="15113" applyNumberFormat="1" applyFont="1" applyBorder="1" applyAlignment="1">
      <alignment horizontal="left" vertical="center" wrapText="1"/>
    </xf>
    <xf numFmtId="0" fontId="55" fillId="0" borderId="0" xfId="15113" applyFont="1" applyAlignment="1">
      <alignment vertical="center" wrapText="1"/>
    </xf>
    <xf numFmtId="49" fontId="42" fillId="0" borderId="7" xfId="14665" applyNumberFormat="1" applyFont="1" applyFill="1" applyBorder="1" applyAlignment="1">
      <alignment horizontal="center" vertical="center" wrapText="1"/>
    </xf>
    <xf numFmtId="3" fontId="42" fillId="0" borderId="7" xfId="14665" applyNumberFormat="1" applyFont="1" applyFill="1" applyBorder="1" applyAlignment="1">
      <alignment vertical="center" wrapText="1"/>
    </xf>
    <xf numFmtId="3" fontId="42" fillId="0" borderId="7" xfId="15101" applyNumberFormat="1" applyFont="1" applyFill="1" applyBorder="1" applyAlignment="1">
      <alignment horizontal="right" vertical="center" wrapText="1"/>
    </xf>
    <xf numFmtId="3" fontId="44" fillId="0" borderId="7" xfId="14665" applyNumberFormat="1" applyFont="1" applyFill="1" applyBorder="1" applyAlignment="1">
      <alignment vertical="center" wrapText="1"/>
    </xf>
    <xf numFmtId="0" fontId="42" fillId="0" borderId="0" xfId="15113" applyFont="1" applyAlignment="1">
      <alignment vertical="center" wrapText="1"/>
    </xf>
    <xf numFmtId="174" fontId="39" fillId="0" borderId="7" xfId="15101" applyNumberFormat="1" applyFont="1" applyFill="1" applyBorder="1" applyAlignment="1">
      <alignment horizontal="right" vertical="center" wrapText="1"/>
    </xf>
    <xf numFmtId="3" fontId="40" fillId="0" borderId="7" xfId="14172" applyNumberFormat="1" applyFont="1" applyFill="1" applyBorder="1" applyAlignment="1">
      <alignment horizontal="right" vertical="center" wrapText="1"/>
    </xf>
    <xf numFmtId="3" fontId="51" fillId="0" borderId="0" xfId="14665" applyNumberFormat="1" applyFont="1" applyFill="1" applyAlignment="1">
      <alignment vertical="center" wrapText="1"/>
    </xf>
    <xf numFmtId="0" fontId="51" fillId="0" borderId="0" xfId="14665" applyFont="1" applyFill="1" applyAlignment="1">
      <alignment vertical="center" wrapText="1"/>
    </xf>
    <xf numFmtId="49" fontId="42" fillId="0" borderId="7" xfId="15114" applyNumberFormat="1" applyFont="1" applyBorder="1" applyAlignment="1">
      <alignment vertical="center" wrapText="1"/>
    </xf>
    <xf numFmtId="3" fontId="42" fillId="0" borderId="7" xfId="15114" applyNumberFormat="1" applyFont="1" applyBorder="1" applyAlignment="1">
      <alignment vertical="center" wrapText="1"/>
    </xf>
    <xf numFmtId="3" fontId="44"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right" vertical="center" wrapText="1"/>
    </xf>
    <xf numFmtId="3" fontId="39" fillId="0" borderId="7" xfId="15100" applyNumberFormat="1" applyFont="1" applyBorder="1" applyAlignment="1">
      <alignment vertical="center" wrapText="1"/>
    </xf>
    <xf numFmtId="49" fontId="52" fillId="0" borderId="7" xfId="15113" applyNumberFormat="1" applyFont="1" applyBorder="1" applyAlignment="1">
      <alignment horizontal="center" vertical="center" wrapText="1"/>
    </xf>
    <xf numFmtId="3" fontId="52" fillId="0" borderId="0" xfId="14665" applyNumberFormat="1" applyFont="1" applyFill="1" applyAlignment="1">
      <alignment vertical="center" wrapText="1"/>
    </xf>
    <xf numFmtId="0" fontId="52" fillId="0" borderId="0" xfId="14665" applyFont="1" applyFill="1" applyAlignment="1">
      <alignment vertical="center" wrapText="1"/>
    </xf>
    <xf numFmtId="0" fontId="52" fillId="0" borderId="0" xfId="0" applyFont="1"/>
    <xf numFmtId="49" fontId="42" fillId="0" borderId="7" xfId="15113" applyNumberFormat="1" applyFont="1" applyBorder="1" applyAlignment="1">
      <alignment horizontal="center" vertical="center" wrapText="1"/>
    </xf>
    <xf numFmtId="0" fontId="42" fillId="0" borderId="7" xfId="0" applyFont="1" applyBorder="1" applyAlignment="1">
      <alignment vertical="top" wrapText="1"/>
    </xf>
    <xf numFmtId="0" fontId="39" fillId="0" borderId="7" xfId="0" applyFont="1" applyBorder="1" applyAlignment="1">
      <alignment vertical="center" wrapText="1"/>
    </xf>
    <xf numFmtId="0" fontId="41" fillId="0" borderId="7" xfId="14636" applyFont="1" applyBorder="1" applyAlignment="1">
      <alignment horizontal="justify" vertical="center" wrapText="1"/>
    </xf>
    <xf numFmtId="0" fontId="42" fillId="0" borderId="7" xfId="0" applyFont="1" applyBorder="1" applyAlignment="1">
      <alignment vertical="center" wrapText="1"/>
    </xf>
    <xf numFmtId="0" fontId="39" fillId="0" borderId="7" xfId="14636" applyFont="1" applyBorder="1" applyAlignment="1">
      <alignment horizontal="justify" vertical="center" wrapText="1"/>
    </xf>
    <xf numFmtId="49" fontId="52" fillId="0" borderId="7" xfId="14665" applyNumberFormat="1" applyFont="1" applyFill="1" applyBorder="1" applyAlignment="1">
      <alignment horizontal="center" vertical="center" wrapText="1"/>
    </xf>
    <xf numFmtId="0" fontId="52" fillId="0" borderId="0" xfId="15113" applyFont="1"/>
    <xf numFmtId="174" fontId="53" fillId="0" borderId="0" xfId="14665" applyNumberFormat="1" applyFont="1" applyFill="1" applyAlignment="1">
      <alignment vertical="center" wrapText="1"/>
    </xf>
    <xf numFmtId="174" fontId="42" fillId="0" borderId="7" xfId="15101" applyNumberFormat="1" applyFont="1" applyFill="1" applyBorder="1" applyAlignment="1">
      <alignment horizontal="right" vertical="center" wrapText="1"/>
    </xf>
    <xf numFmtId="3" fontId="42" fillId="0" borderId="7" xfId="14665" applyNumberFormat="1" applyFont="1" applyFill="1" applyBorder="1" applyAlignment="1">
      <alignment vertical="top" wrapText="1"/>
    </xf>
    <xf numFmtId="0" fontId="53" fillId="0" borderId="7" xfId="14665" applyFont="1" applyFill="1" applyBorder="1" applyAlignment="1">
      <alignment vertical="center" wrapText="1"/>
    </xf>
    <xf numFmtId="3" fontId="48" fillId="0" borderId="7" xfId="14665" applyNumberFormat="1" applyFont="1" applyFill="1" applyBorder="1" applyAlignment="1">
      <alignment horizontal="left" vertical="center" wrapText="1"/>
    </xf>
    <xf numFmtId="3" fontId="40" fillId="0" borderId="7" xfId="15101" applyNumberFormat="1" applyFont="1" applyFill="1" applyBorder="1" applyAlignment="1">
      <alignment horizontal="right" vertical="center" wrapText="1"/>
    </xf>
    <xf numFmtId="174" fontId="40" fillId="0" borderId="7" xfId="15101" applyNumberFormat="1" applyFont="1" applyFill="1" applyBorder="1" applyAlignment="1">
      <alignment horizontal="right" vertical="center" wrapText="1"/>
    </xf>
    <xf numFmtId="3" fontId="48" fillId="0" borderId="7" xfId="14172" applyNumberFormat="1" applyFont="1" applyFill="1" applyBorder="1" applyAlignment="1">
      <alignment vertical="center" wrapText="1"/>
    </xf>
    <xf numFmtId="0" fontId="40" fillId="0" borderId="0" xfId="15113" applyFont="1" applyAlignment="1">
      <alignment vertical="center"/>
    </xf>
    <xf numFmtId="0" fontId="40" fillId="0" borderId="0" xfId="0" applyFont="1" applyAlignment="1">
      <alignment vertical="center"/>
    </xf>
    <xf numFmtId="49" fontId="40" fillId="0" borderId="7" xfId="15114" applyNumberFormat="1" applyFont="1" applyBorder="1" applyAlignment="1">
      <alignment horizontal="center" vertical="center" wrapText="1"/>
    </xf>
    <xf numFmtId="49" fontId="39" fillId="0" borderId="6" xfId="15114" applyNumberFormat="1" applyFont="1" applyBorder="1" applyAlignment="1">
      <alignment horizontal="center" vertical="center" wrapText="1"/>
    </xf>
    <xf numFmtId="3" fontId="39" fillId="0" borderId="6" xfId="15114" applyNumberFormat="1" applyFont="1" applyBorder="1" applyAlignment="1">
      <alignment vertical="center" wrapText="1"/>
    </xf>
    <xf numFmtId="3" fontId="39" fillId="0" borderId="6" xfId="14665" applyNumberFormat="1" applyFont="1" applyFill="1" applyBorder="1" applyAlignment="1">
      <alignment horizontal="right" vertical="center" wrapText="1"/>
    </xf>
    <xf numFmtId="49" fontId="40" fillId="0" borderId="1" xfId="15114" applyNumberFormat="1" applyFont="1" applyBorder="1" applyAlignment="1">
      <alignment horizontal="center" vertical="center" wrapText="1"/>
    </xf>
    <xf numFmtId="3" fontId="40" fillId="0" borderId="1" xfId="15114" applyNumberFormat="1" applyFont="1" applyBorder="1" applyAlignment="1">
      <alignment horizontal="center" vertical="center" wrapText="1"/>
    </xf>
    <xf numFmtId="3" fontId="40" fillId="0" borderId="1" xfId="14665" applyNumberFormat="1" applyFont="1" applyFill="1" applyBorder="1" applyAlignment="1">
      <alignment horizontal="right" vertical="center" wrapText="1"/>
    </xf>
    <xf numFmtId="3" fontId="41" fillId="0" borderId="1" xfId="14665" applyNumberFormat="1" applyFont="1" applyFill="1" applyBorder="1" applyAlignment="1">
      <alignment horizontal="left" vertical="center" wrapText="1"/>
    </xf>
    <xf numFmtId="49" fontId="21" fillId="0" borderId="0" xfId="15113" applyNumberFormat="1" applyFont="1"/>
    <xf numFmtId="0" fontId="21" fillId="0" borderId="0" xfId="15113" applyFont="1"/>
    <xf numFmtId="3" fontId="56" fillId="0" borderId="0" xfId="15113" applyNumberFormat="1" applyFont="1" applyAlignment="1">
      <alignment horizontal="right"/>
    </xf>
    <xf numFmtId="0" fontId="21" fillId="0" borderId="0" xfId="0" applyFont="1"/>
    <xf numFmtId="3" fontId="57" fillId="0" borderId="0" xfId="15113" applyNumberFormat="1" applyFont="1" applyAlignment="1">
      <alignment vertical="center" wrapText="1"/>
    </xf>
    <xf numFmtId="0" fontId="57" fillId="0" borderId="0" xfId="15113" applyFont="1" applyAlignment="1">
      <alignment vertical="center" wrapText="1"/>
    </xf>
    <xf numFmtId="3" fontId="40" fillId="5" borderId="7" xfId="14665" applyNumberFormat="1" applyFont="1" applyFill="1" applyBorder="1" applyAlignment="1">
      <alignment vertical="center" wrapText="1"/>
    </xf>
    <xf numFmtId="49" fontId="58" fillId="0" borderId="7" xfId="15113" applyNumberFormat="1" applyFont="1" applyBorder="1" applyAlignment="1">
      <alignment horizontal="center" vertical="center" wrapText="1"/>
    </xf>
    <xf numFmtId="3" fontId="58" fillId="0" borderId="7" xfId="14665" applyNumberFormat="1" applyFont="1" applyFill="1" applyBorder="1" applyAlignment="1">
      <alignment horizontal="right" vertical="center" wrapText="1"/>
    </xf>
    <xf numFmtId="3" fontId="59" fillId="0" borderId="7" xfId="14665" applyNumberFormat="1" applyFont="1" applyFill="1" applyBorder="1" applyAlignment="1">
      <alignment horizontal="left" vertical="center" wrapText="1"/>
    </xf>
    <xf numFmtId="0" fontId="60" fillId="0" borderId="0" xfId="14665" applyFont="1" applyFill="1" applyAlignment="1">
      <alignment vertical="center" wrapText="1"/>
    </xf>
    <xf numFmtId="0" fontId="60" fillId="0" borderId="0" xfId="15113" applyFont="1"/>
    <xf numFmtId="0" fontId="60" fillId="0" borderId="0" xfId="0" applyFont="1"/>
    <xf numFmtId="49" fontId="60" fillId="0" borderId="7" xfId="15114" applyNumberFormat="1" applyFont="1" applyBorder="1" applyAlignment="1">
      <alignment vertical="center" wrapText="1"/>
    </xf>
    <xf numFmtId="49" fontId="60" fillId="0" borderId="7" xfId="15114" applyNumberFormat="1" applyFont="1" applyBorder="1" applyAlignment="1">
      <alignment horizontal="center" vertical="center" wrapText="1"/>
    </xf>
    <xf numFmtId="3" fontId="60" fillId="0" borderId="7" xfId="14665" applyNumberFormat="1" applyFont="1" applyFill="1" applyBorder="1" applyAlignment="1">
      <alignment horizontal="justify" vertical="center" wrapText="1"/>
    </xf>
    <xf numFmtId="3" fontId="60" fillId="0" borderId="7" xfId="14665" applyNumberFormat="1" applyFont="1" applyFill="1" applyBorder="1" applyAlignment="1">
      <alignment horizontal="right" vertical="center" wrapText="1"/>
    </xf>
    <xf numFmtId="0" fontId="59" fillId="0" borderId="7" xfId="0" applyFont="1" applyBorder="1"/>
    <xf numFmtId="0" fontId="60" fillId="0" borderId="7" xfId="14645" applyFont="1" applyFill="1" applyBorder="1" applyAlignment="1">
      <alignment horizontal="center" vertical="center" wrapText="1"/>
    </xf>
    <xf numFmtId="0" fontId="60" fillId="0" borderId="7" xfId="14645" applyFont="1" applyFill="1" applyBorder="1" applyAlignment="1">
      <alignment vertical="center" wrapText="1"/>
    </xf>
    <xf numFmtId="3" fontId="60" fillId="0" borderId="7" xfId="15114" applyNumberFormat="1" applyFont="1" applyBorder="1" applyAlignment="1">
      <alignment horizontal="left" vertical="center" wrapText="1"/>
    </xf>
    <xf numFmtId="3" fontId="60" fillId="0" borderId="0" xfId="14665" applyNumberFormat="1" applyFont="1" applyFill="1" applyBorder="1" applyAlignment="1">
      <alignment horizontal="right" vertical="center" wrapText="1"/>
    </xf>
    <xf numFmtId="0" fontId="61" fillId="0" borderId="0" xfId="14665" applyFont="1" applyFill="1" applyAlignment="1">
      <alignment vertical="center" wrapText="1"/>
    </xf>
    <xf numFmtId="0" fontId="61" fillId="0" borderId="0" xfId="0" applyFont="1"/>
    <xf numFmtId="3" fontId="58" fillId="5" borderId="7" xfId="14665" applyNumberFormat="1" applyFont="1" applyFill="1" applyBorder="1" applyAlignment="1">
      <alignment horizontal="justify" vertical="center" wrapText="1"/>
    </xf>
    <xf numFmtId="0" fontId="40" fillId="6" borderId="0" xfId="14665" applyFont="1" applyFill="1" applyAlignment="1">
      <alignment horizontal="center" vertical="center" wrapText="1"/>
    </xf>
    <xf numFmtId="3" fontId="40" fillId="2" borderId="7" xfId="14172" applyNumberFormat="1" applyFont="1" applyFill="1" applyBorder="1" applyAlignment="1">
      <alignment horizontal="right" vertical="center" wrapText="1"/>
    </xf>
    <xf numFmtId="3" fontId="48" fillId="2" borderId="7" xfId="14665" applyNumberFormat="1" applyFont="1" applyFill="1" applyBorder="1" applyAlignment="1">
      <alignment vertical="center" wrapText="1"/>
    </xf>
    <xf numFmtId="49" fontId="39" fillId="2" borderId="7" xfId="15114" applyNumberFormat="1" applyFont="1" applyFill="1" applyBorder="1" applyAlignment="1">
      <alignment horizontal="center" vertical="center" wrapText="1"/>
    </xf>
    <xf numFmtId="49" fontId="58" fillId="2" borderId="7" xfId="15113" applyNumberFormat="1" applyFont="1" applyFill="1" applyBorder="1" applyAlignment="1">
      <alignment horizontal="center" vertical="center" wrapText="1"/>
    </xf>
    <xf numFmtId="49" fontId="58" fillId="2" borderId="7" xfId="14665" applyNumberFormat="1" applyFont="1" applyFill="1" applyBorder="1" applyAlignment="1">
      <alignment horizontal="center" vertical="center" wrapText="1"/>
    </xf>
    <xf numFmtId="3" fontId="58" fillId="2" borderId="7" xfId="14665" applyNumberFormat="1" applyFont="1" applyFill="1" applyBorder="1" applyAlignment="1">
      <alignment vertical="center" wrapText="1"/>
    </xf>
    <xf numFmtId="3" fontId="58" fillId="2" borderId="7" xfId="14665" applyNumberFormat="1" applyFont="1" applyFill="1" applyBorder="1" applyAlignment="1">
      <alignment horizontal="right" vertical="center" wrapText="1"/>
    </xf>
    <xf numFmtId="3" fontId="62" fillId="2" borderId="7" xfId="15114" applyNumberFormat="1" applyFont="1" applyFill="1" applyBorder="1" applyAlignment="1">
      <alignment vertical="center" wrapText="1"/>
    </xf>
    <xf numFmtId="0" fontId="58" fillId="2" borderId="0" xfId="14665" applyFont="1" applyFill="1" applyAlignment="1">
      <alignment vertical="center" wrapText="1"/>
    </xf>
    <xf numFmtId="0" fontId="58" fillId="2" borderId="0" xfId="0" applyFont="1" applyFill="1"/>
    <xf numFmtId="0" fontId="58" fillId="0" borderId="7" xfId="14645" applyFont="1" applyFill="1" applyBorder="1" applyAlignment="1">
      <alignment vertical="center" wrapText="1"/>
    </xf>
    <xf numFmtId="3" fontId="40" fillId="5" borderId="5" xfId="15113" applyNumberFormat="1" applyFont="1" applyFill="1" applyBorder="1" applyAlignment="1">
      <alignment horizontal="right" vertical="center" wrapText="1"/>
    </xf>
    <xf numFmtId="3" fontId="41" fillId="2" borderId="7" xfId="14665" applyNumberFormat="1" applyFont="1" applyFill="1" applyBorder="1" applyAlignment="1">
      <alignment horizontal="left" vertical="center" wrapText="1"/>
    </xf>
    <xf numFmtId="49" fontId="41" fillId="2" borderId="7" xfId="15113" applyNumberFormat="1" applyFont="1" applyFill="1" applyBorder="1" applyAlignment="1">
      <alignment horizontal="center" vertical="center" wrapText="1"/>
    </xf>
    <xf numFmtId="3" fontId="41" fillId="2" borderId="7" xfId="14665" applyNumberFormat="1" applyFont="1" applyFill="1" applyBorder="1" applyAlignment="1">
      <alignment vertical="center" wrapText="1"/>
    </xf>
    <xf numFmtId="3" fontId="44" fillId="2" borderId="7" xfId="14665" applyNumberFormat="1" applyFont="1" applyFill="1" applyBorder="1" applyAlignment="1">
      <alignment horizontal="right" vertical="center" wrapText="1"/>
    </xf>
    <xf numFmtId="3" fontId="41" fillId="2" borderId="7" xfId="15113" applyNumberFormat="1" applyFont="1" applyFill="1" applyBorder="1" applyAlignment="1">
      <alignment horizontal="left" vertical="center" wrapText="1"/>
    </xf>
    <xf numFmtId="0" fontId="44" fillId="2" borderId="0" xfId="14665" applyFont="1" applyFill="1" applyAlignment="1">
      <alignment vertical="center" wrapText="1"/>
    </xf>
    <xf numFmtId="0" fontId="44" fillId="2" borderId="0" xfId="0" applyFont="1" applyFill="1"/>
    <xf numFmtId="0" fontId="41" fillId="2" borderId="0" xfId="0" applyFont="1" applyFill="1"/>
    <xf numFmtId="3" fontId="48" fillId="2" borderId="7" xfId="14665" applyNumberFormat="1" applyFont="1" applyFill="1" applyBorder="1" applyAlignment="1">
      <alignment horizontal="justify" vertical="center" wrapText="1"/>
    </xf>
    <xf numFmtId="3" fontId="48" fillId="2" borderId="7" xfId="14665" applyNumberFormat="1" applyFont="1" applyFill="1" applyBorder="1" applyAlignment="1">
      <alignment horizontal="right" vertical="center" wrapText="1"/>
    </xf>
    <xf numFmtId="0" fontId="48" fillId="2" borderId="0" xfId="14665" applyFont="1" applyFill="1" applyAlignment="1">
      <alignment vertical="center" wrapText="1"/>
    </xf>
    <xf numFmtId="0" fontId="41" fillId="2" borderId="0" xfId="14665" applyFont="1" applyFill="1" applyAlignment="1">
      <alignment vertical="center" wrapText="1"/>
    </xf>
    <xf numFmtId="0" fontId="41" fillId="2" borderId="0" xfId="15113" applyFont="1" applyFill="1"/>
    <xf numFmtId="0" fontId="41" fillId="2" borderId="7" xfId="14665" applyFont="1" applyFill="1" applyBorder="1" applyAlignment="1">
      <alignment vertical="center" wrapText="1"/>
    </xf>
    <xf numFmtId="3" fontId="41" fillId="2" borderId="7" xfId="14665" applyNumberFormat="1" applyFont="1" applyFill="1" applyBorder="1" applyAlignment="1">
      <alignment horizontal="right" vertical="center" wrapText="1"/>
    </xf>
    <xf numFmtId="49" fontId="63" fillId="2" borderId="7" xfId="15113" applyNumberFormat="1" applyFont="1" applyFill="1" applyBorder="1" applyAlignment="1">
      <alignment horizontal="center" vertical="center" wrapText="1"/>
    </xf>
    <xf numFmtId="3" fontId="48" fillId="2" borderId="7" xfId="15114" applyNumberFormat="1" applyFont="1" applyFill="1" applyBorder="1" applyAlignment="1">
      <alignment vertical="center" wrapText="1"/>
    </xf>
    <xf numFmtId="3" fontId="48" fillId="2" borderId="7" xfId="14172" applyNumberFormat="1" applyFont="1" applyFill="1" applyBorder="1" applyAlignment="1">
      <alignment horizontal="right" vertical="center" wrapText="1"/>
    </xf>
    <xf numFmtId="3" fontId="41" fillId="2" borderId="7" xfId="14172" applyNumberFormat="1" applyFont="1" applyFill="1" applyBorder="1" applyAlignment="1">
      <alignment vertical="center" wrapText="1"/>
    </xf>
    <xf numFmtId="3" fontId="63" fillId="2" borderId="0" xfId="14665" applyNumberFormat="1" applyFont="1" applyFill="1" applyAlignment="1">
      <alignment vertical="center" wrapText="1"/>
    </xf>
    <xf numFmtId="0" fontId="63" fillId="2" borderId="0" xfId="14665" applyFont="1" applyFill="1" applyAlignment="1">
      <alignment vertical="center" wrapText="1"/>
    </xf>
    <xf numFmtId="3" fontId="41" fillId="2" borderId="0" xfId="15113" applyNumberFormat="1" applyFont="1" applyFill="1" applyAlignment="1">
      <alignment horizontal="right"/>
    </xf>
    <xf numFmtId="0" fontId="44" fillId="2" borderId="0" xfId="15113" applyFont="1" applyFill="1"/>
    <xf numFmtId="49" fontId="41" fillId="2" borderId="0" xfId="15113" applyNumberFormat="1" applyFont="1" applyFill="1"/>
    <xf numFmtId="0" fontId="41" fillId="2" borderId="0" xfId="15113" applyFont="1" applyFill="1" applyAlignment="1">
      <alignment horizontal="left" vertical="center" wrapText="1"/>
    </xf>
    <xf numFmtId="3" fontId="44" fillId="2" borderId="0" xfId="15113" applyNumberFormat="1" applyFont="1" applyFill="1" applyAlignment="1">
      <alignment horizontal="right"/>
    </xf>
    <xf numFmtId="0" fontId="44" fillId="2" borderId="0" xfId="15113" applyFont="1" applyFill="1" applyAlignment="1">
      <alignment horizontal="center"/>
    </xf>
    <xf numFmtId="0" fontId="41" fillId="2" borderId="0" xfId="15113" applyFont="1" applyFill="1" applyAlignment="1">
      <alignment vertical="center" wrapText="1"/>
    </xf>
    <xf numFmtId="49" fontId="48" fillId="2" borderId="1" xfId="15113" applyNumberFormat="1" applyFont="1" applyFill="1" applyBorder="1" applyAlignment="1">
      <alignment horizontal="center" vertical="center" wrapText="1"/>
    </xf>
    <xf numFmtId="0" fontId="48" fillId="2" borderId="1" xfId="15113" applyFont="1" applyFill="1" applyBorder="1" applyAlignment="1">
      <alignment horizontal="center" vertical="center" wrapText="1"/>
    </xf>
    <xf numFmtId="49" fontId="48" fillId="7" borderId="1" xfId="15113" applyNumberFormat="1" applyFont="1" applyFill="1" applyBorder="1" applyAlignment="1">
      <alignment horizontal="center" vertical="center" wrapText="1"/>
    </xf>
    <xf numFmtId="0" fontId="48" fillId="7" borderId="1" xfId="15113" applyFont="1" applyFill="1" applyBorder="1" applyAlignment="1">
      <alignment horizontal="left" vertical="center" wrapText="1"/>
    </xf>
    <xf numFmtId="3" fontId="48" fillId="7" borderId="13" xfId="15113" applyNumberFormat="1" applyFont="1" applyFill="1" applyBorder="1" applyAlignment="1">
      <alignment horizontal="right" vertical="center" wrapText="1"/>
    </xf>
    <xf numFmtId="0" fontId="48" fillId="7" borderId="1" xfId="15113" applyFont="1" applyFill="1" applyBorder="1" applyAlignment="1">
      <alignment horizontal="center" vertical="center" wrapText="1"/>
    </xf>
    <xf numFmtId="49" fontId="41" fillId="2" borderId="1" xfId="15113" applyNumberFormat="1" applyFont="1" applyFill="1" applyBorder="1" applyAlignment="1">
      <alignment horizontal="center" vertical="center" wrapText="1"/>
    </xf>
    <xf numFmtId="0" fontId="41" fillId="2" borderId="1" xfId="15113" applyFont="1" applyFill="1" applyBorder="1" applyAlignment="1">
      <alignment horizontal="left" vertical="center" wrapText="1"/>
    </xf>
    <xf numFmtId="3" fontId="41" fillId="2" borderId="1" xfId="15113" applyNumberFormat="1" applyFont="1" applyFill="1" applyBorder="1" applyAlignment="1">
      <alignment horizontal="right" vertical="center" wrapText="1"/>
    </xf>
    <xf numFmtId="0" fontId="41" fillId="2" borderId="1" xfId="15113" applyFont="1" applyFill="1" applyBorder="1" applyAlignment="1">
      <alignment horizontal="center" vertical="center" wrapText="1"/>
    </xf>
    <xf numFmtId="49" fontId="48" fillId="7" borderId="13" xfId="15113" applyNumberFormat="1" applyFont="1" applyFill="1" applyBorder="1" applyAlignment="1">
      <alignment horizontal="center" vertical="center" wrapText="1"/>
    </xf>
    <xf numFmtId="0" fontId="48" fillId="7" borderId="13" xfId="15113" applyFont="1" applyFill="1" applyBorder="1" applyAlignment="1">
      <alignment horizontal="left" vertical="center" wrapText="1"/>
    </xf>
    <xf numFmtId="0" fontId="48" fillId="7" borderId="13" xfId="15113" applyFont="1" applyFill="1" applyBorder="1" applyAlignment="1">
      <alignment horizontal="center" vertical="center" wrapText="1"/>
    </xf>
    <xf numFmtId="49" fontId="48" fillId="7" borderId="5" xfId="15113" applyNumberFormat="1" applyFont="1" applyFill="1" applyBorder="1" applyAlignment="1">
      <alignment horizontal="center" vertical="center" wrapText="1"/>
    </xf>
    <xf numFmtId="49" fontId="41" fillId="7" borderId="5" xfId="15113" applyNumberFormat="1" applyFont="1" applyFill="1" applyBorder="1" applyAlignment="1">
      <alignment horizontal="center" vertical="center" wrapText="1"/>
    </xf>
    <xf numFmtId="3" fontId="48" fillId="7" borderId="5" xfId="15113" applyNumberFormat="1" applyFont="1" applyFill="1" applyBorder="1" applyAlignment="1">
      <alignment horizontal="left" vertical="center" wrapText="1"/>
    </xf>
    <xf numFmtId="3" fontId="48" fillId="7" borderId="5" xfId="15113" applyNumberFormat="1" applyFont="1" applyFill="1" applyBorder="1" applyAlignment="1">
      <alignment horizontal="right" vertical="center" wrapText="1"/>
    </xf>
    <xf numFmtId="3" fontId="50" fillId="7" borderId="5" xfId="15113" applyNumberFormat="1" applyFont="1" applyFill="1" applyBorder="1" applyAlignment="1">
      <alignment horizontal="center" vertical="center" wrapText="1"/>
    </xf>
    <xf numFmtId="3" fontId="48" fillId="2" borderId="0" xfId="15113" applyNumberFormat="1" applyFont="1" applyFill="1" applyAlignment="1">
      <alignment vertical="center" wrapText="1"/>
    </xf>
    <xf numFmtId="49" fontId="63" fillId="7" borderId="7" xfId="15113" applyNumberFormat="1" applyFont="1" applyFill="1" applyBorder="1" applyAlignment="1">
      <alignment horizontal="center" vertical="center" wrapText="1"/>
    </xf>
    <xf numFmtId="3" fontId="48" fillId="7" borderId="7" xfId="15113" applyNumberFormat="1" applyFont="1" applyFill="1" applyBorder="1" applyAlignment="1">
      <alignment horizontal="left" vertical="center" wrapText="1"/>
    </xf>
    <xf numFmtId="3" fontId="48" fillId="7" borderId="7" xfId="15113" applyNumberFormat="1" applyFont="1" applyFill="1" applyBorder="1" applyAlignment="1">
      <alignment horizontal="right" vertical="center" wrapText="1"/>
    </xf>
    <xf numFmtId="3" fontId="41" fillId="7" borderId="7" xfId="14665" applyNumberFormat="1" applyFont="1" applyFill="1" applyBorder="1" applyAlignment="1">
      <alignment vertical="center" wrapText="1"/>
    </xf>
    <xf numFmtId="3" fontId="64" fillId="2" borderId="0" xfId="15113" applyNumberFormat="1" applyFont="1" applyFill="1" applyAlignment="1">
      <alignment vertical="center" wrapText="1"/>
    </xf>
    <xf numFmtId="0" fontId="64" fillId="2" borderId="0" xfId="15113" applyFont="1" applyFill="1" applyAlignment="1">
      <alignment vertical="center" wrapText="1"/>
    </xf>
    <xf numFmtId="3" fontId="41" fillId="2" borderId="7" xfId="15113" applyNumberFormat="1" applyFont="1" applyFill="1" applyBorder="1" applyAlignment="1">
      <alignment horizontal="right" vertical="center" wrapText="1"/>
    </xf>
    <xf numFmtId="49" fontId="41"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right" vertical="center" wrapText="1"/>
    </xf>
    <xf numFmtId="49" fontId="50" fillId="2" borderId="7" xfId="15113" applyNumberFormat="1" applyFont="1" applyFill="1" applyBorder="1" applyAlignment="1">
      <alignment horizontal="center" vertical="center" wrapText="1"/>
    </xf>
    <xf numFmtId="3" fontId="50" fillId="2" borderId="7" xfId="14665" applyNumberFormat="1" applyFont="1" applyFill="1" applyBorder="1" applyAlignment="1">
      <alignment vertical="center" wrapText="1"/>
    </xf>
    <xf numFmtId="3" fontId="50" fillId="2" borderId="7" xfId="14665" applyNumberFormat="1" applyFont="1" applyFill="1" applyBorder="1" applyAlignment="1">
      <alignment horizontal="right" vertical="center" wrapText="1"/>
    </xf>
    <xf numFmtId="3" fontId="44" fillId="2" borderId="7" xfId="14665" applyNumberFormat="1" applyFont="1" applyFill="1" applyBorder="1" applyAlignment="1">
      <alignment horizontal="left" vertical="center" wrapText="1"/>
    </xf>
    <xf numFmtId="0" fontId="50" fillId="2" borderId="0" xfId="14665" applyFont="1" applyFill="1" applyAlignment="1">
      <alignment vertical="center" wrapText="1"/>
    </xf>
    <xf numFmtId="0" fontId="50" fillId="2" borderId="0" xfId="0" applyFont="1" applyFill="1"/>
    <xf numFmtId="3" fontId="50" fillId="2" borderId="7" xfId="14665" applyNumberFormat="1" applyFont="1" applyFill="1" applyBorder="1" applyAlignment="1">
      <alignment horizontal="center" vertical="center" wrapText="1"/>
    </xf>
    <xf numFmtId="3" fontId="50" fillId="2" borderId="0" xfId="14665" applyNumberFormat="1" applyFont="1" applyFill="1" applyAlignment="1">
      <alignment vertical="center" wrapText="1"/>
    </xf>
    <xf numFmtId="0" fontId="48" fillId="2" borderId="0" xfId="0" applyFont="1" applyFill="1"/>
    <xf numFmtId="174" fontId="41" fillId="0" borderId="7" xfId="14125" applyNumberFormat="1" applyFont="1" applyFill="1" applyBorder="1" applyAlignment="1">
      <alignment horizontal="right" vertical="center" wrapText="1"/>
    </xf>
    <xf numFmtId="174" fontId="41" fillId="2" borderId="7" xfId="14125" applyNumberFormat="1" applyFont="1" applyFill="1" applyBorder="1" applyAlignment="1">
      <alignment horizontal="right" vertical="center" wrapText="1"/>
    </xf>
    <xf numFmtId="3" fontId="50" fillId="2" borderId="7" xfId="15113" applyNumberFormat="1" applyFont="1" applyFill="1" applyBorder="1" applyAlignment="1">
      <alignment horizontal="right" vertical="center" wrapText="1"/>
    </xf>
    <xf numFmtId="0" fontId="50" fillId="2" borderId="0" xfId="15113" applyFont="1" applyFill="1"/>
    <xf numFmtId="0" fontId="48" fillId="2" borderId="0" xfId="15113" applyFont="1" applyFill="1"/>
    <xf numFmtId="49" fontId="48" fillId="2" borderId="7" xfId="15113" applyNumberFormat="1" applyFont="1" applyFill="1" applyBorder="1" applyAlignment="1">
      <alignment horizontal="center" vertical="center" wrapText="1"/>
    </xf>
    <xf numFmtId="0" fontId="41" fillId="2" borderId="7" xfId="0" applyFont="1" applyFill="1" applyBorder="1"/>
    <xf numFmtId="3" fontId="41" fillId="2" borderId="7" xfId="14665" applyNumberFormat="1" applyFont="1" applyFill="1" applyBorder="1" applyAlignment="1">
      <alignment horizontal="justify" vertical="center" wrapText="1"/>
    </xf>
    <xf numFmtId="49" fontId="50"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vertical="center" wrapText="1"/>
    </xf>
    <xf numFmtId="3" fontId="44" fillId="7" borderId="7" xfId="14172" applyNumberFormat="1" applyFont="1" applyFill="1" applyBorder="1" applyAlignment="1">
      <alignment vertical="center" wrapText="1"/>
    </xf>
    <xf numFmtId="3" fontId="48" fillId="2" borderId="0" xfId="14665" applyNumberFormat="1" applyFont="1" applyFill="1" applyAlignment="1">
      <alignment vertical="center" wrapText="1"/>
    </xf>
    <xf numFmtId="49" fontId="48" fillId="2" borderId="7" xfId="14665" applyNumberFormat="1" applyFont="1" applyFill="1" applyBorder="1" applyAlignment="1">
      <alignment horizontal="center" vertical="center" wrapText="1"/>
    </xf>
    <xf numFmtId="3" fontId="48" fillId="2" borderId="7" xfId="15101" applyNumberFormat="1" applyFont="1" applyFill="1" applyBorder="1" applyAlignment="1">
      <alignment horizontal="right" vertical="center" wrapText="1"/>
    </xf>
    <xf numFmtId="0" fontId="48" fillId="2" borderId="0" xfId="15113" applyFont="1" applyFill="1" applyAlignment="1">
      <alignment vertical="center" wrapText="1"/>
    </xf>
    <xf numFmtId="174" fontId="41" fillId="2" borderId="7" xfId="15101" applyNumberFormat="1" applyFont="1" applyFill="1" applyBorder="1" applyAlignment="1">
      <alignment horizontal="right" vertical="center" wrapText="1"/>
    </xf>
    <xf numFmtId="49" fontId="44" fillId="2" borderId="7" xfId="15114" applyNumberFormat="1" applyFont="1" applyFill="1" applyBorder="1" applyAlignment="1">
      <alignment vertical="center" wrapText="1"/>
    </xf>
    <xf numFmtId="3" fontId="44" fillId="2" borderId="7" xfId="15114" applyNumberFormat="1" applyFont="1" applyFill="1" applyBorder="1" applyAlignment="1">
      <alignment vertical="center" wrapText="1"/>
    </xf>
    <xf numFmtId="0" fontId="44" fillId="2" borderId="0" xfId="15113" applyFont="1" applyFill="1" applyAlignment="1">
      <alignment vertical="center" wrapText="1"/>
    </xf>
    <xf numFmtId="49" fontId="41" fillId="2" borderId="7" xfId="15114" applyNumberFormat="1" applyFont="1" applyFill="1" applyBorder="1" applyAlignment="1">
      <alignment vertical="center" wrapText="1"/>
    </xf>
    <xf numFmtId="49" fontId="41" fillId="2" borderId="7" xfId="15114" applyNumberFormat="1" applyFont="1" applyFill="1" applyBorder="1" applyAlignment="1">
      <alignment horizontal="center" vertical="center" wrapText="1"/>
    </xf>
    <xf numFmtId="49" fontId="64" fillId="2" borderId="7" xfId="15113" applyNumberFormat="1" applyFont="1" applyFill="1" applyBorder="1" applyAlignment="1">
      <alignment horizontal="center" vertical="center" wrapText="1"/>
    </xf>
    <xf numFmtId="3" fontId="64" fillId="2" borderId="0" xfId="14665" applyNumberFormat="1" applyFont="1" applyFill="1" applyAlignment="1">
      <alignment vertical="center" wrapText="1"/>
    </xf>
    <xf numFmtId="0" fontId="64" fillId="2" borderId="0" xfId="14665" applyFont="1" applyFill="1" applyAlignment="1">
      <alignment vertical="center" wrapText="1"/>
    </xf>
    <xf numFmtId="0" fontId="64" fillId="2" borderId="0" xfId="0" applyFont="1" applyFill="1"/>
    <xf numFmtId="49" fontId="44" fillId="2" borderId="7" xfId="15113" applyNumberFormat="1" applyFont="1" applyFill="1" applyBorder="1" applyAlignment="1">
      <alignment vertical="center" wrapText="1"/>
    </xf>
    <xf numFmtId="0" fontId="44" fillId="2" borderId="7" xfId="0" applyFont="1" applyFill="1" applyBorder="1" applyAlignment="1">
      <alignment vertical="center" wrapText="1"/>
    </xf>
    <xf numFmtId="3" fontId="44" fillId="2" borderId="7" xfId="14665" applyNumberFormat="1" applyFont="1" applyFill="1" applyBorder="1" applyAlignment="1">
      <alignment vertical="center" wrapText="1"/>
    </xf>
    <xf numFmtId="0" fontId="44" fillId="2" borderId="0" xfId="0" applyFont="1" applyFill="1" applyAlignment="1">
      <alignment vertical="center"/>
    </xf>
    <xf numFmtId="0" fontId="41" fillId="2" borderId="0" xfId="0" applyFont="1" applyFill="1" applyAlignment="1">
      <alignment vertical="center"/>
    </xf>
    <xf numFmtId="0" fontId="41" fillId="2" borderId="7" xfId="0" applyFont="1" applyFill="1" applyBorder="1" applyAlignment="1">
      <alignment vertical="center" wrapText="1"/>
    </xf>
    <xf numFmtId="0" fontId="41" fillId="2" borderId="7" xfId="14636" applyFont="1" applyFill="1" applyBorder="1" applyAlignment="1">
      <alignment horizontal="justify" vertical="center" wrapText="1"/>
    </xf>
    <xf numFmtId="49" fontId="44" fillId="2" borderId="7" xfId="15113" applyNumberFormat="1" applyFont="1" applyFill="1" applyBorder="1" applyAlignment="1">
      <alignment horizontal="center" vertical="center" wrapText="1"/>
    </xf>
    <xf numFmtId="0" fontId="41" fillId="2" borderId="7" xfId="14636" applyFont="1" applyFill="1" applyBorder="1" applyAlignment="1">
      <alignment vertical="center" wrapText="1"/>
    </xf>
    <xf numFmtId="49" fontId="48"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left" vertical="center" wrapText="1"/>
    </xf>
    <xf numFmtId="0" fontId="41" fillId="2" borderId="7" xfId="14645" applyFont="1" applyFill="1" applyBorder="1" applyAlignment="1">
      <alignment horizontal="center" vertical="center" wrapText="1"/>
    </xf>
    <xf numFmtId="0" fontId="48" fillId="2" borderId="7" xfId="14645" applyFont="1" applyFill="1" applyBorder="1" applyAlignment="1">
      <alignment vertical="center" wrapText="1"/>
    </xf>
    <xf numFmtId="0" fontId="41" fillId="2" borderId="7" xfId="14645" applyFont="1" applyFill="1" applyBorder="1" applyAlignment="1">
      <alignment vertical="center" wrapText="1"/>
    </xf>
    <xf numFmtId="49" fontId="48" fillId="2" borderId="1" xfId="15114" applyNumberFormat="1" applyFont="1" applyFill="1" applyBorder="1" applyAlignment="1">
      <alignment horizontal="center" vertical="center" wrapText="1"/>
    </xf>
    <xf numFmtId="3" fontId="48" fillId="2" borderId="1" xfId="15114" applyNumberFormat="1" applyFont="1" applyFill="1" applyBorder="1" applyAlignment="1">
      <alignment horizontal="center" vertical="center" wrapText="1"/>
    </xf>
    <xf numFmtId="3" fontId="48" fillId="2" borderId="1" xfId="14665" applyNumberFormat="1" applyFont="1" applyFill="1" applyBorder="1" applyAlignment="1">
      <alignment horizontal="right" vertical="center" wrapText="1"/>
    </xf>
    <xf numFmtId="3" fontId="41" fillId="2" borderId="1" xfId="14665" applyNumberFormat="1" applyFont="1" applyFill="1" applyBorder="1" applyAlignment="1">
      <alignment horizontal="left" vertical="center" wrapText="1"/>
    </xf>
    <xf numFmtId="3" fontId="48" fillId="0" borderId="7" xfId="14665" applyNumberFormat="1" applyFont="1" applyFill="1" applyBorder="1" applyAlignment="1">
      <alignment horizontal="right" vertical="center" wrapText="1"/>
    </xf>
    <xf numFmtId="0" fontId="50" fillId="0" borderId="0" xfId="14665" applyFont="1" applyFill="1" applyAlignment="1">
      <alignment vertical="center" wrapText="1"/>
    </xf>
    <xf numFmtId="0" fontId="41" fillId="0" borderId="0" xfId="0" applyFont="1"/>
    <xf numFmtId="0" fontId="48" fillId="0" borderId="16" xfId="0" applyFont="1" applyBorder="1" applyAlignment="1">
      <alignment horizontal="center" vertical="center" wrapText="1"/>
    </xf>
    <xf numFmtId="0" fontId="48" fillId="0" borderId="16" xfId="0" applyFont="1" applyBorder="1" applyAlignment="1">
      <alignment vertical="center" wrapText="1"/>
    </xf>
    <xf numFmtId="3" fontId="59" fillId="0" borderId="7" xfId="14665" applyNumberFormat="1" applyFont="1" applyFill="1" applyBorder="1" applyAlignment="1">
      <alignment horizontal="right" vertical="center" wrapText="1"/>
    </xf>
    <xf numFmtId="0" fontId="65" fillId="0" borderId="0" xfId="14665" applyFont="1" applyFill="1" applyAlignment="1">
      <alignment vertical="center" wrapText="1"/>
    </xf>
    <xf numFmtId="0" fontId="65" fillId="0" borderId="0" xfId="0" applyFont="1"/>
    <xf numFmtId="0" fontId="59" fillId="0" borderId="0" xfId="0" applyFont="1"/>
    <xf numFmtId="0" fontId="41" fillId="0" borderId="7" xfId="14645" applyFont="1" applyFill="1" applyBorder="1" applyAlignment="1">
      <alignment horizontal="center" vertical="center" wrapText="1"/>
    </xf>
    <xf numFmtId="0" fontId="41" fillId="0" borderId="7" xfId="14645" applyFont="1" applyFill="1" applyBorder="1" applyAlignment="1">
      <alignment vertical="center" wrapText="1"/>
    </xf>
    <xf numFmtId="0" fontId="50" fillId="0" borderId="0" xfId="0" applyFont="1"/>
    <xf numFmtId="0" fontId="48" fillId="0" borderId="17" xfId="0" applyFont="1" applyBorder="1" applyAlignment="1">
      <alignment horizontal="center" vertical="center" wrapText="1"/>
    </xf>
    <xf numFmtId="0" fontId="48" fillId="0" borderId="17" xfId="0" applyFont="1" applyBorder="1" applyAlignment="1">
      <alignment vertical="center" wrapText="1"/>
    </xf>
    <xf numFmtId="0" fontId="66" fillId="0" borderId="0" xfId="0" applyFont="1" applyAlignment="1" applyProtection="1">
      <alignment horizontal="left" vertical="center"/>
      <protection locked="0"/>
    </xf>
    <xf numFmtId="3" fontId="68" fillId="0" borderId="0" xfId="0" applyNumberFormat="1" applyFont="1" applyAlignment="1" applyProtection="1">
      <alignment horizontal="right" vertical="center"/>
      <protection locked="0"/>
    </xf>
    <xf numFmtId="0" fontId="69" fillId="0" borderId="0" xfId="0" applyFont="1" applyAlignment="1" applyProtection="1">
      <alignment horizontal="left"/>
      <protection locked="0"/>
    </xf>
    <xf numFmtId="3" fontId="67" fillId="0" borderId="0" xfId="0" applyNumberFormat="1" applyFont="1" applyAlignment="1" applyProtection="1">
      <alignment horizontal="right"/>
      <protection locked="0"/>
    </xf>
    <xf numFmtId="0" fontId="68" fillId="0" borderId="0" xfId="0" applyFont="1" applyAlignment="1" applyProtection="1">
      <alignment horizontal="center" vertical="center"/>
      <protection locked="0"/>
    </xf>
    <xf numFmtId="3" fontId="41" fillId="2" borderId="7" xfId="14665" applyNumberFormat="1" applyFont="1" applyFill="1" applyBorder="1" applyAlignment="1">
      <alignment horizontal="left" vertical="center" wrapText="1"/>
    </xf>
    <xf numFmtId="3" fontId="41" fillId="0" borderId="7" xfId="14665" applyNumberFormat="1" applyFont="1" applyFill="1" applyBorder="1" applyAlignment="1">
      <alignment horizontal="left" vertical="center" wrapText="1"/>
    </xf>
    <xf numFmtId="3" fontId="41" fillId="0" borderId="6" xfId="14665" applyNumberFormat="1" applyFont="1" applyFill="1" applyBorder="1" applyAlignment="1">
      <alignment horizontal="left" vertical="center" wrapText="1"/>
    </xf>
    <xf numFmtId="0" fontId="41" fillId="0" borderId="8" xfId="2" applyFont="1" applyBorder="1" applyAlignment="1">
      <alignment horizontal="center" vertical="center" wrapText="1"/>
    </xf>
    <xf numFmtId="3" fontId="59" fillId="0" borderId="7" xfId="14665" applyNumberFormat="1" applyFont="1" applyFill="1" applyBorder="1" applyAlignment="1">
      <alignment horizontal="left" vertical="center" wrapText="1"/>
    </xf>
    <xf numFmtId="0" fontId="40" fillId="0" borderId="0" xfId="14665" applyFont="1" applyFill="1" applyBorder="1" applyAlignment="1">
      <alignment horizontal="left" vertical="center" wrapText="1"/>
    </xf>
    <xf numFmtId="0" fontId="40" fillId="0" borderId="0" xfId="14665" applyFont="1" applyFill="1" applyAlignment="1">
      <alignment horizontal="left" vertical="center" wrapText="1"/>
    </xf>
    <xf numFmtId="0" fontId="42" fillId="0" borderId="8" xfId="14665" applyFont="1" applyFill="1" applyBorder="1" applyAlignment="1">
      <alignment horizontal="left" vertical="center" wrapText="1"/>
    </xf>
    <xf numFmtId="0" fontId="42" fillId="0" borderId="0" xfId="14665" applyFont="1" applyFill="1" applyBorder="1" applyAlignment="1">
      <alignment horizontal="left" vertical="center" wrapText="1"/>
    </xf>
    <xf numFmtId="49" fontId="43" fillId="0" borderId="0" xfId="15113" applyNumberFormat="1" applyFont="1" applyAlignment="1">
      <alignment horizontal="left"/>
    </xf>
    <xf numFmtId="49" fontId="46" fillId="0" borderId="0" xfId="15113" applyNumberFormat="1" applyFont="1" applyAlignment="1">
      <alignment horizontal="center" vertical="top" wrapText="1"/>
    </xf>
    <xf numFmtId="49" fontId="40" fillId="0" borderId="3" xfId="15113" applyNumberFormat="1" applyFont="1" applyBorder="1" applyAlignment="1">
      <alignment horizontal="center" vertical="center" wrapText="1"/>
    </xf>
    <xf numFmtId="49" fontId="40" fillId="0" borderId="4" xfId="15113" applyNumberFormat="1" applyFont="1" applyBorder="1" applyAlignment="1">
      <alignment horizontal="center" vertical="center" wrapText="1"/>
    </xf>
    <xf numFmtId="0" fontId="40" fillId="0" borderId="5" xfId="15113" applyFont="1" applyBorder="1" applyAlignment="1">
      <alignment horizontal="center" vertical="center" wrapText="1"/>
    </xf>
    <xf numFmtId="0" fontId="40" fillId="0" borderId="6" xfId="15113" applyFont="1" applyBorder="1" applyAlignment="1">
      <alignment horizontal="center" vertical="center" wrapText="1"/>
    </xf>
    <xf numFmtId="0" fontId="48" fillId="0" borderId="5" xfId="15113" applyFont="1" applyBorder="1" applyAlignment="1">
      <alignment horizontal="center" vertical="center" wrapText="1"/>
    </xf>
    <xf numFmtId="0" fontId="48" fillId="0" borderId="6" xfId="15113" applyFont="1" applyBorder="1" applyAlignment="1">
      <alignment horizontal="center" vertical="center" wrapText="1"/>
    </xf>
    <xf numFmtId="0" fontId="66"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68" fillId="0" borderId="0" xfId="0" applyFont="1" applyAlignment="1" applyProtection="1">
      <alignment horizontal="center" vertical="center"/>
      <protection locked="0"/>
    </xf>
    <xf numFmtId="3" fontId="41" fillId="0" borderId="10" xfId="14172" applyNumberFormat="1" applyFont="1" applyFill="1" applyBorder="1" applyAlignment="1">
      <alignment horizontal="left" vertical="center" wrapText="1"/>
    </xf>
    <xf numFmtId="3" fontId="41" fillId="0" borderId="11" xfId="14172" applyNumberFormat="1" applyFont="1" applyFill="1" applyBorder="1" applyAlignment="1">
      <alignment horizontal="left" vertical="center" wrapText="1"/>
    </xf>
    <xf numFmtId="3" fontId="41" fillId="0" borderId="9" xfId="14172" applyNumberFormat="1" applyFont="1" applyFill="1" applyBorder="1" applyAlignment="1">
      <alignment horizontal="left" vertical="center" wrapText="1"/>
    </xf>
    <xf numFmtId="49" fontId="44" fillId="2" borderId="0" xfId="15113" applyNumberFormat="1" applyFont="1" applyFill="1" applyAlignment="1">
      <alignment horizontal="left" vertical="center" wrapText="1"/>
    </xf>
    <xf numFmtId="49" fontId="44" fillId="2" borderId="0" xfId="15113" applyNumberFormat="1" applyFont="1" applyFill="1" applyAlignment="1">
      <alignment horizontal="left"/>
    </xf>
    <xf numFmtId="49" fontId="48" fillId="2" borderId="0" xfId="15113" applyNumberFormat="1" applyFont="1" applyFill="1" applyAlignment="1">
      <alignment horizontal="center" vertical="center" wrapText="1"/>
    </xf>
    <xf numFmtId="49" fontId="48" fillId="2" borderId="3" xfId="15113" applyNumberFormat="1" applyFont="1" applyFill="1" applyBorder="1" applyAlignment="1">
      <alignment horizontal="center" vertical="center" wrapText="1"/>
    </xf>
    <xf numFmtId="49" fontId="48" fillId="2" borderId="4" xfId="15113" applyNumberFormat="1" applyFont="1" applyFill="1" applyBorder="1" applyAlignment="1">
      <alignment horizontal="center" vertical="center" wrapText="1"/>
    </xf>
    <xf numFmtId="0" fontId="48" fillId="2" borderId="5" xfId="15113" applyFont="1" applyFill="1" applyBorder="1" applyAlignment="1">
      <alignment horizontal="center" vertical="center" wrapText="1"/>
    </xf>
    <xf numFmtId="0" fontId="48" fillId="2" borderId="6" xfId="15113" applyFont="1" applyFill="1" applyBorder="1" applyAlignment="1">
      <alignment horizontal="center" vertical="center" wrapText="1"/>
    </xf>
    <xf numFmtId="0" fontId="48" fillId="2" borderId="14" xfId="15113" applyFont="1" applyFill="1" applyBorder="1" applyAlignment="1">
      <alignment horizontal="center" vertical="center" wrapText="1"/>
    </xf>
    <xf numFmtId="0" fontId="48" fillId="2" borderId="15" xfId="15113" applyFont="1" applyFill="1" applyBorder="1" applyAlignment="1">
      <alignment horizontal="center" vertical="center" wrapText="1"/>
    </xf>
    <xf numFmtId="3" fontId="28" fillId="0" borderId="7" xfId="14665" applyNumberFormat="1" applyFont="1" applyFill="1" applyBorder="1" applyAlignment="1">
      <alignment horizontal="left" vertical="center" wrapText="1"/>
    </xf>
    <xf numFmtId="49" fontId="33" fillId="0" borderId="0" xfId="15113" applyNumberFormat="1" applyFont="1" applyAlignment="1">
      <alignment horizontal="left"/>
    </xf>
    <xf numFmtId="49" fontId="35" fillId="0" borderId="0" xfId="15113" applyNumberFormat="1" applyFont="1" applyAlignment="1">
      <alignment horizontal="center" vertical="center" wrapText="1"/>
    </xf>
    <xf numFmtId="49" fontId="27" fillId="0" borderId="3" xfId="15113" applyNumberFormat="1" applyFont="1" applyBorder="1" applyAlignment="1">
      <alignment horizontal="center" vertical="center" wrapText="1"/>
    </xf>
    <xf numFmtId="49" fontId="27" fillId="0" borderId="4" xfId="15113" applyNumberFormat="1" applyFont="1" applyBorder="1" applyAlignment="1">
      <alignment horizontal="center" vertical="center" wrapText="1"/>
    </xf>
    <xf numFmtId="0" fontId="27" fillId="0" borderId="5" xfId="15113" applyFont="1" applyBorder="1" applyAlignment="1">
      <alignment horizontal="center" vertical="center" wrapText="1"/>
    </xf>
    <xf numFmtId="0" fontId="27" fillId="0" borderId="6" xfId="15113" applyFont="1" applyBorder="1" applyAlignment="1">
      <alignment horizontal="center" vertical="center" wrapText="1"/>
    </xf>
    <xf numFmtId="0" fontId="32" fillId="0" borderId="5" xfId="15113" applyFont="1" applyBorder="1" applyAlignment="1">
      <alignment horizontal="center" vertical="center" wrapText="1"/>
    </xf>
    <xf numFmtId="0" fontId="32" fillId="0" borderId="6" xfId="15113" applyFont="1" applyBorder="1" applyAlignment="1">
      <alignment horizontal="center" vertical="center" wrapText="1"/>
    </xf>
    <xf numFmtId="2" fontId="26" fillId="0" borderId="0" xfId="15113" applyNumberFormat="1" applyFont="1" applyAlignment="1">
      <alignment horizontal="center" vertical="center" wrapText="1"/>
    </xf>
    <xf numFmtId="3" fontId="28" fillId="0" borderId="10" xfId="14665" applyNumberFormat="1" applyFont="1" applyFill="1" applyBorder="1" applyAlignment="1">
      <alignment horizontal="left" vertical="center" wrapText="1"/>
    </xf>
    <xf numFmtId="3" fontId="28" fillId="0" borderId="11" xfId="14665" applyNumberFormat="1" applyFont="1" applyFill="1" applyBorder="1" applyAlignment="1">
      <alignment horizontal="left" vertical="center" wrapText="1"/>
    </xf>
    <xf numFmtId="3" fontId="28" fillId="0" borderId="12" xfId="14665" applyNumberFormat="1" applyFont="1" applyFill="1" applyBorder="1" applyAlignment="1">
      <alignment horizontal="left" vertical="center" wrapText="1"/>
    </xf>
    <xf numFmtId="3" fontId="70" fillId="0" borderId="0" xfId="0" applyNumberFormat="1" applyFont="1" applyAlignment="1" applyProtection="1">
      <alignment horizontal="right"/>
      <protection locked="0"/>
    </xf>
    <xf numFmtId="3" fontId="69" fillId="0" borderId="0" xfId="0" applyNumberFormat="1" applyFont="1" applyAlignment="1" applyProtection="1">
      <alignment horizontal="right"/>
      <protection locked="0"/>
    </xf>
    <xf numFmtId="0" fontId="71" fillId="8" borderId="20" xfId="0" applyFont="1" applyFill="1" applyBorder="1" applyAlignment="1">
      <alignment horizontal="center" vertical="center" wrapText="1"/>
    </xf>
    <xf numFmtId="0" fontId="72" fillId="8" borderId="20" xfId="0" applyFont="1" applyFill="1" applyBorder="1" applyAlignment="1">
      <alignment horizontal="center" vertical="center" wrapText="1"/>
    </xf>
    <xf numFmtId="0" fontId="72" fillId="8" borderId="20" xfId="0" applyFont="1" applyFill="1" applyBorder="1" applyAlignment="1">
      <alignment vertical="center" wrapText="1"/>
    </xf>
    <xf numFmtId="0" fontId="71" fillId="8" borderId="20" xfId="0" applyFont="1" applyFill="1" applyBorder="1" applyAlignment="1">
      <alignment vertical="center" wrapText="1"/>
    </xf>
    <xf numFmtId="0" fontId="73" fillId="8" borderId="20" xfId="0" applyFont="1" applyFill="1" applyBorder="1" applyAlignment="1">
      <alignment horizontal="center" vertical="center" wrapText="1"/>
    </xf>
    <xf numFmtId="0" fontId="74" fillId="8" borderId="20" xfId="0" applyFont="1" applyFill="1" applyBorder="1" applyAlignment="1">
      <alignment vertical="center" wrapText="1"/>
    </xf>
    <xf numFmtId="0" fontId="60" fillId="0" borderId="0" xfId="0" applyFont="1" applyAlignment="1" applyProtection="1">
      <alignment horizontal="left"/>
      <protection locked="0"/>
    </xf>
    <xf numFmtId="0" fontId="68" fillId="8" borderId="18" xfId="0" applyFont="1" applyFill="1" applyBorder="1" applyAlignment="1">
      <alignment horizontal="center" vertical="center" wrapText="1"/>
    </xf>
    <xf numFmtId="0" fontId="68" fillId="8" borderId="19" xfId="0" applyFont="1" applyFill="1" applyBorder="1" applyAlignment="1">
      <alignment vertical="center" wrapText="1"/>
    </xf>
    <xf numFmtId="0" fontId="45" fillId="8" borderId="19" xfId="0" applyFont="1" applyFill="1" applyBorder="1" applyAlignment="1">
      <alignment horizontal="center" vertical="center" wrapText="1"/>
    </xf>
    <xf numFmtId="0" fontId="66" fillId="8" borderId="18" xfId="0" applyFont="1" applyFill="1" applyBorder="1" applyAlignment="1">
      <alignment horizontal="center" vertical="center" wrapText="1"/>
    </xf>
    <xf numFmtId="0" fontId="66" fillId="8" borderId="19" xfId="0" applyFont="1" applyFill="1" applyBorder="1" applyAlignment="1">
      <alignment vertical="center" wrapText="1"/>
    </xf>
    <xf numFmtId="0" fontId="75" fillId="0" borderId="0" xfId="0" applyFont="1" applyAlignment="1" applyProtection="1">
      <alignment horizontal="left"/>
      <protection locked="0"/>
    </xf>
    <xf numFmtId="0" fontId="75" fillId="0" borderId="0" xfId="0" applyFont="1" applyAlignment="1" applyProtection="1">
      <alignment horizontal="center"/>
      <protection locked="0"/>
    </xf>
    <xf numFmtId="0" fontId="76" fillId="0" borderId="0" xfId="0" applyFont="1" applyAlignment="1" applyProtection="1">
      <alignment horizontal="left"/>
      <protection locked="0"/>
    </xf>
    <xf numFmtId="0" fontId="76" fillId="0" borderId="0" xfId="0" applyFont="1" applyAlignment="1" applyProtection="1">
      <alignment horizontal="center"/>
      <protection locked="0"/>
    </xf>
    <xf numFmtId="3" fontId="75" fillId="0" borderId="0" xfId="0" applyNumberFormat="1" applyFont="1" applyAlignment="1" applyProtection="1">
      <alignment horizontal="right"/>
      <protection locked="0"/>
    </xf>
    <xf numFmtId="0" fontId="77" fillId="0" borderId="0" xfId="0" applyFont="1" applyAlignment="1" applyProtection="1">
      <alignment horizontal="left"/>
      <protection locked="0"/>
    </xf>
    <xf numFmtId="3" fontId="77" fillId="0" borderId="0" xfId="0" applyNumberFormat="1" applyFont="1" applyAlignment="1" applyProtection="1">
      <alignment horizontal="right"/>
      <protection locked="0"/>
    </xf>
  </cellXfs>
  <cellStyles count="15115">
    <cellStyle name="_x0001_" xfId="15"/>
    <cellStyle name="??" xfId="16"/>
    <cellStyle name="?? [0.00]_PRODUCT DETAIL Q1" xfId="17"/>
    <cellStyle name="?? [0]" xfId="18"/>
    <cellStyle name="?? [0] 2" xfId="19"/>
    <cellStyle name="?? [0] 3" xfId="20"/>
    <cellStyle name="?? [0] 4" xfId="21"/>
    <cellStyle name="?? 2" xfId="22"/>
    <cellStyle name="?? 3" xfId="23"/>
    <cellStyle name="?? 4" xfId="24"/>
    <cellStyle name="?? 5" xfId="25"/>
    <cellStyle name="???? [0.00]_PRODUCT DETAIL Q1" xfId="26"/>
    <cellStyle name="????_PRODUCT DETAIL Q1" xfId="27"/>
    <cellStyle name="???[0]_Book1" xfId="28"/>
    <cellStyle name="???_95" xfId="29"/>
    <cellStyle name="??_(????)??????" xfId="30"/>
    <cellStyle name="_00.Bia" xfId="31"/>
    <cellStyle name="_01 DVHC" xfId="32"/>
    <cellStyle name="_01 DVHC - DD (Ok)" xfId="33"/>
    <cellStyle name="_01 DVHC - DD (Ok) 2" xfId="34"/>
    <cellStyle name="_01 DVHC - DD (Ok) 3" xfId="35"/>
    <cellStyle name="_01 DVHC - DD (Ok) 4" xfId="36"/>
    <cellStyle name="_01 DVHC - DD (Ok)_04 Doanh nghiep va CSKDCT 2012" xfId="37"/>
    <cellStyle name="_01 DVHC - DD (Ok)_04 Doanh nghiep va CSKDCT 2012 2" xfId="38"/>
    <cellStyle name="_01 DVHC - DD (Ok)_04 Doanh nghiep va CSKDCT 2012 3" xfId="39"/>
    <cellStyle name="_01 DVHC - DD (Ok)_Book2" xfId="40"/>
    <cellStyle name="_01 DVHC - DD (Ok)_Book2 2" xfId="41"/>
    <cellStyle name="_01 DVHC - DD (Ok)_Book2 3" xfId="42"/>
    <cellStyle name="_01 DVHC - DD (Ok)_NGTK-daydu-2014-Laodong" xfId="43"/>
    <cellStyle name="_01 DVHC - DD (Ok)_NGTK-daydu-2014-Laodong 2" xfId="44"/>
    <cellStyle name="_01 DVHC - DD (Ok)_NGTK-daydu-2014-Laodong 3" xfId="45"/>
    <cellStyle name="_01 DVHC - DD (Ok)_nien giam tom tat nong nghiep 2013" xfId="46"/>
    <cellStyle name="_01 DVHC - DD (Ok)_Niengiam_Hung_final" xfId="47"/>
    <cellStyle name="_01 DVHC - DD (Ok)_Niengiam_Hung_final 2" xfId="48"/>
    <cellStyle name="_01 DVHC - DD (Ok)_Niengiam_Hung_final 3" xfId="49"/>
    <cellStyle name="_01 DVHC - DD (Ok)_Phan II (In)" xfId="50"/>
    <cellStyle name="_01 DVHC - DD (Ok)_Sovu-lyhon-2014" xfId="51"/>
    <cellStyle name="_01 DVHC - DD (Ok)_Xl0000167" xfId="52"/>
    <cellStyle name="_01 DVHC - DD (Ok)_Xl0000167 2" xfId="53"/>
    <cellStyle name="_01 DVHC - DD (Ok)_Xl0000167 3" xfId="54"/>
    <cellStyle name="_01 DVHC 2" xfId="55"/>
    <cellStyle name="_01 DVHC 3" xfId="56"/>
    <cellStyle name="_01 DVHC 4" xfId="57"/>
    <cellStyle name="_01 DVHC 5" xfId="58"/>
    <cellStyle name="_01 DVHC 6" xfId="59"/>
    <cellStyle name="_01 DVHC(OK)" xfId="60"/>
    <cellStyle name="_01 DVHC(OK) 2" xfId="61"/>
    <cellStyle name="_01 DVHC(OK) 3" xfId="62"/>
    <cellStyle name="_01 DVHC(OK) 4" xfId="63"/>
    <cellStyle name="_01 DVHC(OK)_02  Dan so lao dong(OK)" xfId="64"/>
    <cellStyle name="_01 DVHC(OK)_02  Dan so lao dong(OK) 2" xfId="65"/>
    <cellStyle name="_01 DVHC(OK)_02  Dan so lao dong(OK) 3" xfId="66"/>
    <cellStyle name="_01 DVHC(OK)_03 TKQG va Thu chi NSNN 2012" xfId="67"/>
    <cellStyle name="_01 DVHC(OK)_03 TKQG va Thu chi NSNN 2012 2" xfId="68"/>
    <cellStyle name="_01 DVHC(OK)_03 TKQG va Thu chi NSNN 2012 3" xfId="69"/>
    <cellStyle name="_01 DVHC(OK)_04 Doanh nghiep va CSKDCT 2012" xfId="70"/>
    <cellStyle name="_01 DVHC(OK)_04 Doanh nghiep va CSKDCT 2012 2" xfId="71"/>
    <cellStyle name="_01 DVHC(OK)_04 Doanh nghiep va CSKDCT 2012 3" xfId="72"/>
    <cellStyle name="_01 DVHC(OK)_05 Doanh nghiep va Ca the_2011 (Ok)" xfId="73"/>
    <cellStyle name="_01 DVHC(OK)_06 NGTT LN,TS 2013 co so" xfId="74"/>
    <cellStyle name="_01 DVHC(OK)_07 NGTT CN 2012" xfId="75"/>
    <cellStyle name="_01 DVHC(OK)_07 NGTT CN 2012 2" xfId="76"/>
    <cellStyle name="_01 DVHC(OK)_07 NGTT CN 2012 3" xfId="77"/>
    <cellStyle name="_01 DVHC(OK)_08 Thuong mai Tong muc - Diep" xfId="78"/>
    <cellStyle name="_01 DVHC(OK)_08 Thuong mai Tong muc - Diep 2" xfId="79"/>
    <cellStyle name="_01 DVHC(OK)_08 Thuong mai Tong muc - Diep 3" xfId="80"/>
    <cellStyle name="_01 DVHC(OK)_08 Thuong mai va Du lich (Ok)" xfId="81"/>
    <cellStyle name="_01 DVHC(OK)_08 Thuong mai va Du lich (Ok) 2" xfId="82"/>
    <cellStyle name="_01 DVHC(OK)_08 Thuong mai va Du lich (Ok) 3" xfId="83"/>
    <cellStyle name="_01 DVHC(OK)_08 Thuong mai va Du lich (Ok)_nien giam tom tat nong nghiep 2013" xfId="84"/>
    <cellStyle name="_01 DVHC(OK)_08 Thuong mai va Du lich (Ok)_Phan II (In)" xfId="85"/>
    <cellStyle name="_01 DVHC(OK)_09 Chi so gia 2011- VuTKG-1 (Ok)" xfId="86"/>
    <cellStyle name="_01 DVHC(OK)_09 Chi so gia 2011- VuTKG-1 (Ok) 2" xfId="87"/>
    <cellStyle name="_01 DVHC(OK)_09 Chi so gia 2011- VuTKG-1 (Ok) 3" xfId="88"/>
    <cellStyle name="_01 DVHC(OK)_09 Chi so gia 2011- VuTKG-1 (Ok)_nien giam tom tat nong nghiep 2013" xfId="89"/>
    <cellStyle name="_01 DVHC(OK)_09 Chi so gia 2011- VuTKG-1 (Ok)_Phan II (In)" xfId="90"/>
    <cellStyle name="_01 DVHC(OK)_09 Du lich" xfId="91"/>
    <cellStyle name="_01 DVHC(OK)_09 Du lich 2" xfId="92"/>
    <cellStyle name="_01 DVHC(OK)_09 Du lich 3" xfId="93"/>
    <cellStyle name="_01 DVHC(OK)_09 Du lich_nien giam tom tat nong nghiep 2013" xfId="94"/>
    <cellStyle name="_01 DVHC(OK)_09 Du lich_Phan II (In)" xfId="95"/>
    <cellStyle name="_01 DVHC(OK)_10 Van tai va BCVT (da sua ok)" xfId="96"/>
    <cellStyle name="_01 DVHC(OK)_10 Van tai va BCVT (da sua ok) 2" xfId="97"/>
    <cellStyle name="_01 DVHC(OK)_10 Van tai va BCVT (da sua ok) 3" xfId="98"/>
    <cellStyle name="_01 DVHC(OK)_10 Van tai va BCVT (da sua ok)_nien giam tom tat nong nghiep 2013" xfId="99"/>
    <cellStyle name="_01 DVHC(OK)_10 Van tai va BCVT (da sua ok)_Phan II (In)" xfId="100"/>
    <cellStyle name="_01 DVHC(OK)_11 (3)" xfId="101"/>
    <cellStyle name="_01 DVHC(OK)_11 (3) 2" xfId="102"/>
    <cellStyle name="_01 DVHC(OK)_11 (3) 3" xfId="103"/>
    <cellStyle name="_01 DVHC(OK)_11 (3) 4" xfId="104"/>
    <cellStyle name="_01 DVHC(OK)_11 (3)_04 Doanh nghiep va CSKDCT 2012" xfId="105"/>
    <cellStyle name="_01 DVHC(OK)_11 (3)_04 Doanh nghiep va CSKDCT 2012 2" xfId="106"/>
    <cellStyle name="_01 DVHC(OK)_11 (3)_04 Doanh nghiep va CSKDCT 2012 3" xfId="107"/>
    <cellStyle name="_01 DVHC(OK)_11 (3)_Book2" xfId="108"/>
    <cellStyle name="_01 DVHC(OK)_11 (3)_Book2 2" xfId="109"/>
    <cellStyle name="_01 DVHC(OK)_11 (3)_Book2 3" xfId="110"/>
    <cellStyle name="_01 DVHC(OK)_11 (3)_NGTK-daydu-2014-Laodong" xfId="111"/>
    <cellStyle name="_01 DVHC(OK)_11 (3)_NGTK-daydu-2014-Laodong 2" xfId="112"/>
    <cellStyle name="_01 DVHC(OK)_11 (3)_NGTK-daydu-2014-Laodong 3" xfId="113"/>
    <cellStyle name="_01 DVHC(OK)_11 (3)_nien giam tom tat nong nghiep 2013" xfId="114"/>
    <cellStyle name="_01 DVHC(OK)_11 (3)_Niengiam_Hung_final" xfId="115"/>
    <cellStyle name="_01 DVHC(OK)_11 (3)_Niengiam_Hung_final 2" xfId="116"/>
    <cellStyle name="_01 DVHC(OK)_11 (3)_Niengiam_Hung_final 3" xfId="117"/>
    <cellStyle name="_01 DVHC(OK)_11 (3)_Phan II (In)" xfId="118"/>
    <cellStyle name="_01 DVHC(OK)_11 (3)_Sovu-lyhon-2014" xfId="119"/>
    <cellStyle name="_01 DVHC(OK)_11 (3)_Xl0000167" xfId="120"/>
    <cellStyle name="_01 DVHC(OK)_11 (3)_Xl0000167 2" xfId="121"/>
    <cellStyle name="_01 DVHC(OK)_11 (3)_Xl0000167 3" xfId="122"/>
    <cellStyle name="_01 DVHC(OK)_12 (2)" xfId="123"/>
    <cellStyle name="_01 DVHC(OK)_12 (2) 2" xfId="124"/>
    <cellStyle name="_01 DVHC(OK)_12 (2) 3" xfId="125"/>
    <cellStyle name="_01 DVHC(OK)_12 (2) 4" xfId="126"/>
    <cellStyle name="_01 DVHC(OK)_12 (2)_04 Doanh nghiep va CSKDCT 2012" xfId="127"/>
    <cellStyle name="_01 DVHC(OK)_12 (2)_04 Doanh nghiep va CSKDCT 2012 2" xfId="128"/>
    <cellStyle name="_01 DVHC(OK)_12 (2)_04 Doanh nghiep va CSKDCT 2012 3" xfId="129"/>
    <cellStyle name="_01 DVHC(OK)_12 (2)_Book2" xfId="130"/>
    <cellStyle name="_01 DVHC(OK)_12 (2)_Book2 2" xfId="131"/>
    <cellStyle name="_01 DVHC(OK)_12 (2)_Book2 3" xfId="132"/>
    <cellStyle name="_01 DVHC(OK)_12 (2)_NGTK-daydu-2014-Laodong" xfId="133"/>
    <cellStyle name="_01 DVHC(OK)_12 (2)_NGTK-daydu-2014-Laodong 2" xfId="134"/>
    <cellStyle name="_01 DVHC(OK)_12 (2)_NGTK-daydu-2014-Laodong 3" xfId="135"/>
    <cellStyle name="_01 DVHC(OK)_12 (2)_nien giam tom tat nong nghiep 2013" xfId="136"/>
    <cellStyle name="_01 DVHC(OK)_12 (2)_Niengiam_Hung_final" xfId="137"/>
    <cellStyle name="_01 DVHC(OK)_12 (2)_Niengiam_Hung_final 2" xfId="138"/>
    <cellStyle name="_01 DVHC(OK)_12 (2)_Niengiam_Hung_final 3" xfId="139"/>
    <cellStyle name="_01 DVHC(OK)_12 (2)_Phan II (In)" xfId="140"/>
    <cellStyle name="_01 DVHC(OK)_12 (2)_Sovu-lyhon-2014" xfId="141"/>
    <cellStyle name="_01 DVHC(OK)_12 (2)_Xl0000167" xfId="142"/>
    <cellStyle name="_01 DVHC(OK)_12 (2)_Xl0000167 2" xfId="143"/>
    <cellStyle name="_01 DVHC(OK)_12 (2)_Xl0000167 3" xfId="144"/>
    <cellStyle name="_01 DVHC(OK)_12 Giao duc, Y Te va Muc songnam2011" xfId="145"/>
    <cellStyle name="_01 DVHC(OK)_12 Giao duc, Y Te va Muc songnam2011 2" xfId="146"/>
    <cellStyle name="_01 DVHC(OK)_12 Giao duc, Y Te va Muc songnam2011 3" xfId="147"/>
    <cellStyle name="_01 DVHC(OK)_12 Giao duc, Y Te va Muc songnam2011_nien giam tom tat nong nghiep 2013" xfId="148"/>
    <cellStyle name="_01 DVHC(OK)_12 Giao duc, Y Te va Muc songnam2011_Phan II (In)" xfId="149"/>
    <cellStyle name="_01 DVHC(OK)_12 MSDC_Thuy Van" xfId="150"/>
    <cellStyle name="_01 DVHC(OK)_13 Van tai 2012" xfId="151"/>
    <cellStyle name="_01 DVHC(OK)_13 Van tai 2012 2" xfId="152"/>
    <cellStyle name="_01 DVHC(OK)_13 Van tai 2012 3" xfId="153"/>
    <cellStyle name="_01 DVHC(OK)_Book2" xfId="154"/>
    <cellStyle name="_01 DVHC(OK)_Book2 2" xfId="155"/>
    <cellStyle name="_01 DVHC(OK)_Book2 3" xfId="156"/>
    <cellStyle name="_01 DVHC(OK)_Giaoduc2013(ok)" xfId="157"/>
    <cellStyle name="_01 DVHC(OK)_Giaoduc2013(ok) 2" xfId="158"/>
    <cellStyle name="_01 DVHC(OK)_Giaoduc2013(ok) 3" xfId="159"/>
    <cellStyle name="_01 DVHC(OK)_Maket NGTT2012 LN,TS (7-1-2013)" xfId="160"/>
    <cellStyle name="_01 DVHC(OK)_Maket NGTT2012 LN,TS (7-1-2013) 2" xfId="161"/>
    <cellStyle name="_01 DVHC(OK)_Maket NGTT2012 LN,TS (7-1-2013) 3" xfId="162"/>
    <cellStyle name="_01 DVHC(OK)_Maket NGTT2012 LN,TS (7-1-2013)_Nongnghiep" xfId="163"/>
    <cellStyle name="_01 DVHC(OK)_Maket NGTT2012 LN,TS (7-1-2013)_Nongnghiep 2" xfId="164"/>
    <cellStyle name="_01 DVHC(OK)_Maket NGTT2012 LN,TS (7-1-2013)_Nongnghiep 3" xfId="165"/>
    <cellStyle name="_01 DVHC(OK)_Mau" xfId="166"/>
    <cellStyle name="_01 DVHC(OK)_Ngiam_lamnghiep_2011_v2(1)(1)" xfId="167"/>
    <cellStyle name="_01 DVHC(OK)_Ngiam_lamnghiep_2011_v2(1)(1) 2" xfId="168"/>
    <cellStyle name="_01 DVHC(OK)_Ngiam_lamnghiep_2011_v2(1)(1) 3" xfId="169"/>
    <cellStyle name="_01 DVHC(OK)_Ngiam_lamnghiep_2011_v2(1)(1)_Nongnghiep" xfId="170"/>
    <cellStyle name="_01 DVHC(OK)_Ngiam_lamnghiep_2011_v2(1)(1)_Nongnghiep 2" xfId="171"/>
    <cellStyle name="_01 DVHC(OK)_Ngiam_lamnghiep_2011_v2(1)(1)_Nongnghiep 3" xfId="172"/>
    <cellStyle name="_01 DVHC(OK)_NGTK-daydu-2014-Laodong" xfId="173"/>
    <cellStyle name="_01 DVHC(OK)_NGTK-daydu-2014-Laodong 2" xfId="174"/>
    <cellStyle name="_01 DVHC(OK)_NGTK-daydu-2014-Laodong 3" xfId="175"/>
    <cellStyle name="_01 DVHC(OK)_NGTT LN,TS 2012 (Chuan)" xfId="176"/>
    <cellStyle name="_01 DVHC(OK)_NGTT LN,TS 2012 (Chuan) 2" xfId="177"/>
    <cellStyle name="_01 DVHC(OK)_NGTT LN,TS 2012 (Chuan) 3" xfId="178"/>
    <cellStyle name="_01 DVHC(OK)_Nien giam TT Vu Nong nghiep 2012(solieu)-gui Vu TH 29-3-2013" xfId="179"/>
    <cellStyle name="_01 DVHC(OK)_Nien giam TT Vu Nong nghiep 2012(solieu)-gui Vu TH 29-3-2013 2" xfId="180"/>
    <cellStyle name="_01 DVHC(OK)_Nien giam TT Vu Nong nghiep 2012(solieu)-gui Vu TH 29-3-2013 3" xfId="181"/>
    <cellStyle name="_01 DVHC(OK)_Niengiam_Hung_final" xfId="182"/>
    <cellStyle name="_01 DVHC(OK)_Niengiam_Hung_final 2" xfId="183"/>
    <cellStyle name="_01 DVHC(OK)_Niengiam_Hung_final 3" xfId="184"/>
    <cellStyle name="_01 DVHC(OK)_Nongnghiep" xfId="185"/>
    <cellStyle name="_01 DVHC(OK)_Nongnghiep 2" xfId="186"/>
    <cellStyle name="_01 DVHC(OK)_Nongnghiep 3" xfId="187"/>
    <cellStyle name="_01 DVHC(OK)_Nongnghiep NGDD 2012_cap nhat den 24-5-2013(1)" xfId="188"/>
    <cellStyle name="_01 DVHC(OK)_Nongnghiep NGDD 2012_cap nhat den 24-5-2013(1) 2" xfId="189"/>
    <cellStyle name="_01 DVHC(OK)_Nongnghiep NGDD 2012_cap nhat den 24-5-2013(1) 3" xfId="190"/>
    <cellStyle name="_01 DVHC(OK)_Nongnghiep_Nongnghiep NGDD 2012_cap nhat den 24-5-2013(1)" xfId="191"/>
    <cellStyle name="_01 DVHC(OK)_Nongnghiep_Nongnghiep NGDD 2012_cap nhat den 24-5-2013(1) 2" xfId="192"/>
    <cellStyle name="_01 DVHC(OK)_Nongnghiep_Nongnghiep NGDD 2012_cap nhat den 24-5-2013(1) 3" xfId="193"/>
    <cellStyle name="_01 DVHC(OK)_Sovu-lyhon-2014" xfId="194"/>
    <cellStyle name="_01 DVHC(OK)_TKQG" xfId="195"/>
    <cellStyle name="_01 DVHC(OK)_Xl0000147" xfId="196"/>
    <cellStyle name="_01 DVHC(OK)_Xl0000147 2" xfId="197"/>
    <cellStyle name="_01 DVHC(OK)_Xl0000147 3" xfId="198"/>
    <cellStyle name="_01 DVHC(OK)_Xl0000167" xfId="199"/>
    <cellStyle name="_01 DVHC(OK)_Xl0000167 2" xfId="200"/>
    <cellStyle name="_01 DVHC(OK)_Xl0000167 3" xfId="201"/>
    <cellStyle name="_01 DVHC(OK)_XNK" xfId="202"/>
    <cellStyle name="_01 DVHC(OK)_XNK 2" xfId="203"/>
    <cellStyle name="_01 DVHC(OK)_XNK 3" xfId="204"/>
    <cellStyle name="_01 DVHC(OK)_XNK_nien giam tom tat nong nghiep 2013" xfId="205"/>
    <cellStyle name="_01 DVHC(OK)_XNK_Phan II (In)" xfId="206"/>
    <cellStyle name="_01 DVHC_01 Danh muc hanh chinh (Nam)" xfId="207"/>
    <cellStyle name="_01 DVHC_01 Danh muc hanh chinh (Nam) 2" xfId="208"/>
    <cellStyle name="_01 DVHC_01 Danh muc hanh chinh (Nam) 3" xfId="209"/>
    <cellStyle name="_01 DVHC_01 Don vi HC" xfId="210"/>
    <cellStyle name="_01 DVHC_01 Don vi HC 2" xfId="211"/>
    <cellStyle name="_01 DVHC_01 Don vi HC 3" xfId="212"/>
    <cellStyle name="_01 DVHC_01 Don vi HC 4" xfId="213"/>
    <cellStyle name="_01 DVHC_01 Don vi HC_Book2" xfId="214"/>
    <cellStyle name="_01 DVHC_01 Don vi HC_Book2 2" xfId="215"/>
    <cellStyle name="_01 DVHC_01 Don vi HC_Book2 3" xfId="216"/>
    <cellStyle name="_01 DVHC_01 Don vi HC_NGTK-daydu-2014-Laodong" xfId="217"/>
    <cellStyle name="_01 DVHC_01 Don vi HC_NGTK-daydu-2014-Laodong 2" xfId="218"/>
    <cellStyle name="_01 DVHC_01 Don vi HC_NGTK-daydu-2014-Laodong 3" xfId="219"/>
    <cellStyle name="_01 DVHC_01 Don vi HC_Niengiam_Hung_final" xfId="220"/>
    <cellStyle name="_01 DVHC_01 Don vi HC_Niengiam_Hung_final 2" xfId="221"/>
    <cellStyle name="_01 DVHC_01 Don vi HC_Niengiam_Hung_final 3" xfId="222"/>
    <cellStyle name="_01 DVHC_01 Don vi HC_Sovu-lyhon-2014" xfId="223"/>
    <cellStyle name="_01 DVHC_02 Danso_Laodong 2012(chuan) CO SO" xfId="224"/>
    <cellStyle name="_01 DVHC_02 Danso_Laodong 2012(chuan) CO SO 2" xfId="225"/>
    <cellStyle name="_01 DVHC_02 Danso_Laodong 2012(chuan) CO SO 3" xfId="226"/>
    <cellStyle name="_01 DVHC_04 Doanh nghiep va CSKDCT 2012" xfId="227"/>
    <cellStyle name="_01 DVHC_04 Doanh nghiep va CSKDCT 2012 2" xfId="228"/>
    <cellStyle name="_01 DVHC_04 Doanh nghiep va CSKDCT 2012 3" xfId="229"/>
    <cellStyle name="_01 DVHC_08 Thuong mai Tong muc - Diep" xfId="230"/>
    <cellStyle name="_01 DVHC_08 Thuong mai Tong muc - Diep 2" xfId="231"/>
    <cellStyle name="_01 DVHC_08 Thuong mai Tong muc - Diep 3" xfId="232"/>
    <cellStyle name="_01 DVHC_09 Thuong mai va Du lich" xfId="233"/>
    <cellStyle name="_01 DVHC_09 Thuong mai va Du lich 2" xfId="234"/>
    <cellStyle name="_01 DVHC_09 Thuong mai va Du lich_01 Danh muc hanh chinh (Nam)" xfId="235"/>
    <cellStyle name="_01 DVHC_09 Thuong mai va Du lich_01 Danh muc hanh chinh (Nam) 2" xfId="236"/>
    <cellStyle name="_01 DVHC_09 Thuong mai va Du lich_01 Danh muc hanh chinh (Nam) 3" xfId="237"/>
    <cellStyle name="_01 DVHC_09 Thuong mai va Du lich_01 Don vi HC" xfId="238"/>
    <cellStyle name="_01 DVHC_09 Thuong mai va Du lich_01 Don vi HC 2" xfId="239"/>
    <cellStyle name="_01 DVHC_09 Thuong mai va Du lich_01 Don vi HC 3" xfId="240"/>
    <cellStyle name="_01 DVHC_09 Thuong mai va Du lich_Book2" xfId="241"/>
    <cellStyle name="_01 DVHC_09 Thuong mai va Du lich_Book2 2" xfId="242"/>
    <cellStyle name="_01 DVHC_09 Thuong mai va Du lich_Book2 3" xfId="243"/>
    <cellStyle name="_01 DVHC_09 Thuong mai va Du lich_Mau" xfId="244"/>
    <cellStyle name="_01 DVHC_09 Thuong mai va Du lich_Mau 2" xfId="245"/>
    <cellStyle name="_01 DVHC_09 Thuong mai va Du lich_Mau 3" xfId="246"/>
    <cellStyle name="_01 DVHC_09 Thuong mai va Du lich_NGDD 2013 Thu chi NSNN " xfId="247"/>
    <cellStyle name="_01 DVHC_09 Thuong mai va Du lich_NGDD 2013 Thu chi NSNN  2" xfId="248"/>
    <cellStyle name="_01 DVHC_09 Thuong mai va Du lich_NGDD 2013 Thu chi NSNN  3" xfId="249"/>
    <cellStyle name="_01 DVHC_09 Thuong mai va Du lich_NGTK-daydu-2014-Laodong" xfId="250"/>
    <cellStyle name="_01 DVHC_09 Thuong mai va Du lich_NGTK-daydu-2014-Laodong 2" xfId="251"/>
    <cellStyle name="_01 DVHC_09 Thuong mai va Du lich_NGTK-daydu-2014-Laodong 3" xfId="252"/>
    <cellStyle name="_01 DVHC_09 Thuong mai va Du lich_nien giam tom tat nong nghiep 2013" xfId="253"/>
    <cellStyle name="_01 DVHC_09 Thuong mai va Du lich_Niengiam_Hung_final" xfId="254"/>
    <cellStyle name="_01 DVHC_09 Thuong mai va Du lich_Niengiam_Hung_final 2" xfId="255"/>
    <cellStyle name="_01 DVHC_09 Thuong mai va Du lich_Niengiam_Hung_final 3" xfId="256"/>
    <cellStyle name="_01 DVHC_09 Thuong mai va Du lich_Phan II (In)" xfId="257"/>
    <cellStyle name="_01 DVHC_09 Thuong mai va Du lich_Sovu-lyhon-2014" xfId="258"/>
    <cellStyle name="_01 DVHC_09 Thuong mai va Du lich_Tong Muc 2014" xfId="259"/>
    <cellStyle name="_01 DVHC_09 Thuong mai va Du lich_Tong Muc 2014 2" xfId="260"/>
    <cellStyle name="_01 DVHC_09 Thuong mai va Du lich_Tong Muc 2014 3" xfId="261"/>
    <cellStyle name="_01 DVHC_12 MSDC_Thuy Van" xfId="262"/>
    <cellStyle name="_01 DVHC_Dieuchinh-DSTB-2010-2014-Tinh-Trungcau-CTK" xfId="263"/>
    <cellStyle name="_01 DVHC_Dieuchinh-DSTB-2010-2014-Toanquoc-Chi-XMai-TAnh-25-12-2014" xfId="264"/>
    <cellStyle name="_01 DVHC_Dieuchinh-DSTB-2010-2014-Toanquoc-Chi-XMai-TAnh-25-12-2014_Dieuchinh-DSTB-2010-2014-Tinh-Trungcau-CTK" xfId="265"/>
    <cellStyle name="_01 DVHC_Dieuchinh-DSTB-2010-2014-Toanquoc-Chi-XMai-TAnh-25-12-2014_Tonghop-phucdap-Tinh-Hanh-TuanAnh-V1" xfId="266"/>
    <cellStyle name="_01 DVHC_Dieuchinh-DSTB-2010-2014-Toanquoc-Chi-XMai-TAnh-25-12-2014_Uoc-danso-2014-2015-2016-BoTaichinh" xfId="267"/>
    <cellStyle name="_01 DVHC_Don vi HC, dat dai, khi hau" xfId="268"/>
    <cellStyle name="_01 DVHC_Mau" xfId="269"/>
    <cellStyle name="_01 DVHC_Mau 2" xfId="270"/>
    <cellStyle name="_01 DVHC_Mau 3" xfId="271"/>
    <cellStyle name="_01 DVHC_NGTK-daydu-2014-VuDSLD(22.5.2015)" xfId="272"/>
    <cellStyle name="_01 DVHC_NGTK-daydu-2014-VuDSLD(22.5.2015) 2" xfId="273"/>
    <cellStyle name="_01 DVHC_NGTK-daydu-2014-VuDSLD(22.5.2015) 3" xfId="274"/>
    <cellStyle name="_01 DVHC_nien giam 28.5.12_sua tn_Oanh-gui-3.15pm-28-5-2012" xfId="275"/>
    <cellStyle name="_01 DVHC_nien giam tom tat nong nghiep 2013" xfId="276"/>
    <cellStyle name="_01 DVHC_Phan II (In)" xfId="277"/>
    <cellStyle name="_01 DVHC_TKQG" xfId="278"/>
    <cellStyle name="_01 DVHC_Tysuat-dicu-1-nam-1-4-2014" xfId="279"/>
    <cellStyle name="_01 DVHC_Tysuat-dicu-1-nam-1-4-2014_Dieuchinh-DSTB-2010-2014-Tinh-Trungcau-CTK" xfId="280"/>
    <cellStyle name="_01 DVHC_Tysuat-dicu-1-nam-1-4-2014_Tonghop-phucdap-Tinh-Hanh-TuanAnh-V1" xfId="281"/>
    <cellStyle name="_01 DVHC_Tysuat-dicu-1-nam-1-4-2014_Uoc-danso-2014-2015-2016-BoTaichinh" xfId="282"/>
    <cellStyle name="_01 DVHC_Uoctinh-danso-31-12-2013-BoTaichinh-OUT" xfId="283"/>
    <cellStyle name="_01 DVHC_Xl0000006" xfId="284"/>
    <cellStyle name="_01 DVHC_Xl0000167" xfId="285"/>
    <cellStyle name="_01 DVHC_Xl0000167 2" xfId="286"/>
    <cellStyle name="_01 DVHC_Xl0000167 3" xfId="287"/>
    <cellStyle name="_01 DVHC_Y te-VH TT_Tam(1)" xfId="288"/>
    <cellStyle name="_01.NGTT2009-DVHC" xfId="289"/>
    <cellStyle name="_02 dan so (OK)" xfId="290"/>
    <cellStyle name="_02.NGTT2009-DSLD" xfId="291"/>
    <cellStyle name="_02.NGTT2009-DSLDok" xfId="292"/>
    <cellStyle name="_03 Dautu 2010" xfId="293"/>
    <cellStyle name="_03.NGTT2009-TKQG" xfId="294"/>
    <cellStyle name="_05 Thuong mai" xfId="295"/>
    <cellStyle name="_05 Thuong mai 2" xfId="296"/>
    <cellStyle name="_05 Thuong mai 3" xfId="297"/>
    <cellStyle name="_05 Thuong mai_01 Danh muc hanh chinh (Nam)" xfId="298"/>
    <cellStyle name="_05 Thuong mai_01 Danh muc hanh chinh (Nam) 2" xfId="299"/>
    <cellStyle name="_05 Thuong mai_01 Danh muc hanh chinh (Nam) 3" xfId="300"/>
    <cellStyle name="_05 Thuong mai_01 Don vi HC" xfId="301"/>
    <cellStyle name="_05 Thuong mai_01 Don vi HC 2" xfId="302"/>
    <cellStyle name="_05 Thuong mai_01 Don vi HC 3" xfId="303"/>
    <cellStyle name="_05 Thuong mai_02 Danso_Laodong 2012(chuan) CO SO" xfId="304"/>
    <cellStyle name="_05 Thuong mai_02 Danso_Laodong 2012(chuan) CO SO 2" xfId="305"/>
    <cellStyle name="_05 Thuong mai_02 Danso_Laodong 2012(chuan) CO SO 3" xfId="306"/>
    <cellStyle name="_05 Thuong mai_04 Doanh nghiep va CSKDCT 2012" xfId="307"/>
    <cellStyle name="_05 Thuong mai_04 Doanh nghiep va CSKDCT 2012 2" xfId="308"/>
    <cellStyle name="_05 Thuong mai_04 Doanh nghiep va CSKDCT 2012 3" xfId="309"/>
    <cellStyle name="_05 Thuong mai_12 MSDC_Thuy Van" xfId="310"/>
    <cellStyle name="_05 Thuong mai_Ca the" xfId="311"/>
    <cellStyle name="_05 Thuong mai_ca the NGDD 2011" xfId="312"/>
    <cellStyle name="_05 Thuong mai_Ca the_ca the NGDD 2011" xfId="313"/>
    <cellStyle name="_05 Thuong mai_Ca the1(OK)" xfId="314"/>
    <cellStyle name="_05 Thuong mai_Dieuchinh-DSTB-2010-2014-Tinh-Trungcau-CTK" xfId="315"/>
    <cellStyle name="_05 Thuong mai_Dieuchinh-DSTB-2010-2014-Toanquoc-Chi-XMai-TAnh-25-12-2014" xfId="316"/>
    <cellStyle name="_05 Thuong mai_Dieuchinh-DSTB-2010-2014-Toanquoc-Chi-XMai-TAnh-25-12-2014_Dieuchinh-DSTB-2010-2014-Tinh-Trungcau-CTK" xfId="317"/>
    <cellStyle name="_05 Thuong mai_Dieuchinh-DSTB-2010-2014-Toanquoc-Chi-XMai-TAnh-25-12-2014_Tonghop-phucdap-Tinh-Hanh-TuanAnh-V1" xfId="318"/>
    <cellStyle name="_05 Thuong mai_Dieuchinh-DSTB-2010-2014-Toanquoc-Chi-XMai-TAnh-25-12-2014_Uoc-danso-2014-2015-2016-BoTaichinh" xfId="319"/>
    <cellStyle name="_05 Thuong mai_Don vi HC, dat dai, khi hau" xfId="320"/>
    <cellStyle name="_05 Thuong mai_Mau" xfId="321"/>
    <cellStyle name="_05 Thuong mai_Mau 2" xfId="322"/>
    <cellStyle name="_05 Thuong mai_Mau 3" xfId="323"/>
    <cellStyle name="_05 Thuong mai_Mau 4" xfId="324"/>
    <cellStyle name="_05 Thuong mai_Mau_Book2" xfId="325"/>
    <cellStyle name="_05 Thuong mai_Mau_Book2 2" xfId="326"/>
    <cellStyle name="_05 Thuong mai_Mau_Book2 3" xfId="327"/>
    <cellStyle name="_05 Thuong mai_Mau_NGTK-daydu-2014-Laodong" xfId="328"/>
    <cellStyle name="_05 Thuong mai_Mau_NGTK-daydu-2014-Laodong 2" xfId="329"/>
    <cellStyle name="_05 Thuong mai_Mau_NGTK-daydu-2014-Laodong 3" xfId="330"/>
    <cellStyle name="_05 Thuong mai_Mau_Niengiam_Hung_final" xfId="331"/>
    <cellStyle name="_05 Thuong mai_Mau_Niengiam_Hung_final 2" xfId="332"/>
    <cellStyle name="_05 Thuong mai_Mau_Niengiam_Hung_final 3" xfId="333"/>
    <cellStyle name="_05 Thuong mai_Mau_Sovu-lyhon-2014" xfId="334"/>
    <cellStyle name="_05 Thuong mai_NGDD 2013 Thu chi NSNN " xfId="335"/>
    <cellStyle name="_05 Thuong mai_NGDD 2013 Thu chi NSNN  2" xfId="336"/>
    <cellStyle name="_05 Thuong mai_NGDD 2013 Thu chi NSNN  3" xfId="337"/>
    <cellStyle name="_05 Thuong mai_NGTK-daydu-2014-VuDSLD(22.5.2015)" xfId="338"/>
    <cellStyle name="_05 Thuong mai_NGTK-daydu-2014-VuDSLD(22.5.2015) 2" xfId="339"/>
    <cellStyle name="_05 Thuong mai_NGTK-daydu-2014-VuDSLD(22.5.2015) 3" xfId="340"/>
    <cellStyle name="_05 Thuong mai_nien giam 28.5.12_sua tn_Oanh-gui-3.15pm-28-5-2012" xfId="341"/>
    <cellStyle name="_05 Thuong mai_Nien giam KT_TV 2010" xfId="342"/>
    <cellStyle name="_05 Thuong mai_Nien giam KT_TV 2010 2" xfId="343"/>
    <cellStyle name="_05 Thuong mai_Nien giam KT_TV 2010 3" xfId="344"/>
    <cellStyle name="_05 Thuong mai_Nien giam KT_TV 2010_Book1" xfId="345"/>
    <cellStyle name="_05 Thuong mai_Nien giam KT_TV 2010_Book1 2" xfId="346"/>
    <cellStyle name="_05 Thuong mai_Nien giam KT_TV 2010_Book1 3" xfId="347"/>
    <cellStyle name="_05 Thuong mai_nien giam tom tat nong nghiep 2013" xfId="348"/>
    <cellStyle name="_05 Thuong mai_Phan II (In)" xfId="349"/>
    <cellStyle name="_05 Thuong mai_Tysuat-dicu-1-nam-1-4-2014" xfId="350"/>
    <cellStyle name="_05 Thuong mai_Tysuat-dicu-1-nam-1-4-2014_Dieuchinh-DSTB-2010-2014-Tinh-Trungcau-CTK" xfId="351"/>
    <cellStyle name="_05 Thuong mai_Tysuat-dicu-1-nam-1-4-2014_Tonghop-phucdap-Tinh-Hanh-TuanAnh-V1" xfId="352"/>
    <cellStyle name="_05 Thuong mai_Tysuat-dicu-1-nam-1-4-2014_Uoc-danso-2014-2015-2016-BoTaichinh" xfId="353"/>
    <cellStyle name="_05 Thuong mai_Uoctinh-danso-31-12-2013-BoTaichinh-OUT" xfId="354"/>
    <cellStyle name="_05 Thuong mai_Xl0000006" xfId="355"/>
    <cellStyle name="_05 Thuong mai_Xl0000167" xfId="356"/>
    <cellStyle name="_05 Thuong mai_Xl0000167 2" xfId="357"/>
    <cellStyle name="_05 Thuong mai_Xl0000167 3" xfId="358"/>
    <cellStyle name="_05 Thuong mai_Y te-VH TT_Tam(1)" xfId="359"/>
    <cellStyle name="_06 Van tai" xfId="360"/>
    <cellStyle name="_06 Van tai 2" xfId="361"/>
    <cellStyle name="_06 Van tai 3" xfId="362"/>
    <cellStyle name="_06 Van tai_01 Danh muc hanh chinh (Nam)" xfId="363"/>
    <cellStyle name="_06 Van tai_01 Danh muc hanh chinh (Nam) 2" xfId="364"/>
    <cellStyle name="_06 Van tai_01 Danh muc hanh chinh (Nam) 3" xfId="365"/>
    <cellStyle name="_06 Van tai_01 Don vi HC" xfId="366"/>
    <cellStyle name="_06 Van tai_01 Don vi HC 2" xfId="367"/>
    <cellStyle name="_06 Van tai_01 Don vi HC 3" xfId="368"/>
    <cellStyle name="_06 Van tai_02 Danso_Laodong 2012(chuan) CO SO" xfId="369"/>
    <cellStyle name="_06 Van tai_02 Danso_Laodong 2012(chuan) CO SO 2" xfId="370"/>
    <cellStyle name="_06 Van tai_02 Danso_Laodong 2012(chuan) CO SO 3" xfId="371"/>
    <cellStyle name="_06 Van tai_04 Doanh nghiep va CSKDCT 2012" xfId="372"/>
    <cellStyle name="_06 Van tai_04 Doanh nghiep va CSKDCT 2012 2" xfId="373"/>
    <cellStyle name="_06 Van tai_04 Doanh nghiep va CSKDCT 2012 3" xfId="374"/>
    <cellStyle name="_06 Van tai_12 MSDC_Thuy Van" xfId="375"/>
    <cellStyle name="_06 Van tai_Ca the" xfId="376"/>
    <cellStyle name="_06 Van tai_ca the NGDD 2011" xfId="377"/>
    <cellStyle name="_06 Van tai_Ca the_ca the NGDD 2011" xfId="378"/>
    <cellStyle name="_06 Van tai_Ca the1(OK)" xfId="379"/>
    <cellStyle name="_06 Van tai_Dieuchinh-DSTB-2010-2014-Tinh-Trungcau-CTK" xfId="380"/>
    <cellStyle name="_06 Van tai_Dieuchinh-DSTB-2010-2014-Toanquoc-Chi-XMai-TAnh-25-12-2014" xfId="381"/>
    <cellStyle name="_06 Van tai_Dieuchinh-DSTB-2010-2014-Toanquoc-Chi-XMai-TAnh-25-12-2014_Dieuchinh-DSTB-2010-2014-Tinh-Trungcau-CTK" xfId="382"/>
    <cellStyle name="_06 Van tai_Dieuchinh-DSTB-2010-2014-Toanquoc-Chi-XMai-TAnh-25-12-2014_Tonghop-phucdap-Tinh-Hanh-TuanAnh-V1" xfId="383"/>
    <cellStyle name="_06 Van tai_Dieuchinh-DSTB-2010-2014-Toanquoc-Chi-XMai-TAnh-25-12-2014_Uoc-danso-2014-2015-2016-BoTaichinh" xfId="384"/>
    <cellStyle name="_06 Van tai_Don vi HC, dat dai, khi hau" xfId="385"/>
    <cellStyle name="_06 Van tai_Mau" xfId="386"/>
    <cellStyle name="_06 Van tai_Mau 2" xfId="387"/>
    <cellStyle name="_06 Van tai_Mau 3" xfId="388"/>
    <cellStyle name="_06 Van tai_Mau 4" xfId="389"/>
    <cellStyle name="_06 Van tai_Mau_Book2" xfId="390"/>
    <cellStyle name="_06 Van tai_Mau_Book2 2" xfId="391"/>
    <cellStyle name="_06 Van tai_Mau_Book2 3" xfId="392"/>
    <cellStyle name="_06 Van tai_Mau_NGTK-daydu-2014-Laodong" xfId="393"/>
    <cellStyle name="_06 Van tai_Mau_NGTK-daydu-2014-Laodong 2" xfId="394"/>
    <cellStyle name="_06 Van tai_Mau_NGTK-daydu-2014-Laodong 3" xfId="395"/>
    <cellStyle name="_06 Van tai_Mau_Niengiam_Hung_final" xfId="396"/>
    <cellStyle name="_06 Van tai_Mau_Niengiam_Hung_final 2" xfId="397"/>
    <cellStyle name="_06 Van tai_Mau_Niengiam_Hung_final 3" xfId="398"/>
    <cellStyle name="_06 Van tai_Mau_Sovu-lyhon-2014" xfId="399"/>
    <cellStyle name="_06 Van tai_NGDD 2013 Thu chi NSNN " xfId="400"/>
    <cellStyle name="_06 Van tai_NGDD 2013 Thu chi NSNN  2" xfId="401"/>
    <cellStyle name="_06 Van tai_NGDD 2013 Thu chi NSNN  3" xfId="402"/>
    <cellStyle name="_06 Van tai_NGTK-daydu-2014-VuDSLD(22.5.2015)" xfId="403"/>
    <cellStyle name="_06 Van tai_NGTK-daydu-2014-VuDSLD(22.5.2015) 2" xfId="404"/>
    <cellStyle name="_06 Van tai_NGTK-daydu-2014-VuDSLD(22.5.2015) 3" xfId="405"/>
    <cellStyle name="_06 Van tai_nien giam 28.5.12_sua tn_Oanh-gui-3.15pm-28-5-2012" xfId="406"/>
    <cellStyle name="_06 Van tai_Nien giam KT_TV 2010" xfId="407"/>
    <cellStyle name="_06 Van tai_Nien giam KT_TV 2010 2" xfId="408"/>
    <cellStyle name="_06 Van tai_Nien giam KT_TV 2010 3" xfId="409"/>
    <cellStyle name="_06 Van tai_Nien giam KT_TV 2010_Book1" xfId="410"/>
    <cellStyle name="_06 Van tai_Nien giam KT_TV 2010_Book1 2" xfId="411"/>
    <cellStyle name="_06 Van tai_Nien giam KT_TV 2010_Book1 3" xfId="412"/>
    <cellStyle name="_06 Van tai_nien giam tom tat nong nghiep 2013" xfId="413"/>
    <cellStyle name="_06 Van tai_Phan II (In)" xfId="414"/>
    <cellStyle name="_06 Van tai_Tysuat-dicu-1-nam-1-4-2014" xfId="415"/>
    <cellStyle name="_06 Van tai_Tysuat-dicu-1-nam-1-4-2014_Dieuchinh-DSTB-2010-2014-Tinh-Trungcau-CTK" xfId="416"/>
    <cellStyle name="_06 Van tai_Tysuat-dicu-1-nam-1-4-2014_Tonghop-phucdap-Tinh-Hanh-TuanAnh-V1" xfId="417"/>
    <cellStyle name="_06 Van tai_Tysuat-dicu-1-nam-1-4-2014_Uoc-danso-2014-2015-2016-BoTaichinh" xfId="418"/>
    <cellStyle name="_06 Van tai_Uoctinh-danso-31-12-2013-BoTaichinh-OUT" xfId="419"/>
    <cellStyle name="_06 Van tai_Xl0000006" xfId="420"/>
    <cellStyle name="_06 Van tai_Xl0000167" xfId="421"/>
    <cellStyle name="_06 Van tai_Xl0000167 2" xfId="422"/>
    <cellStyle name="_06 Van tai_Xl0000167 3" xfId="423"/>
    <cellStyle name="_06 Van tai_Y te-VH TT_Tam(1)" xfId="424"/>
    <cellStyle name="_07 Buu dien" xfId="425"/>
    <cellStyle name="_07 Buu dien 2" xfId="426"/>
    <cellStyle name="_07 Buu dien 3" xfId="427"/>
    <cellStyle name="_07 Buu dien_01 Danh muc hanh chinh (Nam)" xfId="428"/>
    <cellStyle name="_07 Buu dien_01 Danh muc hanh chinh (Nam) 2" xfId="429"/>
    <cellStyle name="_07 Buu dien_01 Danh muc hanh chinh (Nam) 3" xfId="430"/>
    <cellStyle name="_07 Buu dien_01 Don vi HC" xfId="431"/>
    <cellStyle name="_07 Buu dien_01 Don vi HC 2" xfId="432"/>
    <cellStyle name="_07 Buu dien_01 Don vi HC 3" xfId="433"/>
    <cellStyle name="_07 Buu dien_02 Danso_Laodong 2012(chuan) CO SO" xfId="434"/>
    <cellStyle name="_07 Buu dien_02 Danso_Laodong 2012(chuan) CO SO 2" xfId="435"/>
    <cellStyle name="_07 Buu dien_02 Danso_Laodong 2012(chuan) CO SO 3" xfId="436"/>
    <cellStyle name="_07 Buu dien_04 Doanh nghiep va CSKDCT 2012" xfId="437"/>
    <cellStyle name="_07 Buu dien_04 Doanh nghiep va CSKDCT 2012 2" xfId="438"/>
    <cellStyle name="_07 Buu dien_04 Doanh nghiep va CSKDCT 2012 3" xfId="439"/>
    <cellStyle name="_07 Buu dien_12 MSDC_Thuy Van" xfId="440"/>
    <cellStyle name="_07 Buu dien_Ca the" xfId="441"/>
    <cellStyle name="_07 Buu dien_ca the NGDD 2011" xfId="442"/>
    <cellStyle name="_07 Buu dien_Ca the_ca the NGDD 2011" xfId="443"/>
    <cellStyle name="_07 Buu dien_Ca the1(OK)" xfId="444"/>
    <cellStyle name="_07 Buu dien_Dieuchinh-DSTB-2010-2014-Tinh-Trungcau-CTK" xfId="445"/>
    <cellStyle name="_07 Buu dien_Dieuchinh-DSTB-2010-2014-Toanquoc-Chi-XMai-TAnh-25-12-2014" xfId="446"/>
    <cellStyle name="_07 Buu dien_Dieuchinh-DSTB-2010-2014-Toanquoc-Chi-XMai-TAnh-25-12-2014_Dieuchinh-DSTB-2010-2014-Tinh-Trungcau-CTK" xfId="447"/>
    <cellStyle name="_07 Buu dien_Dieuchinh-DSTB-2010-2014-Toanquoc-Chi-XMai-TAnh-25-12-2014_Tonghop-phucdap-Tinh-Hanh-TuanAnh-V1" xfId="448"/>
    <cellStyle name="_07 Buu dien_Dieuchinh-DSTB-2010-2014-Toanquoc-Chi-XMai-TAnh-25-12-2014_Uoc-danso-2014-2015-2016-BoTaichinh" xfId="449"/>
    <cellStyle name="_07 Buu dien_Don vi HC, dat dai, khi hau" xfId="450"/>
    <cellStyle name="_07 Buu dien_Mau" xfId="451"/>
    <cellStyle name="_07 Buu dien_Mau 2" xfId="452"/>
    <cellStyle name="_07 Buu dien_Mau 3" xfId="453"/>
    <cellStyle name="_07 Buu dien_Mau 4" xfId="454"/>
    <cellStyle name="_07 Buu dien_Mau_Book2" xfId="455"/>
    <cellStyle name="_07 Buu dien_Mau_Book2 2" xfId="456"/>
    <cellStyle name="_07 Buu dien_Mau_Book2 3" xfId="457"/>
    <cellStyle name="_07 Buu dien_Mau_NGTK-daydu-2014-Laodong" xfId="458"/>
    <cellStyle name="_07 Buu dien_Mau_NGTK-daydu-2014-Laodong 2" xfId="459"/>
    <cellStyle name="_07 Buu dien_Mau_NGTK-daydu-2014-Laodong 3" xfId="460"/>
    <cellStyle name="_07 Buu dien_Mau_Niengiam_Hung_final" xfId="461"/>
    <cellStyle name="_07 Buu dien_Mau_Niengiam_Hung_final 2" xfId="462"/>
    <cellStyle name="_07 Buu dien_Mau_Niengiam_Hung_final 3" xfId="463"/>
    <cellStyle name="_07 Buu dien_Mau_Sovu-lyhon-2014" xfId="464"/>
    <cellStyle name="_07 Buu dien_NGDD 2013 Thu chi NSNN " xfId="465"/>
    <cellStyle name="_07 Buu dien_NGDD 2013 Thu chi NSNN  2" xfId="466"/>
    <cellStyle name="_07 Buu dien_NGDD 2013 Thu chi NSNN  3" xfId="467"/>
    <cellStyle name="_07 Buu dien_NGTK-daydu-2014-VuDSLD(22.5.2015)" xfId="468"/>
    <cellStyle name="_07 Buu dien_NGTK-daydu-2014-VuDSLD(22.5.2015) 2" xfId="469"/>
    <cellStyle name="_07 Buu dien_NGTK-daydu-2014-VuDSLD(22.5.2015) 3" xfId="470"/>
    <cellStyle name="_07 Buu dien_nien giam 28.5.12_sua tn_Oanh-gui-3.15pm-28-5-2012" xfId="471"/>
    <cellStyle name="_07 Buu dien_Nien giam KT_TV 2010" xfId="472"/>
    <cellStyle name="_07 Buu dien_Nien giam KT_TV 2010 2" xfId="473"/>
    <cellStyle name="_07 Buu dien_Nien giam KT_TV 2010 3" xfId="474"/>
    <cellStyle name="_07 Buu dien_Nien giam KT_TV 2010_Book1" xfId="475"/>
    <cellStyle name="_07 Buu dien_Nien giam KT_TV 2010_Book1 2" xfId="476"/>
    <cellStyle name="_07 Buu dien_Nien giam KT_TV 2010_Book1 3" xfId="477"/>
    <cellStyle name="_07 Buu dien_nien giam tom tat nong nghiep 2013" xfId="478"/>
    <cellStyle name="_07 Buu dien_Phan II (In)" xfId="479"/>
    <cellStyle name="_07 Buu dien_Tysuat-dicu-1-nam-1-4-2014" xfId="480"/>
    <cellStyle name="_07 Buu dien_Tysuat-dicu-1-nam-1-4-2014_Dieuchinh-DSTB-2010-2014-Tinh-Trungcau-CTK" xfId="481"/>
    <cellStyle name="_07 Buu dien_Tysuat-dicu-1-nam-1-4-2014_Tonghop-phucdap-Tinh-Hanh-TuanAnh-V1" xfId="482"/>
    <cellStyle name="_07 Buu dien_Tysuat-dicu-1-nam-1-4-2014_Uoc-danso-2014-2015-2016-BoTaichinh" xfId="483"/>
    <cellStyle name="_07 Buu dien_Uoctinh-danso-31-12-2013-BoTaichinh-OUT" xfId="484"/>
    <cellStyle name="_07 Buu dien_Xl0000006" xfId="485"/>
    <cellStyle name="_07 Buu dien_Xl0000167" xfId="486"/>
    <cellStyle name="_07 Buu dien_Xl0000167 2" xfId="487"/>
    <cellStyle name="_07 Buu dien_Xl0000167 3" xfId="488"/>
    <cellStyle name="_07 Buu dien_Y te-VH TT_Tam(1)" xfId="489"/>
    <cellStyle name="_07. NGTT2009-NN" xfId="490"/>
    <cellStyle name="_07. NGTT2009-NN 10" xfId="491"/>
    <cellStyle name="_07. NGTT2009-NN 10 2" xfId="492"/>
    <cellStyle name="_07. NGTT2009-NN 10 3" xfId="493"/>
    <cellStyle name="_07. NGTT2009-NN 11" xfId="494"/>
    <cellStyle name="_07. NGTT2009-NN 11 2" xfId="495"/>
    <cellStyle name="_07. NGTT2009-NN 11 3" xfId="496"/>
    <cellStyle name="_07. NGTT2009-NN 12" xfId="497"/>
    <cellStyle name="_07. NGTT2009-NN 12 2" xfId="498"/>
    <cellStyle name="_07. NGTT2009-NN 12 3" xfId="499"/>
    <cellStyle name="_07. NGTT2009-NN 13" xfId="500"/>
    <cellStyle name="_07. NGTT2009-NN 13 2" xfId="501"/>
    <cellStyle name="_07. NGTT2009-NN 13 3" xfId="502"/>
    <cellStyle name="_07. NGTT2009-NN 14" xfId="503"/>
    <cellStyle name="_07. NGTT2009-NN 14 2" xfId="504"/>
    <cellStyle name="_07. NGTT2009-NN 14 3" xfId="505"/>
    <cellStyle name="_07. NGTT2009-NN 15" xfId="506"/>
    <cellStyle name="_07. NGTT2009-NN 15 2" xfId="507"/>
    <cellStyle name="_07. NGTT2009-NN 15 3" xfId="508"/>
    <cellStyle name="_07. NGTT2009-NN 16" xfId="509"/>
    <cellStyle name="_07. NGTT2009-NN 16 2" xfId="510"/>
    <cellStyle name="_07. NGTT2009-NN 16 3" xfId="511"/>
    <cellStyle name="_07. NGTT2009-NN 17" xfId="512"/>
    <cellStyle name="_07. NGTT2009-NN 17 2" xfId="513"/>
    <cellStyle name="_07. NGTT2009-NN 17 3" xfId="514"/>
    <cellStyle name="_07. NGTT2009-NN 18" xfId="515"/>
    <cellStyle name="_07. NGTT2009-NN 18 2" xfId="516"/>
    <cellStyle name="_07. NGTT2009-NN 18 3" xfId="517"/>
    <cellStyle name="_07. NGTT2009-NN 19" xfId="518"/>
    <cellStyle name="_07. NGTT2009-NN 19 2" xfId="519"/>
    <cellStyle name="_07. NGTT2009-NN 19 3" xfId="520"/>
    <cellStyle name="_07. NGTT2009-NN 2" xfId="521"/>
    <cellStyle name="_07. NGTT2009-NN 2 2" xfId="522"/>
    <cellStyle name="_07. NGTT2009-NN 2 3" xfId="523"/>
    <cellStyle name="_07. NGTT2009-NN 20" xfId="524"/>
    <cellStyle name="_07. NGTT2009-NN 21" xfId="525"/>
    <cellStyle name="_07. NGTT2009-NN 3" xfId="526"/>
    <cellStyle name="_07. NGTT2009-NN 3 2" xfId="527"/>
    <cellStyle name="_07. NGTT2009-NN 3 3" xfId="528"/>
    <cellStyle name="_07. NGTT2009-NN 4" xfId="529"/>
    <cellStyle name="_07. NGTT2009-NN 4 2" xfId="530"/>
    <cellStyle name="_07. NGTT2009-NN 4 3" xfId="531"/>
    <cellStyle name="_07. NGTT2009-NN 5" xfId="532"/>
    <cellStyle name="_07. NGTT2009-NN 5 2" xfId="533"/>
    <cellStyle name="_07. NGTT2009-NN 5 3" xfId="534"/>
    <cellStyle name="_07. NGTT2009-NN 6" xfId="535"/>
    <cellStyle name="_07. NGTT2009-NN 6 2" xfId="536"/>
    <cellStyle name="_07. NGTT2009-NN 6 3" xfId="537"/>
    <cellStyle name="_07. NGTT2009-NN 7" xfId="538"/>
    <cellStyle name="_07. NGTT2009-NN 7 2" xfId="539"/>
    <cellStyle name="_07. NGTT2009-NN 7 3" xfId="540"/>
    <cellStyle name="_07. NGTT2009-NN 8" xfId="541"/>
    <cellStyle name="_07. NGTT2009-NN 8 2" xfId="542"/>
    <cellStyle name="_07. NGTT2009-NN 8 3" xfId="543"/>
    <cellStyle name="_07. NGTT2009-NN 9" xfId="544"/>
    <cellStyle name="_07. NGTT2009-NN 9 2" xfId="545"/>
    <cellStyle name="_07. NGTT2009-NN 9 3" xfId="546"/>
    <cellStyle name="_07. NGTT2009-NN_01 Don vi HC" xfId="547"/>
    <cellStyle name="_07. NGTT2009-NN_01 Don vi HC 2" xfId="548"/>
    <cellStyle name="_07. NGTT2009-NN_01 Don vi HC 3" xfId="549"/>
    <cellStyle name="_07. NGTT2009-NN_01 Don vi HC 4" xfId="550"/>
    <cellStyle name="_07. NGTT2009-NN_01 Don vi HC_Book2" xfId="551"/>
    <cellStyle name="_07. NGTT2009-NN_01 Don vi HC_Book2 2" xfId="552"/>
    <cellStyle name="_07. NGTT2009-NN_01 Don vi HC_Book2 3" xfId="553"/>
    <cellStyle name="_07. NGTT2009-NN_01 Don vi HC_NGTK-daydu-2014-Laodong" xfId="554"/>
    <cellStyle name="_07. NGTT2009-NN_01 Don vi HC_NGTK-daydu-2014-Laodong 2" xfId="555"/>
    <cellStyle name="_07. NGTT2009-NN_01 Don vi HC_NGTK-daydu-2014-Laodong 3" xfId="556"/>
    <cellStyle name="_07. NGTT2009-NN_01 Don vi HC_Niengiam_Hung_final" xfId="557"/>
    <cellStyle name="_07. NGTT2009-NN_01 Don vi HC_Niengiam_Hung_final 2" xfId="558"/>
    <cellStyle name="_07. NGTT2009-NN_01 Don vi HC_Niengiam_Hung_final 3" xfId="559"/>
    <cellStyle name="_07. NGTT2009-NN_01 Don vi HC_Sovu-lyhon-2014" xfId="560"/>
    <cellStyle name="_07. NGTT2009-NN_01 DVHC-DSLD 2010" xfId="561"/>
    <cellStyle name="_07. NGTT2009-NN_01 DVHC-DSLD 2010 2" xfId="562"/>
    <cellStyle name="_07. NGTT2009-NN_01 DVHC-DSLD 2010 3" xfId="563"/>
    <cellStyle name="_07. NGTT2009-NN_01 DVHC-DSLD 2010_01 Don vi HC" xfId="564"/>
    <cellStyle name="_07. NGTT2009-NN_01 DVHC-DSLD 2010_01 Don vi HC 2" xfId="565"/>
    <cellStyle name="_07. NGTT2009-NN_01 DVHC-DSLD 2010_01 Don vi HC 3" xfId="566"/>
    <cellStyle name="_07. NGTT2009-NN_01 DVHC-DSLD 2010_01 Don vi HC 4" xfId="567"/>
    <cellStyle name="_07. NGTT2009-NN_01 DVHC-DSLD 2010_01 Don vi HC_Book2" xfId="568"/>
    <cellStyle name="_07. NGTT2009-NN_01 DVHC-DSLD 2010_01 Don vi HC_Book2 2" xfId="569"/>
    <cellStyle name="_07. NGTT2009-NN_01 DVHC-DSLD 2010_01 Don vi HC_Book2 3" xfId="570"/>
    <cellStyle name="_07. NGTT2009-NN_01 DVHC-DSLD 2010_01 Don vi HC_NGTK-daydu-2014-Laodong" xfId="571"/>
    <cellStyle name="_07. NGTT2009-NN_01 DVHC-DSLD 2010_01 Don vi HC_NGTK-daydu-2014-Laodong 2" xfId="572"/>
    <cellStyle name="_07. NGTT2009-NN_01 DVHC-DSLD 2010_01 Don vi HC_NGTK-daydu-2014-Laodong 3" xfId="573"/>
    <cellStyle name="_07. NGTT2009-NN_01 DVHC-DSLD 2010_01 Don vi HC_Niengiam_Hung_final" xfId="574"/>
    <cellStyle name="_07. NGTT2009-NN_01 DVHC-DSLD 2010_01 Don vi HC_Niengiam_Hung_final 2" xfId="575"/>
    <cellStyle name="_07. NGTT2009-NN_01 DVHC-DSLD 2010_01 Don vi HC_Niengiam_Hung_final 3" xfId="576"/>
    <cellStyle name="_07. NGTT2009-NN_01 DVHC-DSLD 2010_01 Don vi HC_Sovu-lyhon-2014" xfId="577"/>
    <cellStyle name="_07. NGTT2009-NN_01 DVHC-DSLD 2010_02 Danso_Laodong 2012(chuan) CO SO" xfId="578"/>
    <cellStyle name="_07. NGTT2009-NN_01 DVHC-DSLD 2010_02 Danso_Laodong 2012(chuan) CO SO 2" xfId="579"/>
    <cellStyle name="_07. NGTT2009-NN_01 DVHC-DSLD 2010_02 Danso_Laodong 2012(chuan) CO SO 3" xfId="580"/>
    <cellStyle name="_07. NGTT2009-NN_01 DVHC-DSLD 2010_04 Doanh nghiep va CSKDCT 2012" xfId="581"/>
    <cellStyle name="_07. NGTT2009-NN_01 DVHC-DSLD 2010_04 Doanh nghiep va CSKDCT 2012 2" xfId="582"/>
    <cellStyle name="_07. NGTT2009-NN_01 DVHC-DSLD 2010_04 Doanh nghiep va CSKDCT 2012 3" xfId="583"/>
    <cellStyle name="_07. NGTT2009-NN_01 DVHC-DSLD 2010_08 Thuong mai Tong muc - Diep" xfId="584"/>
    <cellStyle name="_07. NGTT2009-NN_01 DVHC-DSLD 2010_08 Thuong mai Tong muc - Diep 2" xfId="585"/>
    <cellStyle name="_07. NGTT2009-NN_01 DVHC-DSLD 2010_08 Thuong mai Tong muc - Diep 3" xfId="586"/>
    <cellStyle name="_07. NGTT2009-NN_01 DVHC-DSLD 2010_12 MSDC_Thuy Van" xfId="587"/>
    <cellStyle name="_07. NGTT2009-NN_01 DVHC-DSLD 2010_Bo sung 04 bieu Cong nghiep" xfId="588"/>
    <cellStyle name="_07. NGTT2009-NN_01 DVHC-DSLD 2010_Bo sung 04 bieu Cong nghiep 2" xfId="589"/>
    <cellStyle name="_07. NGTT2009-NN_01 DVHC-DSLD 2010_Bo sung 04 bieu Cong nghiep 3" xfId="590"/>
    <cellStyle name="_07. NGTT2009-NN_01 DVHC-DSLD 2010_Bo sung 04 bieu Cong nghiep 4" xfId="591"/>
    <cellStyle name="_07. NGTT2009-NN_01 DVHC-DSLD 2010_Bo sung 04 bieu Cong nghiep_Book2" xfId="592"/>
    <cellStyle name="_07. NGTT2009-NN_01 DVHC-DSLD 2010_Bo sung 04 bieu Cong nghiep_Book2 2" xfId="593"/>
    <cellStyle name="_07. NGTT2009-NN_01 DVHC-DSLD 2010_Bo sung 04 bieu Cong nghiep_Book2 3" xfId="594"/>
    <cellStyle name="_07. NGTT2009-NN_01 DVHC-DSLD 2010_Bo sung 04 bieu Cong nghiep_Dieuchinh-DSTB-2010-2014-Tinh-Trungcau-CTK" xfId="595"/>
    <cellStyle name="_07. NGTT2009-NN_01 DVHC-DSLD 2010_Bo sung 04 bieu Cong nghiep_Market DSLD 2013  Co so" xfId="596"/>
    <cellStyle name="_07. NGTT2009-NN_01 DVHC-DSLD 2010_Bo sung 04 bieu Cong nghiep_Market DSLD 2013  Co so_Dieuchinh-DSTB-2010-2014-Tinh-Trungcau-CTK" xfId="597"/>
    <cellStyle name="_07. NGTT2009-NN_01 DVHC-DSLD 2010_Bo sung 04 bieu Cong nghiep_Market DSLD 2013  Co so_Tonghop-phucdap-Tinh-Hanh-TuanAnh-V1" xfId="598"/>
    <cellStyle name="_07. NGTT2009-NN_01 DVHC-DSLD 2010_Bo sung 04 bieu Cong nghiep_Market DSLD 2013  Co so_Uoc-danso-2014-2015-2016-BoTaichinh" xfId="599"/>
    <cellStyle name="_07. NGTT2009-NN_01 DVHC-DSLD 2010_Bo sung 04 bieu Cong nghiep_Mau" xfId="600"/>
    <cellStyle name="_07. NGTT2009-NN_01 DVHC-DSLD 2010_Bo sung 04 bieu Cong nghiep_Mau 2" xfId="601"/>
    <cellStyle name="_07. NGTT2009-NN_01 DVHC-DSLD 2010_Bo sung 04 bieu Cong nghiep_Mau 3" xfId="602"/>
    <cellStyle name="_07. NGTT2009-NN_01 DVHC-DSLD 2010_Bo sung 04 bieu Cong nghiep_NGTK-daydu-2014-Laodong" xfId="603"/>
    <cellStyle name="_07. NGTT2009-NN_01 DVHC-DSLD 2010_Bo sung 04 bieu Cong nghiep_NGTK-daydu-2014-Laodong 2" xfId="604"/>
    <cellStyle name="_07. NGTT2009-NN_01 DVHC-DSLD 2010_Bo sung 04 bieu Cong nghiep_NGTK-daydu-2014-Laodong 3" xfId="605"/>
    <cellStyle name="_07. NGTT2009-NN_01 DVHC-DSLD 2010_Bo sung 04 bieu Cong nghiep_Nien giam Thong ke_DSLD_2013_gui vu TH" xfId="606"/>
    <cellStyle name="_07. NGTT2009-NN_01 DVHC-DSLD 2010_Bo sung 04 bieu Cong nghiep_Nien giam Thong ke_DSLD_2013_gui vu TH_25-12-2014" xfId="607"/>
    <cellStyle name="_07. NGTT2009-NN_01 DVHC-DSLD 2010_Bo sung 04 bieu Cong nghiep_Nien giam Thong ke_DSLD_2013_gui vu TH_25-12-2014_Dieuchinh-DSTB-2010-2014-Tinh-Trungcau-CTK" xfId="608"/>
    <cellStyle name="_07. NGTT2009-NN_01 DVHC-DSLD 2010_Bo sung 04 bieu Cong nghiep_Nien giam Thong ke_DSLD_2013_gui vu TH_25-12-2014_Tonghop-phucdap-Tinh-Hanh-TuanAnh-V1" xfId="609"/>
    <cellStyle name="_07. NGTT2009-NN_01 DVHC-DSLD 2010_Bo sung 04 bieu Cong nghiep_Nien giam Thong ke_DSLD_2013_gui vu TH_25-12-2014_Uoc-danso-2014-2015-2016-BoTaichinh" xfId="610"/>
    <cellStyle name="_07. NGTT2009-NN_01 DVHC-DSLD 2010_Bo sung 04 bieu Cong nghiep_Nien giam Thong ke_DSLD_2013_gui vu TH_Dieuchinh-DSTB-2010-2014-Tinh-Trungcau-CTK" xfId="611"/>
    <cellStyle name="_07. NGTT2009-NN_01 DVHC-DSLD 2010_Bo sung 04 bieu Cong nghiep_Nien giam Thong ke_DSLD_2013_gui vu TH_Tonghop-phucdap-Tinh-Hanh-TuanAnh-V1" xfId="612"/>
    <cellStyle name="_07. NGTT2009-NN_01 DVHC-DSLD 2010_Bo sung 04 bieu Cong nghiep_Nien giam Thong ke_DSLD_2013_gui vu TH_Uoc-danso-2014-2015-2016-BoTaichinh" xfId="613"/>
    <cellStyle name="_07. NGTT2009-NN_01 DVHC-DSLD 2010_Bo sung 04 bieu Cong nghiep_Niengiam_Hung_final" xfId="614"/>
    <cellStyle name="_07. NGTT2009-NN_01 DVHC-DSLD 2010_Bo sung 04 bieu Cong nghiep_Niengiam_Hung_final 2" xfId="615"/>
    <cellStyle name="_07. NGTT2009-NN_01 DVHC-DSLD 2010_Bo sung 04 bieu Cong nghiep_Niengiam_Hung_final 3" xfId="616"/>
    <cellStyle name="_07. NGTT2009-NN_01 DVHC-DSLD 2010_Bo sung 04 bieu Cong nghiep_Sovu-lyhon-2014" xfId="617"/>
    <cellStyle name="_07. NGTT2009-NN_01 DVHC-DSLD 2010_Bo sung 04 bieu Cong nghiep_Tonghop-phucdap-Tinh-Hanh-TuanAnh-V1" xfId="618"/>
    <cellStyle name="_07. NGTT2009-NN_01 DVHC-DSLD 2010_Bo sung 04 bieu Cong nghiep_Uoc-danso-2014-2015-2016-BoTaichinh" xfId="619"/>
    <cellStyle name="_07. NGTT2009-NN_01 DVHC-DSLD 2010_Bo sung 04 bieu Cong nghiep_Uoctinh-danso-31-12-2013-BoTaichinh-OUT" xfId="620"/>
    <cellStyle name="_07. NGTT2009-NN_01 DVHC-DSLD 2010_Ca the" xfId="621"/>
    <cellStyle name="_07. NGTT2009-NN_01 DVHC-DSLD 2010_ca the NGDD 2011" xfId="622"/>
    <cellStyle name="_07. NGTT2009-NN_01 DVHC-DSLD 2010_Ca the_ca the NGDD 2011" xfId="623"/>
    <cellStyle name="_07. NGTT2009-NN_01 DVHC-DSLD 2010_Ca the1(OK)" xfId="624"/>
    <cellStyle name="_07. NGTT2009-NN_01 DVHC-DSLD 2010_Dieuchinh-DSTB-2010-2014-Tinh-Trungcau-CTK" xfId="625"/>
    <cellStyle name="_07. NGTT2009-NN_01 DVHC-DSLD 2010_Dieuchinh-DSTB-2010-2014-Toanquoc-Chi-XMai-TAnh-25-12-2014" xfId="626"/>
    <cellStyle name="_07. NGTT2009-NN_01 DVHC-DSLD 2010_Dieuchinh-DSTB-2010-2014-Toanquoc-Chi-XMai-TAnh-25-12-2014_Dieuchinh-DSTB-2010-2014-Tinh-Trungcau-CTK" xfId="627"/>
    <cellStyle name="_07. NGTT2009-NN_01 DVHC-DSLD 2010_Dieuchinh-DSTB-2010-2014-Toanquoc-Chi-XMai-TAnh-25-12-2014_Tonghop-phucdap-Tinh-Hanh-TuanAnh-V1" xfId="628"/>
    <cellStyle name="_07. NGTT2009-NN_01 DVHC-DSLD 2010_Dieuchinh-DSTB-2010-2014-Toanquoc-Chi-XMai-TAnh-25-12-2014_Uoc-danso-2014-2015-2016-BoTaichinh" xfId="629"/>
    <cellStyle name="_07. NGTT2009-NN_01 DVHC-DSLD 2010_Don vi HC, dat dai, khi hau" xfId="630"/>
    <cellStyle name="_07. NGTT2009-NN_01 DVHC-DSLD 2010_Mau" xfId="631"/>
    <cellStyle name="_07. NGTT2009-NN_01 DVHC-DSLD 2010_Mau 2" xfId="632"/>
    <cellStyle name="_07. NGTT2009-NN_01 DVHC-DSLD 2010_Mau 3" xfId="633"/>
    <cellStyle name="_07. NGTT2009-NN_01 DVHC-DSLD 2010_Mau 4" xfId="634"/>
    <cellStyle name="_07. NGTT2009-NN_01 DVHC-DSLD 2010_Mau_1" xfId="635"/>
    <cellStyle name="_07. NGTT2009-NN_01 DVHC-DSLD 2010_Mau_1 2" xfId="636"/>
    <cellStyle name="_07. NGTT2009-NN_01 DVHC-DSLD 2010_Mau_1 3" xfId="637"/>
    <cellStyle name="_07. NGTT2009-NN_01 DVHC-DSLD 2010_Mau_12 MSDC_Thuy Van" xfId="638"/>
    <cellStyle name="_07. NGTT2009-NN_01 DVHC-DSLD 2010_Mau_Book2" xfId="639"/>
    <cellStyle name="_07. NGTT2009-NN_01 DVHC-DSLD 2010_Mau_Book2 2" xfId="640"/>
    <cellStyle name="_07. NGTT2009-NN_01 DVHC-DSLD 2010_Mau_Book2 3" xfId="641"/>
    <cellStyle name="_07. NGTT2009-NN_01 DVHC-DSLD 2010_Mau_NGTK-daydu-2014-Laodong" xfId="642"/>
    <cellStyle name="_07. NGTT2009-NN_01 DVHC-DSLD 2010_Mau_NGTK-daydu-2014-Laodong 2" xfId="643"/>
    <cellStyle name="_07. NGTT2009-NN_01 DVHC-DSLD 2010_Mau_NGTK-daydu-2014-Laodong 3" xfId="644"/>
    <cellStyle name="_07. NGTT2009-NN_01 DVHC-DSLD 2010_Mau_Niengiam_Hung_final" xfId="645"/>
    <cellStyle name="_07. NGTT2009-NN_01 DVHC-DSLD 2010_Mau_Niengiam_Hung_final 2" xfId="646"/>
    <cellStyle name="_07. NGTT2009-NN_01 DVHC-DSLD 2010_Mau_Niengiam_Hung_final 3" xfId="647"/>
    <cellStyle name="_07. NGTT2009-NN_01 DVHC-DSLD 2010_Mau_Sovu-lyhon-2014" xfId="648"/>
    <cellStyle name="_07. NGTT2009-NN_01 DVHC-DSLD 2010_Mau_Tong Muc 2014" xfId="649"/>
    <cellStyle name="_07. NGTT2009-NN_01 DVHC-DSLD 2010_Mau_Tong Muc 2014 2" xfId="650"/>
    <cellStyle name="_07. NGTT2009-NN_01 DVHC-DSLD 2010_Mau_Tong Muc 2014 3" xfId="651"/>
    <cellStyle name="_07. NGTT2009-NN_01 DVHC-DSLD 2010_NGDD 2013 Thu chi NSNN " xfId="652"/>
    <cellStyle name="_07. NGTT2009-NN_01 DVHC-DSLD 2010_NGDD 2013 Thu chi NSNN  2" xfId="653"/>
    <cellStyle name="_07. NGTT2009-NN_01 DVHC-DSLD 2010_NGDD 2013 Thu chi NSNN  3" xfId="654"/>
    <cellStyle name="_07. NGTT2009-NN_01 DVHC-DSLD 2010_NGTK-daydu-2014-VuDSLD(22.5.2015)" xfId="655"/>
    <cellStyle name="_07. NGTT2009-NN_01 DVHC-DSLD 2010_NGTK-daydu-2014-VuDSLD(22.5.2015) 2" xfId="656"/>
    <cellStyle name="_07. NGTT2009-NN_01 DVHC-DSLD 2010_NGTK-daydu-2014-VuDSLD(22.5.2015) 3" xfId="657"/>
    <cellStyle name="_07. NGTT2009-NN_01 DVHC-DSLD 2010_nien giam 28.5.12_sua tn_Oanh-gui-3.15pm-28-5-2012" xfId="658"/>
    <cellStyle name="_07. NGTT2009-NN_01 DVHC-DSLD 2010_Nien giam KT_TV 2010" xfId="659"/>
    <cellStyle name="_07. NGTT2009-NN_01 DVHC-DSLD 2010_Nien giam KT_TV 2010 2" xfId="660"/>
    <cellStyle name="_07. NGTT2009-NN_01 DVHC-DSLD 2010_Nien giam KT_TV 2010 3" xfId="661"/>
    <cellStyle name="_07. NGTT2009-NN_01 DVHC-DSLD 2010_Nien giam KT_TV 2010_Book1" xfId="662"/>
    <cellStyle name="_07. NGTT2009-NN_01 DVHC-DSLD 2010_Nien giam KT_TV 2010_Book1 2" xfId="663"/>
    <cellStyle name="_07. NGTT2009-NN_01 DVHC-DSLD 2010_Nien giam KT_TV 2010_Book1 3" xfId="664"/>
    <cellStyle name="_07. NGTT2009-NN_01 DVHC-DSLD 2010_nien giam tom tat 2010 (thuy)" xfId="665"/>
    <cellStyle name="_07. NGTT2009-NN_01 DVHC-DSLD 2010_nien giam tom tat 2010 (thuy) 2" xfId="666"/>
    <cellStyle name="_07. NGTT2009-NN_01 DVHC-DSLD 2010_nien giam tom tat 2010 (thuy) 3" xfId="667"/>
    <cellStyle name="_07. NGTT2009-NN_01 DVHC-DSLD 2010_nien giam tom tat 2010 (thuy)_01 Danh muc hanh chinh (Nam)" xfId="668"/>
    <cellStyle name="_07. NGTT2009-NN_01 DVHC-DSLD 2010_nien giam tom tat 2010 (thuy)_01 Danh muc hanh chinh (Nam) 2" xfId="669"/>
    <cellStyle name="_07. NGTT2009-NN_01 DVHC-DSLD 2010_nien giam tom tat 2010 (thuy)_01 Danh muc hanh chinh (Nam) 3" xfId="670"/>
    <cellStyle name="_07. NGTT2009-NN_01 DVHC-DSLD 2010_nien giam tom tat 2010 (thuy)_01 Don vi HC" xfId="671"/>
    <cellStyle name="_07. NGTT2009-NN_01 DVHC-DSLD 2010_nien giam tom tat 2010 (thuy)_01 Don vi HC 2" xfId="672"/>
    <cellStyle name="_07. NGTT2009-NN_01 DVHC-DSLD 2010_nien giam tom tat 2010 (thuy)_01 Don vi HC 3" xfId="673"/>
    <cellStyle name="_07. NGTT2009-NN_01 DVHC-DSLD 2010_nien giam tom tat 2010 (thuy)_01 Don vi HC 4" xfId="674"/>
    <cellStyle name="_07. NGTT2009-NN_01 DVHC-DSLD 2010_nien giam tom tat 2010 (thuy)_01 Don vi HC_Book2" xfId="675"/>
    <cellStyle name="_07. NGTT2009-NN_01 DVHC-DSLD 2010_nien giam tom tat 2010 (thuy)_01 Don vi HC_Book2 2" xfId="676"/>
    <cellStyle name="_07. NGTT2009-NN_01 DVHC-DSLD 2010_nien giam tom tat 2010 (thuy)_01 Don vi HC_Book2 3" xfId="677"/>
    <cellStyle name="_07. NGTT2009-NN_01 DVHC-DSLD 2010_nien giam tom tat 2010 (thuy)_01 Don vi HC_NGTK-daydu-2014-Laodong" xfId="678"/>
    <cellStyle name="_07. NGTT2009-NN_01 DVHC-DSLD 2010_nien giam tom tat 2010 (thuy)_01 Don vi HC_NGTK-daydu-2014-Laodong 2" xfId="679"/>
    <cellStyle name="_07. NGTT2009-NN_01 DVHC-DSLD 2010_nien giam tom tat 2010 (thuy)_01 Don vi HC_NGTK-daydu-2014-Laodong 3" xfId="680"/>
    <cellStyle name="_07. NGTT2009-NN_01 DVHC-DSLD 2010_nien giam tom tat 2010 (thuy)_01 Don vi HC_Niengiam_Hung_final" xfId="681"/>
    <cellStyle name="_07. NGTT2009-NN_01 DVHC-DSLD 2010_nien giam tom tat 2010 (thuy)_01 Don vi HC_Niengiam_Hung_final 2" xfId="682"/>
    <cellStyle name="_07. NGTT2009-NN_01 DVHC-DSLD 2010_nien giam tom tat 2010 (thuy)_01 Don vi HC_Niengiam_Hung_final 3" xfId="683"/>
    <cellStyle name="_07. NGTT2009-NN_01 DVHC-DSLD 2010_nien giam tom tat 2010 (thuy)_01 Don vi HC_Sovu-lyhon-2014" xfId="684"/>
    <cellStyle name="_07. NGTT2009-NN_01 DVHC-DSLD 2010_nien giam tom tat 2010 (thuy)_02 Danso_Laodong 2012(chuan) CO SO" xfId="685"/>
    <cellStyle name="_07. NGTT2009-NN_01 DVHC-DSLD 2010_nien giam tom tat 2010 (thuy)_02 Danso_Laodong 2012(chuan) CO SO 2" xfId="686"/>
    <cellStyle name="_07. NGTT2009-NN_01 DVHC-DSLD 2010_nien giam tom tat 2010 (thuy)_02 Danso_Laodong 2012(chuan) CO SO 3" xfId="687"/>
    <cellStyle name="_07. NGTT2009-NN_01 DVHC-DSLD 2010_nien giam tom tat 2010 (thuy)_04 Doanh nghiep va CSKDCT 2012" xfId="688"/>
    <cellStyle name="_07. NGTT2009-NN_01 DVHC-DSLD 2010_nien giam tom tat 2010 (thuy)_04 Doanh nghiep va CSKDCT 2012 2" xfId="689"/>
    <cellStyle name="_07. NGTT2009-NN_01 DVHC-DSLD 2010_nien giam tom tat 2010 (thuy)_04 Doanh nghiep va CSKDCT 2012 3" xfId="690"/>
    <cellStyle name="_07. NGTT2009-NN_01 DVHC-DSLD 2010_nien giam tom tat 2010 (thuy)_08 Thuong mai Tong muc - Diep" xfId="691"/>
    <cellStyle name="_07. NGTT2009-NN_01 DVHC-DSLD 2010_nien giam tom tat 2010 (thuy)_08 Thuong mai Tong muc - Diep 2" xfId="692"/>
    <cellStyle name="_07. NGTT2009-NN_01 DVHC-DSLD 2010_nien giam tom tat 2010 (thuy)_08 Thuong mai Tong muc - Diep 3" xfId="693"/>
    <cellStyle name="_07. NGTT2009-NN_01 DVHC-DSLD 2010_nien giam tom tat 2010 (thuy)_09 Thuong mai va Du lich" xfId="694"/>
    <cellStyle name="_07. NGTT2009-NN_01 DVHC-DSLD 2010_nien giam tom tat 2010 (thuy)_09 Thuong mai va Du lich 2" xfId="695"/>
    <cellStyle name="_07. NGTT2009-NN_01 DVHC-DSLD 2010_nien giam tom tat 2010 (thuy)_09 Thuong mai va Du lich_01 Danh muc hanh chinh (Nam)" xfId="696"/>
    <cellStyle name="_07. NGTT2009-NN_01 DVHC-DSLD 2010_nien giam tom tat 2010 (thuy)_09 Thuong mai va Du lich_01 Danh muc hanh chinh (Nam) 2" xfId="697"/>
    <cellStyle name="_07. NGTT2009-NN_01 DVHC-DSLD 2010_nien giam tom tat 2010 (thuy)_09 Thuong mai va Du lich_01 Danh muc hanh chinh (Nam) 3" xfId="698"/>
    <cellStyle name="_07. NGTT2009-NN_01 DVHC-DSLD 2010_nien giam tom tat 2010 (thuy)_09 Thuong mai va Du lich_01 Don vi HC" xfId="699"/>
    <cellStyle name="_07. NGTT2009-NN_01 DVHC-DSLD 2010_nien giam tom tat 2010 (thuy)_09 Thuong mai va Du lich_01 Don vi HC 2" xfId="700"/>
    <cellStyle name="_07. NGTT2009-NN_01 DVHC-DSLD 2010_nien giam tom tat 2010 (thuy)_09 Thuong mai va Du lich_01 Don vi HC 3" xfId="701"/>
    <cellStyle name="_07. NGTT2009-NN_01 DVHC-DSLD 2010_nien giam tom tat 2010 (thuy)_09 Thuong mai va Du lich_Book2" xfId="702"/>
    <cellStyle name="_07. NGTT2009-NN_01 DVHC-DSLD 2010_nien giam tom tat 2010 (thuy)_09 Thuong mai va Du lich_Book2 2" xfId="703"/>
    <cellStyle name="_07. NGTT2009-NN_01 DVHC-DSLD 2010_nien giam tom tat 2010 (thuy)_09 Thuong mai va Du lich_Book2 3" xfId="704"/>
    <cellStyle name="_07. NGTT2009-NN_01 DVHC-DSLD 2010_nien giam tom tat 2010 (thuy)_09 Thuong mai va Du lich_Mau" xfId="705"/>
    <cellStyle name="_07. NGTT2009-NN_01 DVHC-DSLD 2010_nien giam tom tat 2010 (thuy)_09 Thuong mai va Du lich_Mau 2" xfId="706"/>
    <cellStyle name="_07. NGTT2009-NN_01 DVHC-DSLD 2010_nien giam tom tat 2010 (thuy)_09 Thuong mai va Du lich_Mau 3" xfId="707"/>
    <cellStyle name="_07. NGTT2009-NN_01 DVHC-DSLD 2010_nien giam tom tat 2010 (thuy)_09 Thuong mai va Du lich_NGDD 2013 Thu chi NSNN " xfId="708"/>
    <cellStyle name="_07. NGTT2009-NN_01 DVHC-DSLD 2010_nien giam tom tat 2010 (thuy)_09 Thuong mai va Du lich_NGDD 2013 Thu chi NSNN  2" xfId="709"/>
    <cellStyle name="_07. NGTT2009-NN_01 DVHC-DSLD 2010_nien giam tom tat 2010 (thuy)_09 Thuong mai va Du lich_NGDD 2013 Thu chi NSNN  3" xfId="710"/>
    <cellStyle name="_07. NGTT2009-NN_01 DVHC-DSLD 2010_nien giam tom tat 2010 (thuy)_09 Thuong mai va Du lich_NGTK-daydu-2014-Laodong" xfId="711"/>
    <cellStyle name="_07. NGTT2009-NN_01 DVHC-DSLD 2010_nien giam tom tat 2010 (thuy)_09 Thuong mai va Du lich_NGTK-daydu-2014-Laodong 2" xfId="712"/>
    <cellStyle name="_07. NGTT2009-NN_01 DVHC-DSLD 2010_nien giam tom tat 2010 (thuy)_09 Thuong mai va Du lich_NGTK-daydu-2014-Laodong 3" xfId="713"/>
    <cellStyle name="_07. NGTT2009-NN_01 DVHC-DSLD 2010_nien giam tom tat 2010 (thuy)_09 Thuong mai va Du lich_nien giam tom tat nong nghiep 2013" xfId="714"/>
    <cellStyle name="_07. NGTT2009-NN_01 DVHC-DSLD 2010_nien giam tom tat 2010 (thuy)_09 Thuong mai va Du lich_Niengiam_Hung_final" xfId="715"/>
    <cellStyle name="_07. NGTT2009-NN_01 DVHC-DSLD 2010_nien giam tom tat 2010 (thuy)_09 Thuong mai va Du lich_Niengiam_Hung_final 2" xfId="716"/>
    <cellStyle name="_07. NGTT2009-NN_01 DVHC-DSLD 2010_nien giam tom tat 2010 (thuy)_09 Thuong mai va Du lich_Niengiam_Hung_final 3" xfId="717"/>
    <cellStyle name="_07. NGTT2009-NN_01 DVHC-DSLD 2010_nien giam tom tat 2010 (thuy)_09 Thuong mai va Du lich_Phan II (In)" xfId="718"/>
    <cellStyle name="_07. NGTT2009-NN_01 DVHC-DSLD 2010_nien giam tom tat 2010 (thuy)_09 Thuong mai va Du lich_Sovu-lyhon-2014" xfId="719"/>
    <cellStyle name="_07. NGTT2009-NN_01 DVHC-DSLD 2010_nien giam tom tat 2010 (thuy)_09 Thuong mai va Du lich_Tong Muc 2014" xfId="720"/>
    <cellStyle name="_07. NGTT2009-NN_01 DVHC-DSLD 2010_nien giam tom tat 2010 (thuy)_09 Thuong mai va Du lich_Tong Muc 2014 2" xfId="721"/>
    <cellStyle name="_07. NGTT2009-NN_01 DVHC-DSLD 2010_nien giam tom tat 2010 (thuy)_09 Thuong mai va Du lich_Tong Muc 2014 3" xfId="722"/>
    <cellStyle name="_07. NGTT2009-NN_01 DVHC-DSLD 2010_nien giam tom tat 2010 (thuy)_12 MSDC_Thuy Van" xfId="723"/>
    <cellStyle name="_07. NGTT2009-NN_01 DVHC-DSLD 2010_nien giam tom tat 2010 (thuy)_Dieuchinh-DSTB-2010-2014-Tinh-Trungcau-CTK" xfId="724"/>
    <cellStyle name="_07. NGTT2009-NN_01 DVHC-DSLD 2010_nien giam tom tat 2010 (thuy)_Dieuchinh-DSTB-2010-2014-Toanquoc-Chi-XMai-TAnh-25-12-2014" xfId="725"/>
    <cellStyle name="_07. NGTT2009-NN_01 DVHC-DSLD 2010_nien giam tom tat 2010 (thuy)_Dieuchinh-DSTB-2010-2014-Toanquoc-Chi-XMai-TAnh-25-12-2014_Dieuchinh-DSTB-2010-2014-Tinh-Trungcau-CTK" xfId="726"/>
    <cellStyle name="_07. NGTT2009-NN_01 DVHC-DSLD 2010_nien giam tom tat 2010 (thuy)_Dieuchinh-DSTB-2010-2014-Toanquoc-Chi-XMai-TAnh-25-12-2014_Tonghop-phucdap-Tinh-Hanh-TuanAnh-V1" xfId="727"/>
    <cellStyle name="_07. NGTT2009-NN_01 DVHC-DSLD 2010_nien giam tom tat 2010 (thuy)_Dieuchinh-DSTB-2010-2014-Toanquoc-Chi-XMai-TAnh-25-12-2014_Uoc-danso-2014-2015-2016-BoTaichinh" xfId="728"/>
    <cellStyle name="_07. NGTT2009-NN_01 DVHC-DSLD 2010_nien giam tom tat 2010 (thuy)_Don vi HC, dat dai, khi hau" xfId="729"/>
    <cellStyle name="_07. NGTT2009-NN_01 DVHC-DSLD 2010_nien giam tom tat 2010 (thuy)_Mau" xfId="730"/>
    <cellStyle name="_07. NGTT2009-NN_01 DVHC-DSLD 2010_nien giam tom tat 2010 (thuy)_Mau 2" xfId="731"/>
    <cellStyle name="_07. NGTT2009-NN_01 DVHC-DSLD 2010_nien giam tom tat 2010 (thuy)_Mau 3" xfId="732"/>
    <cellStyle name="_07. NGTT2009-NN_01 DVHC-DSLD 2010_nien giam tom tat 2010 (thuy)_NGTK-daydu-2014-VuDSLD(22.5.2015)" xfId="733"/>
    <cellStyle name="_07. NGTT2009-NN_01 DVHC-DSLD 2010_nien giam tom tat 2010 (thuy)_NGTK-daydu-2014-VuDSLD(22.5.2015) 2" xfId="734"/>
    <cellStyle name="_07. NGTT2009-NN_01 DVHC-DSLD 2010_nien giam tom tat 2010 (thuy)_NGTK-daydu-2014-VuDSLD(22.5.2015) 3" xfId="735"/>
    <cellStyle name="_07. NGTT2009-NN_01 DVHC-DSLD 2010_nien giam tom tat 2010 (thuy)_nien giam 28.5.12_sua tn_Oanh-gui-3.15pm-28-5-2012" xfId="736"/>
    <cellStyle name="_07. NGTT2009-NN_01 DVHC-DSLD 2010_nien giam tom tat 2010 (thuy)_nien giam tom tat nong nghiep 2013" xfId="737"/>
    <cellStyle name="_07. NGTT2009-NN_01 DVHC-DSLD 2010_nien giam tom tat 2010 (thuy)_Phan II (In)" xfId="738"/>
    <cellStyle name="_07. NGTT2009-NN_01 DVHC-DSLD 2010_nien giam tom tat 2010 (thuy)_TKQG" xfId="739"/>
    <cellStyle name="_07. NGTT2009-NN_01 DVHC-DSLD 2010_nien giam tom tat 2010 (thuy)_Tysuat-dicu-1-nam-1-4-2014" xfId="740"/>
    <cellStyle name="_07. NGTT2009-NN_01 DVHC-DSLD 2010_nien giam tom tat 2010 (thuy)_Tysuat-dicu-1-nam-1-4-2014_Dieuchinh-DSTB-2010-2014-Tinh-Trungcau-CTK" xfId="741"/>
    <cellStyle name="_07. NGTT2009-NN_01 DVHC-DSLD 2010_nien giam tom tat 2010 (thuy)_Tysuat-dicu-1-nam-1-4-2014_Tonghop-phucdap-Tinh-Hanh-TuanAnh-V1" xfId="742"/>
    <cellStyle name="_07. NGTT2009-NN_01 DVHC-DSLD 2010_nien giam tom tat 2010 (thuy)_Tysuat-dicu-1-nam-1-4-2014_Uoc-danso-2014-2015-2016-BoTaichinh" xfId="743"/>
    <cellStyle name="_07. NGTT2009-NN_01 DVHC-DSLD 2010_nien giam tom tat 2010 (thuy)_Uoctinh-danso-31-12-2013-BoTaichinh-OUT" xfId="744"/>
    <cellStyle name="_07. NGTT2009-NN_01 DVHC-DSLD 2010_nien giam tom tat 2010 (thuy)_Xl0000006" xfId="745"/>
    <cellStyle name="_07. NGTT2009-NN_01 DVHC-DSLD 2010_nien giam tom tat 2010 (thuy)_Xl0000167" xfId="746"/>
    <cellStyle name="_07. NGTT2009-NN_01 DVHC-DSLD 2010_nien giam tom tat 2010 (thuy)_Xl0000167 2" xfId="747"/>
    <cellStyle name="_07. NGTT2009-NN_01 DVHC-DSLD 2010_nien giam tom tat 2010 (thuy)_Xl0000167 3" xfId="748"/>
    <cellStyle name="_07. NGTT2009-NN_01 DVHC-DSLD 2010_nien giam tom tat 2010 (thuy)_Y te-VH TT_Tam(1)" xfId="749"/>
    <cellStyle name="_07. NGTT2009-NN_01 DVHC-DSLD 2010_nien giam tom tat nong nghiep 2013" xfId="750"/>
    <cellStyle name="_07. NGTT2009-NN_01 DVHC-DSLD 2010_Phan II (In)" xfId="751"/>
    <cellStyle name="_07. NGTT2009-NN_01 DVHC-DSLD 2010_Tong hop NGTT" xfId="752"/>
    <cellStyle name="_07. NGTT2009-NN_01 DVHC-DSLD 2010_Tong hop NGTT 2" xfId="753"/>
    <cellStyle name="_07. NGTT2009-NN_01 DVHC-DSLD 2010_Tong hop NGTT 3" xfId="754"/>
    <cellStyle name="_07. NGTT2009-NN_01 DVHC-DSLD 2010_Tong hop NGTT 4" xfId="755"/>
    <cellStyle name="_07. NGTT2009-NN_01 DVHC-DSLD 2010_Tong hop NGTT_09 Thuong mai va Du lich" xfId="756"/>
    <cellStyle name="_07. NGTT2009-NN_01 DVHC-DSLD 2010_Tong hop NGTT_09 Thuong mai va Du lich 2" xfId="757"/>
    <cellStyle name="_07. NGTT2009-NN_01 DVHC-DSLD 2010_Tong hop NGTT_09 Thuong mai va Du lich_01 Danh muc hanh chinh (Nam)" xfId="758"/>
    <cellStyle name="_07. NGTT2009-NN_01 DVHC-DSLD 2010_Tong hop NGTT_09 Thuong mai va Du lich_01 Danh muc hanh chinh (Nam) 2" xfId="759"/>
    <cellStyle name="_07. NGTT2009-NN_01 DVHC-DSLD 2010_Tong hop NGTT_09 Thuong mai va Du lich_01 Danh muc hanh chinh (Nam) 3" xfId="760"/>
    <cellStyle name="_07. NGTT2009-NN_01 DVHC-DSLD 2010_Tong hop NGTT_09 Thuong mai va Du lich_01 Don vi HC" xfId="761"/>
    <cellStyle name="_07. NGTT2009-NN_01 DVHC-DSLD 2010_Tong hop NGTT_09 Thuong mai va Du lich_01 Don vi HC 2" xfId="762"/>
    <cellStyle name="_07. NGTT2009-NN_01 DVHC-DSLD 2010_Tong hop NGTT_09 Thuong mai va Du lich_01 Don vi HC 3" xfId="763"/>
    <cellStyle name="_07. NGTT2009-NN_01 DVHC-DSLD 2010_Tong hop NGTT_09 Thuong mai va Du lich_Book2" xfId="764"/>
    <cellStyle name="_07. NGTT2009-NN_01 DVHC-DSLD 2010_Tong hop NGTT_09 Thuong mai va Du lich_Book2 2" xfId="765"/>
    <cellStyle name="_07. NGTT2009-NN_01 DVHC-DSLD 2010_Tong hop NGTT_09 Thuong mai va Du lich_Book2 3" xfId="766"/>
    <cellStyle name="_07. NGTT2009-NN_01 DVHC-DSLD 2010_Tong hop NGTT_09 Thuong mai va Du lich_Mau" xfId="767"/>
    <cellStyle name="_07. NGTT2009-NN_01 DVHC-DSLD 2010_Tong hop NGTT_09 Thuong mai va Du lich_Mau 2" xfId="768"/>
    <cellStyle name="_07. NGTT2009-NN_01 DVHC-DSLD 2010_Tong hop NGTT_09 Thuong mai va Du lich_Mau 3" xfId="769"/>
    <cellStyle name="_07. NGTT2009-NN_01 DVHC-DSLD 2010_Tong hop NGTT_09 Thuong mai va Du lich_NGDD 2013 Thu chi NSNN " xfId="770"/>
    <cellStyle name="_07. NGTT2009-NN_01 DVHC-DSLD 2010_Tong hop NGTT_09 Thuong mai va Du lich_NGDD 2013 Thu chi NSNN  2" xfId="771"/>
    <cellStyle name="_07. NGTT2009-NN_01 DVHC-DSLD 2010_Tong hop NGTT_09 Thuong mai va Du lich_NGDD 2013 Thu chi NSNN  3" xfId="772"/>
    <cellStyle name="_07. NGTT2009-NN_01 DVHC-DSLD 2010_Tong hop NGTT_09 Thuong mai va Du lich_NGTK-daydu-2014-Laodong" xfId="773"/>
    <cellStyle name="_07. NGTT2009-NN_01 DVHC-DSLD 2010_Tong hop NGTT_09 Thuong mai va Du lich_NGTK-daydu-2014-Laodong 2" xfId="774"/>
    <cellStyle name="_07. NGTT2009-NN_01 DVHC-DSLD 2010_Tong hop NGTT_09 Thuong mai va Du lich_NGTK-daydu-2014-Laodong 3" xfId="775"/>
    <cellStyle name="_07. NGTT2009-NN_01 DVHC-DSLD 2010_Tong hop NGTT_09 Thuong mai va Du lich_nien giam tom tat nong nghiep 2013" xfId="776"/>
    <cellStyle name="_07. NGTT2009-NN_01 DVHC-DSLD 2010_Tong hop NGTT_09 Thuong mai va Du lich_Niengiam_Hung_final" xfId="777"/>
    <cellStyle name="_07. NGTT2009-NN_01 DVHC-DSLD 2010_Tong hop NGTT_09 Thuong mai va Du lich_Niengiam_Hung_final 2" xfId="778"/>
    <cellStyle name="_07. NGTT2009-NN_01 DVHC-DSLD 2010_Tong hop NGTT_09 Thuong mai va Du lich_Niengiam_Hung_final 3" xfId="779"/>
    <cellStyle name="_07. NGTT2009-NN_01 DVHC-DSLD 2010_Tong hop NGTT_09 Thuong mai va Du lich_Phan II (In)" xfId="780"/>
    <cellStyle name="_07. NGTT2009-NN_01 DVHC-DSLD 2010_Tong hop NGTT_09 Thuong mai va Du lich_Sovu-lyhon-2014" xfId="781"/>
    <cellStyle name="_07. NGTT2009-NN_01 DVHC-DSLD 2010_Tong hop NGTT_09 Thuong mai va Du lich_Tong Muc 2014" xfId="782"/>
    <cellStyle name="_07. NGTT2009-NN_01 DVHC-DSLD 2010_Tong hop NGTT_09 Thuong mai va Du lich_Tong Muc 2014 2" xfId="783"/>
    <cellStyle name="_07. NGTT2009-NN_01 DVHC-DSLD 2010_Tong hop NGTT_09 Thuong mai va Du lich_Tong Muc 2014 3" xfId="784"/>
    <cellStyle name="_07. NGTT2009-NN_01 DVHC-DSLD 2010_Tong hop NGTT_Book2" xfId="785"/>
    <cellStyle name="_07. NGTT2009-NN_01 DVHC-DSLD 2010_Tong hop NGTT_Book2 2" xfId="786"/>
    <cellStyle name="_07. NGTT2009-NN_01 DVHC-DSLD 2010_Tong hop NGTT_Book2 3" xfId="787"/>
    <cellStyle name="_07. NGTT2009-NN_01 DVHC-DSLD 2010_Tong hop NGTT_Dieuchinh-DSTB-2010-2014-Tinh-Trungcau-CTK" xfId="788"/>
    <cellStyle name="_07. NGTT2009-NN_01 DVHC-DSLD 2010_Tong hop NGTT_Market DSLD 2013  Co so" xfId="789"/>
    <cellStyle name="_07. NGTT2009-NN_01 DVHC-DSLD 2010_Tong hop NGTT_Market DSLD 2013  Co so_Dieuchinh-DSTB-2010-2014-Tinh-Trungcau-CTK" xfId="790"/>
    <cellStyle name="_07. NGTT2009-NN_01 DVHC-DSLD 2010_Tong hop NGTT_Market DSLD 2013  Co so_Tonghop-phucdap-Tinh-Hanh-TuanAnh-V1" xfId="791"/>
    <cellStyle name="_07. NGTT2009-NN_01 DVHC-DSLD 2010_Tong hop NGTT_Market DSLD 2013  Co so_Uoc-danso-2014-2015-2016-BoTaichinh" xfId="792"/>
    <cellStyle name="_07. NGTT2009-NN_01 DVHC-DSLD 2010_Tong hop NGTT_Mau" xfId="793"/>
    <cellStyle name="_07. NGTT2009-NN_01 DVHC-DSLD 2010_Tong hop NGTT_Mau 2" xfId="794"/>
    <cellStyle name="_07. NGTT2009-NN_01 DVHC-DSLD 2010_Tong hop NGTT_Mau 3" xfId="795"/>
    <cellStyle name="_07. NGTT2009-NN_01 DVHC-DSLD 2010_Tong hop NGTT_NGTK-daydu-2014-Laodong" xfId="796"/>
    <cellStyle name="_07. NGTT2009-NN_01 DVHC-DSLD 2010_Tong hop NGTT_NGTK-daydu-2014-Laodong 2" xfId="797"/>
    <cellStyle name="_07. NGTT2009-NN_01 DVHC-DSLD 2010_Tong hop NGTT_NGTK-daydu-2014-Laodong 3" xfId="798"/>
    <cellStyle name="_07. NGTT2009-NN_01 DVHC-DSLD 2010_Tong hop NGTT_Nien giam Thong ke_DSLD_2013_gui vu TH" xfId="799"/>
    <cellStyle name="_07. NGTT2009-NN_01 DVHC-DSLD 2010_Tong hop NGTT_Nien giam Thong ke_DSLD_2013_gui vu TH_25-12-2014" xfId="800"/>
    <cellStyle name="_07. NGTT2009-NN_01 DVHC-DSLD 2010_Tong hop NGTT_Nien giam Thong ke_DSLD_2013_gui vu TH_25-12-2014_Dieuchinh-DSTB-2010-2014-Tinh-Trungcau-CTK" xfId="801"/>
    <cellStyle name="_07. NGTT2009-NN_01 DVHC-DSLD 2010_Tong hop NGTT_Nien giam Thong ke_DSLD_2013_gui vu TH_25-12-2014_Tonghop-phucdap-Tinh-Hanh-TuanAnh-V1" xfId="802"/>
    <cellStyle name="_07. NGTT2009-NN_01 DVHC-DSLD 2010_Tong hop NGTT_Nien giam Thong ke_DSLD_2013_gui vu TH_25-12-2014_Uoc-danso-2014-2015-2016-BoTaichinh" xfId="803"/>
    <cellStyle name="_07. NGTT2009-NN_01 DVHC-DSLD 2010_Tong hop NGTT_Nien giam Thong ke_DSLD_2013_gui vu TH_Dieuchinh-DSTB-2010-2014-Tinh-Trungcau-CTK" xfId="804"/>
    <cellStyle name="_07. NGTT2009-NN_01 DVHC-DSLD 2010_Tong hop NGTT_Nien giam Thong ke_DSLD_2013_gui vu TH_Tonghop-phucdap-Tinh-Hanh-TuanAnh-V1" xfId="805"/>
    <cellStyle name="_07. NGTT2009-NN_01 DVHC-DSLD 2010_Tong hop NGTT_Nien giam Thong ke_DSLD_2013_gui vu TH_Uoc-danso-2014-2015-2016-BoTaichinh" xfId="806"/>
    <cellStyle name="_07. NGTT2009-NN_01 DVHC-DSLD 2010_Tong hop NGTT_Niengiam_Hung_final" xfId="807"/>
    <cellStyle name="_07. NGTT2009-NN_01 DVHC-DSLD 2010_Tong hop NGTT_Niengiam_Hung_final 2" xfId="808"/>
    <cellStyle name="_07. NGTT2009-NN_01 DVHC-DSLD 2010_Tong hop NGTT_Niengiam_Hung_final 3" xfId="809"/>
    <cellStyle name="_07. NGTT2009-NN_01 DVHC-DSLD 2010_Tong hop NGTT_Sovu-lyhon-2014" xfId="810"/>
    <cellStyle name="_07. NGTT2009-NN_01 DVHC-DSLD 2010_Tong hop NGTT_Tonghop-phucdap-Tinh-Hanh-TuanAnh-V1" xfId="811"/>
    <cellStyle name="_07. NGTT2009-NN_01 DVHC-DSLD 2010_Tong hop NGTT_Uoc-danso-2014-2015-2016-BoTaichinh" xfId="812"/>
    <cellStyle name="_07. NGTT2009-NN_01 DVHC-DSLD 2010_Tong hop NGTT_Uoctinh-danso-31-12-2013-BoTaichinh-OUT" xfId="813"/>
    <cellStyle name="_07. NGTT2009-NN_01 DVHC-DSLD 2010_Tysuat-dicu-1-nam-1-4-2014" xfId="814"/>
    <cellStyle name="_07. NGTT2009-NN_01 DVHC-DSLD 2010_Tysuat-dicu-1-nam-1-4-2014_Dieuchinh-DSTB-2010-2014-Tinh-Trungcau-CTK" xfId="815"/>
    <cellStyle name="_07. NGTT2009-NN_01 DVHC-DSLD 2010_Tysuat-dicu-1-nam-1-4-2014_Tonghop-phucdap-Tinh-Hanh-TuanAnh-V1" xfId="816"/>
    <cellStyle name="_07. NGTT2009-NN_01 DVHC-DSLD 2010_Tysuat-dicu-1-nam-1-4-2014_Uoc-danso-2014-2015-2016-BoTaichinh" xfId="817"/>
    <cellStyle name="_07. NGTT2009-NN_01 DVHC-DSLD 2010_Uoctinh-danso-31-12-2013-BoTaichinh-OUT" xfId="818"/>
    <cellStyle name="_07. NGTT2009-NN_01 DVHC-DSLD 2010_Xl0000006" xfId="819"/>
    <cellStyle name="_07. NGTT2009-NN_01 DVHC-DSLD 2010_Xl0000167" xfId="820"/>
    <cellStyle name="_07. NGTT2009-NN_01 DVHC-DSLD 2010_Xl0000167 2" xfId="821"/>
    <cellStyle name="_07. NGTT2009-NN_01 DVHC-DSLD 2010_Xl0000167 3" xfId="822"/>
    <cellStyle name="_07. NGTT2009-NN_01 DVHC-DSLD 2010_Y te-VH TT_Tam(1)" xfId="823"/>
    <cellStyle name="_07. NGTT2009-NN_02  Dan so lao dong(OK)" xfId="824"/>
    <cellStyle name="_07. NGTT2009-NN_02  Dan so lao dong(OK) 2" xfId="825"/>
    <cellStyle name="_07. NGTT2009-NN_02  Dan so lao dong(OK) 3" xfId="826"/>
    <cellStyle name="_07. NGTT2009-NN_02 Dan so 2010 (ok)" xfId="827"/>
    <cellStyle name="_07. NGTT2009-NN_02 Dan so Lao dong 2011" xfId="828"/>
    <cellStyle name="_07. NGTT2009-NN_02 Danso_Laodong 2012(chuan) CO SO" xfId="829"/>
    <cellStyle name="_07. NGTT2009-NN_02 Danso_Laodong 2012(chuan) CO SO 2" xfId="830"/>
    <cellStyle name="_07. NGTT2009-NN_02 Danso_Laodong 2012(chuan) CO SO 3" xfId="831"/>
    <cellStyle name="_07. NGTT2009-NN_02 DSLD_2011(ok).xls" xfId="832"/>
    <cellStyle name="_07. NGTT2009-NN_03 Dautu 2010" xfId="833"/>
    <cellStyle name="_07. NGTT2009-NN_03 Dautu 2010 2" xfId="834"/>
    <cellStyle name="_07. NGTT2009-NN_03 Dautu 2010 3" xfId="835"/>
    <cellStyle name="_07. NGTT2009-NN_03 Dautu 2010_01 Danh muc hanh chinh (Nam)" xfId="836"/>
    <cellStyle name="_07. NGTT2009-NN_03 Dautu 2010_01 Danh muc hanh chinh (Nam) 2" xfId="837"/>
    <cellStyle name="_07. NGTT2009-NN_03 Dautu 2010_01 Danh muc hanh chinh (Nam) 3" xfId="838"/>
    <cellStyle name="_07. NGTT2009-NN_03 Dautu 2010_01 Don vi HC" xfId="839"/>
    <cellStyle name="_07. NGTT2009-NN_03 Dautu 2010_01 Don vi HC 2" xfId="840"/>
    <cellStyle name="_07. NGTT2009-NN_03 Dautu 2010_01 Don vi HC 3" xfId="841"/>
    <cellStyle name="_07. NGTT2009-NN_03 Dautu 2010_01 Don vi HC 4" xfId="842"/>
    <cellStyle name="_07. NGTT2009-NN_03 Dautu 2010_01 Don vi HC_Book2" xfId="843"/>
    <cellStyle name="_07. NGTT2009-NN_03 Dautu 2010_01 Don vi HC_Book2 2" xfId="844"/>
    <cellStyle name="_07. NGTT2009-NN_03 Dautu 2010_01 Don vi HC_Book2 3" xfId="845"/>
    <cellStyle name="_07. NGTT2009-NN_03 Dautu 2010_01 Don vi HC_NGTK-daydu-2014-Laodong" xfId="846"/>
    <cellStyle name="_07. NGTT2009-NN_03 Dautu 2010_01 Don vi HC_NGTK-daydu-2014-Laodong 2" xfId="847"/>
    <cellStyle name="_07. NGTT2009-NN_03 Dautu 2010_01 Don vi HC_NGTK-daydu-2014-Laodong 3" xfId="848"/>
    <cellStyle name="_07. NGTT2009-NN_03 Dautu 2010_01 Don vi HC_Niengiam_Hung_final" xfId="849"/>
    <cellStyle name="_07. NGTT2009-NN_03 Dautu 2010_01 Don vi HC_Niengiam_Hung_final 2" xfId="850"/>
    <cellStyle name="_07. NGTT2009-NN_03 Dautu 2010_01 Don vi HC_Niengiam_Hung_final 3" xfId="851"/>
    <cellStyle name="_07. NGTT2009-NN_03 Dautu 2010_01 Don vi HC_Sovu-lyhon-2014" xfId="852"/>
    <cellStyle name="_07. NGTT2009-NN_03 Dautu 2010_02 Danso_Laodong 2012(chuan) CO SO" xfId="853"/>
    <cellStyle name="_07. NGTT2009-NN_03 Dautu 2010_02 Danso_Laodong 2012(chuan) CO SO 2" xfId="854"/>
    <cellStyle name="_07. NGTT2009-NN_03 Dautu 2010_02 Danso_Laodong 2012(chuan) CO SO 3" xfId="855"/>
    <cellStyle name="_07. NGTT2009-NN_03 Dautu 2010_04 Doanh nghiep va CSKDCT 2012" xfId="856"/>
    <cellStyle name="_07. NGTT2009-NN_03 Dautu 2010_04 Doanh nghiep va CSKDCT 2012 2" xfId="857"/>
    <cellStyle name="_07. NGTT2009-NN_03 Dautu 2010_04 Doanh nghiep va CSKDCT 2012 3" xfId="858"/>
    <cellStyle name="_07. NGTT2009-NN_03 Dautu 2010_08 Thuong mai Tong muc - Diep" xfId="859"/>
    <cellStyle name="_07. NGTT2009-NN_03 Dautu 2010_08 Thuong mai Tong muc - Diep 2" xfId="860"/>
    <cellStyle name="_07. NGTT2009-NN_03 Dautu 2010_08 Thuong mai Tong muc - Diep 3" xfId="861"/>
    <cellStyle name="_07. NGTT2009-NN_03 Dautu 2010_09 Thuong mai va Du lich" xfId="862"/>
    <cellStyle name="_07. NGTT2009-NN_03 Dautu 2010_09 Thuong mai va Du lich 2" xfId="863"/>
    <cellStyle name="_07. NGTT2009-NN_03 Dautu 2010_09 Thuong mai va Du lich_01 Danh muc hanh chinh (Nam)" xfId="864"/>
    <cellStyle name="_07. NGTT2009-NN_03 Dautu 2010_09 Thuong mai va Du lich_01 Danh muc hanh chinh (Nam) 2" xfId="865"/>
    <cellStyle name="_07. NGTT2009-NN_03 Dautu 2010_09 Thuong mai va Du lich_01 Danh muc hanh chinh (Nam) 3" xfId="866"/>
    <cellStyle name="_07. NGTT2009-NN_03 Dautu 2010_09 Thuong mai va Du lich_01 Don vi HC" xfId="867"/>
    <cellStyle name="_07. NGTT2009-NN_03 Dautu 2010_09 Thuong mai va Du lich_01 Don vi HC 2" xfId="868"/>
    <cellStyle name="_07. NGTT2009-NN_03 Dautu 2010_09 Thuong mai va Du lich_01 Don vi HC 3" xfId="869"/>
    <cellStyle name="_07. NGTT2009-NN_03 Dautu 2010_09 Thuong mai va Du lich_Book2" xfId="870"/>
    <cellStyle name="_07. NGTT2009-NN_03 Dautu 2010_09 Thuong mai va Du lich_Book2 2" xfId="871"/>
    <cellStyle name="_07. NGTT2009-NN_03 Dautu 2010_09 Thuong mai va Du lich_Book2 3" xfId="872"/>
    <cellStyle name="_07. NGTT2009-NN_03 Dautu 2010_09 Thuong mai va Du lich_Mau" xfId="873"/>
    <cellStyle name="_07. NGTT2009-NN_03 Dautu 2010_09 Thuong mai va Du lich_Mau 2" xfId="874"/>
    <cellStyle name="_07. NGTT2009-NN_03 Dautu 2010_09 Thuong mai va Du lich_Mau 3" xfId="875"/>
    <cellStyle name="_07. NGTT2009-NN_03 Dautu 2010_09 Thuong mai va Du lich_NGDD 2013 Thu chi NSNN " xfId="876"/>
    <cellStyle name="_07. NGTT2009-NN_03 Dautu 2010_09 Thuong mai va Du lich_NGDD 2013 Thu chi NSNN  2" xfId="877"/>
    <cellStyle name="_07. NGTT2009-NN_03 Dautu 2010_09 Thuong mai va Du lich_NGDD 2013 Thu chi NSNN  3" xfId="878"/>
    <cellStyle name="_07. NGTT2009-NN_03 Dautu 2010_09 Thuong mai va Du lich_NGTK-daydu-2014-Laodong" xfId="879"/>
    <cellStyle name="_07. NGTT2009-NN_03 Dautu 2010_09 Thuong mai va Du lich_NGTK-daydu-2014-Laodong 2" xfId="880"/>
    <cellStyle name="_07. NGTT2009-NN_03 Dautu 2010_09 Thuong mai va Du lich_NGTK-daydu-2014-Laodong 3" xfId="881"/>
    <cellStyle name="_07. NGTT2009-NN_03 Dautu 2010_09 Thuong mai va Du lich_nien giam tom tat nong nghiep 2013" xfId="882"/>
    <cellStyle name="_07. NGTT2009-NN_03 Dautu 2010_09 Thuong mai va Du lich_Niengiam_Hung_final" xfId="883"/>
    <cellStyle name="_07. NGTT2009-NN_03 Dautu 2010_09 Thuong mai va Du lich_Niengiam_Hung_final 2" xfId="884"/>
    <cellStyle name="_07. NGTT2009-NN_03 Dautu 2010_09 Thuong mai va Du lich_Niengiam_Hung_final 3" xfId="885"/>
    <cellStyle name="_07. NGTT2009-NN_03 Dautu 2010_09 Thuong mai va Du lich_Phan II (In)" xfId="886"/>
    <cellStyle name="_07. NGTT2009-NN_03 Dautu 2010_09 Thuong mai va Du lich_Sovu-lyhon-2014" xfId="887"/>
    <cellStyle name="_07. NGTT2009-NN_03 Dautu 2010_09 Thuong mai va Du lich_Tong Muc 2014" xfId="888"/>
    <cellStyle name="_07. NGTT2009-NN_03 Dautu 2010_09 Thuong mai va Du lich_Tong Muc 2014 2" xfId="889"/>
    <cellStyle name="_07. NGTT2009-NN_03 Dautu 2010_09 Thuong mai va Du lich_Tong Muc 2014 3" xfId="890"/>
    <cellStyle name="_07. NGTT2009-NN_03 Dautu 2010_12 MSDC_Thuy Van" xfId="891"/>
    <cellStyle name="_07. NGTT2009-NN_03 Dautu 2010_Dieuchinh-DSTB-2010-2014-Tinh-Trungcau-CTK" xfId="892"/>
    <cellStyle name="_07. NGTT2009-NN_03 Dautu 2010_Dieuchinh-DSTB-2010-2014-Toanquoc-Chi-XMai-TAnh-25-12-2014" xfId="893"/>
    <cellStyle name="_07. NGTT2009-NN_03 Dautu 2010_Dieuchinh-DSTB-2010-2014-Toanquoc-Chi-XMai-TAnh-25-12-2014_Dieuchinh-DSTB-2010-2014-Tinh-Trungcau-CTK" xfId="894"/>
    <cellStyle name="_07. NGTT2009-NN_03 Dautu 2010_Dieuchinh-DSTB-2010-2014-Toanquoc-Chi-XMai-TAnh-25-12-2014_Tonghop-phucdap-Tinh-Hanh-TuanAnh-V1" xfId="895"/>
    <cellStyle name="_07. NGTT2009-NN_03 Dautu 2010_Dieuchinh-DSTB-2010-2014-Toanquoc-Chi-XMai-TAnh-25-12-2014_Uoc-danso-2014-2015-2016-BoTaichinh" xfId="896"/>
    <cellStyle name="_07. NGTT2009-NN_03 Dautu 2010_Don vi HC, dat dai, khi hau" xfId="897"/>
    <cellStyle name="_07. NGTT2009-NN_03 Dautu 2010_Mau" xfId="898"/>
    <cellStyle name="_07. NGTT2009-NN_03 Dautu 2010_Mau 2" xfId="899"/>
    <cellStyle name="_07. NGTT2009-NN_03 Dautu 2010_Mau 3" xfId="900"/>
    <cellStyle name="_07. NGTT2009-NN_03 Dautu 2010_NGTK-daydu-2014-VuDSLD(22.5.2015)" xfId="901"/>
    <cellStyle name="_07. NGTT2009-NN_03 Dautu 2010_NGTK-daydu-2014-VuDSLD(22.5.2015) 2" xfId="902"/>
    <cellStyle name="_07. NGTT2009-NN_03 Dautu 2010_NGTK-daydu-2014-VuDSLD(22.5.2015) 3" xfId="903"/>
    <cellStyle name="_07. NGTT2009-NN_03 Dautu 2010_nien giam 28.5.12_sua tn_Oanh-gui-3.15pm-28-5-2012" xfId="904"/>
    <cellStyle name="_07. NGTT2009-NN_03 Dautu 2010_nien giam tom tat nong nghiep 2013" xfId="905"/>
    <cellStyle name="_07. NGTT2009-NN_03 Dautu 2010_Phan II (In)" xfId="906"/>
    <cellStyle name="_07. NGTT2009-NN_03 Dautu 2010_TKQG" xfId="907"/>
    <cellStyle name="_07. NGTT2009-NN_03 Dautu 2010_Tysuat-dicu-1-nam-1-4-2014" xfId="908"/>
    <cellStyle name="_07. NGTT2009-NN_03 Dautu 2010_Tysuat-dicu-1-nam-1-4-2014_Dieuchinh-DSTB-2010-2014-Tinh-Trungcau-CTK" xfId="909"/>
    <cellStyle name="_07. NGTT2009-NN_03 Dautu 2010_Tysuat-dicu-1-nam-1-4-2014_Tonghop-phucdap-Tinh-Hanh-TuanAnh-V1" xfId="910"/>
    <cellStyle name="_07. NGTT2009-NN_03 Dautu 2010_Tysuat-dicu-1-nam-1-4-2014_Uoc-danso-2014-2015-2016-BoTaichinh" xfId="911"/>
    <cellStyle name="_07. NGTT2009-NN_03 Dautu 2010_Uoctinh-danso-31-12-2013-BoTaichinh-OUT" xfId="912"/>
    <cellStyle name="_07. NGTT2009-NN_03 Dautu 2010_Xl0000006" xfId="913"/>
    <cellStyle name="_07. NGTT2009-NN_03 Dautu 2010_Xl0000167" xfId="914"/>
    <cellStyle name="_07. NGTT2009-NN_03 Dautu 2010_Xl0000167 2" xfId="915"/>
    <cellStyle name="_07. NGTT2009-NN_03 Dautu 2010_Xl0000167 3" xfId="916"/>
    <cellStyle name="_07. NGTT2009-NN_03 Dautu 2010_Y te-VH TT_Tam(1)" xfId="917"/>
    <cellStyle name="_07. NGTT2009-NN_03 TKQG" xfId="918"/>
    <cellStyle name="_07. NGTT2009-NN_03 TKQG 2" xfId="919"/>
    <cellStyle name="_07. NGTT2009-NN_03 TKQG 3" xfId="920"/>
    <cellStyle name="_07. NGTT2009-NN_03 TKQG 4" xfId="921"/>
    <cellStyle name="_07. NGTT2009-NN_03 TKQG_02  Dan so lao dong(OK)" xfId="922"/>
    <cellStyle name="_07. NGTT2009-NN_03 TKQG_02  Dan so lao dong(OK) 2" xfId="923"/>
    <cellStyle name="_07. NGTT2009-NN_03 TKQG_02  Dan so lao dong(OK) 3" xfId="924"/>
    <cellStyle name="_07. NGTT2009-NN_03 TKQG_Book2" xfId="925"/>
    <cellStyle name="_07. NGTT2009-NN_03 TKQG_Book2 2" xfId="926"/>
    <cellStyle name="_07. NGTT2009-NN_03 TKQG_Book2 3" xfId="927"/>
    <cellStyle name="_07. NGTT2009-NN_03 TKQG_NGTK-daydu-2014-Laodong" xfId="928"/>
    <cellStyle name="_07. NGTT2009-NN_03 TKQG_NGTK-daydu-2014-Laodong 2" xfId="929"/>
    <cellStyle name="_07. NGTT2009-NN_03 TKQG_NGTK-daydu-2014-Laodong 3" xfId="930"/>
    <cellStyle name="_07. NGTT2009-NN_03 TKQG_Niengiam_Hung_final" xfId="931"/>
    <cellStyle name="_07. NGTT2009-NN_03 TKQG_Niengiam_Hung_final 2" xfId="932"/>
    <cellStyle name="_07. NGTT2009-NN_03 TKQG_Niengiam_Hung_final 3" xfId="933"/>
    <cellStyle name="_07. NGTT2009-NN_03 TKQG_Sovu-lyhon-2014" xfId="934"/>
    <cellStyle name="_07. NGTT2009-NN_03 TKQG_Xl0000167" xfId="935"/>
    <cellStyle name="_07. NGTT2009-NN_03 TKQG_Xl0000167 2" xfId="936"/>
    <cellStyle name="_07. NGTT2009-NN_03 TKQG_Xl0000167 3" xfId="937"/>
    <cellStyle name="_07. NGTT2009-NN_04 Doanh nghiep va CSKDCT 2012" xfId="938"/>
    <cellStyle name="_07. NGTT2009-NN_04 Doanh nghiep va CSKDCT 2012 2" xfId="939"/>
    <cellStyle name="_07. NGTT2009-NN_04 Doanh nghiep va CSKDCT 2012 3" xfId="940"/>
    <cellStyle name="_07. NGTT2009-NN_05 Doanh nghiep va Ca the_2011 (Ok)" xfId="941"/>
    <cellStyle name="_07. NGTT2009-NN_05 Thu chi NSNN" xfId="942"/>
    <cellStyle name="_07. NGTT2009-NN_05 Thu chi NSNN 2" xfId="943"/>
    <cellStyle name="_07. NGTT2009-NN_05 Thu chi NSNN 3" xfId="944"/>
    <cellStyle name="_07. NGTT2009-NN_05 Thuong mai" xfId="945"/>
    <cellStyle name="_07. NGTT2009-NN_05 Thuong mai 2" xfId="946"/>
    <cellStyle name="_07. NGTT2009-NN_05 Thuong mai 3" xfId="947"/>
    <cellStyle name="_07. NGTT2009-NN_05 Thuong mai_01 Danh muc hanh chinh (Nam)" xfId="948"/>
    <cellStyle name="_07. NGTT2009-NN_05 Thuong mai_01 Danh muc hanh chinh (Nam) 2" xfId="949"/>
    <cellStyle name="_07. NGTT2009-NN_05 Thuong mai_01 Danh muc hanh chinh (Nam) 3" xfId="950"/>
    <cellStyle name="_07. NGTT2009-NN_05 Thuong mai_01 Don vi HC" xfId="951"/>
    <cellStyle name="_07. NGTT2009-NN_05 Thuong mai_01 Don vi HC 2" xfId="952"/>
    <cellStyle name="_07. NGTT2009-NN_05 Thuong mai_01 Don vi HC 3" xfId="953"/>
    <cellStyle name="_07. NGTT2009-NN_05 Thuong mai_02 Danso_Laodong 2012(chuan) CO SO" xfId="954"/>
    <cellStyle name="_07. NGTT2009-NN_05 Thuong mai_02 Danso_Laodong 2012(chuan) CO SO 2" xfId="955"/>
    <cellStyle name="_07. NGTT2009-NN_05 Thuong mai_02 Danso_Laodong 2012(chuan) CO SO 3" xfId="956"/>
    <cellStyle name="_07. NGTT2009-NN_05 Thuong mai_04 Doanh nghiep va CSKDCT 2012" xfId="957"/>
    <cellStyle name="_07. NGTT2009-NN_05 Thuong mai_04 Doanh nghiep va CSKDCT 2012 2" xfId="958"/>
    <cellStyle name="_07. NGTT2009-NN_05 Thuong mai_04 Doanh nghiep va CSKDCT 2012 3" xfId="959"/>
    <cellStyle name="_07. NGTT2009-NN_05 Thuong mai_12 MSDC_Thuy Van" xfId="960"/>
    <cellStyle name="_07. NGTT2009-NN_05 Thuong mai_Ca the" xfId="961"/>
    <cellStyle name="_07. NGTT2009-NN_05 Thuong mai_ca the NGDD 2011" xfId="962"/>
    <cellStyle name="_07. NGTT2009-NN_05 Thuong mai_Ca the_ca the NGDD 2011" xfId="963"/>
    <cellStyle name="_07. NGTT2009-NN_05 Thuong mai_Ca the1(OK)" xfId="964"/>
    <cellStyle name="_07. NGTT2009-NN_05 Thuong mai_Dieuchinh-DSTB-2010-2014-Tinh-Trungcau-CTK" xfId="965"/>
    <cellStyle name="_07. NGTT2009-NN_05 Thuong mai_Dieuchinh-DSTB-2010-2014-Toanquoc-Chi-XMai-TAnh-25-12-2014" xfId="966"/>
    <cellStyle name="_07. NGTT2009-NN_05 Thuong mai_Dieuchinh-DSTB-2010-2014-Toanquoc-Chi-XMai-TAnh-25-12-2014_Dieuchinh-DSTB-2010-2014-Tinh-Trungcau-CTK" xfId="967"/>
    <cellStyle name="_07. NGTT2009-NN_05 Thuong mai_Dieuchinh-DSTB-2010-2014-Toanquoc-Chi-XMai-TAnh-25-12-2014_Tonghop-phucdap-Tinh-Hanh-TuanAnh-V1" xfId="968"/>
    <cellStyle name="_07. NGTT2009-NN_05 Thuong mai_Dieuchinh-DSTB-2010-2014-Toanquoc-Chi-XMai-TAnh-25-12-2014_Uoc-danso-2014-2015-2016-BoTaichinh" xfId="969"/>
    <cellStyle name="_07. NGTT2009-NN_05 Thuong mai_Don vi HC, dat dai, khi hau" xfId="970"/>
    <cellStyle name="_07. NGTT2009-NN_05 Thuong mai_Mau" xfId="971"/>
    <cellStyle name="_07. NGTT2009-NN_05 Thuong mai_Mau 2" xfId="972"/>
    <cellStyle name="_07. NGTT2009-NN_05 Thuong mai_Mau 3" xfId="973"/>
    <cellStyle name="_07. NGTT2009-NN_05 Thuong mai_Mau 4" xfId="974"/>
    <cellStyle name="_07. NGTT2009-NN_05 Thuong mai_Mau_Book2" xfId="975"/>
    <cellStyle name="_07. NGTT2009-NN_05 Thuong mai_Mau_Book2 2" xfId="976"/>
    <cellStyle name="_07. NGTT2009-NN_05 Thuong mai_Mau_Book2 3" xfId="977"/>
    <cellStyle name="_07. NGTT2009-NN_05 Thuong mai_Mau_NGTK-daydu-2014-Laodong" xfId="978"/>
    <cellStyle name="_07. NGTT2009-NN_05 Thuong mai_Mau_NGTK-daydu-2014-Laodong 2" xfId="979"/>
    <cellStyle name="_07. NGTT2009-NN_05 Thuong mai_Mau_NGTK-daydu-2014-Laodong 3" xfId="980"/>
    <cellStyle name="_07. NGTT2009-NN_05 Thuong mai_Mau_Niengiam_Hung_final" xfId="981"/>
    <cellStyle name="_07. NGTT2009-NN_05 Thuong mai_Mau_Niengiam_Hung_final 2" xfId="982"/>
    <cellStyle name="_07. NGTT2009-NN_05 Thuong mai_Mau_Niengiam_Hung_final 3" xfId="983"/>
    <cellStyle name="_07. NGTT2009-NN_05 Thuong mai_Mau_Sovu-lyhon-2014" xfId="984"/>
    <cellStyle name="_07. NGTT2009-NN_05 Thuong mai_NGDD 2013 Thu chi NSNN " xfId="985"/>
    <cellStyle name="_07. NGTT2009-NN_05 Thuong mai_NGDD 2013 Thu chi NSNN  2" xfId="986"/>
    <cellStyle name="_07. NGTT2009-NN_05 Thuong mai_NGDD 2013 Thu chi NSNN  3" xfId="987"/>
    <cellStyle name="_07. NGTT2009-NN_05 Thuong mai_NGTK-daydu-2014-VuDSLD(22.5.2015)" xfId="988"/>
    <cellStyle name="_07. NGTT2009-NN_05 Thuong mai_NGTK-daydu-2014-VuDSLD(22.5.2015) 2" xfId="989"/>
    <cellStyle name="_07. NGTT2009-NN_05 Thuong mai_NGTK-daydu-2014-VuDSLD(22.5.2015) 3" xfId="990"/>
    <cellStyle name="_07. NGTT2009-NN_05 Thuong mai_nien giam 28.5.12_sua tn_Oanh-gui-3.15pm-28-5-2012" xfId="991"/>
    <cellStyle name="_07. NGTT2009-NN_05 Thuong mai_Nien giam KT_TV 2010" xfId="992"/>
    <cellStyle name="_07. NGTT2009-NN_05 Thuong mai_Nien giam KT_TV 2010 2" xfId="993"/>
    <cellStyle name="_07. NGTT2009-NN_05 Thuong mai_Nien giam KT_TV 2010 3" xfId="994"/>
    <cellStyle name="_07. NGTT2009-NN_05 Thuong mai_Nien giam KT_TV 2010_Book1" xfId="995"/>
    <cellStyle name="_07. NGTT2009-NN_05 Thuong mai_Nien giam KT_TV 2010_Book1 2" xfId="996"/>
    <cellStyle name="_07. NGTT2009-NN_05 Thuong mai_Nien giam KT_TV 2010_Book1 3" xfId="997"/>
    <cellStyle name="_07. NGTT2009-NN_05 Thuong mai_nien giam tom tat nong nghiep 2013" xfId="998"/>
    <cellStyle name="_07. NGTT2009-NN_05 Thuong mai_Phan II (In)" xfId="999"/>
    <cellStyle name="_07. NGTT2009-NN_05 Thuong mai_Tysuat-dicu-1-nam-1-4-2014" xfId="1000"/>
    <cellStyle name="_07. NGTT2009-NN_05 Thuong mai_Tysuat-dicu-1-nam-1-4-2014_Dieuchinh-DSTB-2010-2014-Tinh-Trungcau-CTK" xfId="1001"/>
    <cellStyle name="_07. NGTT2009-NN_05 Thuong mai_Tysuat-dicu-1-nam-1-4-2014_Tonghop-phucdap-Tinh-Hanh-TuanAnh-V1" xfId="1002"/>
    <cellStyle name="_07. NGTT2009-NN_05 Thuong mai_Tysuat-dicu-1-nam-1-4-2014_Uoc-danso-2014-2015-2016-BoTaichinh" xfId="1003"/>
    <cellStyle name="_07. NGTT2009-NN_05 Thuong mai_Uoctinh-danso-31-12-2013-BoTaichinh-OUT" xfId="1004"/>
    <cellStyle name="_07. NGTT2009-NN_05 Thuong mai_Xl0000006" xfId="1005"/>
    <cellStyle name="_07. NGTT2009-NN_05 Thuong mai_Xl0000167" xfId="1006"/>
    <cellStyle name="_07. NGTT2009-NN_05 Thuong mai_Xl0000167 2" xfId="1007"/>
    <cellStyle name="_07. NGTT2009-NN_05 Thuong mai_Xl0000167 3" xfId="1008"/>
    <cellStyle name="_07. NGTT2009-NN_05 Thuong mai_Y te-VH TT_Tam(1)" xfId="1009"/>
    <cellStyle name="_07. NGTT2009-NN_06 NGTT LN,TS 2013 co so" xfId="1010"/>
    <cellStyle name="_07. NGTT2009-NN_06 Nong, lam nghiep 2010  (ok)" xfId="1011"/>
    <cellStyle name="_07. NGTT2009-NN_06 Nong, lam nghiep 2010  (ok) 2" xfId="1012"/>
    <cellStyle name="_07. NGTT2009-NN_06 Nong, lam nghiep 2010  (ok) 3" xfId="1013"/>
    <cellStyle name="_07. NGTT2009-NN_06 Van tai" xfId="1014"/>
    <cellStyle name="_07. NGTT2009-NN_06 Van tai 2" xfId="1015"/>
    <cellStyle name="_07. NGTT2009-NN_06 Van tai 3" xfId="1016"/>
    <cellStyle name="_07. NGTT2009-NN_06 Van tai_01 Danh muc hanh chinh (Nam)" xfId="1017"/>
    <cellStyle name="_07. NGTT2009-NN_06 Van tai_01 Danh muc hanh chinh (Nam) 2" xfId="1018"/>
    <cellStyle name="_07. NGTT2009-NN_06 Van tai_01 Danh muc hanh chinh (Nam) 3" xfId="1019"/>
    <cellStyle name="_07. NGTT2009-NN_06 Van tai_01 Don vi HC" xfId="1020"/>
    <cellStyle name="_07. NGTT2009-NN_06 Van tai_01 Don vi HC 2" xfId="1021"/>
    <cellStyle name="_07. NGTT2009-NN_06 Van tai_01 Don vi HC 3" xfId="1022"/>
    <cellStyle name="_07. NGTT2009-NN_06 Van tai_02 Danso_Laodong 2012(chuan) CO SO" xfId="1023"/>
    <cellStyle name="_07. NGTT2009-NN_06 Van tai_02 Danso_Laodong 2012(chuan) CO SO 2" xfId="1024"/>
    <cellStyle name="_07. NGTT2009-NN_06 Van tai_02 Danso_Laodong 2012(chuan) CO SO 3" xfId="1025"/>
    <cellStyle name="_07. NGTT2009-NN_06 Van tai_04 Doanh nghiep va CSKDCT 2012" xfId="1026"/>
    <cellStyle name="_07. NGTT2009-NN_06 Van tai_04 Doanh nghiep va CSKDCT 2012 2" xfId="1027"/>
    <cellStyle name="_07. NGTT2009-NN_06 Van tai_04 Doanh nghiep va CSKDCT 2012 3" xfId="1028"/>
    <cellStyle name="_07. NGTT2009-NN_06 Van tai_12 MSDC_Thuy Van" xfId="1029"/>
    <cellStyle name="_07. NGTT2009-NN_06 Van tai_Ca the" xfId="1030"/>
    <cellStyle name="_07. NGTT2009-NN_06 Van tai_ca the NGDD 2011" xfId="1031"/>
    <cellStyle name="_07. NGTT2009-NN_06 Van tai_Ca the_ca the NGDD 2011" xfId="1032"/>
    <cellStyle name="_07. NGTT2009-NN_06 Van tai_Ca the1(OK)" xfId="1033"/>
    <cellStyle name="_07. NGTT2009-NN_06 Van tai_Dieuchinh-DSTB-2010-2014-Tinh-Trungcau-CTK" xfId="1034"/>
    <cellStyle name="_07. NGTT2009-NN_06 Van tai_Dieuchinh-DSTB-2010-2014-Toanquoc-Chi-XMai-TAnh-25-12-2014" xfId="1035"/>
    <cellStyle name="_07. NGTT2009-NN_06 Van tai_Dieuchinh-DSTB-2010-2014-Toanquoc-Chi-XMai-TAnh-25-12-2014_Dieuchinh-DSTB-2010-2014-Tinh-Trungcau-CTK" xfId="1036"/>
    <cellStyle name="_07. NGTT2009-NN_06 Van tai_Dieuchinh-DSTB-2010-2014-Toanquoc-Chi-XMai-TAnh-25-12-2014_Tonghop-phucdap-Tinh-Hanh-TuanAnh-V1" xfId="1037"/>
    <cellStyle name="_07. NGTT2009-NN_06 Van tai_Dieuchinh-DSTB-2010-2014-Toanquoc-Chi-XMai-TAnh-25-12-2014_Uoc-danso-2014-2015-2016-BoTaichinh" xfId="1038"/>
    <cellStyle name="_07. NGTT2009-NN_06 Van tai_Don vi HC, dat dai, khi hau" xfId="1039"/>
    <cellStyle name="_07. NGTT2009-NN_06 Van tai_Mau" xfId="1040"/>
    <cellStyle name="_07. NGTT2009-NN_06 Van tai_Mau 2" xfId="1041"/>
    <cellStyle name="_07. NGTT2009-NN_06 Van tai_Mau 3" xfId="1042"/>
    <cellStyle name="_07. NGTT2009-NN_06 Van tai_Mau 4" xfId="1043"/>
    <cellStyle name="_07. NGTT2009-NN_06 Van tai_Mau_Book2" xfId="1044"/>
    <cellStyle name="_07. NGTT2009-NN_06 Van tai_Mau_Book2 2" xfId="1045"/>
    <cellStyle name="_07. NGTT2009-NN_06 Van tai_Mau_Book2 3" xfId="1046"/>
    <cellStyle name="_07. NGTT2009-NN_06 Van tai_Mau_NGTK-daydu-2014-Laodong" xfId="1047"/>
    <cellStyle name="_07. NGTT2009-NN_06 Van tai_Mau_NGTK-daydu-2014-Laodong 2" xfId="1048"/>
    <cellStyle name="_07. NGTT2009-NN_06 Van tai_Mau_NGTK-daydu-2014-Laodong 3" xfId="1049"/>
    <cellStyle name="_07. NGTT2009-NN_06 Van tai_Mau_Niengiam_Hung_final" xfId="1050"/>
    <cellStyle name="_07. NGTT2009-NN_06 Van tai_Mau_Niengiam_Hung_final 2" xfId="1051"/>
    <cellStyle name="_07. NGTT2009-NN_06 Van tai_Mau_Niengiam_Hung_final 3" xfId="1052"/>
    <cellStyle name="_07. NGTT2009-NN_06 Van tai_Mau_Sovu-lyhon-2014" xfId="1053"/>
    <cellStyle name="_07. NGTT2009-NN_06 Van tai_NGDD 2013 Thu chi NSNN " xfId="1054"/>
    <cellStyle name="_07. NGTT2009-NN_06 Van tai_NGDD 2013 Thu chi NSNN  2" xfId="1055"/>
    <cellStyle name="_07. NGTT2009-NN_06 Van tai_NGDD 2013 Thu chi NSNN  3" xfId="1056"/>
    <cellStyle name="_07. NGTT2009-NN_06 Van tai_NGTK-daydu-2014-VuDSLD(22.5.2015)" xfId="1057"/>
    <cellStyle name="_07. NGTT2009-NN_06 Van tai_NGTK-daydu-2014-VuDSLD(22.5.2015) 2" xfId="1058"/>
    <cellStyle name="_07. NGTT2009-NN_06 Van tai_NGTK-daydu-2014-VuDSLD(22.5.2015) 3" xfId="1059"/>
    <cellStyle name="_07. NGTT2009-NN_06 Van tai_nien giam 28.5.12_sua tn_Oanh-gui-3.15pm-28-5-2012" xfId="1060"/>
    <cellStyle name="_07. NGTT2009-NN_06 Van tai_Nien giam KT_TV 2010" xfId="1061"/>
    <cellStyle name="_07. NGTT2009-NN_06 Van tai_Nien giam KT_TV 2010 2" xfId="1062"/>
    <cellStyle name="_07. NGTT2009-NN_06 Van tai_Nien giam KT_TV 2010 3" xfId="1063"/>
    <cellStyle name="_07. NGTT2009-NN_06 Van tai_Nien giam KT_TV 2010_Book1" xfId="1064"/>
    <cellStyle name="_07. NGTT2009-NN_06 Van tai_Nien giam KT_TV 2010_Book1 2" xfId="1065"/>
    <cellStyle name="_07. NGTT2009-NN_06 Van tai_Nien giam KT_TV 2010_Book1 3" xfId="1066"/>
    <cellStyle name="_07. NGTT2009-NN_06 Van tai_nien giam tom tat nong nghiep 2013" xfId="1067"/>
    <cellStyle name="_07. NGTT2009-NN_06 Van tai_Phan II (In)" xfId="1068"/>
    <cellStyle name="_07. NGTT2009-NN_06 Van tai_Tysuat-dicu-1-nam-1-4-2014" xfId="1069"/>
    <cellStyle name="_07. NGTT2009-NN_06 Van tai_Tysuat-dicu-1-nam-1-4-2014_Dieuchinh-DSTB-2010-2014-Tinh-Trungcau-CTK" xfId="1070"/>
    <cellStyle name="_07. NGTT2009-NN_06 Van tai_Tysuat-dicu-1-nam-1-4-2014_Tonghop-phucdap-Tinh-Hanh-TuanAnh-V1" xfId="1071"/>
    <cellStyle name="_07. NGTT2009-NN_06 Van tai_Tysuat-dicu-1-nam-1-4-2014_Uoc-danso-2014-2015-2016-BoTaichinh" xfId="1072"/>
    <cellStyle name="_07. NGTT2009-NN_06 Van tai_Uoctinh-danso-31-12-2013-BoTaichinh-OUT" xfId="1073"/>
    <cellStyle name="_07. NGTT2009-NN_06 Van tai_Xl0000006" xfId="1074"/>
    <cellStyle name="_07. NGTT2009-NN_06 Van tai_Xl0000167" xfId="1075"/>
    <cellStyle name="_07. NGTT2009-NN_06 Van tai_Xl0000167 2" xfId="1076"/>
    <cellStyle name="_07. NGTT2009-NN_06 Van tai_Xl0000167 3" xfId="1077"/>
    <cellStyle name="_07. NGTT2009-NN_06 Van tai_Y te-VH TT_Tam(1)" xfId="1078"/>
    <cellStyle name="_07. NGTT2009-NN_07 Buu dien" xfId="1079"/>
    <cellStyle name="_07. NGTT2009-NN_07 Buu dien 2" xfId="1080"/>
    <cellStyle name="_07. NGTT2009-NN_07 Buu dien 3" xfId="1081"/>
    <cellStyle name="_07. NGTT2009-NN_07 Buu dien_01 Danh muc hanh chinh (Nam)" xfId="1082"/>
    <cellStyle name="_07. NGTT2009-NN_07 Buu dien_01 Danh muc hanh chinh (Nam) 2" xfId="1083"/>
    <cellStyle name="_07. NGTT2009-NN_07 Buu dien_01 Danh muc hanh chinh (Nam) 3" xfId="1084"/>
    <cellStyle name="_07. NGTT2009-NN_07 Buu dien_01 Don vi HC" xfId="1085"/>
    <cellStyle name="_07. NGTT2009-NN_07 Buu dien_01 Don vi HC 2" xfId="1086"/>
    <cellStyle name="_07. NGTT2009-NN_07 Buu dien_01 Don vi HC 3" xfId="1087"/>
    <cellStyle name="_07. NGTT2009-NN_07 Buu dien_02 Danso_Laodong 2012(chuan) CO SO" xfId="1088"/>
    <cellStyle name="_07. NGTT2009-NN_07 Buu dien_02 Danso_Laodong 2012(chuan) CO SO 2" xfId="1089"/>
    <cellStyle name="_07. NGTT2009-NN_07 Buu dien_02 Danso_Laodong 2012(chuan) CO SO 3" xfId="1090"/>
    <cellStyle name="_07. NGTT2009-NN_07 Buu dien_04 Doanh nghiep va CSKDCT 2012" xfId="1091"/>
    <cellStyle name="_07. NGTT2009-NN_07 Buu dien_04 Doanh nghiep va CSKDCT 2012 2" xfId="1092"/>
    <cellStyle name="_07. NGTT2009-NN_07 Buu dien_04 Doanh nghiep va CSKDCT 2012 3" xfId="1093"/>
    <cellStyle name="_07. NGTT2009-NN_07 Buu dien_12 MSDC_Thuy Van" xfId="1094"/>
    <cellStyle name="_07. NGTT2009-NN_07 Buu dien_Ca the" xfId="1095"/>
    <cellStyle name="_07. NGTT2009-NN_07 Buu dien_ca the NGDD 2011" xfId="1096"/>
    <cellStyle name="_07. NGTT2009-NN_07 Buu dien_Ca the_ca the NGDD 2011" xfId="1097"/>
    <cellStyle name="_07. NGTT2009-NN_07 Buu dien_Ca the1(OK)" xfId="1098"/>
    <cellStyle name="_07. NGTT2009-NN_07 Buu dien_Dieuchinh-DSTB-2010-2014-Tinh-Trungcau-CTK" xfId="1099"/>
    <cellStyle name="_07. NGTT2009-NN_07 Buu dien_Dieuchinh-DSTB-2010-2014-Toanquoc-Chi-XMai-TAnh-25-12-2014" xfId="1100"/>
    <cellStyle name="_07. NGTT2009-NN_07 Buu dien_Dieuchinh-DSTB-2010-2014-Toanquoc-Chi-XMai-TAnh-25-12-2014_Dieuchinh-DSTB-2010-2014-Tinh-Trungcau-CTK" xfId="1101"/>
    <cellStyle name="_07. NGTT2009-NN_07 Buu dien_Dieuchinh-DSTB-2010-2014-Toanquoc-Chi-XMai-TAnh-25-12-2014_Tonghop-phucdap-Tinh-Hanh-TuanAnh-V1" xfId="1102"/>
    <cellStyle name="_07. NGTT2009-NN_07 Buu dien_Dieuchinh-DSTB-2010-2014-Toanquoc-Chi-XMai-TAnh-25-12-2014_Uoc-danso-2014-2015-2016-BoTaichinh" xfId="1103"/>
    <cellStyle name="_07. NGTT2009-NN_07 Buu dien_Don vi HC, dat dai, khi hau" xfId="1104"/>
    <cellStyle name="_07. NGTT2009-NN_07 Buu dien_Mau" xfId="1105"/>
    <cellStyle name="_07. NGTT2009-NN_07 Buu dien_Mau 2" xfId="1106"/>
    <cellStyle name="_07. NGTT2009-NN_07 Buu dien_Mau 3" xfId="1107"/>
    <cellStyle name="_07. NGTT2009-NN_07 Buu dien_Mau 4" xfId="1108"/>
    <cellStyle name="_07. NGTT2009-NN_07 Buu dien_Mau_Book2" xfId="1109"/>
    <cellStyle name="_07. NGTT2009-NN_07 Buu dien_Mau_Book2 2" xfId="1110"/>
    <cellStyle name="_07. NGTT2009-NN_07 Buu dien_Mau_Book2 3" xfId="1111"/>
    <cellStyle name="_07. NGTT2009-NN_07 Buu dien_Mau_NGTK-daydu-2014-Laodong" xfId="1112"/>
    <cellStyle name="_07. NGTT2009-NN_07 Buu dien_Mau_NGTK-daydu-2014-Laodong 2" xfId="1113"/>
    <cellStyle name="_07. NGTT2009-NN_07 Buu dien_Mau_NGTK-daydu-2014-Laodong 3" xfId="1114"/>
    <cellStyle name="_07. NGTT2009-NN_07 Buu dien_Mau_Niengiam_Hung_final" xfId="1115"/>
    <cellStyle name="_07. NGTT2009-NN_07 Buu dien_Mau_Niengiam_Hung_final 2" xfId="1116"/>
    <cellStyle name="_07. NGTT2009-NN_07 Buu dien_Mau_Niengiam_Hung_final 3" xfId="1117"/>
    <cellStyle name="_07. NGTT2009-NN_07 Buu dien_Mau_Sovu-lyhon-2014" xfId="1118"/>
    <cellStyle name="_07. NGTT2009-NN_07 Buu dien_NGDD 2013 Thu chi NSNN " xfId="1119"/>
    <cellStyle name="_07. NGTT2009-NN_07 Buu dien_NGDD 2013 Thu chi NSNN  2" xfId="1120"/>
    <cellStyle name="_07. NGTT2009-NN_07 Buu dien_NGDD 2013 Thu chi NSNN  3" xfId="1121"/>
    <cellStyle name="_07. NGTT2009-NN_07 Buu dien_NGTK-daydu-2014-VuDSLD(22.5.2015)" xfId="1122"/>
    <cellStyle name="_07. NGTT2009-NN_07 Buu dien_NGTK-daydu-2014-VuDSLD(22.5.2015) 2" xfId="1123"/>
    <cellStyle name="_07. NGTT2009-NN_07 Buu dien_NGTK-daydu-2014-VuDSLD(22.5.2015) 3" xfId="1124"/>
    <cellStyle name="_07. NGTT2009-NN_07 Buu dien_nien giam 28.5.12_sua tn_Oanh-gui-3.15pm-28-5-2012" xfId="1125"/>
    <cellStyle name="_07. NGTT2009-NN_07 Buu dien_Nien giam KT_TV 2010" xfId="1126"/>
    <cellStyle name="_07. NGTT2009-NN_07 Buu dien_Nien giam KT_TV 2010 2" xfId="1127"/>
    <cellStyle name="_07. NGTT2009-NN_07 Buu dien_Nien giam KT_TV 2010 3" xfId="1128"/>
    <cellStyle name="_07. NGTT2009-NN_07 Buu dien_Nien giam KT_TV 2010_Book1" xfId="1129"/>
    <cellStyle name="_07. NGTT2009-NN_07 Buu dien_Nien giam KT_TV 2010_Book1 2" xfId="1130"/>
    <cellStyle name="_07. NGTT2009-NN_07 Buu dien_Nien giam KT_TV 2010_Book1 3" xfId="1131"/>
    <cellStyle name="_07. NGTT2009-NN_07 Buu dien_nien giam tom tat nong nghiep 2013" xfId="1132"/>
    <cellStyle name="_07. NGTT2009-NN_07 Buu dien_Phan II (In)" xfId="1133"/>
    <cellStyle name="_07. NGTT2009-NN_07 Buu dien_Tysuat-dicu-1-nam-1-4-2014" xfId="1134"/>
    <cellStyle name="_07. NGTT2009-NN_07 Buu dien_Tysuat-dicu-1-nam-1-4-2014_Dieuchinh-DSTB-2010-2014-Tinh-Trungcau-CTK" xfId="1135"/>
    <cellStyle name="_07. NGTT2009-NN_07 Buu dien_Tysuat-dicu-1-nam-1-4-2014_Tonghop-phucdap-Tinh-Hanh-TuanAnh-V1" xfId="1136"/>
    <cellStyle name="_07. NGTT2009-NN_07 Buu dien_Tysuat-dicu-1-nam-1-4-2014_Uoc-danso-2014-2015-2016-BoTaichinh" xfId="1137"/>
    <cellStyle name="_07. NGTT2009-NN_07 Buu dien_Uoctinh-danso-31-12-2013-BoTaichinh-OUT" xfId="1138"/>
    <cellStyle name="_07. NGTT2009-NN_07 Buu dien_Xl0000006" xfId="1139"/>
    <cellStyle name="_07. NGTT2009-NN_07 Buu dien_Xl0000167" xfId="1140"/>
    <cellStyle name="_07. NGTT2009-NN_07 Buu dien_Xl0000167 2" xfId="1141"/>
    <cellStyle name="_07. NGTT2009-NN_07 Buu dien_Xl0000167 3" xfId="1142"/>
    <cellStyle name="_07. NGTT2009-NN_07 Buu dien_Y te-VH TT_Tam(1)" xfId="1143"/>
    <cellStyle name="_07. NGTT2009-NN_07 NGTT CN 2012" xfId="1144"/>
    <cellStyle name="_07. NGTT2009-NN_07 NGTT CN 2012 2" xfId="1145"/>
    <cellStyle name="_07. NGTT2009-NN_07 NGTT CN 2012 3" xfId="1146"/>
    <cellStyle name="_07. NGTT2009-NN_08 Thuong mai Tong muc - Diep" xfId="1147"/>
    <cellStyle name="_07. NGTT2009-NN_08 Thuong mai Tong muc - Diep 2" xfId="1148"/>
    <cellStyle name="_07. NGTT2009-NN_08 Thuong mai Tong muc - Diep 3" xfId="1149"/>
    <cellStyle name="_07. NGTT2009-NN_08 Thuong mai va Du lich (Ok)" xfId="1150"/>
    <cellStyle name="_07. NGTT2009-NN_08 Thuong mai va Du lich (Ok) 2" xfId="1151"/>
    <cellStyle name="_07. NGTT2009-NN_08 Thuong mai va Du lich (Ok) 3" xfId="1152"/>
    <cellStyle name="_07. NGTT2009-NN_08 Thuong mai va Du lich (Ok)_nien giam tom tat nong nghiep 2013" xfId="1153"/>
    <cellStyle name="_07. NGTT2009-NN_08 Thuong mai va Du lich (Ok)_Phan II (In)" xfId="1154"/>
    <cellStyle name="_07. NGTT2009-NN_08 Van tai" xfId="1155"/>
    <cellStyle name="_07. NGTT2009-NN_08 Van tai 2" xfId="1156"/>
    <cellStyle name="_07. NGTT2009-NN_08 Van tai 3" xfId="1157"/>
    <cellStyle name="_07. NGTT2009-NN_08 Van tai_01 Danh muc hanh chinh (Nam)" xfId="1158"/>
    <cellStyle name="_07. NGTT2009-NN_08 Van tai_01 Danh muc hanh chinh (Nam) 2" xfId="1159"/>
    <cellStyle name="_07. NGTT2009-NN_08 Van tai_01 Danh muc hanh chinh (Nam) 3" xfId="1160"/>
    <cellStyle name="_07. NGTT2009-NN_08 Van tai_01 Don vi HC" xfId="1161"/>
    <cellStyle name="_07. NGTT2009-NN_08 Van tai_01 Don vi HC 2" xfId="1162"/>
    <cellStyle name="_07. NGTT2009-NN_08 Van tai_01 Don vi HC 3" xfId="1163"/>
    <cellStyle name="_07. NGTT2009-NN_08 Van tai_02 Danso_Laodong 2012(chuan) CO SO" xfId="1164"/>
    <cellStyle name="_07. NGTT2009-NN_08 Van tai_02 Danso_Laodong 2012(chuan) CO SO 2" xfId="1165"/>
    <cellStyle name="_07. NGTT2009-NN_08 Van tai_02 Danso_Laodong 2012(chuan) CO SO 3" xfId="1166"/>
    <cellStyle name="_07. NGTT2009-NN_08 Van tai_04 Doanh nghiep va CSKDCT 2012" xfId="1167"/>
    <cellStyle name="_07. NGTT2009-NN_08 Van tai_04 Doanh nghiep va CSKDCT 2012 2" xfId="1168"/>
    <cellStyle name="_07. NGTT2009-NN_08 Van tai_04 Doanh nghiep va CSKDCT 2012 3" xfId="1169"/>
    <cellStyle name="_07. NGTT2009-NN_08 Van tai_12 MSDC_Thuy Van" xfId="1170"/>
    <cellStyle name="_07. NGTT2009-NN_08 Van tai_Ca the" xfId="1171"/>
    <cellStyle name="_07. NGTT2009-NN_08 Van tai_ca the NGDD 2011" xfId="1172"/>
    <cellStyle name="_07. NGTT2009-NN_08 Van tai_Ca the_ca the NGDD 2011" xfId="1173"/>
    <cellStyle name="_07. NGTT2009-NN_08 Van tai_Ca the1(OK)" xfId="1174"/>
    <cellStyle name="_07. NGTT2009-NN_08 Van tai_Dieuchinh-DSTB-2010-2014-Tinh-Trungcau-CTK" xfId="1175"/>
    <cellStyle name="_07. NGTT2009-NN_08 Van tai_Dieuchinh-DSTB-2010-2014-Toanquoc-Chi-XMai-TAnh-25-12-2014" xfId="1176"/>
    <cellStyle name="_07. NGTT2009-NN_08 Van tai_Dieuchinh-DSTB-2010-2014-Toanquoc-Chi-XMai-TAnh-25-12-2014_Dieuchinh-DSTB-2010-2014-Tinh-Trungcau-CTK" xfId="1177"/>
    <cellStyle name="_07. NGTT2009-NN_08 Van tai_Dieuchinh-DSTB-2010-2014-Toanquoc-Chi-XMai-TAnh-25-12-2014_Tonghop-phucdap-Tinh-Hanh-TuanAnh-V1" xfId="1178"/>
    <cellStyle name="_07. NGTT2009-NN_08 Van tai_Dieuchinh-DSTB-2010-2014-Toanquoc-Chi-XMai-TAnh-25-12-2014_Uoc-danso-2014-2015-2016-BoTaichinh" xfId="1179"/>
    <cellStyle name="_07. NGTT2009-NN_08 Van tai_Don vi HC, dat dai, khi hau" xfId="1180"/>
    <cellStyle name="_07. NGTT2009-NN_08 Van tai_Mau" xfId="1181"/>
    <cellStyle name="_07. NGTT2009-NN_08 Van tai_Mau 2" xfId="1182"/>
    <cellStyle name="_07. NGTT2009-NN_08 Van tai_Mau 3" xfId="1183"/>
    <cellStyle name="_07. NGTT2009-NN_08 Van tai_Mau 4" xfId="1184"/>
    <cellStyle name="_07. NGTT2009-NN_08 Van tai_Mau_Book2" xfId="1185"/>
    <cellStyle name="_07. NGTT2009-NN_08 Van tai_Mau_Book2 2" xfId="1186"/>
    <cellStyle name="_07. NGTT2009-NN_08 Van tai_Mau_Book2 3" xfId="1187"/>
    <cellStyle name="_07. NGTT2009-NN_08 Van tai_Mau_NGTK-daydu-2014-Laodong" xfId="1188"/>
    <cellStyle name="_07. NGTT2009-NN_08 Van tai_Mau_NGTK-daydu-2014-Laodong 2" xfId="1189"/>
    <cellStyle name="_07. NGTT2009-NN_08 Van tai_Mau_NGTK-daydu-2014-Laodong 3" xfId="1190"/>
    <cellStyle name="_07. NGTT2009-NN_08 Van tai_Mau_Niengiam_Hung_final" xfId="1191"/>
    <cellStyle name="_07. NGTT2009-NN_08 Van tai_Mau_Niengiam_Hung_final 2" xfId="1192"/>
    <cellStyle name="_07. NGTT2009-NN_08 Van tai_Mau_Niengiam_Hung_final 3" xfId="1193"/>
    <cellStyle name="_07. NGTT2009-NN_08 Van tai_Mau_Sovu-lyhon-2014" xfId="1194"/>
    <cellStyle name="_07. NGTT2009-NN_08 Van tai_NGDD 2013 Thu chi NSNN " xfId="1195"/>
    <cellStyle name="_07. NGTT2009-NN_08 Van tai_NGDD 2013 Thu chi NSNN  2" xfId="1196"/>
    <cellStyle name="_07. NGTT2009-NN_08 Van tai_NGDD 2013 Thu chi NSNN  3" xfId="1197"/>
    <cellStyle name="_07. NGTT2009-NN_08 Van tai_NGTK-daydu-2014-VuDSLD(22.5.2015)" xfId="1198"/>
    <cellStyle name="_07. NGTT2009-NN_08 Van tai_NGTK-daydu-2014-VuDSLD(22.5.2015) 2" xfId="1199"/>
    <cellStyle name="_07. NGTT2009-NN_08 Van tai_NGTK-daydu-2014-VuDSLD(22.5.2015) 3" xfId="1200"/>
    <cellStyle name="_07. NGTT2009-NN_08 Van tai_nien giam 28.5.12_sua tn_Oanh-gui-3.15pm-28-5-2012" xfId="1201"/>
    <cellStyle name="_07. NGTT2009-NN_08 Van tai_Nien giam KT_TV 2010" xfId="1202"/>
    <cellStyle name="_07. NGTT2009-NN_08 Van tai_Nien giam KT_TV 2010 2" xfId="1203"/>
    <cellStyle name="_07. NGTT2009-NN_08 Van tai_Nien giam KT_TV 2010 3" xfId="1204"/>
    <cellStyle name="_07. NGTT2009-NN_08 Van tai_Nien giam KT_TV 2010_Book1" xfId="1205"/>
    <cellStyle name="_07. NGTT2009-NN_08 Van tai_Nien giam KT_TV 2010_Book1 2" xfId="1206"/>
    <cellStyle name="_07. NGTT2009-NN_08 Van tai_Nien giam KT_TV 2010_Book1 3" xfId="1207"/>
    <cellStyle name="_07. NGTT2009-NN_08 Van tai_nien giam tom tat nong nghiep 2013" xfId="1208"/>
    <cellStyle name="_07. NGTT2009-NN_08 Van tai_Phan II (In)" xfId="1209"/>
    <cellStyle name="_07. NGTT2009-NN_08 Van tai_Tysuat-dicu-1-nam-1-4-2014" xfId="1210"/>
    <cellStyle name="_07. NGTT2009-NN_08 Van tai_Tysuat-dicu-1-nam-1-4-2014_Dieuchinh-DSTB-2010-2014-Tinh-Trungcau-CTK" xfId="1211"/>
    <cellStyle name="_07. NGTT2009-NN_08 Van tai_Tysuat-dicu-1-nam-1-4-2014_Tonghop-phucdap-Tinh-Hanh-TuanAnh-V1" xfId="1212"/>
    <cellStyle name="_07. NGTT2009-NN_08 Van tai_Tysuat-dicu-1-nam-1-4-2014_Uoc-danso-2014-2015-2016-BoTaichinh" xfId="1213"/>
    <cellStyle name="_07. NGTT2009-NN_08 Van tai_Uoctinh-danso-31-12-2013-BoTaichinh-OUT" xfId="1214"/>
    <cellStyle name="_07. NGTT2009-NN_08 Van tai_Xl0000006" xfId="1215"/>
    <cellStyle name="_07. NGTT2009-NN_08 Van tai_Xl0000167" xfId="1216"/>
    <cellStyle name="_07. NGTT2009-NN_08 Van tai_Xl0000167 2" xfId="1217"/>
    <cellStyle name="_07. NGTT2009-NN_08 Van tai_Xl0000167 3" xfId="1218"/>
    <cellStyle name="_07. NGTT2009-NN_08 Van tai_Y te-VH TT_Tam(1)" xfId="1219"/>
    <cellStyle name="_07. NGTT2009-NN_08 Yte-van hoa" xfId="1220"/>
    <cellStyle name="_07. NGTT2009-NN_08 Yte-van hoa 2" xfId="1221"/>
    <cellStyle name="_07. NGTT2009-NN_08 Yte-van hoa 3" xfId="1222"/>
    <cellStyle name="_07. NGTT2009-NN_08 Yte-van hoa_01 Danh muc hanh chinh (Nam)" xfId="1223"/>
    <cellStyle name="_07. NGTT2009-NN_08 Yte-van hoa_01 Danh muc hanh chinh (Nam) 2" xfId="1224"/>
    <cellStyle name="_07. NGTT2009-NN_08 Yte-van hoa_01 Danh muc hanh chinh (Nam) 3" xfId="1225"/>
    <cellStyle name="_07. NGTT2009-NN_08 Yte-van hoa_01 Don vi HC" xfId="1226"/>
    <cellStyle name="_07. NGTT2009-NN_08 Yte-van hoa_01 Don vi HC 2" xfId="1227"/>
    <cellStyle name="_07. NGTT2009-NN_08 Yte-van hoa_01 Don vi HC 3" xfId="1228"/>
    <cellStyle name="_07. NGTT2009-NN_08 Yte-van hoa_02 Danso_Laodong 2012(chuan) CO SO" xfId="1229"/>
    <cellStyle name="_07. NGTT2009-NN_08 Yte-van hoa_02 Danso_Laodong 2012(chuan) CO SO 2" xfId="1230"/>
    <cellStyle name="_07. NGTT2009-NN_08 Yte-van hoa_02 Danso_Laodong 2012(chuan) CO SO 3" xfId="1231"/>
    <cellStyle name="_07. NGTT2009-NN_08 Yte-van hoa_04 Doanh nghiep va CSKDCT 2012" xfId="1232"/>
    <cellStyle name="_07. NGTT2009-NN_08 Yte-van hoa_04 Doanh nghiep va CSKDCT 2012 2" xfId="1233"/>
    <cellStyle name="_07. NGTT2009-NN_08 Yte-van hoa_04 Doanh nghiep va CSKDCT 2012 3" xfId="1234"/>
    <cellStyle name="_07. NGTT2009-NN_08 Yte-van hoa_12 MSDC_Thuy Van" xfId="1235"/>
    <cellStyle name="_07. NGTT2009-NN_08 Yte-van hoa_Ca the" xfId="1236"/>
    <cellStyle name="_07. NGTT2009-NN_08 Yte-van hoa_ca the NGDD 2011" xfId="1237"/>
    <cellStyle name="_07. NGTT2009-NN_08 Yte-van hoa_Ca the_ca the NGDD 2011" xfId="1238"/>
    <cellStyle name="_07. NGTT2009-NN_08 Yte-van hoa_Ca the1(OK)" xfId="1239"/>
    <cellStyle name="_07. NGTT2009-NN_08 Yte-van hoa_Dieuchinh-DSTB-2010-2014-Tinh-Trungcau-CTK" xfId="1240"/>
    <cellStyle name="_07. NGTT2009-NN_08 Yte-van hoa_Dieuchinh-DSTB-2010-2014-Toanquoc-Chi-XMai-TAnh-25-12-2014" xfId="1241"/>
    <cellStyle name="_07. NGTT2009-NN_08 Yte-van hoa_Dieuchinh-DSTB-2010-2014-Toanquoc-Chi-XMai-TAnh-25-12-2014_Dieuchinh-DSTB-2010-2014-Tinh-Trungcau-CTK" xfId="1242"/>
    <cellStyle name="_07. NGTT2009-NN_08 Yte-van hoa_Dieuchinh-DSTB-2010-2014-Toanquoc-Chi-XMai-TAnh-25-12-2014_Tonghop-phucdap-Tinh-Hanh-TuanAnh-V1" xfId="1243"/>
    <cellStyle name="_07. NGTT2009-NN_08 Yte-van hoa_Dieuchinh-DSTB-2010-2014-Toanquoc-Chi-XMai-TAnh-25-12-2014_Uoc-danso-2014-2015-2016-BoTaichinh" xfId="1244"/>
    <cellStyle name="_07. NGTT2009-NN_08 Yte-van hoa_Don vi HC, dat dai, khi hau" xfId="1245"/>
    <cellStyle name="_07. NGTT2009-NN_08 Yte-van hoa_Mau" xfId="1246"/>
    <cellStyle name="_07. NGTT2009-NN_08 Yte-van hoa_Mau 2" xfId="1247"/>
    <cellStyle name="_07. NGTT2009-NN_08 Yte-van hoa_Mau 3" xfId="1248"/>
    <cellStyle name="_07. NGTT2009-NN_08 Yte-van hoa_Mau 4" xfId="1249"/>
    <cellStyle name="_07. NGTT2009-NN_08 Yte-van hoa_Mau_Book2" xfId="1250"/>
    <cellStyle name="_07. NGTT2009-NN_08 Yte-van hoa_Mau_Book2 2" xfId="1251"/>
    <cellStyle name="_07. NGTT2009-NN_08 Yte-van hoa_Mau_Book2 3" xfId="1252"/>
    <cellStyle name="_07. NGTT2009-NN_08 Yte-van hoa_Mau_NGTK-daydu-2014-Laodong" xfId="1253"/>
    <cellStyle name="_07. NGTT2009-NN_08 Yte-van hoa_Mau_NGTK-daydu-2014-Laodong 2" xfId="1254"/>
    <cellStyle name="_07. NGTT2009-NN_08 Yte-van hoa_Mau_NGTK-daydu-2014-Laodong 3" xfId="1255"/>
    <cellStyle name="_07. NGTT2009-NN_08 Yte-van hoa_Mau_Niengiam_Hung_final" xfId="1256"/>
    <cellStyle name="_07. NGTT2009-NN_08 Yte-van hoa_Mau_Niengiam_Hung_final 2" xfId="1257"/>
    <cellStyle name="_07. NGTT2009-NN_08 Yte-van hoa_Mau_Niengiam_Hung_final 3" xfId="1258"/>
    <cellStyle name="_07. NGTT2009-NN_08 Yte-van hoa_Mau_Sovu-lyhon-2014" xfId="1259"/>
    <cellStyle name="_07. NGTT2009-NN_08 Yte-van hoa_NGDD 2013 Thu chi NSNN " xfId="1260"/>
    <cellStyle name="_07. NGTT2009-NN_08 Yte-van hoa_NGDD 2013 Thu chi NSNN  2" xfId="1261"/>
    <cellStyle name="_07. NGTT2009-NN_08 Yte-van hoa_NGDD 2013 Thu chi NSNN  3" xfId="1262"/>
    <cellStyle name="_07. NGTT2009-NN_08 Yte-van hoa_NGTK-daydu-2014-VuDSLD(22.5.2015)" xfId="1263"/>
    <cellStyle name="_07. NGTT2009-NN_08 Yte-van hoa_NGTK-daydu-2014-VuDSLD(22.5.2015) 2" xfId="1264"/>
    <cellStyle name="_07. NGTT2009-NN_08 Yte-van hoa_NGTK-daydu-2014-VuDSLD(22.5.2015) 3" xfId="1265"/>
    <cellStyle name="_07. NGTT2009-NN_08 Yte-van hoa_nien giam 28.5.12_sua tn_Oanh-gui-3.15pm-28-5-2012" xfId="1266"/>
    <cellStyle name="_07. NGTT2009-NN_08 Yte-van hoa_Nien giam KT_TV 2010" xfId="1267"/>
    <cellStyle name="_07. NGTT2009-NN_08 Yte-van hoa_Nien giam KT_TV 2010 2" xfId="1268"/>
    <cellStyle name="_07. NGTT2009-NN_08 Yte-van hoa_Nien giam KT_TV 2010 3" xfId="1269"/>
    <cellStyle name="_07. NGTT2009-NN_08 Yte-van hoa_Nien giam KT_TV 2010_Book1" xfId="1270"/>
    <cellStyle name="_07. NGTT2009-NN_08 Yte-van hoa_Nien giam KT_TV 2010_Book1 2" xfId="1271"/>
    <cellStyle name="_07. NGTT2009-NN_08 Yte-van hoa_Nien giam KT_TV 2010_Book1 3" xfId="1272"/>
    <cellStyle name="_07. NGTT2009-NN_08 Yte-van hoa_nien giam tom tat nong nghiep 2013" xfId="1273"/>
    <cellStyle name="_07. NGTT2009-NN_08 Yte-van hoa_Phan II (In)" xfId="1274"/>
    <cellStyle name="_07. NGTT2009-NN_08 Yte-van hoa_Tysuat-dicu-1-nam-1-4-2014" xfId="1275"/>
    <cellStyle name="_07. NGTT2009-NN_08 Yte-van hoa_Tysuat-dicu-1-nam-1-4-2014_Dieuchinh-DSTB-2010-2014-Tinh-Trungcau-CTK" xfId="1276"/>
    <cellStyle name="_07. NGTT2009-NN_08 Yte-van hoa_Tysuat-dicu-1-nam-1-4-2014_Tonghop-phucdap-Tinh-Hanh-TuanAnh-V1" xfId="1277"/>
    <cellStyle name="_07. NGTT2009-NN_08 Yte-van hoa_Tysuat-dicu-1-nam-1-4-2014_Uoc-danso-2014-2015-2016-BoTaichinh" xfId="1278"/>
    <cellStyle name="_07. NGTT2009-NN_08 Yte-van hoa_Uoctinh-danso-31-12-2013-BoTaichinh-OUT" xfId="1279"/>
    <cellStyle name="_07. NGTT2009-NN_08 Yte-van hoa_Xl0000006" xfId="1280"/>
    <cellStyle name="_07. NGTT2009-NN_08 Yte-van hoa_Xl0000167" xfId="1281"/>
    <cellStyle name="_07. NGTT2009-NN_08 Yte-van hoa_Xl0000167 2" xfId="1282"/>
    <cellStyle name="_07. NGTT2009-NN_08 Yte-van hoa_Xl0000167 3" xfId="1283"/>
    <cellStyle name="_07. NGTT2009-NN_08 Yte-van hoa_Y te-VH TT_Tam(1)" xfId="1284"/>
    <cellStyle name="_07. NGTT2009-NN_09 Chi so gia 2011- VuTKG-1 (Ok)" xfId="1285"/>
    <cellStyle name="_07. NGTT2009-NN_09 Chi so gia 2011- VuTKG-1 (Ok) 2" xfId="1286"/>
    <cellStyle name="_07. NGTT2009-NN_09 Chi so gia 2011- VuTKG-1 (Ok) 3" xfId="1287"/>
    <cellStyle name="_07. NGTT2009-NN_09 Chi so gia 2011- VuTKG-1 (Ok)_nien giam tom tat nong nghiep 2013" xfId="1288"/>
    <cellStyle name="_07. NGTT2009-NN_09 Chi so gia 2011- VuTKG-1 (Ok)_Phan II (In)" xfId="1289"/>
    <cellStyle name="_07. NGTT2009-NN_09 Du lich" xfId="1290"/>
    <cellStyle name="_07. NGTT2009-NN_09 Du lich 2" xfId="1291"/>
    <cellStyle name="_07. NGTT2009-NN_09 Du lich 3" xfId="1292"/>
    <cellStyle name="_07. NGTT2009-NN_09 Du lich_nien giam tom tat nong nghiep 2013" xfId="1293"/>
    <cellStyle name="_07. NGTT2009-NN_09 Du lich_Phan II (In)" xfId="1294"/>
    <cellStyle name="_07. NGTT2009-NN_09 Thuong mai va Du lich" xfId="1295"/>
    <cellStyle name="_07. NGTT2009-NN_09 Thuong mai va Du lich 2" xfId="1296"/>
    <cellStyle name="_07. NGTT2009-NN_09 Thuong mai va Du lich_01 Danh muc hanh chinh (Nam)" xfId="1297"/>
    <cellStyle name="_07. NGTT2009-NN_09 Thuong mai va Du lich_01 Danh muc hanh chinh (Nam) 2" xfId="1298"/>
    <cellStyle name="_07. NGTT2009-NN_09 Thuong mai va Du lich_01 Danh muc hanh chinh (Nam) 3" xfId="1299"/>
    <cellStyle name="_07. NGTT2009-NN_09 Thuong mai va Du lich_01 Don vi HC" xfId="1300"/>
    <cellStyle name="_07. NGTT2009-NN_09 Thuong mai va Du lich_01 Don vi HC 2" xfId="1301"/>
    <cellStyle name="_07. NGTT2009-NN_09 Thuong mai va Du lich_01 Don vi HC 3" xfId="1302"/>
    <cellStyle name="_07. NGTT2009-NN_09 Thuong mai va Du lich_Book2" xfId="1303"/>
    <cellStyle name="_07. NGTT2009-NN_09 Thuong mai va Du lich_Book2 2" xfId="1304"/>
    <cellStyle name="_07. NGTT2009-NN_09 Thuong mai va Du lich_Book2 3" xfId="1305"/>
    <cellStyle name="_07. NGTT2009-NN_09 Thuong mai va Du lich_Mau" xfId="1306"/>
    <cellStyle name="_07. NGTT2009-NN_09 Thuong mai va Du lich_Mau 2" xfId="1307"/>
    <cellStyle name="_07. NGTT2009-NN_09 Thuong mai va Du lich_Mau 3" xfId="1308"/>
    <cellStyle name="_07. NGTT2009-NN_09 Thuong mai va Du lich_NGDD 2013 Thu chi NSNN " xfId="1309"/>
    <cellStyle name="_07. NGTT2009-NN_09 Thuong mai va Du lich_NGDD 2013 Thu chi NSNN  2" xfId="1310"/>
    <cellStyle name="_07. NGTT2009-NN_09 Thuong mai va Du lich_NGDD 2013 Thu chi NSNN  3" xfId="1311"/>
    <cellStyle name="_07. NGTT2009-NN_09 Thuong mai va Du lich_NGTK-daydu-2014-Laodong" xfId="1312"/>
    <cellStyle name="_07. NGTT2009-NN_09 Thuong mai va Du lich_NGTK-daydu-2014-Laodong 2" xfId="1313"/>
    <cellStyle name="_07. NGTT2009-NN_09 Thuong mai va Du lich_NGTK-daydu-2014-Laodong 3" xfId="1314"/>
    <cellStyle name="_07. NGTT2009-NN_09 Thuong mai va Du lich_nien giam tom tat nong nghiep 2013" xfId="1315"/>
    <cellStyle name="_07. NGTT2009-NN_09 Thuong mai va Du lich_Niengiam_Hung_final" xfId="1316"/>
    <cellStyle name="_07. NGTT2009-NN_09 Thuong mai va Du lich_Niengiam_Hung_final 2" xfId="1317"/>
    <cellStyle name="_07. NGTT2009-NN_09 Thuong mai va Du lich_Niengiam_Hung_final 3" xfId="1318"/>
    <cellStyle name="_07. NGTT2009-NN_09 Thuong mai va Du lich_Phan II (In)" xfId="1319"/>
    <cellStyle name="_07. NGTT2009-NN_09 Thuong mai va Du lich_Sovu-lyhon-2014" xfId="1320"/>
    <cellStyle name="_07. NGTT2009-NN_09 Thuong mai va Du lich_Tong Muc 2014" xfId="1321"/>
    <cellStyle name="_07. NGTT2009-NN_09 Thuong mai va Du lich_Tong Muc 2014 2" xfId="1322"/>
    <cellStyle name="_07. NGTT2009-NN_09 Thuong mai va Du lich_Tong Muc 2014 3" xfId="1323"/>
    <cellStyle name="_07. NGTT2009-NN_09 TM-DV-GC-DU LICH" xfId="1324"/>
    <cellStyle name="_07. NGTT2009-NN_10 Market VH, YT, GD, NGTT 2011 " xfId="1325"/>
    <cellStyle name="_07. NGTT2009-NN_10 Market VH, YT, GD, NGTT 2011  2" xfId="1326"/>
    <cellStyle name="_07. NGTT2009-NN_10 Market VH, YT, GD, NGTT 2011  3" xfId="1327"/>
    <cellStyle name="_07. NGTT2009-NN_10 Market VH, YT, GD, NGTT 2011  4" xfId="1328"/>
    <cellStyle name="_07. NGTT2009-NN_10 Market VH, YT, GD, NGTT 2011 _02  Dan so lao dong(OK)" xfId="1329"/>
    <cellStyle name="_07. NGTT2009-NN_10 Market VH, YT, GD, NGTT 2011 _02  Dan so lao dong(OK) 2" xfId="1330"/>
    <cellStyle name="_07. NGTT2009-NN_10 Market VH, YT, GD, NGTT 2011 _02  Dan so lao dong(OK) 3" xfId="1331"/>
    <cellStyle name="_07. NGTT2009-NN_10 Market VH, YT, GD, NGTT 2011 _03 TKQG va Thu chi NSNN 2012" xfId="1332"/>
    <cellStyle name="_07. NGTT2009-NN_10 Market VH, YT, GD, NGTT 2011 _03 TKQG va Thu chi NSNN 2012 2" xfId="1333"/>
    <cellStyle name="_07. NGTT2009-NN_10 Market VH, YT, GD, NGTT 2011 _03 TKQG va Thu chi NSNN 2012 3" xfId="1334"/>
    <cellStyle name="_07. NGTT2009-NN_10 Market VH, YT, GD, NGTT 2011 _04 Doanh nghiep va CSKDCT 2012" xfId="1335"/>
    <cellStyle name="_07. NGTT2009-NN_10 Market VH, YT, GD, NGTT 2011 _04 Doanh nghiep va CSKDCT 2012 2" xfId="1336"/>
    <cellStyle name="_07. NGTT2009-NN_10 Market VH, YT, GD, NGTT 2011 _04 Doanh nghiep va CSKDCT 2012 3" xfId="1337"/>
    <cellStyle name="_07. NGTT2009-NN_10 Market VH, YT, GD, NGTT 2011 _05 Doanh nghiep va Ca the_2011 (Ok)" xfId="1338"/>
    <cellStyle name="_07. NGTT2009-NN_10 Market VH, YT, GD, NGTT 2011 _06 NGTT LN,TS 2013 co so" xfId="1339"/>
    <cellStyle name="_07. NGTT2009-NN_10 Market VH, YT, GD, NGTT 2011 _07 NGTT CN 2012" xfId="1340"/>
    <cellStyle name="_07. NGTT2009-NN_10 Market VH, YT, GD, NGTT 2011 _07 NGTT CN 2012 2" xfId="1341"/>
    <cellStyle name="_07. NGTT2009-NN_10 Market VH, YT, GD, NGTT 2011 _07 NGTT CN 2012 3" xfId="1342"/>
    <cellStyle name="_07. NGTT2009-NN_10 Market VH, YT, GD, NGTT 2011 _08 Thuong mai Tong muc - Diep" xfId="1343"/>
    <cellStyle name="_07. NGTT2009-NN_10 Market VH, YT, GD, NGTT 2011 _08 Thuong mai Tong muc - Diep 2" xfId="1344"/>
    <cellStyle name="_07. NGTT2009-NN_10 Market VH, YT, GD, NGTT 2011 _08 Thuong mai Tong muc - Diep 3" xfId="1345"/>
    <cellStyle name="_07. NGTT2009-NN_10 Market VH, YT, GD, NGTT 2011 _08 Thuong mai va Du lich (Ok)" xfId="1346"/>
    <cellStyle name="_07. NGTT2009-NN_10 Market VH, YT, GD, NGTT 2011 _08 Thuong mai va Du lich (Ok) 2" xfId="1347"/>
    <cellStyle name="_07. NGTT2009-NN_10 Market VH, YT, GD, NGTT 2011 _08 Thuong mai va Du lich (Ok) 3" xfId="1348"/>
    <cellStyle name="_07. NGTT2009-NN_10 Market VH, YT, GD, NGTT 2011 _08 Thuong mai va Du lich (Ok)_nien giam tom tat nong nghiep 2013" xfId="1349"/>
    <cellStyle name="_07. NGTT2009-NN_10 Market VH, YT, GD, NGTT 2011 _08 Thuong mai va Du lich (Ok)_Phan II (In)" xfId="1350"/>
    <cellStyle name="_07. NGTT2009-NN_10 Market VH, YT, GD, NGTT 2011 _09 Chi so gia 2011- VuTKG-1 (Ok)" xfId="1351"/>
    <cellStyle name="_07. NGTT2009-NN_10 Market VH, YT, GD, NGTT 2011 _09 Chi so gia 2011- VuTKG-1 (Ok) 2" xfId="1352"/>
    <cellStyle name="_07. NGTT2009-NN_10 Market VH, YT, GD, NGTT 2011 _09 Chi so gia 2011- VuTKG-1 (Ok) 3" xfId="1353"/>
    <cellStyle name="_07. NGTT2009-NN_10 Market VH, YT, GD, NGTT 2011 _09 Chi so gia 2011- VuTKG-1 (Ok)_nien giam tom tat nong nghiep 2013" xfId="1354"/>
    <cellStyle name="_07. NGTT2009-NN_10 Market VH, YT, GD, NGTT 2011 _09 Chi so gia 2011- VuTKG-1 (Ok)_Phan II (In)" xfId="1355"/>
    <cellStyle name="_07. NGTT2009-NN_10 Market VH, YT, GD, NGTT 2011 _09 Du lich" xfId="1356"/>
    <cellStyle name="_07. NGTT2009-NN_10 Market VH, YT, GD, NGTT 2011 _09 Du lich 2" xfId="1357"/>
    <cellStyle name="_07. NGTT2009-NN_10 Market VH, YT, GD, NGTT 2011 _09 Du lich 3" xfId="1358"/>
    <cellStyle name="_07. NGTT2009-NN_10 Market VH, YT, GD, NGTT 2011 _09 Du lich_nien giam tom tat nong nghiep 2013" xfId="1359"/>
    <cellStyle name="_07. NGTT2009-NN_10 Market VH, YT, GD, NGTT 2011 _09 Du lich_Phan II (In)" xfId="1360"/>
    <cellStyle name="_07. NGTT2009-NN_10 Market VH, YT, GD, NGTT 2011 _10 Van tai va BCVT (da sua ok)" xfId="1361"/>
    <cellStyle name="_07. NGTT2009-NN_10 Market VH, YT, GD, NGTT 2011 _10 Van tai va BCVT (da sua ok) 2" xfId="1362"/>
    <cellStyle name="_07. NGTT2009-NN_10 Market VH, YT, GD, NGTT 2011 _10 Van tai va BCVT (da sua ok) 3" xfId="1363"/>
    <cellStyle name="_07. NGTT2009-NN_10 Market VH, YT, GD, NGTT 2011 _10 Van tai va BCVT (da sua ok)_nien giam tom tat nong nghiep 2013" xfId="1364"/>
    <cellStyle name="_07. NGTT2009-NN_10 Market VH, YT, GD, NGTT 2011 _10 Van tai va BCVT (da sua ok)_Phan II (In)" xfId="1365"/>
    <cellStyle name="_07. NGTT2009-NN_10 Market VH, YT, GD, NGTT 2011 _11 (3)" xfId="1366"/>
    <cellStyle name="_07. NGTT2009-NN_10 Market VH, YT, GD, NGTT 2011 _11 (3) 2" xfId="1367"/>
    <cellStyle name="_07. NGTT2009-NN_10 Market VH, YT, GD, NGTT 2011 _11 (3) 3" xfId="1368"/>
    <cellStyle name="_07. NGTT2009-NN_10 Market VH, YT, GD, NGTT 2011 _11 (3) 4" xfId="1369"/>
    <cellStyle name="_07. NGTT2009-NN_10 Market VH, YT, GD, NGTT 2011 _11 (3)_04 Doanh nghiep va CSKDCT 2012" xfId="1370"/>
    <cellStyle name="_07. NGTT2009-NN_10 Market VH, YT, GD, NGTT 2011 _11 (3)_04 Doanh nghiep va CSKDCT 2012 2" xfId="1371"/>
    <cellStyle name="_07. NGTT2009-NN_10 Market VH, YT, GD, NGTT 2011 _11 (3)_04 Doanh nghiep va CSKDCT 2012 3" xfId="1372"/>
    <cellStyle name="_07. NGTT2009-NN_10 Market VH, YT, GD, NGTT 2011 _11 (3)_Book2" xfId="1373"/>
    <cellStyle name="_07. NGTT2009-NN_10 Market VH, YT, GD, NGTT 2011 _11 (3)_Book2 2" xfId="1374"/>
    <cellStyle name="_07. NGTT2009-NN_10 Market VH, YT, GD, NGTT 2011 _11 (3)_Book2 3" xfId="1375"/>
    <cellStyle name="_07. NGTT2009-NN_10 Market VH, YT, GD, NGTT 2011 _11 (3)_NGTK-daydu-2014-Laodong" xfId="1376"/>
    <cellStyle name="_07. NGTT2009-NN_10 Market VH, YT, GD, NGTT 2011 _11 (3)_NGTK-daydu-2014-Laodong 2" xfId="1377"/>
    <cellStyle name="_07. NGTT2009-NN_10 Market VH, YT, GD, NGTT 2011 _11 (3)_NGTK-daydu-2014-Laodong 3" xfId="1378"/>
    <cellStyle name="_07. NGTT2009-NN_10 Market VH, YT, GD, NGTT 2011 _11 (3)_nien giam tom tat nong nghiep 2013" xfId="1379"/>
    <cellStyle name="_07. NGTT2009-NN_10 Market VH, YT, GD, NGTT 2011 _11 (3)_Niengiam_Hung_final" xfId="1380"/>
    <cellStyle name="_07. NGTT2009-NN_10 Market VH, YT, GD, NGTT 2011 _11 (3)_Niengiam_Hung_final 2" xfId="1381"/>
    <cellStyle name="_07. NGTT2009-NN_10 Market VH, YT, GD, NGTT 2011 _11 (3)_Niengiam_Hung_final 3" xfId="1382"/>
    <cellStyle name="_07. NGTT2009-NN_10 Market VH, YT, GD, NGTT 2011 _11 (3)_Phan II (In)" xfId="1383"/>
    <cellStyle name="_07. NGTT2009-NN_10 Market VH, YT, GD, NGTT 2011 _11 (3)_Sovu-lyhon-2014" xfId="1384"/>
    <cellStyle name="_07. NGTT2009-NN_10 Market VH, YT, GD, NGTT 2011 _11 (3)_Xl0000167" xfId="1385"/>
    <cellStyle name="_07. NGTT2009-NN_10 Market VH, YT, GD, NGTT 2011 _11 (3)_Xl0000167 2" xfId="1386"/>
    <cellStyle name="_07. NGTT2009-NN_10 Market VH, YT, GD, NGTT 2011 _11 (3)_Xl0000167 3" xfId="1387"/>
    <cellStyle name="_07. NGTT2009-NN_10 Market VH, YT, GD, NGTT 2011 _12 (2)" xfId="1388"/>
    <cellStyle name="_07. NGTT2009-NN_10 Market VH, YT, GD, NGTT 2011 _12 (2) 2" xfId="1389"/>
    <cellStyle name="_07. NGTT2009-NN_10 Market VH, YT, GD, NGTT 2011 _12 (2) 3" xfId="1390"/>
    <cellStyle name="_07. NGTT2009-NN_10 Market VH, YT, GD, NGTT 2011 _12 (2) 4" xfId="1391"/>
    <cellStyle name="_07. NGTT2009-NN_10 Market VH, YT, GD, NGTT 2011 _12 (2)_04 Doanh nghiep va CSKDCT 2012" xfId="1392"/>
    <cellStyle name="_07. NGTT2009-NN_10 Market VH, YT, GD, NGTT 2011 _12 (2)_04 Doanh nghiep va CSKDCT 2012 2" xfId="1393"/>
    <cellStyle name="_07. NGTT2009-NN_10 Market VH, YT, GD, NGTT 2011 _12 (2)_04 Doanh nghiep va CSKDCT 2012 3" xfId="1394"/>
    <cellStyle name="_07. NGTT2009-NN_10 Market VH, YT, GD, NGTT 2011 _12 (2)_Book2" xfId="1395"/>
    <cellStyle name="_07. NGTT2009-NN_10 Market VH, YT, GD, NGTT 2011 _12 (2)_Book2 2" xfId="1396"/>
    <cellStyle name="_07. NGTT2009-NN_10 Market VH, YT, GD, NGTT 2011 _12 (2)_Book2 3" xfId="1397"/>
    <cellStyle name="_07. NGTT2009-NN_10 Market VH, YT, GD, NGTT 2011 _12 (2)_NGTK-daydu-2014-Laodong" xfId="1398"/>
    <cellStyle name="_07. NGTT2009-NN_10 Market VH, YT, GD, NGTT 2011 _12 (2)_NGTK-daydu-2014-Laodong 2" xfId="1399"/>
    <cellStyle name="_07. NGTT2009-NN_10 Market VH, YT, GD, NGTT 2011 _12 (2)_NGTK-daydu-2014-Laodong 3" xfId="1400"/>
    <cellStyle name="_07. NGTT2009-NN_10 Market VH, YT, GD, NGTT 2011 _12 (2)_nien giam tom tat nong nghiep 2013" xfId="1401"/>
    <cellStyle name="_07. NGTT2009-NN_10 Market VH, YT, GD, NGTT 2011 _12 (2)_Niengiam_Hung_final" xfId="1402"/>
    <cellStyle name="_07. NGTT2009-NN_10 Market VH, YT, GD, NGTT 2011 _12 (2)_Niengiam_Hung_final 2" xfId="1403"/>
    <cellStyle name="_07. NGTT2009-NN_10 Market VH, YT, GD, NGTT 2011 _12 (2)_Niengiam_Hung_final 3" xfId="1404"/>
    <cellStyle name="_07. NGTT2009-NN_10 Market VH, YT, GD, NGTT 2011 _12 (2)_Phan II (In)" xfId="1405"/>
    <cellStyle name="_07. NGTT2009-NN_10 Market VH, YT, GD, NGTT 2011 _12 (2)_Sovu-lyhon-2014" xfId="1406"/>
    <cellStyle name="_07. NGTT2009-NN_10 Market VH, YT, GD, NGTT 2011 _12 (2)_Xl0000167" xfId="1407"/>
    <cellStyle name="_07. NGTT2009-NN_10 Market VH, YT, GD, NGTT 2011 _12 (2)_Xl0000167 2" xfId="1408"/>
    <cellStyle name="_07. NGTT2009-NN_10 Market VH, YT, GD, NGTT 2011 _12 (2)_Xl0000167 3" xfId="1409"/>
    <cellStyle name="_07. NGTT2009-NN_10 Market VH, YT, GD, NGTT 2011 _12 Giao duc, Y Te va Muc songnam2011" xfId="1410"/>
    <cellStyle name="_07. NGTT2009-NN_10 Market VH, YT, GD, NGTT 2011 _12 Giao duc, Y Te va Muc songnam2011 2" xfId="1411"/>
    <cellStyle name="_07. NGTT2009-NN_10 Market VH, YT, GD, NGTT 2011 _12 Giao duc, Y Te va Muc songnam2011 3" xfId="1412"/>
    <cellStyle name="_07. NGTT2009-NN_10 Market VH, YT, GD, NGTT 2011 _12 Giao duc, Y Te va Muc songnam2011_nien giam tom tat nong nghiep 2013" xfId="1413"/>
    <cellStyle name="_07. NGTT2009-NN_10 Market VH, YT, GD, NGTT 2011 _12 Giao duc, Y Te va Muc songnam2011_Phan II (In)" xfId="1414"/>
    <cellStyle name="_07. NGTT2009-NN_10 Market VH, YT, GD, NGTT 2011 _12 MSDC_Thuy Van" xfId="1415"/>
    <cellStyle name="_07. NGTT2009-NN_10 Market VH, YT, GD, NGTT 2011 _13 Van tai 2012" xfId="1416"/>
    <cellStyle name="_07. NGTT2009-NN_10 Market VH, YT, GD, NGTT 2011 _13 Van tai 2012 2" xfId="1417"/>
    <cellStyle name="_07. NGTT2009-NN_10 Market VH, YT, GD, NGTT 2011 _13 Van tai 2012 3" xfId="1418"/>
    <cellStyle name="_07. NGTT2009-NN_10 Market VH, YT, GD, NGTT 2011 _Book2" xfId="1419"/>
    <cellStyle name="_07. NGTT2009-NN_10 Market VH, YT, GD, NGTT 2011 _Book2 2" xfId="1420"/>
    <cellStyle name="_07. NGTT2009-NN_10 Market VH, YT, GD, NGTT 2011 _Book2 3" xfId="1421"/>
    <cellStyle name="_07. NGTT2009-NN_10 Market VH, YT, GD, NGTT 2011 _Giaoduc2013(ok)" xfId="1422"/>
    <cellStyle name="_07. NGTT2009-NN_10 Market VH, YT, GD, NGTT 2011 _Giaoduc2013(ok) 2" xfId="1423"/>
    <cellStyle name="_07. NGTT2009-NN_10 Market VH, YT, GD, NGTT 2011 _Giaoduc2013(ok) 3" xfId="1424"/>
    <cellStyle name="_07. NGTT2009-NN_10 Market VH, YT, GD, NGTT 2011 _Maket NGTT2012 LN,TS (7-1-2013)" xfId="1425"/>
    <cellStyle name="_07. NGTT2009-NN_10 Market VH, YT, GD, NGTT 2011 _Maket NGTT2012 LN,TS (7-1-2013) 2" xfId="1426"/>
    <cellStyle name="_07. NGTT2009-NN_10 Market VH, YT, GD, NGTT 2011 _Maket NGTT2012 LN,TS (7-1-2013) 3" xfId="1427"/>
    <cellStyle name="_07. NGTT2009-NN_10 Market VH, YT, GD, NGTT 2011 _Maket NGTT2012 LN,TS (7-1-2013)_Nongnghiep" xfId="1428"/>
    <cellStyle name="_07. NGTT2009-NN_10 Market VH, YT, GD, NGTT 2011 _Maket NGTT2012 LN,TS (7-1-2013)_Nongnghiep 2" xfId="1429"/>
    <cellStyle name="_07. NGTT2009-NN_10 Market VH, YT, GD, NGTT 2011 _Maket NGTT2012 LN,TS (7-1-2013)_Nongnghiep 3" xfId="1430"/>
    <cellStyle name="_07. NGTT2009-NN_10 Market VH, YT, GD, NGTT 2011 _Mau" xfId="1431"/>
    <cellStyle name="_07. NGTT2009-NN_10 Market VH, YT, GD, NGTT 2011 _Ngiam_lamnghiep_2011_v2(1)(1)" xfId="1432"/>
    <cellStyle name="_07. NGTT2009-NN_10 Market VH, YT, GD, NGTT 2011 _Ngiam_lamnghiep_2011_v2(1)(1) 2" xfId="1433"/>
    <cellStyle name="_07. NGTT2009-NN_10 Market VH, YT, GD, NGTT 2011 _Ngiam_lamnghiep_2011_v2(1)(1) 3" xfId="1434"/>
    <cellStyle name="_07. NGTT2009-NN_10 Market VH, YT, GD, NGTT 2011 _Ngiam_lamnghiep_2011_v2(1)(1)_Nongnghiep" xfId="1435"/>
    <cellStyle name="_07. NGTT2009-NN_10 Market VH, YT, GD, NGTT 2011 _Ngiam_lamnghiep_2011_v2(1)(1)_Nongnghiep 2" xfId="1436"/>
    <cellStyle name="_07. NGTT2009-NN_10 Market VH, YT, GD, NGTT 2011 _Ngiam_lamnghiep_2011_v2(1)(1)_Nongnghiep 3" xfId="1437"/>
    <cellStyle name="_07. NGTT2009-NN_10 Market VH, YT, GD, NGTT 2011 _NGTK-daydu-2014-Laodong" xfId="1438"/>
    <cellStyle name="_07. NGTT2009-NN_10 Market VH, YT, GD, NGTT 2011 _NGTK-daydu-2014-Laodong 2" xfId="1439"/>
    <cellStyle name="_07. NGTT2009-NN_10 Market VH, YT, GD, NGTT 2011 _NGTK-daydu-2014-Laodong 3" xfId="1440"/>
    <cellStyle name="_07. NGTT2009-NN_10 Market VH, YT, GD, NGTT 2011 _NGTT LN,TS 2012 (Chuan)" xfId="1441"/>
    <cellStyle name="_07. NGTT2009-NN_10 Market VH, YT, GD, NGTT 2011 _NGTT LN,TS 2012 (Chuan) 2" xfId="1442"/>
    <cellStyle name="_07. NGTT2009-NN_10 Market VH, YT, GD, NGTT 2011 _NGTT LN,TS 2012 (Chuan) 3" xfId="1443"/>
    <cellStyle name="_07. NGTT2009-NN_10 Market VH, YT, GD, NGTT 2011 _Nien giam TT Vu Nong nghiep 2012(solieu)-gui Vu TH 29-3-2013" xfId="1444"/>
    <cellStyle name="_07. NGTT2009-NN_10 Market VH, YT, GD, NGTT 2011 _Nien giam TT Vu Nong nghiep 2012(solieu)-gui Vu TH 29-3-2013 2" xfId="1445"/>
    <cellStyle name="_07. NGTT2009-NN_10 Market VH, YT, GD, NGTT 2011 _Nien giam TT Vu Nong nghiep 2012(solieu)-gui Vu TH 29-3-2013 3" xfId="1446"/>
    <cellStyle name="_07. NGTT2009-NN_10 Market VH, YT, GD, NGTT 2011 _Niengiam_Hung_final" xfId="1447"/>
    <cellStyle name="_07. NGTT2009-NN_10 Market VH, YT, GD, NGTT 2011 _Niengiam_Hung_final 2" xfId="1448"/>
    <cellStyle name="_07. NGTT2009-NN_10 Market VH, YT, GD, NGTT 2011 _Niengiam_Hung_final 3" xfId="1449"/>
    <cellStyle name="_07. NGTT2009-NN_10 Market VH, YT, GD, NGTT 2011 _Nongnghiep" xfId="1450"/>
    <cellStyle name="_07. NGTT2009-NN_10 Market VH, YT, GD, NGTT 2011 _Nongnghiep 2" xfId="1451"/>
    <cellStyle name="_07. NGTT2009-NN_10 Market VH, YT, GD, NGTT 2011 _Nongnghiep 3" xfId="1452"/>
    <cellStyle name="_07. NGTT2009-NN_10 Market VH, YT, GD, NGTT 2011 _Nongnghiep NGDD 2012_cap nhat den 24-5-2013(1)" xfId="1453"/>
    <cellStyle name="_07. NGTT2009-NN_10 Market VH, YT, GD, NGTT 2011 _Nongnghiep NGDD 2012_cap nhat den 24-5-2013(1) 2" xfId="1454"/>
    <cellStyle name="_07. NGTT2009-NN_10 Market VH, YT, GD, NGTT 2011 _Nongnghiep NGDD 2012_cap nhat den 24-5-2013(1) 3" xfId="1455"/>
    <cellStyle name="_07. NGTT2009-NN_10 Market VH, YT, GD, NGTT 2011 _Nongnghiep_Nongnghiep NGDD 2012_cap nhat den 24-5-2013(1)" xfId="1456"/>
    <cellStyle name="_07. NGTT2009-NN_10 Market VH, YT, GD, NGTT 2011 _Nongnghiep_Nongnghiep NGDD 2012_cap nhat den 24-5-2013(1) 2" xfId="1457"/>
    <cellStyle name="_07. NGTT2009-NN_10 Market VH, YT, GD, NGTT 2011 _Nongnghiep_Nongnghiep NGDD 2012_cap nhat den 24-5-2013(1) 3" xfId="1458"/>
    <cellStyle name="_07. NGTT2009-NN_10 Market VH, YT, GD, NGTT 2011 _So lieu quoc te TH" xfId="1459"/>
    <cellStyle name="_07. NGTT2009-NN_10 Market VH, YT, GD, NGTT 2011 _So lieu quoc te TH 2" xfId="1460"/>
    <cellStyle name="_07. NGTT2009-NN_10 Market VH, YT, GD, NGTT 2011 _So lieu quoc te TH 3" xfId="1461"/>
    <cellStyle name="_07. NGTT2009-NN_10 Market VH, YT, GD, NGTT 2011 _So lieu quoc te TH_nien giam tom tat nong nghiep 2013" xfId="1462"/>
    <cellStyle name="_07. NGTT2009-NN_10 Market VH, YT, GD, NGTT 2011 _So lieu quoc te TH_Phan II (In)" xfId="1463"/>
    <cellStyle name="_07. NGTT2009-NN_10 Market VH, YT, GD, NGTT 2011 _Sovu-lyhon-2014" xfId="1464"/>
    <cellStyle name="_07. NGTT2009-NN_10 Market VH, YT, GD, NGTT 2011 _TKQG" xfId="1465"/>
    <cellStyle name="_07. NGTT2009-NN_10 Market VH, YT, GD, NGTT 2011 _Xl0000147" xfId="1466"/>
    <cellStyle name="_07. NGTT2009-NN_10 Market VH, YT, GD, NGTT 2011 _Xl0000147 2" xfId="1467"/>
    <cellStyle name="_07. NGTT2009-NN_10 Market VH, YT, GD, NGTT 2011 _Xl0000147 3" xfId="1468"/>
    <cellStyle name="_07. NGTT2009-NN_10 Market VH, YT, GD, NGTT 2011 _Xl0000167" xfId="1469"/>
    <cellStyle name="_07. NGTT2009-NN_10 Market VH, YT, GD, NGTT 2011 _Xl0000167 2" xfId="1470"/>
    <cellStyle name="_07. NGTT2009-NN_10 Market VH, YT, GD, NGTT 2011 _Xl0000167 3" xfId="1471"/>
    <cellStyle name="_07. NGTT2009-NN_10 Market VH, YT, GD, NGTT 2011 _XNK" xfId="1472"/>
    <cellStyle name="_07. NGTT2009-NN_10 Market VH, YT, GD, NGTT 2011 _XNK 2" xfId="1473"/>
    <cellStyle name="_07. NGTT2009-NN_10 Market VH, YT, GD, NGTT 2011 _XNK 3" xfId="1474"/>
    <cellStyle name="_07. NGTT2009-NN_10 Market VH, YT, GD, NGTT 2011 _XNK_nien giam tom tat nong nghiep 2013" xfId="1475"/>
    <cellStyle name="_07. NGTT2009-NN_10 Market VH, YT, GD, NGTT 2011 _XNK_Phan II (In)" xfId="1476"/>
    <cellStyle name="_07. NGTT2009-NN_10 Van tai va BCVT (da sua ok)" xfId="1477"/>
    <cellStyle name="_07. NGTT2009-NN_10 Van tai va BCVT (da sua ok) 2" xfId="1478"/>
    <cellStyle name="_07. NGTT2009-NN_10 Van tai va BCVT (da sua ok) 3" xfId="1479"/>
    <cellStyle name="_07. NGTT2009-NN_10 Van tai va BCVT (da sua ok)_nien giam tom tat nong nghiep 2013" xfId="1480"/>
    <cellStyle name="_07. NGTT2009-NN_10 Van tai va BCVT (da sua ok)_Phan II (In)" xfId="1481"/>
    <cellStyle name="_07. NGTT2009-NN_10 VH, YT, GD, NGTT 2010 - (OK)" xfId="1482"/>
    <cellStyle name="_07. NGTT2009-NN_10 VH, YT, GD, NGTT 2010 - (OK) 2" xfId="1483"/>
    <cellStyle name="_07. NGTT2009-NN_10 VH, YT, GD, NGTT 2010 - (OK) 3" xfId="1484"/>
    <cellStyle name="_07. NGTT2009-NN_10 VH, YT, GD, NGTT 2010 - (OK) 4" xfId="1485"/>
    <cellStyle name="_07. NGTT2009-NN_10 VH, YT, GD, NGTT 2010 - (OK)_Bo sung 04 bieu Cong nghiep" xfId="1486"/>
    <cellStyle name="_07. NGTT2009-NN_10 VH, YT, GD, NGTT 2010 - (OK)_Bo sung 04 bieu Cong nghiep 2" xfId="1487"/>
    <cellStyle name="_07. NGTT2009-NN_10 VH, YT, GD, NGTT 2010 - (OK)_Bo sung 04 bieu Cong nghiep 3" xfId="1488"/>
    <cellStyle name="_07. NGTT2009-NN_10 VH, YT, GD, NGTT 2010 - (OK)_Bo sung 04 bieu Cong nghiep 4" xfId="1489"/>
    <cellStyle name="_07. NGTT2009-NN_10 VH, YT, GD, NGTT 2010 - (OK)_Bo sung 04 bieu Cong nghiep_Book2" xfId="1490"/>
    <cellStyle name="_07. NGTT2009-NN_10 VH, YT, GD, NGTT 2010 - (OK)_Bo sung 04 bieu Cong nghiep_Book2 2" xfId="1491"/>
    <cellStyle name="_07. NGTT2009-NN_10 VH, YT, GD, NGTT 2010 - (OK)_Bo sung 04 bieu Cong nghiep_Book2 3" xfId="1492"/>
    <cellStyle name="_07. NGTT2009-NN_10 VH, YT, GD, NGTT 2010 - (OK)_Bo sung 04 bieu Cong nghiep_Dieuchinh-DSTB-2010-2014-Tinh-Trungcau-CTK" xfId="1493"/>
    <cellStyle name="_07. NGTT2009-NN_10 VH, YT, GD, NGTT 2010 - (OK)_Bo sung 04 bieu Cong nghiep_Market DSLD 2013  Co so" xfId="1494"/>
    <cellStyle name="_07. NGTT2009-NN_10 VH, YT, GD, NGTT 2010 - (OK)_Bo sung 04 bieu Cong nghiep_Market DSLD 2013  Co so_Dieuchinh-DSTB-2010-2014-Tinh-Trungcau-CTK" xfId="1495"/>
    <cellStyle name="_07. NGTT2009-NN_10 VH, YT, GD, NGTT 2010 - (OK)_Bo sung 04 bieu Cong nghiep_Market DSLD 2013  Co so_Tonghop-phucdap-Tinh-Hanh-TuanAnh-V1" xfId="1496"/>
    <cellStyle name="_07. NGTT2009-NN_10 VH, YT, GD, NGTT 2010 - (OK)_Bo sung 04 bieu Cong nghiep_Market DSLD 2013  Co so_Uoc-danso-2014-2015-2016-BoTaichinh" xfId="1497"/>
    <cellStyle name="_07. NGTT2009-NN_10 VH, YT, GD, NGTT 2010 - (OK)_Bo sung 04 bieu Cong nghiep_Mau" xfId="1498"/>
    <cellStyle name="_07. NGTT2009-NN_10 VH, YT, GD, NGTT 2010 - (OK)_Bo sung 04 bieu Cong nghiep_Mau 2" xfId="1499"/>
    <cellStyle name="_07. NGTT2009-NN_10 VH, YT, GD, NGTT 2010 - (OK)_Bo sung 04 bieu Cong nghiep_Mau 3" xfId="1500"/>
    <cellStyle name="_07. NGTT2009-NN_10 VH, YT, GD, NGTT 2010 - (OK)_Bo sung 04 bieu Cong nghiep_NGTK-daydu-2014-Laodong" xfId="1501"/>
    <cellStyle name="_07. NGTT2009-NN_10 VH, YT, GD, NGTT 2010 - (OK)_Bo sung 04 bieu Cong nghiep_NGTK-daydu-2014-Laodong 2" xfId="1502"/>
    <cellStyle name="_07. NGTT2009-NN_10 VH, YT, GD, NGTT 2010 - (OK)_Bo sung 04 bieu Cong nghiep_NGTK-daydu-2014-Laodong 3" xfId="1503"/>
    <cellStyle name="_07. NGTT2009-NN_10 VH, YT, GD, NGTT 2010 - (OK)_Bo sung 04 bieu Cong nghiep_Nien giam Thong ke_DSLD_2013_gui vu TH" xfId="1504"/>
    <cellStyle name="_07. NGTT2009-NN_10 VH, YT, GD, NGTT 2010 - (OK)_Bo sung 04 bieu Cong nghiep_Nien giam Thong ke_DSLD_2013_gui vu TH_25-12-2014" xfId="1505"/>
    <cellStyle name="_07. NGTT2009-NN_10 VH, YT, GD, NGTT 2010 - (OK)_Bo sung 04 bieu Cong nghiep_Nien giam Thong ke_DSLD_2013_gui vu TH_25-12-2014_Dieuchinh-DSTB-2010-2014-Tinh-Trungcau-CTK" xfId="1506"/>
    <cellStyle name="_07. NGTT2009-NN_10 VH, YT, GD, NGTT 2010 - (OK)_Bo sung 04 bieu Cong nghiep_Nien giam Thong ke_DSLD_2013_gui vu TH_25-12-2014_Tonghop-phucdap-Tinh-Hanh-TuanAnh-V1" xfId="1507"/>
    <cellStyle name="_07. NGTT2009-NN_10 VH, YT, GD, NGTT 2010 - (OK)_Bo sung 04 bieu Cong nghiep_Nien giam Thong ke_DSLD_2013_gui vu TH_25-12-2014_Uoc-danso-2014-2015-2016-BoTaichinh" xfId="1508"/>
    <cellStyle name="_07. NGTT2009-NN_10 VH, YT, GD, NGTT 2010 - (OK)_Bo sung 04 bieu Cong nghiep_Nien giam Thong ke_DSLD_2013_gui vu TH_Dieuchinh-DSTB-2010-2014-Tinh-Trungcau-CTK" xfId="1509"/>
    <cellStyle name="_07. NGTT2009-NN_10 VH, YT, GD, NGTT 2010 - (OK)_Bo sung 04 bieu Cong nghiep_Nien giam Thong ke_DSLD_2013_gui vu TH_Tonghop-phucdap-Tinh-Hanh-TuanAnh-V1" xfId="1510"/>
    <cellStyle name="_07. NGTT2009-NN_10 VH, YT, GD, NGTT 2010 - (OK)_Bo sung 04 bieu Cong nghiep_Nien giam Thong ke_DSLD_2013_gui vu TH_Uoc-danso-2014-2015-2016-BoTaichinh" xfId="1511"/>
    <cellStyle name="_07. NGTT2009-NN_10 VH, YT, GD, NGTT 2010 - (OK)_Bo sung 04 bieu Cong nghiep_Niengiam_Hung_final" xfId="1512"/>
    <cellStyle name="_07. NGTT2009-NN_10 VH, YT, GD, NGTT 2010 - (OK)_Bo sung 04 bieu Cong nghiep_Niengiam_Hung_final 2" xfId="1513"/>
    <cellStyle name="_07. NGTT2009-NN_10 VH, YT, GD, NGTT 2010 - (OK)_Bo sung 04 bieu Cong nghiep_Niengiam_Hung_final 3" xfId="1514"/>
    <cellStyle name="_07. NGTT2009-NN_10 VH, YT, GD, NGTT 2010 - (OK)_Bo sung 04 bieu Cong nghiep_Sovu-lyhon-2014" xfId="1515"/>
    <cellStyle name="_07. NGTT2009-NN_10 VH, YT, GD, NGTT 2010 - (OK)_Bo sung 04 bieu Cong nghiep_Tonghop-phucdap-Tinh-Hanh-TuanAnh-V1" xfId="1516"/>
    <cellStyle name="_07. NGTT2009-NN_10 VH, YT, GD, NGTT 2010 - (OK)_Bo sung 04 bieu Cong nghiep_Uoc-danso-2014-2015-2016-BoTaichinh" xfId="1517"/>
    <cellStyle name="_07. NGTT2009-NN_10 VH, YT, GD, NGTT 2010 - (OK)_Bo sung 04 bieu Cong nghiep_Uoctinh-danso-31-12-2013-BoTaichinh-OUT" xfId="1518"/>
    <cellStyle name="_07. NGTT2009-NN_10 VH, YT, GD, NGTT 2010 - (OK)_Book2" xfId="1519"/>
    <cellStyle name="_07. NGTT2009-NN_10 VH, YT, GD, NGTT 2010 - (OK)_Book2 2" xfId="1520"/>
    <cellStyle name="_07. NGTT2009-NN_10 VH, YT, GD, NGTT 2010 - (OK)_Book2 3" xfId="1521"/>
    <cellStyle name="_07. NGTT2009-NN_10 VH, YT, GD, NGTT 2010 - (OK)_Dieuchinh-DSTB-2010-2014-Tinh-Trungcau-CTK" xfId="1522"/>
    <cellStyle name="_07. NGTT2009-NN_10 VH, YT, GD, NGTT 2010 - (OK)_Market DSLD 2013  Co so" xfId="1523"/>
    <cellStyle name="_07. NGTT2009-NN_10 VH, YT, GD, NGTT 2010 - (OK)_Market DSLD 2013  Co so_Dieuchinh-DSTB-2010-2014-Tinh-Trungcau-CTK" xfId="1524"/>
    <cellStyle name="_07. NGTT2009-NN_10 VH, YT, GD, NGTT 2010 - (OK)_Market DSLD 2013  Co so_Tonghop-phucdap-Tinh-Hanh-TuanAnh-V1" xfId="1525"/>
    <cellStyle name="_07. NGTT2009-NN_10 VH, YT, GD, NGTT 2010 - (OK)_Market DSLD 2013  Co so_Uoc-danso-2014-2015-2016-BoTaichinh" xfId="1526"/>
    <cellStyle name="_07. NGTT2009-NN_10 VH, YT, GD, NGTT 2010 - (OK)_Mau" xfId="1527"/>
    <cellStyle name="_07. NGTT2009-NN_10 VH, YT, GD, NGTT 2010 - (OK)_Mau 2" xfId="1528"/>
    <cellStyle name="_07. NGTT2009-NN_10 VH, YT, GD, NGTT 2010 - (OK)_Mau 3" xfId="1529"/>
    <cellStyle name="_07. NGTT2009-NN_10 VH, YT, GD, NGTT 2010 - (OK)_NGTK-daydu-2014-Laodong" xfId="1530"/>
    <cellStyle name="_07. NGTT2009-NN_10 VH, YT, GD, NGTT 2010 - (OK)_NGTK-daydu-2014-Laodong 2" xfId="1531"/>
    <cellStyle name="_07. NGTT2009-NN_10 VH, YT, GD, NGTT 2010 - (OK)_NGTK-daydu-2014-Laodong 3" xfId="1532"/>
    <cellStyle name="_07. NGTT2009-NN_10 VH, YT, GD, NGTT 2010 - (OK)_Nien giam Thong ke_DSLD_2013_gui vu TH" xfId="1533"/>
    <cellStyle name="_07. NGTT2009-NN_10 VH, YT, GD, NGTT 2010 - (OK)_Nien giam Thong ke_DSLD_2013_gui vu TH_25-12-2014" xfId="1534"/>
    <cellStyle name="_07. NGTT2009-NN_10 VH, YT, GD, NGTT 2010 - (OK)_Nien giam Thong ke_DSLD_2013_gui vu TH_25-12-2014_Dieuchinh-DSTB-2010-2014-Tinh-Trungcau-CTK" xfId="1535"/>
    <cellStyle name="_07. NGTT2009-NN_10 VH, YT, GD, NGTT 2010 - (OK)_Nien giam Thong ke_DSLD_2013_gui vu TH_25-12-2014_Tonghop-phucdap-Tinh-Hanh-TuanAnh-V1" xfId="1536"/>
    <cellStyle name="_07. NGTT2009-NN_10 VH, YT, GD, NGTT 2010 - (OK)_Nien giam Thong ke_DSLD_2013_gui vu TH_25-12-2014_Uoc-danso-2014-2015-2016-BoTaichinh" xfId="1537"/>
    <cellStyle name="_07. NGTT2009-NN_10 VH, YT, GD, NGTT 2010 - (OK)_Nien giam Thong ke_DSLD_2013_gui vu TH_Dieuchinh-DSTB-2010-2014-Tinh-Trungcau-CTK" xfId="1538"/>
    <cellStyle name="_07. NGTT2009-NN_10 VH, YT, GD, NGTT 2010 - (OK)_Nien giam Thong ke_DSLD_2013_gui vu TH_Tonghop-phucdap-Tinh-Hanh-TuanAnh-V1" xfId="1539"/>
    <cellStyle name="_07. NGTT2009-NN_10 VH, YT, GD, NGTT 2010 - (OK)_Nien giam Thong ke_DSLD_2013_gui vu TH_Uoc-danso-2014-2015-2016-BoTaichinh" xfId="1540"/>
    <cellStyle name="_07. NGTT2009-NN_10 VH, YT, GD, NGTT 2010 - (OK)_Niengiam_Hung_final" xfId="1541"/>
    <cellStyle name="_07. NGTT2009-NN_10 VH, YT, GD, NGTT 2010 - (OK)_Niengiam_Hung_final 2" xfId="1542"/>
    <cellStyle name="_07. NGTT2009-NN_10 VH, YT, GD, NGTT 2010 - (OK)_Niengiam_Hung_final 3" xfId="1543"/>
    <cellStyle name="_07. NGTT2009-NN_10 VH, YT, GD, NGTT 2010 - (OK)_Sovu-lyhon-2014" xfId="1544"/>
    <cellStyle name="_07. NGTT2009-NN_10 VH, YT, GD, NGTT 2010 - (OK)_Tonghop-phucdap-Tinh-Hanh-TuanAnh-V1" xfId="1545"/>
    <cellStyle name="_07. NGTT2009-NN_10 VH, YT, GD, NGTT 2010 - (OK)_Uoc-danso-2014-2015-2016-BoTaichinh" xfId="1546"/>
    <cellStyle name="_07. NGTT2009-NN_10 VH, YT, GD, NGTT 2010 - (OK)_Uoctinh-danso-31-12-2013-BoTaichinh-OUT" xfId="1547"/>
    <cellStyle name="_07. NGTT2009-NN_11 (3)" xfId="1548"/>
    <cellStyle name="_07. NGTT2009-NN_11 (3) 2" xfId="1549"/>
    <cellStyle name="_07. NGTT2009-NN_11 (3) 3" xfId="1550"/>
    <cellStyle name="_07. NGTT2009-NN_11 (3) 4" xfId="1551"/>
    <cellStyle name="_07. NGTT2009-NN_11 (3)_04 Doanh nghiep va CSKDCT 2012" xfId="1552"/>
    <cellStyle name="_07. NGTT2009-NN_11 (3)_04 Doanh nghiep va CSKDCT 2012 2" xfId="1553"/>
    <cellStyle name="_07. NGTT2009-NN_11 (3)_04 Doanh nghiep va CSKDCT 2012 3" xfId="1554"/>
    <cellStyle name="_07. NGTT2009-NN_11 (3)_Book2" xfId="1555"/>
    <cellStyle name="_07. NGTT2009-NN_11 (3)_Book2 2" xfId="1556"/>
    <cellStyle name="_07. NGTT2009-NN_11 (3)_Book2 3" xfId="1557"/>
    <cellStyle name="_07. NGTT2009-NN_11 (3)_NGTK-daydu-2014-Laodong" xfId="1558"/>
    <cellStyle name="_07. NGTT2009-NN_11 (3)_NGTK-daydu-2014-Laodong 2" xfId="1559"/>
    <cellStyle name="_07. NGTT2009-NN_11 (3)_NGTK-daydu-2014-Laodong 3" xfId="1560"/>
    <cellStyle name="_07. NGTT2009-NN_11 (3)_nien giam tom tat nong nghiep 2013" xfId="1561"/>
    <cellStyle name="_07. NGTT2009-NN_11 (3)_Niengiam_Hung_final" xfId="1562"/>
    <cellStyle name="_07. NGTT2009-NN_11 (3)_Niengiam_Hung_final 2" xfId="1563"/>
    <cellStyle name="_07. NGTT2009-NN_11 (3)_Niengiam_Hung_final 3" xfId="1564"/>
    <cellStyle name="_07. NGTT2009-NN_11 (3)_Phan II (In)" xfId="1565"/>
    <cellStyle name="_07. NGTT2009-NN_11 (3)_Sovu-lyhon-2014" xfId="1566"/>
    <cellStyle name="_07. NGTT2009-NN_11 (3)_Xl0000167" xfId="1567"/>
    <cellStyle name="_07. NGTT2009-NN_11 (3)_Xl0000167 2" xfId="1568"/>
    <cellStyle name="_07. NGTT2009-NN_11 (3)_Xl0000167 3" xfId="1569"/>
    <cellStyle name="_07. NGTT2009-NN_11 So lieu quoc te 2010-final" xfId="1570"/>
    <cellStyle name="_07. NGTT2009-NN_11 So lieu quoc te 2010-final 2" xfId="1571"/>
    <cellStyle name="_07. NGTT2009-NN_11 So lieu quoc te 2010-final 3" xfId="1572"/>
    <cellStyle name="_07. NGTT2009-NN_11 So lieu quoc te 2010-final 4" xfId="1573"/>
    <cellStyle name="_07. NGTT2009-NN_11 So lieu quoc te 2010-final_01 Don vi HC" xfId="1574"/>
    <cellStyle name="_07. NGTT2009-NN_11 So lieu quoc te 2010-final_01 Don vi HC 2" xfId="1575"/>
    <cellStyle name="_07. NGTT2009-NN_11 So lieu quoc te 2010-final_01 Don vi HC 3" xfId="1576"/>
    <cellStyle name="_07. NGTT2009-NN_11 So lieu quoc te 2010-final_Book1" xfId="1577"/>
    <cellStyle name="_07. NGTT2009-NN_11 So lieu quoc te 2010-final_Book1 2" xfId="1578"/>
    <cellStyle name="_07. NGTT2009-NN_11 So lieu quoc te 2010-final_Book1 3" xfId="1579"/>
    <cellStyle name="_07. NGTT2009-NN_11 So lieu quoc te 2010-final_Book2" xfId="1580"/>
    <cellStyle name="_07. NGTT2009-NN_11 So lieu quoc te 2010-final_Book2 2" xfId="1581"/>
    <cellStyle name="_07. NGTT2009-NN_11 So lieu quoc te 2010-final_Book2 3" xfId="1582"/>
    <cellStyle name="_07. NGTT2009-NN_11 So lieu quoc te 2010-final_Dieuchinh-DSTB-2010-2014-Tinh-Trungcau-CTK" xfId="1583"/>
    <cellStyle name="_07. NGTT2009-NN_11 So lieu quoc te 2010-final_Market DSLD 2013  Co so" xfId="1584"/>
    <cellStyle name="_07. NGTT2009-NN_11 So lieu quoc te 2010-final_Market DSLD 2013  Co so_Dieuchinh-DSTB-2010-2014-Tinh-Trungcau-CTK" xfId="1585"/>
    <cellStyle name="_07. NGTT2009-NN_11 So lieu quoc te 2010-final_Market DSLD 2013  Co so_Tonghop-phucdap-Tinh-Hanh-TuanAnh-V1" xfId="1586"/>
    <cellStyle name="_07. NGTT2009-NN_11 So lieu quoc te 2010-final_Market DSLD 2013  Co so_Uoc-danso-2014-2015-2016-BoTaichinh" xfId="1587"/>
    <cellStyle name="_07. NGTT2009-NN_11 So lieu quoc te 2010-final_Mau" xfId="1588"/>
    <cellStyle name="_07. NGTT2009-NN_11 So lieu quoc te 2010-final_Mau 2" xfId="1589"/>
    <cellStyle name="_07. NGTT2009-NN_11 So lieu quoc te 2010-final_Mau 3" xfId="1590"/>
    <cellStyle name="_07. NGTT2009-NN_11 So lieu quoc te 2010-final_NGTK-daydu-2014-Laodong" xfId="1591"/>
    <cellStyle name="_07. NGTT2009-NN_11 So lieu quoc te 2010-final_NGTK-daydu-2014-Laodong 2" xfId="1592"/>
    <cellStyle name="_07. NGTT2009-NN_11 So lieu quoc te 2010-final_NGTK-daydu-2014-Laodong 3" xfId="1593"/>
    <cellStyle name="_07. NGTT2009-NN_11 So lieu quoc te 2010-final_Nien giam Thong ke_DSLD_2013_gui vu TH" xfId="1594"/>
    <cellStyle name="_07. NGTT2009-NN_11 So lieu quoc te 2010-final_Nien giam Thong ke_DSLD_2013_gui vu TH_25-12-2014" xfId="1595"/>
    <cellStyle name="_07. NGTT2009-NN_11 So lieu quoc te 2010-final_Nien giam Thong ke_DSLD_2013_gui vu TH_25-12-2014_Dieuchinh-DSTB-2010-2014-Tinh-Trungcau-CTK" xfId="1596"/>
    <cellStyle name="_07. NGTT2009-NN_11 So lieu quoc te 2010-final_Nien giam Thong ke_DSLD_2013_gui vu TH_25-12-2014_Tonghop-phucdap-Tinh-Hanh-TuanAnh-V1" xfId="1597"/>
    <cellStyle name="_07. NGTT2009-NN_11 So lieu quoc te 2010-final_Nien giam Thong ke_DSLD_2013_gui vu TH_25-12-2014_Uoc-danso-2014-2015-2016-BoTaichinh" xfId="1598"/>
    <cellStyle name="_07. NGTT2009-NN_11 So lieu quoc te 2010-final_Nien giam Thong ke_DSLD_2013_gui vu TH_Dieuchinh-DSTB-2010-2014-Tinh-Trungcau-CTK" xfId="1599"/>
    <cellStyle name="_07. NGTT2009-NN_11 So lieu quoc te 2010-final_Nien giam Thong ke_DSLD_2013_gui vu TH_Tonghop-phucdap-Tinh-Hanh-TuanAnh-V1" xfId="1600"/>
    <cellStyle name="_07. NGTT2009-NN_11 So lieu quoc te 2010-final_Nien giam Thong ke_DSLD_2013_gui vu TH_Uoc-danso-2014-2015-2016-BoTaichinh" xfId="1601"/>
    <cellStyle name="_07. NGTT2009-NN_11 So lieu quoc te 2010-final_Niengiam_Hung_final" xfId="1602"/>
    <cellStyle name="_07. NGTT2009-NN_11 So lieu quoc te 2010-final_Niengiam_Hung_final 2" xfId="1603"/>
    <cellStyle name="_07. NGTT2009-NN_11 So lieu quoc te 2010-final_Niengiam_Hung_final 3" xfId="1604"/>
    <cellStyle name="_07. NGTT2009-NN_11 So lieu quoc te 2010-final_Sovu-lyhon-2014" xfId="1605"/>
    <cellStyle name="_07. NGTT2009-NN_11 So lieu quoc te 2010-final_Tonghop-phucdap-Tinh-Hanh-TuanAnh-V1" xfId="1606"/>
    <cellStyle name="_07. NGTT2009-NN_11 So lieu quoc te 2010-final_Uoc-danso-2014-2015-2016-BoTaichinh" xfId="1607"/>
    <cellStyle name="_07. NGTT2009-NN_11 So lieu quoc te 2010-final_Uoctinh-danso-31-12-2013-BoTaichinh-OUT" xfId="1608"/>
    <cellStyle name="_07. NGTT2009-NN_12 (2)" xfId="1609"/>
    <cellStyle name="_07. NGTT2009-NN_12 (2) 2" xfId="1610"/>
    <cellStyle name="_07. NGTT2009-NN_12 (2) 3" xfId="1611"/>
    <cellStyle name="_07. NGTT2009-NN_12 (2) 4" xfId="1612"/>
    <cellStyle name="_07. NGTT2009-NN_12 (2)_04 Doanh nghiep va CSKDCT 2012" xfId="1613"/>
    <cellStyle name="_07. NGTT2009-NN_12 (2)_04 Doanh nghiep va CSKDCT 2012 2" xfId="1614"/>
    <cellStyle name="_07. NGTT2009-NN_12 (2)_04 Doanh nghiep va CSKDCT 2012 3" xfId="1615"/>
    <cellStyle name="_07. NGTT2009-NN_12 (2)_Book2" xfId="1616"/>
    <cellStyle name="_07. NGTT2009-NN_12 (2)_Book2 2" xfId="1617"/>
    <cellStyle name="_07. NGTT2009-NN_12 (2)_Book2 3" xfId="1618"/>
    <cellStyle name="_07. NGTT2009-NN_12 (2)_NGTK-daydu-2014-Laodong" xfId="1619"/>
    <cellStyle name="_07. NGTT2009-NN_12 (2)_NGTK-daydu-2014-Laodong 2" xfId="1620"/>
    <cellStyle name="_07. NGTT2009-NN_12 (2)_NGTK-daydu-2014-Laodong 3" xfId="1621"/>
    <cellStyle name="_07. NGTT2009-NN_12 (2)_nien giam tom tat nong nghiep 2013" xfId="1622"/>
    <cellStyle name="_07. NGTT2009-NN_12 (2)_Niengiam_Hung_final" xfId="1623"/>
    <cellStyle name="_07. NGTT2009-NN_12 (2)_Niengiam_Hung_final 2" xfId="1624"/>
    <cellStyle name="_07. NGTT2009-NN_12 (2)_Niengiam_Hung_final 3" xfId="1625"/>
    <cellStyle name="_07. NGTT2009-NN_12 (2)_Phan II (In)" xfId="1626"/>
    <cellStyle name="_07. NGTT2009-NN_12 (2)_Sovu-lyhon-2014" xfId="1627"/>
    <cellStyle name="_07. NGTT2009-NN_12 (2)_Xl0000167" xfId="1628"/>
    <cellStyle name="_07. NGTT2009-NN_12 (2)_Xl0000167 2" xfId="1629"/>
    <cellStyle name="_07. NGTT2009-NN_12 (2)_Xl0000167 3" xfId="1630"/>
    <cellStyle name="_07. NGTT2009-NN_12 Chi so gia 2012(chuan) co so" xfId="1631"/>
    <cellStyle name="_07. NGTT2009-NN_12 Chi so gia 2012(chuan) co so 2" xfId="1632"/>
    <cellStyle name="_07. NGTT2009-NN_12 Chi so gia 2012(chuan) co so 3" xfId="1633"/>
    <cellStyle name="_07. NGTT2009-NN_12 Giao duc, Y Te va Muc songnam2011" xfId="1634"/>
    <cellStyle name="_07. NGTT2009-NN_12 Giao duc, Y Te va Muc songnam2011 2" xfId="1635"/>
    <cellStyle name="_07. NGTT2009-NN_12 Giao duc, Y Te va Muc songnam2011 3" xfId="1636"/>
    <cellStyle name="_07. NGTT2009-NN_12 Giao duc, Y Te va Muc songnam2011_nien giam tom tat nong nghiep 2013" xfId="1637"/>
    <cellStyle name="_07. NGTT2009-NN_12 Giao duc, Y Te va Muc songnam2011_Phan II (In)" xfId="1638"/>
    <cellStyle name="_07. NGTT2009-NN_13 Van tai 2012" xfId="1639"/>
    <cellStyle name="_07. NGTT2009-NN_13 Van tai 2012 2" xfId="1640"/>
    <cellStyle name="_07. NGTT2009-NN_13 Van tai 2012 3" xfId="1641"/>
    <cellStyle name="_07. NGTT2009-NN_Book1" xfId="1642"/>
    <cellStyle name="_07. NGTT2009-NN_Book1 2" xfId="1643"/>
    <cellStyle name="_07. NGTT2009-NN_Book1 3" xfId="1644"/>
    <cellStyle name="_07. NGTT2009-NN_Book1 4" xfId="1645"/>
    <cellStyle name="_07. NGTT2009-NN_Book1_Book2" xfId="1646"/>
    <cellStyle name="_07. NGTT2009-NN_Book1_Book2 2" xfId="1647"/>
    <cellStyle name="_07. NGTT2009-NN_Book1_Book2 3" xfId="1648"/>
    <cellStyle name="_07. NGTT2009-NN_Book1_Dieuchinh-DSTB-2010-2014-Tinh-Trungcau-CTK" xfId="1649"/>
    <cellStyle name="_07. NGTT2009-NN_Book1_Market DSLD 2013  Co so" xfId="1650"/>
    <cellStyle name="_07. NGTT2009-NN_Book1_Market DSLD 2013  Co so_Dieuchinh-DSTB-2010-2014-Tinh-Trungcau-CTK" xfId="1651"/>
    <cellStyle name="_07. NGTT2009-NN_Book1_Market DSLD 2013  Co so_Tonghop-phucdap-Tinh-Hanh-TuanAnh-V1" xfId="1652"/>
    <cellStyle name="_07. NGTT2009-NN_Book1_Market DSLD 2013  Co so_Uoc-danso-2014-2015-2016-BoTaichinh" xfId="1653"/>
    <cellStyle name="_07. NGTT2009-NN_Book1_Mau" xfId="1654"/>
    <cellStyle name="_07. NGTT2009-NN_Book1_Mau 2" xfId="1655"/>
    <cellStyle name="_07. NGTT2009-NN_Book1_Mau 3" xfId="1656"/>
    <cellStyle name="_07. NGTT2009-NN_Book1_NGTK-daydu-2014-Laodong" xfId="1657"/>
    <cellStyle name="_07. NGTT2009-NN_Book1_NGTK-daydu-2014-Laodong 2" xfId="1658"/>
    <cellStyle name="_07. NGTT2009-NN_Book1_NGTK-daydu-2014-Laodong 3" xfId="1659"/>
    <cellStyle name="_07. NGTT2009-NN_Book1_Nien giam Thong ke_DSLD_2013_gui vu TH" xfId="1660"/>
    <cellStyle name="_07. NGTT2009-NN_Book1_Nien giam Thong ke_DSLD_2013_gui vu TH_25-12-2014" xfId="1661"/>
    <cellStyle name="_07. NGTT2009-NN_Book1_Nien giam Thong ke_DSLD_2013_gui vu TH_25-12-2014_Dieuchinh-DSTB-2010-2014-Tinh-Trungcau-CTK" xfId="1662"/>
    <cellStyle name="_07. NGTT2009-NN_Book1_Nien giam Thong ke_DSLD_2013_gui vu TH_25-12-2014_Tonghop-phucdap-Tinh-Hanh-TuanAnh-V1" xfId="1663"/>
    <cellStyle name="_07. NGTT2009-NN_Book1_Nien giam Thong ke_DSLD_2013_gui vu TH_25-12-2014_Uoc-danso-2014-2015-2016-BoTaichinh" xfId="1664"/>
    <cellStyle name="_07. NGTT2009-NN_Book1_Nien giam Thong ke_DSLD_2013_gui vu TH_Dieuchinh-DSTB-2010-2014-Tinh-Trungcau-CTK" xfId="1665"/>
    <cellStyle name="_07. NGTT2009-NN_Book1_Nien giam Thong ke_DSLD_2013_gui vu TH_Tonghop-phucdap-Tinh-Hanh-TuanAnh-V1" xfId="1666"/>
    <cellStyle name="_07. NGTT2009-NN_Book1_Nien giam Thong ke_DSLD_2013_gui vu TH_Uoc-danso-2014-2015-2016-BoTaichinh" xfId="1667"/>
    <cellStyle name="_07. NGTT2009-NN_Book1_Niengiam_Hung_final" xfId="1668"/>
    <cellStyle name="_07. NGTT2009-NN_Book1_Niengiam_Hung_final 2" xfId="1669"/>
    <cellStyle name="_07. NGTT2009-NN_Book1_Niengiam_Hung_final 3" xfId="1670"/>
    <cellStyle name="_07. NGTT2009-NN_Book1_Sovu-lyhon-2014" xfId="1671"/>
    <cellStyle name="_07. NGTT2009-NN_Book1_Tonghop-phucdap-Tinh-Hanh-TuanAnh-V1" xfId="1672"/>
    <cellStyle name="_07. NGTT2009-NN_Book1_Uoc-danso-2014-2015-2016-BoTaichinh" xfId="1673"/>
    <cellStyle name="_07. NGTT2009-NN_Book1_Uoctinh-danso-31-12-2013-BoTaichinh-OUT" xfId="1674"/>
    <cellStyle name="_07. NGTT2009-NN_Book2" xfId="1675"/>
    <cellStyle name="_07. NGTT2009-NN_Book2 2" xfId="1676"/>
    <cellStyle name="_07. NGTT2009-NN_Book2 3" xfId="1677"/>
    <cellStyle name="_07. NGTT2009-NN_Book3" xfId="1678"/>
    <cellStyle name="_07. NGTT2009-NN_Book3 10" xfId="1679"/>
    <cellStyle name="_07. NGTT2009-NN_Book3 10 2" xfId="1680"/>
    <cellStyle name="_07. NGTT2009-NN_Book3 10 3" xfId="1681"/>
    <cellStyle name="_07. NGTT2009-NN_Book3 11" xfId="1682"/>
    <cellStyle name="_07. NGTT2009-NN_Book3 11 2" xfId="1683"/>
    <cellStyle name="_07. NGTT2009-NN_Book3 11 3" xfId="1684"/>
    <cellStyle name="_07. NGTT2009-NN_Book3 12" xfId="1685"/>
    <cellStyle name="_07. NGTT2009-NN_Book3 12 2" xfId="1686"/>
    <cellStyle name="_07. NGTT2009-NN_Book3 12 3" xfId="1687"/>
    <cellStyle name="_07. NGTT2009-NN_Book3 13" xfId="1688"/>
    <cellStyle name="_07. NGTT2009-NN_Book3 13 2" xfId="1689"/>
    <cellStyle name="_07. NGTT2009-NN_Book3 13 3" xfId="1690"/>
    <cellStyle name="_07. NGTT2009-NN_Book3 14" xfId="1691"/>
    <cellStyle name="_07. NGTT2009-NN_Book3 14 2" xfId="1692"/>
    <cellStyle name="_07. NGTT2009-NN_Book3 14 3" xfId="1693"/>
    <cellStyle name="_07. NGTT2009-NN_Book3 15" xfId="1694"/>
    <cellStyle name="_07. NGTT2009-NN_Book3 15 2" xfId="1695"/>
    <cellStyle name="_07. NGTT2009-NN_Book3 15 3" xfId="1696"/>
    <cellStyle name="_07. NGTT2009-NN_Book3 16" xfId="1697"/>
    <cellStyle name="_07. NGTT2009-NN_Book3 16 2" xfId="1698"/>
    <cellStyle name="_07. NGTT2009-NN_Book3 16 3" xfId="1699"/>
    <cellStyle name="_07. NGTT2009-NN_Book3 17" xfId="1700"/>
    <cellStyle name="_07. NGTT2009-NN_Book3 17 2" xfId="1701"/>
    <cellStyle name="_07. NGTT2009-NN_Book3 17 3" xfId="1702"/>
    <cellStyle name="_07. NGTT2009-NN_Book3 18" xfId="1703"/>
    <cellStyle name="_07. NGTT2009-NN_Book3 18 2" xfId="1704"/>
    <cellStyle name="_07. NGTT2009-NN_Book3 18 3" xfId="1705"/>
    <cellStyle name="_07. NGTT2009-NN_Book3 19" xfId="1706"/>
    <cellStyle name="_07. NGTT2009-NN_Book3 19 2" xfId="1707"/>
    <cellStyle name="_07. NGTT2009-NN_Book3 19 3" xfId="1708"/>
    <cellStyle name="_07. NGTT2009-NN_Book3 2" xfId="1709"/>
    <cellStyle name="_07. NGTT2009-NN_Book3 2 2" xfId="1710"/>
    <cellStyle name="_07. NGTT2009-NN_Book3 2 3" xfId="1711"/>
    <cellStyle name="_07. NGTT2009-NN_Book3 20" xfId="1712"/>
    <cellStyle name="_07. NGTT2009-NN_Book3 21" xfId="1713"/>
    <cellStyle name="_07. NGTT2009-NN_Book3 3" xfId="1714"/>
    <cellStyle name="_07. NGTT2009-NN_Book3 3 2" xfId="1715"/>
    <cellStyle name="_07. NGTT2009-NN_Book3 3 3" xfId="1716"/>
    <cellStyle name="_07. NGTT2009-NN_Book3 4" xfId="1717"/>
    <cellStyle name="_07. NGTT2009-NN_Book3 4 2" xfId="1718"/>
    <cellStyle name="_07. NGTT2009-NN_Book3 4 3" xfId="1719"/>
    <cellStyle name="_07. NGTT2009-NN_Book3 5" xfId="1720"/>
    <cellStyle name="_07. NGTT2009-NN_Book3 5 2" xfId="1721"/>
    <cellStyle name="_07. NGTT2009-NN_Book3 5 3" xfId="1722"/>
    <cellStyle name="_07. NGTT2009-NN_Book3 6" xfId="1723"/>
    <cellStyle name="_07. NGTT2009-NN_Book3 6 2" xfId="1724"/>
    <cellStyle name="_07. NGTT2009-NN_Book3 6 3" xfId="1725"/>
    <cellStyle name="_07. NGTT2009-NN_Book3 7" xfId="1726"/>
    <cellStyle name="_07. NGTT2009-NN_Book3 7 2" xfId="1727"/>
    <cellStyle name="_07. NGTT2009-NN_Book3 7 3" xfId="1728"/>
    <cellStyle name="_07. NGTT2009-NN_Book3 8" xfId="1729"/>
    <cellStyle name="_07. NGTT2009-NN_Book3 8 2" xfId="1730"/>
    <cellStyle name="_07. NGTT2009-NN_Book3 8 3" xfId="1731"/>
    <cellStyle name="_07. NGTT2009-NN_Book3 9" xfId="1732"/>
    <cellStyle name="_07. NGTT2009-NN_Book3 9 2" xfId="1733"/>
    <cellStyle name="_07. NGTT2009-NN_Book3 9 3" xfId="1734"/>
    <cellStyle name="_07. NGTT2009-NN_Book3_01 Don vi HC" xfId="1735"/>
    <cellStyle name="_07. NGTT2009-NN_Book3_01 Don vi HC 2" xfId="1736"/>
    <cellStyle name="_07. NGTT2009-NN_Book3_01 Don vi HC 3" xfId="1737"/>
    <cellStyle name="_07. NGTT2009-NN_Book3_01 Don vi HC 4" xfId="1738"/>
    <cellStyle name="_07. NGTT2009-NN_Book3_01 Don vi HC_Book2" xfId="1739"/>
    <cellStyle name="_07. NGTT2009-NN_Book3_01 Don vi HC_Book2 2" xfId="1740"/>
    <cellStyle name="_07. NGTT2009-NN_Book3_01 Don vi HC_Book2 3" xfId="1741"/>
    <cellStyle name="_07. NGTT2009-NN_Book3_01 Don vi HC_NGTK-daydu-2014-Laodong" xfId="1742"/>
    <cellStyle name="_07. NGTT2009-NN_Book3_01 Don vi HC_NGTK-daydu-2014-Laodong 2" xfId="1743"/>
    <cellStyle name="_07. NGTT2009-NN_Book3_01 Don vi HC_NGTK-daydu-2014-Laodong 3" xfId="1744"/>
    <cellStyle name="_07. NGTT2009-NN_Book3_01 Don vi HC_Niengiam_Hung_final" xfId="1745"/>
    <cellStyle name="_07. NGTT2009-NN_Book3_01 Don vi HC_Niengiam_Hung_final 2" xfId="1746"/>
    <cellStyle name="_07. NGTT2009-NN_Book3_01 Don vi HC_Niengiam_Hung_final 3" xfId="1747"/>
    <cellStyle name="_07. NGTT2009-NN_Book3_01 Don vi HC_Sovu-lyhon-2014" xfId="1748"/>
    <cellStyle name="_07. NGTT2009-NN_Book3_01 DVHC-DSLD 2010" xfId="1749"/>
    <cellStyle name="_07. NGTT2009-NN_Book3_01 DVHC-DSLD 2010 2" xfId="1750"/>
    <cellStyle name="_07. NGTT2009-NN_Book3_01 DVHC-DSLD 2010 3" xfId="1751"/>
    <cellStyle name="_07. NGTT2009-NN_Book3_01 DVHC-DSLD 2010 4" xfId="1752"/>
    <cellStyle name="_07. NGTT2009-NN_Book3_01 DVHC-DSLD 2010_Book2" xfId="1753"/>
    <cellStyle name="_07. NGTT2009-NN_Book3_01 DVHC-DSLD 2010_Book2 2" xfId="1754"/>
    <cellStyle name="_07. NGTT2009-NN_Book3_01 DVHC-DSLD 2010_Book2 3" xfId="1755"/>
    <cellStyle name="_07. NGTT2009-NN_Book3_01 DVHC-DSLD 2010_Dieuchinh-DSTB-2010-2014-Tinh-Trungcau-CTK" xfId="1756"/>
    <cellStyle name="_07. NGTT2009-NN_Book3_01 DVHC-DSLD 2010_Market DSLD 2013  Co so" xfId="1757"/>
    <cellStyle name="_07. NGTT2009-NN_Book3_01 DVHC-DSLD 2010_Market DSLD 2013  Co so_Dieuchinh-DSTB-2010-2014-Tinh-Trungcau-CTK" xfId="1758"/>
    <cellStyle name="_07. NGTT2009-NN_Book3_01 DVHC-DSLD 2010_Market DSLD 2013  Co so_Tonghop-phucdap-Tinh-Hanh-TuanAnh-V1" xfId="1759"/>
    <cellStyle name="_07. NGTT2009-NN_Book3_01 DVHC-DSLD 2010_Market DSLD 2013  Co so_Uoc-danso-2014-2015-2016-BoTaichinh" xfId="1760"/>
    <cellStyle name="_07. NGTT2009-NN_Book3_01 DVHC-DSLD 2010_Mau" xfId="1761"/>
    <cellStyle name="_07. NGTT2009-NN_Book3_01 DVHC-DSLD 2010_Mau 2" xfId="1762"/>
    <cellStyle name="_07. NGTT2009-NN_Book3_01 DVHC-DSLD 2010_Mau 3" xfId="1763"/>
    <cellStyle name="_07. NGTT2009-NN_Book3_01 DVHC-DSLD 2010_NGTK-daydu-2014-Laodong" xfId="1764"/>
    <cellStyle name="_07. NGTT2009-NN_Book3_01 DVHC-DSLD 2010_NGTK-daydu-2014-Laodong 2" xfId="1765"/>
    <cellStyle name="_07. NGTT2009-NN_Book3_01 DVHC-DSLD 2010_NGTK-daydu-2014-Laodong 3" xfId="1766"/>
    <cellStyle name="_07. NGTT2009-NN_Book3_01 DVHC-DSLD 2010_Nien giam Thong ke_DSLD_2013_gui vu TH" xfId="1767"/>
    <cellStyle name="_07. NGTT2009-NN_Book3_01 DVHC-DSLD 2010_Nien giam Thong ke_DSLD_2013_gui vu TH_25-12-2014" xfId="1768"/>
    <cellStyle name="_07. NGTT2009-NN_Book3_01 DVHC-DSLD 2010_Nien giam Thong ke_DSLD_2013_gui vu TH_25-12-2014_Dieuchinh-DSTB-2010-2014-Tinh-Trungcau-CTK" xfId="1769"/>
    <cellStyle name="_07. NGTT2009-NN_Book3_01 DVHC-DSLD 2010_Nien giam Thong ke_DSLD_2013_gui vu TH_25-12-2014_Tonghop-phucdap-Tinh-Hanh-TuanAnh-V1" xfId="1770"/>
    <cellStyle name="_07. NGTT2009-NN_Book3_01 DVHC-DSLD 2010_Nien giam Thong ke_DSLD_2013_gui vu TH_25-12-2014_Uoc-danso-2014-2015-2016-BoTaichinh" xfId="1771"/>
    <cellStyle name="_07. NGTT2009-NN_Book3_01 DVHC-DSLD 2010_Nien giam Thong ke_DSLD_2013_gui vu TH_Dieuchinh-DSTB-2010-2014-Tinh-Trungcau-CTK" xfId="1772"/>
    <cellStyle name="_07. NGTT2009-NN_Book3_01 DVHC-DSLD 2010_Nien giam Thong ke_DSLD_2013_gui vu TH_Tonghop-phucdap-Tinh-Hanh-TuanAnh-V1" xfId="1773"/>
    <cellStyle name="_07. NGTT2009-NN_Book3_01 DVHC-DSLD 2010_Nien giam Thong ke_DSLD_2013_gui vu TH_Uoc-danso-2014-2015-2016-BoTaichinh" xfId="1774"/>
    <cellStyle name="_07. NGTT2009-NN_Book3_01 DVHC-DSLD 2010_Niengiam_Hung_final" xfId="1775"/>
    <cellStyle name="_07. NGTT2009-NN_Book3_01 DVHC-DSLD 2010_Niengiam_Hung_final 2" xfId="1776"/>
    <cellStyle name="_07. NGTT2009-NN_Book3_01 DVHC-DSLD 2010_Niengiam_Hung_final 3" xfId="1777"/>
    <cellStyle name="_07. NGTT2009-NN_Book3_01 DVHC-DSLD 2010_Sovu-lyhon-2014" xfId="1778"/>
    <cellStyle name="_07. NGTT2009-NN_Book3_01 DVHC-DSLD 2010_Tonghop-phucdap-Tinh-Hanh-TuanAnh-V1" xfId="1779"/>
    <cellStyle name="_07. NGTT2009-NN_Book3_01 DVHC-DSLD 2010_Uoc-danso-2014-2015-2016-BoTaichinh" xfId="1780"/>
    <cellStyle name="_07. NGTT2009-NN_Book3_01 DVHC-DSLD 2010_Uoctinh-danso-31-12-2013-BoTaichinh-OUT" xfId="1781"/>
    <cellStyle name="_07. NGTT2009-NN_Book3_02  Dan so lao dong(OK)" xfId="1782"/>
    <cellStyle name="_07. NGTT2009-NN_Book3_02  Dan so lao dong(OK) 2" xfId="1783"/>
    <cellStyle name="_07. NGTT2009-NN_Book3_02  Dan so lao dong(OK) 3" xfId="1784"/>
    <cellStyle name="_07. NGTT2009-NN_Book3_02 Dan so 2010 (ok)" xfId="1785"/>
    <cellStyle name="_07. NGTT2009-NN_Book3_02 Dan so Lao dong 2011" xfId="1786"/>
    <cellStyle name="_07. NGTT2009-NN_Book3_02 Danso_Laodong 2012(chuan) CO SO" xfId="1787"/>
    <cellStyle name="_07. NGTT2009-NN_Book3_02 Danso_Laodong 2012(chuan) CO SO 2" xfId="1788"/>
    <cellStyle name="_07. NGTT2009-NN_Book3_02 Danso_Laodong 2012(chuan) CO SO 3" xfId="1789"/>
    <cellStyle name="_07. NGTT2009-NN_Book3_02 DSLD_2011(ok).xls" xfId="1790"/>
    <cellStyle name="_07. NGTT2009-NN_Book3_03 TKQG va Thu chi NSNN 2012" xfId="1791"/>
    <cellStyle name="_07. NGTT2009-NN_Book3_03 TKQG va Thu chi NSNN 2012 2" xfId="1792"/>
    <cellStyle name="_07. NGTT2009-NN_Book3_03 TKQG va Thu chi NSNN 2012 3" xfId="1793"/>
    <cellStyle name="_07. NGTT2009-NN_Book3_04 Doanh nghiep va CSKDCT 2012" xfId="1794"/>
    <cellStyle name="_07. NGTT2009-NN_Book3_04 Doanh nghiep va CSKDCT 2012 2" xfId="1795"/>
    <cellStyle name="_07. NGTT2009-NN_Book3_04 Doanh nghiep va CSKDCT 2012 3" xfId="1796"/>
    <cellStyle name="_07. NGTT2009-NN_Book3_05 Doanh nghiep va Ca the_2011 (Ok)" xfId="1797"/>
    <cellStyle name="_07. NGTT2009-NN_Book3_05 NGTT DN 2010 (OK)" xfId="1798"/>
    <cellStyle name="_07. NGTT2009-NN_Book3_05 NGTT DN 2010 (OK) 2" xfId="1799"/>
    <cellStyle name="_07. NGTT2009-NN_Book3_05 NGTT DN 2010 (OK) 3" xfId="1800"/>
    <cellStyle name="_07. NGTT2009-NN_Book3_05 NGTT DN 2010 (OK) 4" xfId="1801"/>
    <cellStyle name="_07. NGTT2009-NN_Book3_05 NGTT DN 2010 (OK)_Bo sung 04 bieu Cong nghiep" xfId="1802"/>
    <cellStyle name="_07. NGTT2009-NN_Book3_05 NGTT DN 2010 (OK)_Bo sung 04 bieu Cong nghiep 2" xfId="1803"/>
    <cellStyle name="_07. NGTT2009-NN_Book3_05 NGTT DN 2010 (OK)_Bo sung 04 bieu Cong nghiep 3" xfId="1804"/>
    <cellStyle name="_07. NGTT2009-NN_Book3_05 NGTT DN 2010 (OK)_Bo sung 04 bieu Cong nghiep 4" xfId="1805"/>
    <cellStyle name="_07. NGTT2009-NN_Book3_05 NGTT DN 2010 (OK)_Bo sung 04 bieu Cong nghiep_Book2" xfId="1806"/>
    <cellStyle name="_07. NGTT2009-NN_Book3_05 NGTT DN 2010 (OK)_Bo sung 04 bieu Cong nghiep_Book2 2" xfId="1807"/>
    <cellStyle name="_07. NGTT2009-NN_Book3_05 NGTT DN 2010 (OK)_Bo sung 04 bieu Cong nghiep_Book2 3" xfId="1808"/>
    <cellStyle name="_07. NGTT2009-NN_Book3_05 NGTT DN 2010 (OK)_Bo sung 04 bieu Cong nghiep_Dieuchinh-DSTB-2010-2014-Tinh-Trungcau-CTK" xfId="1809"/>
    <cellStyle name="_07. NGTT2009-NN_Book3_05 NGTT DN 2010 (OK)_Bo sung 04 bieu Cong nghiep_Market DSLD 2013  Co so" xfId="1810"/>
    <cellStyle name="_07. NGTT2009-NN_Book3_05 NGTT DN 2010 (OK)_Bo sung 04 bieu Cong nghiep_Market DSLD 2013  Co so_Dieuchinh-DSTB-2010-2014-Tinh-Trungcau-CTK" xfId="1811"/>
    <cellStyle name="_07. NGTT2009-NN_Book3_05 NGTT DN 2010 (OK)_Bo sung 04 bieu Cong nghiep_Market DSLD 2013  Co so_Tonghop-phucdap-Tinh-Hanh-TuanAnh-V1" xfId="1812"/>
    <cellStyle name="_07. NGTT2009-NN_Book3_05 NGTT DN 2010 (OK)_Bo sung 04 bieu Cong nghiep_Market DSLD 2013  Co so_Uoc-danso-2014-2015-2016-BoTaichinh" xfId="1813"/>
    <cellStyle name="_07. NGTT2009-NN_Book3_05 NGTT DN 2010 (OK)_Bo sung 04 bieu Cong nghiep_Mau" xfId="1814"/>
    <cellStyle name="_07. NGTT2009-NN_Book3_05 NGTT DN 2010 (OK)_Bo sung 04 bieu Cong nghiep_Mau 2" xfId="1815"/>
    <cellStyle name="_07. NGTT2009-NN_Book3_05 NGTT DN 2010 (OK)_Bo sung 04 bieu Cong nghiep_Mau 3" xfId="1816"/>
    <cellStyle name="_07. NGTT2009-NN_Book3_05 NGTT DN 2010 (OK)_Bo sung 04 bieu Cong nghiep_NGTK-daydu-2014-Laodong" xfId="1817"/>
    <cellStyle name="_07. NGTT2009-NN_Book3_05 NGTT DN 2010 (OK)_Bo sung 04 bieu Cong nghiep_NGTK-daydu-2014-Laodong 2" xfId="1818"/>
    <cellStyle name="_07. NGTT2009-NN_Book3_05 NGTT DN 2010 (OK)_Bo sung 04 bieu Cong nghiep_NGTK-daydu-2014-Laodong 3" xfId="1819"/>
    <cellStyle name="_07. NGTT2009-NN_Book3_05 NGTT DN 2010 (OK)_Bo sung 04 bieu Cong nghiep_Nien giam Thong ke_DSLD_2013_gui vu TH" xfId="1820"/>
    <cellStyle name="_07. NGTT2009-NN_Book3_05 NGTT DN 2010 (OK)_Bo sung 04 bieu Cong nghiep_Nien giam Thong ke_DSLD_2013_gui vu TH_25-12-2014" xfId="1821"/>
    <cellStyle name="_07. NGTT2009-NN_Book3_05 NGTT DN 2010 (OK)_Bo sung 04 bieu Cong nghiep_Nien giam Thong ke_DSLD_2013_gui vu TH_25-12-2014_Dieuchinh-DSTB-2010-2014-Tinh-Trungcau-CTK" xfId="1822"/>
    <cellStyle name="_07. NGTT2009-NN_Book3_05 NGTT DN 2010 (OK)_Bo sung 04 bieu Cong nghiep_Nien giam Thong ke_DSLD_2013_gui vu TH_25-12-2014_Tonghop-phucdap-Tinh-Hanh-TuanAnh-V1" xfId="1823"/>
    <cellStyle name="_07. NGTT2009-NN_Book3_05 NGTT DN 2010 (OK)_Bo sung 04 bieu Cong nghiep_Nien giam Thong ke_DSLD_2013_gui vu TH_25-12-2014_Uoc-danso-2014-2015-2016-BoTaichinh" xfId="1824"/>
    <cellStyle name="_07. NGTT2009-NN_Book3_05 NGTT DN 2010 (OK)_Bo sung 04 bieu Cong nghiep_Nien giam Thong ke_DSLD_2013_gui vu TH_Dieuchinh-DSTB-2010-2014-Tinh-Trungcau-CTK" xfId="1825"/>
    <cellStyle name="_07. NGTT2009-NN_Book3_05 NGTT DN 2010 (OK)_Bo sung 04 bieu Cong nghiep_Nien giam Thong ke_DSLD_2013_gui vu TH_Tonghop-phucdap-Tinh-Hanh-TuanAnh-V1" xfId="1826"/>
    <cellStyle name="_07. NGTT2009-NN_Book3_05 NGTT DN 2010 (OK)_Bo sung 04 bieu Cong nghiep_Nien giam Thong ke_DSLD_2013_gui vu TH_Uoc-danso-2014-2015-2016-BoTaichinh" xfId="1827"/>
    <cellStyle name="_07. NGTT2009-NN_Book3_05 NGTT DN 2010 (OK)_Bo sung 04 bieu Cong nghiep_Niengiam_Hung_final" xfId="1828"/>
    <cellStyle name="_07. NGTT2009-NN_Book3_05 NGTT DN 2010 (OK)_Bo sung 04 bieu Cong nghiep_Niengiam_Hung_final 2" xfId="1829"/>
    <cellStyle name="_07. NGTT2009-NN_Book3_05 NGTT DN 2010 (OK)_Bo sung 04 bieu Cong nghiep_Niengiam_Hung_final 3" xfId="1830"/>
    <cellStyle name="_07. NGTT2009-NN_Book3_05 NGTT DN 2010 (OK)_Bo sung 04 bieu Cong nghiep_Sovu-lyhon-2014" xfId="1831"/>
    <cellStyle name="_07. NGTT2009-NN_Book3_05 NGTT DN 2010 (OK)_Bo sung 04 bieu Cong nghiep_Tonghop-phucdap-Tinh-Hanh-TuanAnh-V1" xfId="1832"/>
    <cellStyle name="_07. NGTT2009-NN_Book3_05 NGTT DN 2010 (OK)_Bo sung 04 bieu Cong nghiep_Uoc-danso-2014-2015-2016-BoTaichinh" xfId="1833"/>
    <cellStyle name="_07. NGTT2009-NN_Book3_05 NGTT DN 2010 (OK)_Bo sung 04 bieu Cong nghiep_Uoctinh-danso-31-12-2013-BoTaichinh-OUT" xfId="1834"/>
    <cellStyle name="_07. NGTT2009-NN_Book3_05 NGTT DN 2010 (OK)_Book2" xfId="1835"/>
    <cellStyle name="_07. NGTT2009-NN_Book3_05 NGTT DN 2010 (OK)_Book2 2" xfId="1836"/>
    <cellStyle name="_07. NGTT2009-NN_Book3_05 NGTT DN 2010 (OK)_Book2 3" xfId="1837"/>
    <cellStyle name="_07. NGTT2009-NN_Book3_05 NGTT DN 2010 (OK)_Dieuchinh-DSTB-2010-2014-Tinh-Trungcau-CTK" xfId="1838"/>
    <cellStyle name="_07. NGTT2009-NN_Book3_05 NGTT DN 2010 (OK)_Market DSLD 2013  Co so" xfId="1839"/>
    <cellStyle name="_07. NGTT2009-NN_Book3_05 NGTT DN 2010 (OK)_Market DSLD 2013  Co so_Dieuchinh-DSTB-2010-2014-Tinh-Trungcau-CTK" xfId="1840"/>
    <cellStyle name="_07. NGTT2009-NN_Book3_05 NGTT DN 2010 (OK)_Market DSLD 2013  Co so_Tonghop-phucdap-Tinh-Hanh-TuanAnh-V1" xfId="1841"/>
    <cellStyle name="_07. NGTT2009-NN_Book3_05 NGTT DN 2010 (OK)_Market DSLD 2013  Co so_Uoc-danso-2014-2015-2016-BoTaichinh" xfId="1842"/>
    <cellStyle name="_07. NGTT2009-NN_Book3_05 NGTT DN 2010 (OK)_Mau" xfId="1843"/>
    <cellStyle name="_07. NGTT2009-NN_Book3_05 NGTT DN 2010 (OK)_Mau 2" xfId="1844"/>
    <cellStyle name="_07. NGTT2009-NN_Book3_05 NGTT DN 2010 (OK)_Mau 3" xfId="1845"/>
    <cellStyle name="_07. NGTT2009-NN_Book3_05 NGTT DN 2010 (OK)_NGTK-daydu-2014-Laodong" xfId="1846"/>
    <cellStyle name="_07. NGTT2009-NN_Book3_05 NGTT DN 2010 (OK)_NGTK-daydu-2014-Laodong 2" xfId="1847"/>
    <cellStyle name="_07. NGTT2009-NN_Book3_05 NGTT DN 2010 (OK)_NGTK-daydu-2014-Laodong 3" xfId="1848"/>
    <cellStyle name="_07. NGTT2009-NN_Book3_05 NGTT DN 2010 (OK)_Nien giam Thong ke_DSLD_2013_gui vu TH" xfId="1849"/>
    <cellStyle name="_07. NGTT2009-NN_Book3_05 NGTT DN 2010 (OK)_Nien giam Thong ke_DSLD_2013_gui vu TH_25-12-2014" xfId="1850"/>
    <cellStyle name="_07. NGTT2009-NN_Book3_05 NGTT DN 2010 (OK)_Nien giam Thong ke_DSLD_2013_gui vu TH_25-12-2014_Dieuchinh-DSTB-2010-2014-Tinh-Trungcau-CTK" xfId="1851"/>
    <cellStyle name="_07. NGTT2009-NN_Book3_05 NGTT DN 2010 (OK)_Nien giam Thong ke_DSLD_2013_gui vu TH_25-12-2014_Tonghop-phucdap-Tinh-Hanh-TuanAnh-V1" xfId="1852"/>
    <cellStyle name="_07. NGTT2009-NN_Book3_05 NGTT DN 2010 (OK)_Nien giam Thong ke_DSLD_2013_gui vu TH_25-12-2014_Uoc-danso-2014-2015-2016-BoTaichinh" xfId="1853"/>
    <cellStyle name="_07. NGTT2009-NN_Book3_05 NGTT DN 2010 (OK)_Nien giam Thong ke_DSLD_2013_gui vu TH_Dieuchinh-DSTB-2010-2014-Tinh-Trungcau-CTK" xfId="1854"/>
    <cellStyle name="_07. NGTT2009-NN_Book3_05 NGTT DN 2010 (OK)_Nien giam Thong ke_DSLD_2013_gui vu TH_Tonghop-phucdap-Tinh-Hanh-TuanAnh-V1" xfId="1855"/>
    <cellStyle name="_07. NGTT2009-NN_Book3_05 NGTT DN 2010 (OK)_Nien giam Thong ke_DSLD_2013_gui vu TH_Uoc-danso-2014-2015-2016-BoTaichinh" xfId="1856"/>
    <cellStyle name="_07. NGTT2009-NN_Book3_05 NGTT DN 2010 (OK)_Niengiam_Hung_final" xfId="1857"/>
    <cellStyle name="_07. NGTT2009-NN_Book3_05 NGTT DN 2010 (OK)_Niengiam_Hung_final 2" xfId="1858"/>
    <cellStyle name="_07. NGTT2009-NN_Book3_05 NGTT DN 2010 (OK)_Niengiam_Hung_final 3" xfId="1859"/>
    <cellStyle name="_07. NGTT2009-NN_Book3_05 NGTT DN 2010 (OK)_Sovu-lyhon-2014" xfId="1860"/>
    <cellStyle name="_07. NGTT2009-NN_Book3_05 NGTT DN 2010 (OK)_Tonghop-phucdap-Tinh-Hanh-TuanAnh-V1" xfId="1861"/>
    <cellStyle name="_07. NGTT2009-NN_Book3_05 NGTT DN 2010 (OK)_Uoc-danso-2014-2015-2016-BoTaichinh" xfId="1862"/>
    <cellStyle name="_07. NGTT2009-NN_Book3_05 NGTT DN 2010 (OK)_Uoctinh-danso-31-12-2013-BoTaichinh-OUT" xfId="1863"/>
    <cellStyle name="_07. NGTT2009-NN_Book3_06 NGTT LN,TS 2013 co so" xfId="1864"/>
    <cellStyle name="_07. NGTT2009-NN_Book3_06 Nong, lam nghiep 2010  (ok)" xfId="1865"/>
    <cellStyle name="_07. NGTT2009-NN_Book3_06 Nong, lam nghiep 2010  (ok) 2" xfId="1866"/>
    <cellStyle name="_07. NGTT2009-NN_Book3_06 Nong, lam nghiep 2010  (ok) 3" xfId="1867"/>
    <cellStyle name="_07. NGTT2009-NN_Book3_07 NGTT CN 2012" xfId="1868"/>
    <cellStyle name="_07. NGTT2009-NN_Book3_07 NGTT CN 2012 2" xfId="1869"/>
    <cellStyle name="_07. NGTT2009-NN_Book3_07 NGTT CN 2012 3" xfId="1870"/>
    <cellStyle name="_07. NGTT2009-NN_Book3_08 Thuong mai Tong muc - Diep" xfId="1871"/>
    <cellStyle name="_07. NGTT2009-NN_Book3_08 Thuong mai Tong muc - Diep 2" xfId="1872"/>
    <cellStyle name="_07. NGTT2009-NN_Book3_08 Thuong mai Tong muc - Diep 3" xfId="1873"/>
    <cellStyle name="_07. NGTT2009-NN_Book3_08 Thuong mai va Du lich (Ok)" xfId="1874"/>
    <cellStyle name="_07. NGTT2009-NN_Book3_08 Thuong mai va Du lich (Ok) 2" xfId="1875"/>
    <cellStyle name="_07. NGTT2009-NN_Book3_08 Thuong mai va Du lich (Ok) 3" xfId="1876"/>
    <cellStyle name="_07. NGTT2009-NN_Book3_08 Thuong mai va Du lich (Ok)_nien giam tom tat nong nghiep 2013" xfId="1877"/>
    <cellStyle name="_07. NGTT2009-NN_Book3_08 Thuong mai va Du lich (Ok)_Phan II (In)" xfId="1878"/>
    <cellStyle name="_07. NGTT2009-NN_Book3_09 Chi so gia 2011- VuTKG-1 (Ok)" xfId="1879"/>
    <cellStyle name="_07. NGTT2009-NN_Book3_09 Chi so gia 2011- VuTKG-1 (Ok) 2" xfId="1880"/>
    <cellStyle name="_07. NGTT2009-NN_Book3_09 Chi so gia 2011- VuTKG-1 (Ok) 3" xfId="1881"/>
    <cellStyle name="_07. NGTT2009-NN_Book3_09 Chi so gia 2011- VuTKG-1 (Ok)_nien giam tom tat nong nghiep 2013" xfId="1882"/>
    <cellStyle name="_07. NGTT2009-NN_Book3_09 Chi so gia 2011- VuTKG-1 (Ok)_Phan II (In)" xfId="1883"/>
    <cellStyle name="_07. NGTT2009-NN_Book3_09 Du lich" xfId="1884"/>
    <cellStyle name="_07. NGTT2009-NN_Book3_09 Du lich 2" xfId="1885"/>
    <cellStyle name="_07. NGTT2009-NN_Book3_09 Du lich 3" xfId="1886"/>
    <cellStyle name="_07. NGTT2009-NN_Book3_09 Du lich_nien giam tom tat nong nghiep 2013" xfId="1887"/>
    <cellStyle name="_07. NGTT2009-NN_Book3_09 Du lich_Phan II (In)" xfId="1888"/>
    <cellStyle name="_07. NGTT2009-NN_Book3_10 Market VH, YT, GD, NGTT 2011 " xfId="1889"/>
    <cellStyle name="_07. NGTT2009-NN_Book3_10 Market VH, YT, GD, NGTT 2011  2" xfId="1890"/>
    <cellStyle name="_07. NGTT2009-NN_Book3_10 Market VH, YT, GD, NGTT 2011  3" xfId="1891"/>
    <cellStyle name="_07. NGTT2009-NN_Book3_10 Market VH, YT, GD, NGTT 2011  4" xfId="1892"/>
    <cellStyle name="_07. NGTT2009-NN_Book3_10 Market VH, YT, GD, NGTT 2011 _02  Dan so lao dong(OK)" xfId="1893"/>
    <cellStyle name="_07. NGTT2009-NN_Book3_10 Market VH, YT, GD, NGTT 2011 _02  Dan so lao dong(OK) 2" xfId="1894"/>
    <cellStyle name="_07. NGTT2009-NN_Book3_10 Market VH, YT, GD, NGTT 2011 _02  Dan so lao dong(OK) 3" xfId="1895"/>
    <cellStyle name="_07. NGTT2009-NN_Book3_10 Market VH, YT, GD, NGTT 2011 _03 TKQG va Thu chi NSNN 2012" xfId="1896"/>
    <cellStyle name="_07. NGTT2009-NN_Book3_10 Market VH, YT, GD, NGTT 2011 _03 TKQG va Thu chi NSNN 2012 2" xfId="1897"/>
    <cellStyle name="_07. NGTT2009-NN_Book3_10 Market VH, YT, GD, NGTT 2011 _03 TKQG va Thu chi NSNN 2012 3" xfId="1898"/>
    <cellStyle name="_07. NGTT2009-NN_Book3_10 Market VH, YT, GD, NGTT 2011 _04 Doanh nghiep va CSKDCT 2012" xfId="1899"/>
    <cellStyle name="_07. NGTT2009-NN_Book3_10 Market VH, YT, GD, NGTT 2011 _04 Doanh nghiep va CSKDCT 2012 2" xfId="1900"/>
    <cellStyle name="_07. NGTT2009-NN_Book3_10 Market VH, YT, GD, NGTT 2011 _04 Doanh nghiep va CSKDCT 2012 3" xfId="1901"/>
    <cellStyle name="_07. NGTT2009-NN_Book3_10 Market VH, YT, GD, NGTT 2011 _05 Doanh nghiep va Ca the_2011 (Ok)" xfId="1902"/>
    <cellStyle name="_07. NGTT2009-NN_Book3_10 Market VH, YT, GD, NGTT 2011 _06 NGTT LN,TS 2013 co so" xfId="1903"/>
    <cellStyle name="_07. NGTT2009-NN_Book3_10 Market VH, YT, GD, NGTT 2011 _07 NGTT CN 2012" xfId="1904"/>
    <cellStyle name="_07. NGTT2009-NN_Book3_10 Market VH, YT, GD, NGTT 2011 _07 NGTT CN 2012 2" xfId="1905"/>
    <cellStyle name="_07. NGTT2009-NN_Book3_10 Market VH, YT, GD, NGTT 2011 _07 NGTT CN 2012 3" xfId="1906"/>
    <cellStyle name="_07. NGTT2009-NN_Book3_10 Market VH, YT, GD, NGTT 2011 _08 Thuong mai Tong muc - Diep" xfId="1907"/>
    <cellStyle name="_07. NGTT2009-NN_Book3_10 Market VH, YT, GD, NGTT 2011 _08 Thuong mai Tong muc - Diep 2" xfId="1908"/>
    <cellStyle name="_07. NGTT2009-NN_Book3_10 Market VH, YT, GD, NGTT 2011 _08 Thuong mai Tong muc - Diep 3" xfId="1909"/>
    <cellStyle name="_07. NGTT2009-NN_Book3_10 Market VH, YT, GD, NGTT 2011 _08 Thuong mai va Du lich (Ok)" xfId="1910"/>
    <cellStyle name="_07. NGTT2009-NN_Book3_10 Market VH, YT, GD, NGTT 2011 _08 Thuong mai va Du lich (Ok) 2" xfId="1911"/>
    <cellStyle name="_07. NGTT2009-NN_Book3_10 Market VH, YT, GD, NGTT 2011 _08 Thuong mai va Du lich (Ok) 3" xfId="1912"/>
    <cellStyle name="_07. NGTT2009-NN_Book3_10 Market VH, YT, GD, NGTT 2011 _08 Thuong mai va Du lich (Ok)_nien giam tom tat nong nghiep 2013" xfId="1913"/>
    <cellStyle name="_07. NGTT2009-NN_Book3_10 Market VH, YT, GD, NGTT 2011 _08 Thuong mai va Du lich (Ok)_Phan II (In)" xfId="1914"/>
    <cellStyle name="_07. NGTT2009-NN_Book3_10 Market VH, YT, GD, NGTT 2011 _09 Chi so gia 2011- VuTKG-1 (Ok)" xfId="1915"/>
    <cellStyle name="_07. NGTT2009-NN_Book3_10 Market VH, YT, GD, NGTT 2011 _09 Chi so gia 2011- VuTKG-1 (Ok) 2" xfId="1916"/>
    <cellStyle name="_07. NGTT2009-NN_Book3_10 Market VH, YT, GD, NGTT 2011 _09 Chi so gia 2011- VuTKG-1 (Ok) 3" xfId="1917"/>
    <cellStyle name="_07. NGTT2009-NN_Book3_10 Market VH, YT, GD, NGTT 2011 _09 Chi so gia 2011- VuTKG-1 (Ok)_nien giam tom tat nong nghiep 2013" xfId="1918"/>
    <cellStyle name="_07. NGTT2009-NN_Book3_10 Market VH, YT, GD, NGTT 2011 _09 Chi so gia 2011- VuTKG-1 (Ok)_Phan II (In)" xfId="1919"/>
    <cellStyle name="_07. NGTT2009-NN_Book3_10 Market VH, YT, GD, NGTT 2011 _09 Du lich" xfId="1920"/>
    <cellStyle name="_07. NGTT2009-NN_Book3_10 Market VH, YT, GD, NGTT 2011 _09 Du lich 2" xfId="1921"/>
    <cellStyle name="_07. NGTT2009-NN_Book3_10 Market VH, YT, GD, NGTT 2011 _09 Du lich 3" xfId="1922"/>
    <cellStyle name="_07. NGTT2009-NN_Book3_10 Market VH, YT, GD, NGTT 2011 _09 Du lich_nien giam tom tat nong nghiep 2013" xfId="1923"/>
    <cellStyle name="_07. NGTT2009-NN_Book3_10 Market VH, YT, GD, NGTT 2011 _09 Du lich_Phan II (In)" xfId="1924"/>
    <cellStyle name="_07. NGTT2009-NN_Book3_10 Market VH, YT, GD, NGTT 2011 _10 Van tai va BCVT (da sua ok)" xfId="1925"/>
    <cellStyle name="_07. NGTT2009-NN_Book3_10 Market VH, YT, GD, NGTT 2011 _10 Van tai va BCVT (da sua ok) 2" xfId="1926"/>
    <cellStyle name="_07. NGTT2009-NN_Book3_10 Market VH, YT, GD, NGTT 2011 _10 Van tai va BCVT (da sua ok) 3" xfId="1927"/>
    <cellStyle name="_07. NGTT2009-NN_Book3_10 Market VH, YT, GD, NGTT 2011 _10 Van tai va BCVT (da sua ok)_nien giam tom tat nong nghiep 2013" xfId="1928"/>
    <cellStyle name="_07. NGTT2009-NN_Book3_10 Market VH, YT, GD, NGTT 2011 _10 Van tai va BCVT (da sua ok)_Phan II (In)" xfId="1929"/>
    <cellStyle name="_07. NGTT2009-NN_Book3_10 Market VH, YT, GD, NGTT 2011 _11 (3)" xfId="1930"/>
    <cellStyle name="_07. NGTT2009-NN_Book3_10 Market VH, YT, GD, NGTT 2011 _11 (3) 2" xfId="1931"/>
    <cellStyle name="_07. NGTT2009-NN_Book3_10 Market VH, YT, GD, NGTT 2011 _11 (3) 3" xfId="1932"/>
    <cellStyle name="_07. NGTT2009-NN_Book3_10 Market VH, YT, GD, NGTT 2011 _11 (3) 4" xfId="1933"/>
    <cellStyle name="_07. NGTT2009-NN_Book3_10 Market VH, YT, GD, NGTT 2011 _11 (3)_04 Doanh nghiep va CSKDCT 2012" xfId="1934"/>
    <cellStyle name="_07. NGTT2009-NN_Book3_10 Market VH, YT, GD, NGTT 2011 _11 (3)_04 Doanh nghiep va CSKDCT 2012 2" xfId="1935"/>
    <cellStyle name="_07. NGTT2009-NN_Book3_10 Market VH, YT, GD, NGTT 2011 _11 (3)_04 Doanh nghiep va CSKDCT 2012 3" xfId="1936"/>
    <cellStyle name="_07. NGTT2009-NN_Book3_10 Market VH, YT, GD, NGTT 2011 _11 (3)_Book2" xfId="1937"/>
    <cellStyle name="_07. NGTT2009-NN_Book3_10 Market VH, YT, GD, NGTT 2011 _11 (3)_Book2 2" xfId="1938"/>
    <cellStyle name="_07. NGTT2009-NN_Book3_10 Market VH, YT, GD, NGTT 2011 _11 (3)_Book2 3" xfId="1939"/>
    <cellStyle name="_07. NGTT2009-NN_Book3_10 Market VH, YT, GD, NGTT 2011 _11 (3)_NGTK-daydu-2014-Laodong" xfId="1940"/>
    <cellStyle name="_07. NGTT2009-NN_Book3_10 Market VH, YT, GD, NGTT 2011 _11 (3)_NGTK-daydu-2014-Laodong 2" xfId="1941"/>
    <cellStyle name="_07. NGTT2009-NN_Book3_10 Market VH, YT, GD, NGTT 2011 _11 (3)_NGTK-daydu-2014-Laodong 3" xfId="1942"/>
    <cellStyle name="_07. NGTT2009-NN_Book3_10 Market VH, YT, GD, NGTT 2011 _11 (3)_nien giam tom tat nong nghiep 2013" xfId="1943"/>
    <cellStyle name="_07. NGTT2009-NN_Book3_10 Market VH, YT, GD, NGTT 2011 _11 (3)_Niengiam_Hung_final" xfId="1944"/>
    <cellStyle name="_07. NGTT2009-NN_Book3_10 Market VH, YT, GD, NGTT 2011 _11 (3)_Niengiam_Hung_final 2" xfId="1945"/>
    <cellStyle name="_07. NGTT2009-NN_Book3_10 Market VH, YT, GD, NGTT 2011 _11 (3)_Niengiam_Hung_final 3" xfId="1946"/>
    <cellStyle name="_07. NGTT2009-NN_Book3_10 Market VH, YT, GD, NGTT 2011 _11 (3)_Phan II (In)" xfId="1947"/>
    <cellStyle name="_07. NGTT2009-NN_Book3_10 Market VH, YT, GD, NGTT 2011 _11 (3)_Sovu-lyhon-2014" xfId="1948"/>
    <cellStyle name="_07. NGTT2009-NN_Book3_10 Market VH, YT, GD, NGTT 2011 _11 (3)_Xl0000167" xfId="1949"/>
    <cellStyle name="_07. NGTT2009-NN_Book3_10 Market VH, YT, GD, NGTT 2011 _11 (3)_Xl0000167 2" xfId="1950"/>
    <cellStyle name="_07. NGTT2009-NN_Book3_10 Market VH, YT, GD, NGTT 2011 _11 (3)_Xl0000167 3" xfId="1951"/>
    <cellStyle name="_07. NGTT2009-NN_Book3_10 Market VH, YT, GD, NGTT 2011 _12 (2)" xfId="1952"/>
    <cellStyle name="_07. NGTT2009-NN_Book3_10 Market VH, YT, GD, NGTT 2011 _12 (2) 2" xfId="1953"/>
    <cellStyle name="_07. NGTT2009-NN_Book3_10 Market VH, YT, GD, NGTT 2011 _12 (2) 3" xfId="1954"/>
    <cellStyle name="_07. NGTT2009-NN_Book3_10 Market VH, YT, GD, NGTT 2011 _12 (2) 4" xfId="1955"/>
    <cellStyle name="_07. NGTT2009-NN_Book3_10 Market VH, YT, GD, NGTT 2011 _12 (2)_04 Doanh nghiep va CSKDCT 2012" xfId="1956"/>
    <cellStyle name="_07. NGTT2009-NN_Book3_10 Market VH, YT, GD, NGTT 2011 _12 (2)_04 Doanh nghiep va CSKDCT 2012 2" xfId="1957"/>
    <cellStyle name="_07. NGTT2009-NN_Book3_10 Market VH, YT, GD, NGTT 2011 _12 (2)_04 Doanh nghiep va CSKDCT 2012 3" xfId="1958"/>
    <cellStyle name="_07. NGTT2009-NN_Book3_10 Market VH, YT, GD, NGTT 2011 _12 (2)_Book2" xfId="1959"/>
    <cellStyle name="_07. NGTT2009-NN_Book3_10 Market VH, YT, GD, NGTT 2011 _12 (2)_Book2 2" xfId="1960"/>
    <cellStyle name="_07. NGTT2009-NN_Book3_10 Market VH, YT, GD, NGTT 2011 _12 (2)_Book2 3" xfId="1961"/>
    <cellStyle name="_07. NGTT2009-NN_Book3_10 Market VH, YT, GD, NGTT 2011 _12 (2)_NGTK-daydu-2014-Laodong" xfId="1962"/>
    <cellStyle name="_07. NGTT2009-NN_Book3_10 Market VH, YT, GD, NGTT 2011 _12 (2)_NGTK-daydu-2014-Laodong 2" xfId="1963"/>
    <cellStyle name="_07. NGTT2009-NN_Book3_10 Market VH, YT, GD, NGTT 2011 _12 (2)_NGTK-daydu-2014-Laodong 3" xfId="1964"/>
    <cellStyle name="_07. NGTT2009-NN_Book3_10 Market VH, YT, GD, NGTT 2011 _12 (2)_nien giam tom tat nong nghiep 2013" xfId="1965"/>
    <cellStyle name="_07. NGTT2009-NN_Book3_10 Market VH, YT, GD, NGTT 2011 _12 (2)_Niengiam_Hung_final" xfId="1966"/>
    <cellStyle name="_07. NGTT2009-NN_Book3_10 Market VH, YT, GD, NGTT 2011 _12 (2)_Niengiam_Hung_final 2" xfId="1967"/>
    <cellStyle name="_07. NGTT2009-NN_Book3_10 Market VH, YT, GD, NGTT 2011 _12 (2)_Niengiam_Hung_final 3" xfId="1968"/>
    <cellStyle name="_07. NGTT2009-NN_Book3_10 Market VH, YT, GD, NGTT 2011 _12 (2)_Phan II (In)" xfId="1969"/>
    <cellStyle name="_07. NGTT2009-NN_Book3_10 Market VH, YT, GD, NGTT 2011 _12 (2)_Sovu-lyhon-2014" xfId="1970"/>
    <cellStyle name="_07. NGTT2009-NN_Book3_10 Market VH, YT, GD, NGTT 2011 _12 (2)_Xl0000167" xfId="1971"/>
    <cellStyle name="_07. NGTT2009-NN_Book3_10 Market VH, YT, GD, NGTT 2011 _12 (2)_Xl0000167 2" xfId="1972"/>
    <cellStyle name="_07. NGTT2009-NN_Book3_10 Market VH, YT, GD, NGTT 2011 _12 (2)_Xl0000167 3" xfId="1973"/>
    <cellStyle name="_07. NGTT2009-NN_Book3_10 Market VH, YT, GD, NGTT 2011 _12 Giao duc, Y Te va Muc songnam2011" xfId="1974"/>
    <cellStyle name="_07. NGTT2009-NN_Book3_10 Market VH, YT, GD, NGTT 2011 _12 Giao duc, Y Te va Muc songnam2011 2" xfId="1975"/>
    <cellStyle name="_07. NGTT2009-NN_Book3_10 Market VH, YT, GD, NGTT 2011 _12 Giao duc, Y Te va Muc songnam2011 3" xfId="1976"/>
    <cellStyle name="_07. NGTT2009-NN_Book3_10 Market VH, YT, GD, NGTT 2011 _12 Giao duc, Y Te va Muc songnam2011_nien giam tom tat nong nghiep 2013" xfId="1977"/>
    <cellStyle name="_07. NGTT2009-NN_Book3_10 Market VH, YT, GD, NGTT 2011 _12 Giao duc, Y Te va Muc songnam2011_Phan II (In)" xfId="1978"/>
    <cellStyle name="_07. NGTT2009-NN_Book3_10 Market VH, YT, GD, NGTT 2011 _12 MSDC_Thuy Van" xfId="1979"/>
    <cellStyle name="_07. NGTT2009-NN_Book3_10 Market VH, YT, GD, NGTT 2011 _13 Van tai 2012" xfId="1980"/>
    <cellStyle name="_07. NGTT2009-NN_Book3_10 Market VH, YT, GD, NGTT 2011 _13 Van tai 2012 2" xfId="1981"/>
    <cellStyle name="_07. NGTT2009-NN_Book3_10 Market VH, YT, GD, NGTT 2011 _13 Van tai 2012 3" xfId="1982"/>
    <cellStyle name="_07. NGTT2009-NN_Book3_10 Market VH, YT, GD, NGTT 2011 _Book2" xfId="1983"/>
    <cellStyle name="_07. NGTT2009-NN_Book3_10 Market VH, YT, GD, NGTT 2011 _Book2 2" xfId="1984"/>
    <cellStyle name="_07. NGTT2009-NN_Book3_10 Market VH, YT, GD, NGTT 2011 _Book2 3" xfId="1985"/>
    <cellStyle name="_07. NGTT2009-NN_Book3_10 Market VH, YT, GD, NGTT 2011 _Giaoduc2013(ok)" xfId="1986"/>
    <cellStyle name="_07. NGTT2009-NN_Book3_10 Market VH, YT, GD, NGTT 2011 _Giaoduc2013(ok) 2" xfId="1987"/>
    <cellStyle name="_07. NGTT2009-NN_Book3_10 Market VH, YT, GD, NGTT 2011 _Giaoduc2013(ok) 3" xfId="1988"/>
    <cellStyle name="_07. NGTT2009-NN_Book3_10 Market VH, YT, GD, NGTT 2011 _Maket NGTT2012 LN,TS (7-1-2013)" xfId="1989"/>
    <cellStyle name="_07. NGTT2009-NN_Book3_10 Market VH, YT, GD, NGTT 2011 _Maket NGTT2012 LN,TS (7-1-2013) 2" xfId="1990"/>
    <cellStyle name="_07. NGTT2009-NN_Book3_10 Market VH, YT, GD, NGTT 2011 _Maket NGTT2012 LN,TS (7-1-2013) 3" xfId="1991"/>
    <cellStyle name="_07. NGTT2009-NN_Book3_10 Market VH, YT, GD, NGTT 2011 _Maket NGTT2012 LN,TS (7-1-2013)_Nongnghiep" xfId="1992"/>
    <cellStyle name="_07. NGTT2009-NN_Book3_10 Market VH, YT, GD, NGTT 2011 _Maket NGTT2012 LN,TS (7-1-2013)_Nongnghiep 2" xfId="1993"/>
    <cellStyle name="_07. NGTT2009-NN_Book3_10 Market VH, YT, GD, NGTT 2011 _Maket NGTT2012 LN,TS (7-1-2013)_Nongnghiep 3" xfId="1994"/>
    <cellStyle name="_07. NGTT2009-NN_Book3_10 Market VH, YT, GD, NGTT 2011 _Mau" xfId="1995"/>
    <cellStyle name="_07. NGTT2009-NN_Book3_10 Market VH, YT, GD, NGTT 2011 _Ngiam_lamnghiep_2011_v2(1)(1)" xfId="1996"/>
    <cellStyle name="_07. NGTT2009-NN_Book3_10 Market VH, YT, GD, NGTT 2011 _Ngiam_lamnghiep_2011_v2(1)(1) 2" xfId="1997"/>
    <cellStyle name="_07. NGTT2009-NN_Book3_10 Market VH, YT, GD, NGTT 2011 _Ngiam_lamnghiep_2011_v2(1)(1) 3" xfId="1998"/>
    <cellStyle name="_07. NGTT2009-NN_Book3_10 Market VH, YT, GD, NGTT 2011 _Ngiam_lamnghiep_2011_v2(1)(1)_Nongnghiep" xfId="1999"/>
    <cellStyle name="_07. NGTT2009-NN_Book3_10 Market VH, YT, GD, NGTT 2011 _Ngiam_lamnghiep_2011_v2(1)(1)_Nongnghiep 2" xfId="2000"/>
    <cellStyle name="_07. NGTT2009-NN_Book3_10 Market VH, YT, GD, NGTT 2011 _Ngiam_lamnghiep_2011_v2(1)(1)_Nongnghiep 3" xfId="2001"/>
    <cellStyle name="_07. NGTT2009-NN_Book3_10 Market VH, YT, GD, NGTT 2011 _NGTK-daydu-2014-Laodong" xfId="2002"/>
    <cellStyle name="_07. NGTT2009-NN_Book3_10 Market VH, YT, GD, NGTT 2011 _NGTK-daydu-2014-Laodong 2" xfId="2003"/>
    <cellStyle name="_07. NGTT2009-NN_Book3_10 Market VH, YT, GD, NGTT 2011 _NGTK-daydu-2014-Laodong 3" xfId="2004"/>
    <cellStyle name="_07. NGTT2009-NN_Book3_10 Market VH, YT, GD, NGTT 2011 _NGTT LN,TS 2012 (Chuan)" xfId="2005"/>
    <cellStyle name="_07. NGTT2009-NN_Book3_10 Market VH, YT, GD, NGTT 2011 _NGTT LN,TS 2012 (Chuan) 2" xfId="2006"/>
    <cellStyle name="_07. NGTT2009-NN_Book3_10 Market VH, YT, GD, NGTT 2011 _NGTT LN,TS 2012 (Chuan) 3" xfId="2007"/>
    <cellStyle name="_07. NGTT2009-NN_Book3_10 Market VH, YT, GD, NGTT 2011 _Nien giam TT Vu Nong nghiep 2012(solieu)-gui Vu TH 29-3-2013" xfId="2008"/>
    <cellStyle name="_07. NGTT2009-NN_Book3_10 Market VH, YT, GD, NGTT 2011 _Nien giam TT Vu Nong nghiep 2012(solieu)-gui Vu TH 29-3-2013 2" xfId="2009"/>
    <cellStyle name="_07. NGTT2009-NN_Book3_10 Market VH, YT, GD, NGTT 2011 _Nien giam TT Vu Nong nghiep 2012(solieu)-gui Vu TH 29-3-2013 3" xfId="2010"/>
    <cellStyle name="_07. NGTT2009-NN_Book3_10 Market VH, YT, GD, NGTT 2011 _Niengiam_Hung_final" xfId="2011"/>
    <cellStyle name="_07. NGTT2009-NN_Book3_10 Market VH, YT, GD, NGTT 2011 _Niengiam_Hung_final 2" xfId="2012"/>
    <cellStyle name="_07. NGTT2009-NN_Book3_10 Market VH, YT, GD, NGTT 2011 _Niengiam_Hung_final 3" xfId="2013"/>
    <cellStyle name="_07. NGTT2009-NN_Book3_10 Market VH, YT, GD, NGTT 2011 _Nongnghiep" xfId="2014"/>
    <cellStyle name="_07. NGTT2009-NN_Book3_10 Market VH, YT, GD, NGTT 2011 _Nongnghiep 2" xfId="2015"/>
    <cellStyle name="_07. NGTT2009-NN_Book3_10 Market VH, YT, GD, NGTT 2011 _Nongnghiep 3" xfId="2016"/>
    <cellStyle name="_07. NGTT2009-NN_Book3_10 Market VH, YT, GD, NGTT 2011 _Nongnghiep NGDD 2012_cap nhat den 24-5-2013(1)" xfId="2017"/>
    <cellStyle name="_07. NGTT2009-NN_Book3_10 Market VH, YT, GD, NGTT 2011 _Nongnghiep NGDD 2012_cap nhat den 24-5-2013(1) 2" xfId="2018"/>
    <cellStyle name="_07. NGTT2009-NN_Book3_10 Market VH, YT, GD, NGTT 2011 _Nongnghiep NGDD 2012_cap nhat den 24-5-2013(1) 3" xfId="2019"/>
    <cellStyle name="_07. NGTT2009-NN_Book3_10 Market VH, YT, GD, NGTT 2011 _Nongnghiep_Nongnghiep NGDD 2012_cap nhat den 24-5-2013(1)" xfId="2020"/>
    <cellStyle name="_07. NGTT2009-NN_Book3_10 Market VH, YT, GD, NGTT 2011 _Nongnghiep_Nongnghiep NGDD 2012_cap nhat den 24-5-2013(1) 2" xfId="2021"/>
    <cellStyle name="_07. NGTT2009-NN_Book3_10 Market VH, YT, GD, NGTT 2011 _Nongnghiep_Nongnghiep NGDD 2012_cap nhat den 24-5-2013(1) 3" xfId="2022"/>
    <cellStyle name="_07. NGTT2009-NN_Book3_10 Market VH, YT, GD, NGTT 2011 _So lieu quoc te TH" xfId="2023"/>
    <cellStyle name="_07. NGTT2009-NN_Book3_10 Market VH, YT, GD, NGTT 2011 _So lieu quoc te TH 2" xfId="2024"/>
    <cellStyle name="_07. NGTT2009-NN_Book3_10 Market VH, YT, GD, NGTT 2011 _So lieu quoc te TH 3" xfId="2025"/>
    <cellStyle name="_07. NGTT2009-NN_Book3_10 Market VH, YT, GD, NGTT 2011 _So lieu quoc te TH_nien giam tom tat nong nghiep 2013" xfId="2026"/>
    <cellStyle name="_07. NGTT2009-NN_Book3_10 Market VH, YT, GD, NGTT 2011 _So lieu quoc te TH_Phan II (In)" xfId="2027"/>
    <cellStyle name="_07. NGTT2009-NN_Book3_10 Market VH, YT, GD, NGTT 2011 _Sovu-lyhon-2014" xfId="2028"/>
    <cellStyle name="_07. NGTT2009-NN_Book3_10 Market VH, YT, GD, NGTT 2011 _TKQG" xfId="2029"/>
    <cellStyle name="_07. NGTT2009-NN_Book3_10 Market VH, YT, GD, NGTT 2011 _Xl0000147" xfId="2030"/>
    <cellStyle name="_07. NGTT2009-NN_Book3_10 Market VH, YT, GD, NGTT 2011 _Xl0000147 2" xfId="2031"/>
    <cellStyle name="_07. NGTT2009-NN_Book3_10 Market VH, YT, GD, NGTT 2011 _Xl0000147 3" xfId="2032"/>
    <cellStyle name="_07. NGTT2009-NN_Book3_10 Market VH, YT, GD, NGTT 2011 _Xl0000167" xfId="2033"/>
    <cellStyle name="_07. NGTT2009-NN_Book3_10 Market VH, YT, GD, NGTT 2011 _Xl0000167 2" xfId="2034"/>
    <cellStyle name="_07. NGTT2009-NN_Book3_10 Market VH, YT, GD, NGTT 2011 _Xl0000167 3" xfId="2035"/>
    <cellStyle name="_07. NGTT2009-NN_Book3_10 Market VH, YT, GD, NGTT 2011 _XNK" xfId="2036"/>
    <cellStyle name="_07. NGTT2009-NN_Book3_10 Market VH, YT, GD, NGTT 2011 _XNK 2" xfId="2037"/>
    <cellStyle name="_07. NGTT2009-NN_Book3_10 Market VH, YT, GD, NGTT 2011 _XNK 3" xfId="2038"/>
    <cellStyle name="_07. NGTT2009-NN_Book3_10 Market VH, YT, GD, NGTT 2011 _XNK_nien giam tom tat nong nghiep 2013" xfId="2039"/>
    <cellStyle name="_07. NGTT2009-NN_Book3_10 Market VH, YT, GD, NGTT 2011 _XNK_Phan II (In)" xfId="2040"/>
    <cellStyle name="_07. NGTT2009-NN_Book3_10 Van tai va BCVT (da sua ok)" xfId="2041"/>
    <cellStyle name="_07. NGTT2009-NN_Book3_10 Van tai va BCVT (da sua ok) 2" xfId="2042"/>
    <cellStyle name="_07. NGTT2009-NN_Book3_10 Van tai va BCVT (da sua ok) 3" xfId="2043"/>
    <cellStyle name="_07. NGTT2009-NN_Book3_10 Van tai va BCVT (da sua ok)_nien giam tom tat nong nghiep 2013" xfId="2044"/>
    <cellStyle name="_07. NGTT2009-NN_Book3_10 Van tai va BCVT (da sua ok)_Phan II (In)" xfId="2045"/>
    <cellStyle name="_07. NGTT2009-NN_Book3_10 VH, YT, GD, NGTT 2010 - (OK)" xfId="2046"/>
    <cellStyle name="_07. NGTT2009-NN_Book3_10 VH, YT, GD, NGTT 2010 - (OK) 2" xfId="2047"/>
    <cellStyle name="_07. NGTT2009-NN_Book3_10 VH, YT, GD, NGTT 2010 - (OK) 3" xfId="2048"/>
    <cellStyle name="_07. NGTT2009-NN_Book3_10 VH, YT, GD, NGTT 2010 - (OK) 4" xfId="2049"/>
    <cellStyle name="_07. NGTT2009-NN_Book3_10 VH, YT, GD, NGTT 2010 - (OK)_Bo sung 04 bieu Cong nghiep" xfId="2050"/>
    <cellStyle name="_07. NGTT2009-NN_Book3_10 VH, YT, GD, NGTT 2010 - (OK)_Bo sung 04 bieu Cong nghiep 2" xfId="2051"/>
    <cellStyle name="_07. NGTT2009-NN_Book3_10 VH, YT, GD, NGTT 2010 - (OK)_Bo sung 04 bieu Cong nghiep 3" xfId="2052"/>
    <cellStyle name="_07. NGTT2009-NN_Book3_10 VH, YT, GD, NGTT 2010 - (OK)_Bo sung 04 bieu Cong nghiep 4" xfId="2053"/>
    <cellStyle name="_07. NGTT2009-NN_Book3_10 VH, YT, GD, NGTT 2010 - (OK)_Bo sung 04 bieu Cong nghiep_Book2" xfId="2054"/>
    <cellStyle name="_07. NGTT2009-NN_Book3_10 VH, YT, GD, NGTT 2010 - (OK)_Bo sung 04 bieu Cong nghiep_Book2 2" xfId="2055"/>
    <cellStyle name="_07. NGTT2009-NN_Book3_10 VH, YT, GD, NGTT 2010 - (OK)_Bo sung 04 bieu Cong nghiep_Book2 3" xfId="2056"/>
    <cellStyle name="_07. NGTT2009-NN_Book3_10 VH, YT, GD, NGTT 2010 - (OK)_Bo sung 04 bieu Cong nghiep_Dieuchinh-DSTB-2010-2014-Tinh-Trungcau-CTK" xfId="2057"/>
    <cellStyle name="_07. NGTT2009-NN_Book3_10 VH, YT, GD, NGTT 2010 - (OK)_Bo sung 04 bieu Cong nghiep_Market DSLD 2013  Co so" xfId="2058"/>
    <cellStyle name="_07. NGTT2009-NN_Book3_10 VH, YT, GD, NGTT 2010 - (OK)_Bo sung 04 bieu Cong nghiep_Market DSLD 2013  Co so_Dieuchinh-DSTB-2010-2014-Tinh-Trungcau-CTK" xfId="2059"/>
    <cellStyle name="_07. NGTT2009-NN_Book3_10 VH, YT, GD, NGTT 2010 - (OK)_Bo sung 04 bieu Cong nghiep_Market DSLD 2013  Co so_Tonghop-phucdap-Tinh-Hanh-TuanAnh-V1" xfId="2060"/>
    <cellStyle name="_07. NGTT2009-NN_Book3_10 VH, YT, GD, NGTT 2010 - (OK)_Bo sung 04 bieu Cong nghiep_Market DSLD 2013  Co so_Uoc-danso-2014-2015-2016-BoTaichinh" xfId="2061"/>
    <cellStyle name="_07. NGTT2009-NN_Book3_10 VH, YT, GD, NGTT 2010 - (OK)_Bo sung 04 bieu Cong nghiep_Mau" xfId="2062"/>
    <cellStyle name="_07. NGTT2009-NN_Book3_10 VH, YT, GD, NGTT 2010 - (OK)_Bo sung 04 bieu Cong nghiep_Mau 2" xfId="2063"/>
    <cellStyle name="_07. NGTT2009-NN_Book3_10 VH, YT, GD, NGTT 2010 - (OK)_Bo sung 04 bieu Cong nghiep_Mau 3" xfId="2064"/>
    <cellStyle name="_07. NGTT2009-NN_Book3_10 VH, YT, GD, NGTT 2010 - (OK)_Bo sung 04 bieu Cong nghiep_NGTK-daydu-2014-Laodong" xfId="2065"/>
    <cellStyle name="_07. NGTT2009-NN_Book3_10 VH, YT, GD, NGTT 2010 - (OK)_Bo sung 04 bieu Cong nghiep_NGTK-daydu-2014-Laodong 2" xfId="2066"/>
    <cellStyle name="_07. NGTT2009-NN_Book3_10 VH, YT, GD, NGTT 2010 - (OK)_Bo sung 04 bieu Cong nghiep_NGTK-daydu-2014-Laodong 3" xfId="2067"/>
    <cellStyle name="_07. NGTT2009-NN_Book3_10 VH, YT, GD, NGTT 2010 - (OK)_Bo sung 04 bieu Cong nghiep_Nien giam Thong ke_DSLD_2013_gui vu TH" xfId="2068"/>
    <cellStyle name="_07. NGTT2009-NN_Book3_10 VH, YT, GD, NGTT 2010 - (OK)_Bo sung 04 bieu Cong nghiep_Nien giam Thong ke_DSLD_2013_gui vu TH_25-12-2014" xfId="2069"/>
    <cellStyle name="_07. NGTT2009-NN_Book3_10 VH, YT, GD, NGTT 2010 - (OK)_Bo sung 04 bieu Cong nghiep_Nien giam Thong ke_DSLD_2013_gui vu TH_25-12-2014_Dieuchinh-DSTB-2010-2014-Tinh-Trungcau-CTK" xfId="2070"/>
    <cellStyle name="_07. NGTT2009-NN_Book3_10 VH, YT, GD, NGTT 2010 - (OK)_Bo sung 04 bieu Cong nghiep_Nien giam Thong ke_DSLD_2013_gui vu TH_25-12-2014_Tonghop-phucdap-Tinh-Hanh-TuanAnh-V1" xfId="2071"/>
    <cellStyle name="_07. NGTT2009-NN_Book3_10 VH, YT, GD, NGTT 2010 - (OK)_Bo sung 04 bieu Cong nghiep_Nien giam Thong ke_DSLD_2013_gui vu TH_25-12-2014_Uoc-danso-2014-2015-2016-BoTaichinh" xfId="2072"/>
    <cellStyle name="_07. NGTT2009-NN_Book3_10 VH, YT, GD, NGTT 2010 - (OK)_Bo sung 04 bieu Cong nghiep_Nien giam Thong ke_DSLD_2013_gui vu TH_Dieuchinh-DSTB-2010-2014-Tinh-Trungcau-CTK" xfId="2073"/>
    <cellStyle name="_07. NGTT2009-NN_Book3_10 VH, YT, GD, NGTT 2010 - (OK)_Bo sung 04 bieu Cong nghiep_Nien giam Thong ke_DSLD_2013_gui vu TH_Tonghop-phucdap-Tinh-Hanh-TuanAnh-V1" xfId="2074"/>
    <cellStyle name="_07. NGTT2009-NN_Book3_10 VH, YT, GD, NGTT 2010 - (OK)_Bo sung 04 bieu Cong nghiep_Nien giam Thong ke_DSLD_2013_gui vu TH_Uoc-danso-2014-2015-2016-BoTaichinh" xfId="2075"/>
    <cellStyle name="_07. NGTT2009-NN_Book3_10 VH, YT, GD, NGTT 2010 - (OK)_Bo sung 04 bieu Cong nghiep_Niengiam_Hung_final" xfId="2076"/>
    <cellStyle name="_07. NGTT2009-NN_Book3_10 VH, YT, GD, NGTT 2010 - (OK)_Bo sung 04 bieu Cong nghiep_Niengiam_Hung_final 2" xfId="2077"/>
    <cellStyle name="_07. NGTT2009-NN_Book3_10 VH, YT, GD, NGTT 2010 - (OK)_Bo sung 04 bieu Cong nghiep_Niengiam_Hung_final 3" xfId="2078"/>
    <cellStyle name="_07. NGTT2009-NN_Book3_10 VH, YT, GD, NGTT 2010 - (OK)_Bo sung 04 bieu Cong nghiep_Sovu-lyhon-2014" xfId="2079"/>
    <cellStyle name="_07. NGTT2009-NN_Book3_10 VH, YT, GD, NGTT 2010 - (OK)_Bo sung 04 bieu Cong nghiep_Tonghop-phucdap-Tinh-Hanh-TuanAnh-V1" xfId="2080"/>
    <cellStyle name="_07. NGTT2009-NN_Book3_10 VH, YT, GD, NGTT 2010 - (OK)_Bo sung 04 bieu Cong nghiep_Uoc-danso-2014-2015-2016-BoTaichinh" xfId="2081"/>
    <cellStyle name="_07. NGTT2009-NN_Book3_10 VH, YT, GD, NGTT 2010 - (OK)_Bo sung 04 bieu Cong nghiep_Uoctinh-danso-31-12-2013-BoTaichinh-OUT" xfId="2082"/>
    <cellStyle name="_07. NGTT2009-NN_Book3_10 VH, YT, GD, NGTT 2010 - (OK)_Book2" xfId="2083"/>
    <cellStyle name="_07. NGTT2009-NN_Book3_10 VH, YT, GD, NGTT 2010 - (OK)_Book2 2" xfId="2084"/>
    <cellStyle name="_07. NGTT2009-NN_Book3_10 VH, YT, GD, NGTT 2010 - (OK)_Book2 3" xfId="2085"/>
    <cellStyle name="_07. NGTT2009-NN_Book3_10 VH, YT, GD, NGTT 2010 - (OK)_Dieuchinh-DSTB-2010-2014-Tinh-Trungcau-CTK" xfId="2086"/>
    <cellStyle name="_07. NGTT2009-NN_Book3_10 VH, YT, GD, NGTT 2010 - (OK)_Market DSLD 2013  Co so" xfId="2087"/>
    <cellStyle name="_07. NGTT2009-NN_Book3_10 VH, YT, GD, NGTT 2010 - (OK)_Market DSLD 2013  Co so_Dieuchinh-DSTB-2010-2014-Tinh-Trungcau-CTK" xfId="2088"/>
    <cellStyle name="_07. NGTT2009-NN_Book3_10 VH, YT, GD, NGTT 2010 - (OK)_Market DSLD 2013  Co so_Tonghop-phucdap-Tinh-Hanh-TuanAnh-V1" xfId="2089"/>
    <cellStyle name="_07. NGTT2009-NN_Book3_10 VH, YT, GD, NGTT 2010 - (OK)_Market DSLD 2013  Co so_Uoc-danso-2014-2015-2016-BoTaichinh" xfId="2090"/>
    <cellStyle name="_07. NGTT2009-NN_Book3_10 VH, YT, GD, NGTT 2010 - (OK)_Mau" xfId="2091"/>
    <cellStyle name="_07. NGTT2009-NN_Book3_10 VH, YT, GD, NGTT 2010 - (OK)_Mau 2" xfId="2092"/>
    <cellStyle name="_07. NGTT2009-NN_Book3_10 VH, YT, GD, NGTT 2010 - (OK)_Mau 3" xfId="2093"/>
    <cellStyle name="_07. NGTT2009-NN_Book3_10 VH, YT, GD, NGTT 2010 - (OK)_NGTK-daydu-2014-Laodong" xfId="2094"/>
    <cellStyle name="_07. NGTT2009-NN_Book3_10 VH, YT, GD, NGTT 2010 - (OK)_NGTK-daydu-2014-Laodong 2" xfId="2095"/>
    <cellStyle name="_07. NGTT2009-NN_Book3_10 VH, YT, GD, NGTT 2010 - (OK)_NGTK-daydu-2014-Laodong 3" xfId="2096"/>
    <cellStyle name="_07. NGTT2009-NN_Book3_10 VH, YT, GD, NGTT 2010 - (OK)_Nien giam Thong ke_DSLD_2013_gui vu TH" xfId="2097"/>
    <cellStyle name="_07. NGTT2009-NN_Book3_10 VH, YT, GD, NGTT 2010 - (OK)_Nien giam Thong ke_DSLD_2013_gui vu TH_25-12-2014" xfId="2098"/>
    <cellStyle name="_07. NGTT2009-NN_Book3_10 VH, YT, GD, NGTT 2010 - (OK)_Nien giam Thong ke_DSLD_2013_gui vu TH_25-12-2014_Dieuchinh-DSTB-2010-2014-Tinh-Trungcau-CTK" xfId="2099"/>
    <cellStyle name="_07. NGTT2009-NN_Book3_10 VH, YT, GD, NGTT 2010 - (OK)_Nien giam Thong ke_DSLD_2013_gui vu TH_25-12-2014_Tonghop-phucdap-Tinh-Hanh-TuanAnh-V1" xfId="2100"/>
    <cellStyle name="_07. NGTT2009-NN_Book3_10 VH, YT, GD, NGTT 2010 - (OK)_Nien giam Thong ke_DSLD_2013_gui vu TH_25-12-2014_Uoc-danso-2014-2015-2016-BoTaichinh" xfId="2101"/>
    <cellStyle name="_07. NGTT2009-NN_Book3_10 VH, YT, GD, NGTT 2010 - (OK)_Nien giam Thong ke_DSLD_2013_gui vu TH_Dieuchinh-DSTB-2010-2014-Tinh-Trungcau-CTK" xfId="2102"/>
    <cellStyle name="_07. NGTT2009-NN_Book3_10 VH, YT, GD, NGTT 2010 - (OK)_Nien giam Thong ke_DSLD_2013_gui vu TH_Tonghop-phucdap-Tinh-Hanh-TuanAnh-V1" xfId="2103"/>
    <cellStyle name="_07. NGTT2009-NN_Book3_10 VH, YT, GD, NGTT 2010 - (OK)_Nien giam Thong ke_DSLD_2013_gui vu TH_Uoc-danso-2014-2015-2016-BoTaichinh" xfId="2104"/>
    <cellStyle name="_07. NGTT2009-NN_Book3_10 VH, YT, GD, NGTT 2010 - (OK)_Niengiam_Hung_final" xfId="2105"/>
    <cellStyle name="_07. NGTT2009-NN_Book3_10 VH, YT, GD, NGTT 2010 - (OK)_Niengiam_Hung_final 2" xfId="2106"/>
    <cellStyle name="_07. NGTT2009-NN_Book3_10 VH, YT, GD, NGTT 2010 - (OK)_Niengiam_Hung_final 3" xfId="2107"/>
    <cellStyle name="_07. NGTT2009-NN_Book3_10 VH, YT, GD, NGTT 2010 - (OK)_Sovu-lyhon-2014" xfId="2108"/>
    <cellStyle name="_07. NGTT2009-NN_Book3_10 VH, YT, GD, NGTT 2010 - (OK)_Tonghop-phucdap-Tinh-Hanh-TuanAnh-V1" xfId="2109"/>
    <cellStyle name="_07. NGTT2009-NN_Book3_10 VH, YT, GD, NGTT 2010 - (OK)_Uoc-danso-2014-2015-2016-BoTaichinh" xfId="2110"/>
    <cellStyle name="_07. NGTT2009-NN_Book3_10 VH, YT, GD, NGTT 2010 - (OK)_Uoctinh-danso-31-12-2013-BoTaichinh-OUT" xfId="2111"/>
    <cellStyle name="_07. NGTT2009-NN_Book3_11 (3)" xfId="2112"/>
    <cellStyle name="_07. NGTT2009-NN_Book3_11 (3) 2" xfId="2113"/>
    <cellStyle name="_07. NGTT2009-NN_Book3_11 (3) 3" xfId="2114"/>
    <cellStyle name="_07. NGTT2009-NN_Book3_11 (3) 4" xfId="2115"/>
    <cellStyle name="_07. NGTT2009-NN_Book3_11 (3)_04 Doanh nghiep va CSKDCT 2012" xfId="2116"/>
    <cellStyle name="_07. NGTT2009-NN_Book3_11 (3)_04 Doanh nghiep va CSKDCT 2012 2" xfId="2117"/>
    <cellStyle name="_07. NGTT2009-NN_Book3_11 (3)_04 Doanh nghiep va CSKDCT 2012 3" xfId="2118"/>
    <cellStyle name="_07. NGTT2009-NN_Book3_11 (3)_Book2" xfId="2119"/>
    <cellStyle name="_07. NGTT2009-NN_Book3_11 (3)_Book2 2" xfId="2120"/>
    <cellStyle name="_07. NGTT2009-NN_Book3_11 (3)_Book2 3" xfId="2121"/>
    <cellStyle name="_07. NGTT2009-NN_Book3_11 (3)_NGTK-daydu-2014-Laodong" xfId="2122"/>
    <cellStyle name="_07. NGTT2009-NN_Book3_11 (3)_NGTK-daydu-2014-Laodong 2" xfId="2123"/>
    <cellStyle name="_07. NGTT2009-NN_Book3_11 (3)_NGTK-daydu-2014-Laodong 3" xfId="2124"/>
    <cellStyle name="_07. NGTT2009-NN_Book3_11 (3)_nien giam tom tat nong nghiep 2013" xfId="2125"/>
    <cellStyle name="_07. NGTT2009-NN_Book3_11 (3)_Niengiam_Hung_final" xfId="2126"/>
    <cellStyle name="_07. NGTT2009-NN_Book3_11 (3)_Niengiam_Hung_final 2" xfId="2127"/>
    <cellStyle name="_07. NGTT2009-NN_Book3_11 (3)_Niengiam_Hung_final 3" xfId="2128"/>
    <cellStyle name="_07. NGTT2009-NN_Book3_11 (3)_Phan II (In)" xfId="2129"/>
    <cellStyle name="_07. NGTT2009-NN_Book3_11 (3)_Sovu-lyhon-2014" xfId="2130"/>
    <cellStyle name="_07. NGTT2009-NN_Book3_11 (3)_Xl0000167" xfId="2131"/>
    <cellStyle name="_07. NGTT2009-NN_Book3_11 (3)_Xl0000167 2" xfId="2132"/>
    <cellStyle name="_07. NGTT2009-NN_Book3_11 (3)_Xl0000167 3" xfId="2133"/>
    <cellStyle name="_07. NGTT2009-NN_Book3_12 (2)" xfId="2134"/>
    <cellStyle name="_07. NGTT2009-NN_Book3_12 (2) 2" xfId="2135"/>
    <cellStyle name="_07. NGTT2009-NN_Book3_12 (2) 3" xfId="2136"/>
    <cellStyle name="_07. NGTT2009-NN_Book3_12 (2) 4" xfId="2137"/>
    <cellStyle name="_07. NGTT2009-NN_Book3_12 (2)_04 Doanh nghiep va CSKDCT 2012" xfId="2138"/>
    <cellStyle name="_07. NGTT2009-NN_Book3_12 (2)_04 Doanh nghiep va CSKDCT 2012 2" xfId="2139"/>
    <cellStyle name="_07. NGTT2009-NN_Book3_12 (2)_04 Doanh nghiep va CSKDCT 2012 3" xfId="2140"/>
    <cellStyle name="_07. NGTT2009-NN_Book3_12 (2)_Book2" xfId="2141"/>
    <cellStyle name="_07. NGTT2009-NN_Book3_12 (2)_Book2 2" xfId="2142"/>
    <cellStyle name="_07. NGTT2009-NN_Book3_12 (2)_Book2 3" xfId="2143"/>
    <cellStyle name="_07. NGTT2009-NN_Book3_12 (2)_NGTK-daydu-2014-Laodong" xfId="2144"/>
    <cellStyle name="_07. NGTT2009-NN_Book3_12 (2)_NGTK-daydu-2014-Laodong 2" xfId="2145"/>
    <cellStyle name="_07. NGTT2009-NN_Book3_12 (2)_NGTK-daydu-2014-Laodong 3" xfId="2146"/>
    <cellStyle name="_07. NGTT2009-NN_Book3_12 (2)_nien giam tom tat nong nghiep 2013" xfId="2147"/>
    <cellStyle name="_07. NGTT2009-NN_Book3_12 (2)_Niengiam_Hung_final" xfId="2148"/>
    <cellStyle name="_07. NGTT2009-NN_Book3_12 (2)_Niengiam_Hung_final 2" xfId="2149"/>
    <cellStyle name="_07. NGTT2009-NN_Book3_12 (2)_Niengiam_Hung_final 3" xfId="2150"/>
    <cellStyle name="_07. NGTT2009-NN_Book3_12 (2)_Phan II (In)" xfId="2151"/>
    <cellStyle name="_07. NGTT2009-NN_Book3_12 (2)_Sovu-lyhon-2014" xfId="2152"/>
    <cellStyle name="_07. NGTT2009-NN_Book3_12 (2)_Xl0000167" xfId="2153"/>
    <cellStyle name="_07. NGTT2009-NN_Book3_12 (2)_Xl0000167 2" xfId="2154"/>
    <cellStyle name="_07. NGTT2009-NN_Book3_12 (2)_Xl0000167 3" xfId="2155"/>
    <cellStyle name="_07. NGTT2009-NN_Book3_12 Chi so gia 2012(chuan) co so" xfId="2156"/>
    <cellStyle name="_07. NGTT2009-NN_Book3_12 Chi so gia 2012(chuan) co so 2" xfId="2157"/>
    <cellStyle name="_07. NGTT2009-NN_Book3_12 Chi so gia 2012(chuan) co so 3" xfId="2158"/>
    <cellStyle name="_07. NGTT2009-NN_Book3_12 Giao duc, Y Te va Muc songnam2011" xfId="2159"/>
    <cellStyle name="_07. NGTT2009-NN_Book3_12 Giao duc, Y Te va Muc songnam2011 2" xfId="2160"/>
    <cellStyle name="_07. NGTT2009-NN_Book3_12 Giao duc, Y Te va Muc songnam2011 3" xfId="2161"/>
    <cellStyle name="_07. NGTT2009-NN_Book3_12 Giao duc, Y Te va Muc songnam2011_nien giam tom tat nong nghiep 2013" xfId="2162"/>
    <cellStyle name="_07. NGTT2009-NN_Book3_12 Giao duc, Y Te va Muc songnam2011_Phan II (In)" xfId="2163"/>
    <cellStyle name="_07. NGTT2009-NN_Book3_13 Van tai 2012" xfId="2164"/>
    <cellStyle name="_07. NGTT2009-NN_Book3_13 Van tai 2012 2" xfId="2165"/>
    <cellStyle name="_07. NGTT2009-NN_Book3_13 Van tai 2012 3" xfId="2166"/>
    <cellStyle name="_07. NGTT2009-NN_Book3_Book1" xfId="2167"/>
    <cellStyle name="_07. NGTT2009-NN_Book3_Book1 2" xfId="2168"/>
    <cellStyle name="_07. NGTT2009-NN_Book3_Book1 3" xfId="2169"/>
    <cellStyle name="_07. NGTT2009-NN_Book3_Book1 4" xfId="2170"/>
    <cellStyle name="_07. NGTT2009-NN_Book3_Book1_Book2" xfId="2171"/>
    <cellStyle name="_07. NGTT2009-NN_Book3_Book1_Book2 2" xfId="2172"/>
    <cellStyle name="_07. NGTT2009-NN_Book3_Book1_Book2 3" xfId="2173"/>
    <cellStyle name="_07. NGTT2009-NN_Book3_Book1_Dieuchinh-DSTB-2010-2014-Tinh-Trungcau-CTK" xfId="2174"/>
    <cellStyle name="_07. NGTT2009-NN_Book3_Book1_Market DSLD 2013  Co so" xfId="2175"/>
    <cellStyle name="_07. NGTT2009-NN_Book3_Book1_Market DSLD 2013  Co so_Dieuchinh-DSTB-2010-2014-Tinh-Trungcau-CTK" xfId="2176"/>
    <cellStyle name="_07. NGTT2009-NN_Book3_Book1_Market DSLD 2013  Co so_Tonghop-phucdap-Tinh-Hanh-TuanAnh-V1" xfId="2177"/>
    <cellStyle name="_07. NGTT2009-NN_Book3_Book1_Market DSLD 2013  Co so_Uoc-danso-2014-2015-2016-BoTaichinh" xfId="2178"/>
    <cellStyle name="_07. NGTT2009-NN_Book3_Book1_Mau" xfId="2179"/>
    <cellStyle name="_07. NGTT2009-NN_Book3_Book1_Mau 2" xfId="2180"/>
    <cellStyle name="_07. NGTT2009-NN_Book3_Book1_Mau 3" xfId="2181"/>
    <cellStyle name="_07. NGTT2009-NN_Book3_Book1_NGTK-daydu-2014-Laodong" xfId="2182"/>
    <cellStyle name="_07. NGTT2009-NN_Book3_Book1_NGTK-daydu-2014-Laodong 2" xfId="2183"/>
    <cellStyle name="_07. NGTT2009-NN_Book3_Book1_NGTK-daydu-2014-Laodong 3" xfId="2184"/>
    <cellStyle name="_07. NGTT2009-NN_Book3_Book1_Nien giam Thong ke_DSLD_2013_gui vu TH" xfId="2185"/>
    <cellStyle name="_07. NGTT2009-NN_Book3_Book1_Nien giam Thong ke_DSLD_2013_gui vu TH_25-12-2014" xfId="2186"/>
    <cellStyle name="_07. NGTT2009-NN_Book3_Book1_Nien giam Thong ke_DSLD_2013_gui vu TH_25-12-2014_Dieuchinh-DSTB-2010-2014-Tinh-Trungcau-CTK" xfId="2187"/>
    <cellStyle name="_07. NGTT2009-NN_Book3_Book1_Nien giam Thong ke_DSLD_2013_gui vu TH_25-12-2014_Tonghop-phucdap-Tinh-Hanh-TuanAnh-V1" xfId="2188"/>
    <cellStyle name="_07. NGTT2009-NN_Book3_Book1_Nien giam Thong ke_DSLD_2013_gui vu TH_25-12-2014_Uoc-danso-2014-2015-2016-BoTaichinh" xfId="2189"/>
    <cellStyle name="_07. NGTT2009-NN_Book3_Book1_Nien giam Thong ke_DSLD_2013_gui vu TH_Dieuchinh-DSTB-2010-2014-Tinh-Trungcau-CTK" xfId="2190"/>
    <cellStyle name="_07. NGTT2009-NN_Book3_Book1_Nien giam Thong ke_DSLD_2013_gui vu TH_Tonghop-phucdap-Tinh-Hanh-TuanAnh-V1" xfId="2191"/>
    <cellStyle name="_07. NGTT2009-NN_Book3_Book1_Nien giam Thong ke_DSLD_2013_gui vu TH_Uoc-danso-2014-2015-2016-BoTaichinh" xfId="2192"/>
    <cellStyle name="_07. NGTT2009-NN_Book3_Book1_Niengiam_Hung_final" xfId="2193"/>
    <cellStyle name="_07. NGTT2009-NN_Book3_Book1_Niengiam_Hung_final 2" xfId="2194"/>
    <cellStyle name="_07. NGTT2009-NN_Book3_Book1_Niengiam_Hung_final 3" xfId="2195"/>
    <cellStyle name="_07. NGTT2009-NN_Book3_Book1_Sovu-lyhon-2014" xfId="2196"/>
    <cellStyle name="_07. NGTT2009-NN_Book3_Book1_Tonghop-phucdap-Tinh-Hanh-TuanAnh-V1" xfId="2197"/>
    <cellStyle name="_07. NGTT2009-NN_Book3_Book1_Uoc-danso-2014-2015-2016-BoTaichinh" xfId="2198"/>
    <cellStyle name="_07. NGTT2009-NN_Book3_Book1_Uoctinh-danso-31-12-2013-BoTaichinh-OUT" xfId="2199"/>
    <cellStyle name="_07. NGTT2009-NN_Book3_Book2" xfId="2200"/>
    <cellStyle name="_07. NGTT2009-NN_Book3_Book2 2" xfId="2201"/>
    <cellStyle name="_07. NGTT2009-NN_Book3_Book2 3" xfId="2202"/>
    <cellStyle name="_07. NGTT2009-NN_Book3_CucThongke-phucdap-Tuan-Anh" xfId="2203"/>
    <cellStyle name="_07. NGTT2009-NN_Book3_CucThongke-phucdap-Tuan-Anh 2" xfId="2204"/>
    <cellStyle name="_07. NGTT2009-NN_Book3_CucThongke-phucdap-Tuan-Anh 3" xfId="2205"/>
    <cellStyle name="_07. NGTT2009-NN_Book3_Dieuchinh-DSTB-2010-2014-Tinh-Trungcau-CTK" xfId="2206"/>
    <cellStyle name="_07. NGTT2009-NN_Book3_Giaoduc2013(ok)" xfId="2207"/>
    <cellStyle name="_07. NGTT2009-NN_Book3_Giaoduc2013(ok) 2" xfId="2208"/>
    <cellStyle name="_07. NGTT2009-NN_Book3_Giaoduc2013(ok) 3" xfId="2209"/>
    <cellStyle name="_07. NGTT2009-NN_Book3_GTSXNN" xfId="2210"/>
    <cellStyle name="_07. NGTT2009-NN_Book3_GTSXNN 2" xfId="2211"/>
    <cellStyle name="_07. NGTT2009-NN_Book3_GTSXNN 3" xfId="2212"/>
    <cellStyle name="_07. NGTT2009-NN_Book3_GTSXNN_Nongnghiep NGDD 2012_cap nhat den 24-5-2013(1)" xfId="2213"/>
    <cellStyle name="_07. NGTT2009-NN_Book3_GTSXNN_Nongnghiep NGDD 2012_cap nhat den 24-5-2013(1) 2" xfId="2214"/>
    <cellStyle name="_07. NGTT2009-NN_Book3_GTSXNN_Nongnghiep NGDD 2012_cap nhat den 24-5-2013(1) 3" xfId="2215"/>
    <cellStyle name="_07. NGTT2009-NN_Book3_Maket NGTT2012 LN,TS (7-1-2013)" xfId="2216"/>
    <cellStyle name="_07. NGTT2009-NN_Book3_Maket NGTT2012 LN,TS (7-1-2013) 2" xfId="2217"/>
    <cellStyle name="_07. NGTT2009-NN_Book3_Maket NGTT2012 LN,TS (7-1-2013) 3" xfId="2218"/>
    <cellStyle name="_07. NGTT2009-NN_Book3_Maket NGTT2012 LN,TS (7-1-2013)_Nongnghiep" xfId="2219"/>
    <cellStyle name="_07. NGTT2009-NN_Book3_Maket NGTT2012 LN,TS (7-1-2013)_Nongnghiep 2" xfId="2220"/>
    <cellStyle name="_07. NGTT2009-NN_Book3_Maket NGTT2012 LN,TS (7-1-2013)_Nongnghiep 3" xfId="2221"/>
    <cellStyle name="_07. NGTT2009-NN_Book3_Market DSLD 2013  Co so" xfId="2222"/>
    <cellStyle name="_07. NGTT2009-NN_Book3_Market DSLD 2013  Co so_Dieuchinh-DSTB-2010-2014-Tinh-Trungcau-CTK" xfId="2223"/>
    <cellStyle name="_07. NGTT2009-NN_Book3_Market DSLD 2013  Co so_Tonghop-phucdap-Tinh-Hanh-TuanAnh-V1" xfId="2224"/>
    <cellStyle name="_07. NGTT2009-NN_Book3_Market DSLD 2013  Co so_Uoc-danso-2014-2015-2016-BoTaichinh" xfId="2225"/>
    <cellStyle name="_07. NGTT2009-NN_Book3_Mau" xfId="2226"/>
    <cellStyle name="_07. NGTT2009-NN_Book3_Mau 2" xfId="2227"/>
    <cellStyle name="_07. NGTT2009-NN_Book3_Mau 3" xfId="2228"/>
    <cellStyle name="_07. NGTT2009-NN_Book3_Ngiam_lamnghiep_2011_v2(1)(1)" xfId="2229"/>
    <cellStyle name="_07. NGTT2009-NN_Book3_Ngiam_lamnghiep_2011_v2(1)(1) 2" xfId="2230"/>
    <cellStyle name="_07. NGTT2009-NN_Book3_Ngiam_lamnghiep_2011_v2(1)(1) 3" xfId="2231"/>
    <cellStyle name="_07. NGTT2009-NN_Book3_Ngiam_lamnghiep_2011_v2(1)(1)_Nongnghiep" xfId="2232"/>
    <cellStyle name="_07. NGTT2009-NN_Book3_Ngiam_lamnghiep_2011_v2(1)(1)_Nongnghiep 2" xfId="2233"/>
    <cellStyle name="_07. NGTT2009-NN_Book3_Ngiam_lamnghiep_2011_v2(1)(1)_Nongnghiep 3" xfId="2234"/>
    <cellStyle name="_07. NGTT2009-NN_Book3_NGTK-daydu-2014-Laodong" xfId="2235"/>
    <cellStyle name="_07. NGTT2009-NN_Book3_NGTK-daydu-2014-Laodong 2" xfId="2236"/>
    <cellStyle name="_07. NGTT2009-NN_Book3_NGTK-daydu-2014-Laodong 3" xfId="2237"/>
    <cellStyle name="_07. NGTT2009-NN_Book3_NGTT LN,TS 2012 (Chuan)" xfId="2238"/>
    <cellStyle name="_07. NGTT2009-NN_Book3_NGTT LN,TS 2012 (Chuan) 2" xfId="2239"/>
    <cellStyle name="_07. NGTT2009-NN_Book3_NGTT LN,TS 2012 (Chuan) 3" xfId="2240"/>
    <cellStyle name="_07. NGTT2009-NN_Book3_Nien giam day du  Nong nghiep 2010" xfId="2241"/>
    <cellStyle name="_07. NGTT2009-NN_Book3_Nien giam day du  Nong nghiep 2010 2" xfId="2242"/>
    <cellStyle name="_07. NGTT2009-NN_Book3_Nien giam day du  Nong nghiep 2010 3" xfId="2243"/>
    <cellStyle name="_07. NGTT2009-NN_Book3_Nien giam Thong ke_DSLD_2013_gui vu TH" xfId="2244"/>
    <cellStyle name="_07. NGTT2009-NN_Book3_Nien giam Thong ke_DSLD_2013_gui vu TH_25-12-2014" xfId="2245"/>
    <cellStyle name="_07. NGTT2009-NN_Book3_Nien giam Thong ke_DSLD_2013_gui vu TH_25-12-2014_Dieuchinh-DSTB-2010-2014-Tinh-Trungcau-CTK" xfId="2246"/>
    <cellStyle name="_07. NGTT2009-NN_Book3_Nien giam Thong ke_DSLD_2013_gui vu TH_25-12-2014_Tonghop-phucdap-Tinh-Hanh-TuanAnh-V1" xfId="2247"/>
    <cellStyle name="_07. NGTT2009-NN_Book3_Nien giam Thong ke_DSLD_2013_gui vu TH_25-12-2014_Uoc-danso-2014-2015-2016-BoTaichinh" xfId="2248"/>
    <cellStyle name="_07. NGTT2009-NN_Book3_Nien giam Thong ke_DSLD_2013_gui vu TH_Dieuchinh-DSTB-2010-2014-Tinh-Trungcau-CTK" xfId="2249"/>
    <cellStyle name="_07. NGTT2009-NN_Book3_Nien giam Thong ke_DSLD_2013_gui vu TH_Tonghop-phucdap-Tinh-Hanh-TuanAnh-V1" xfId="2250"/>
    <cellStyle name="_07. NGTT2009-NN_Book3_Nien giam Thong ke_DSLD_2013_gui vu TH_Uoc-danso-2014-2015-2016-BoTaichinh" xfId="2251"/>
    <cellStyle name="_07. NGTT2009-NN_Book3_Nien giam TT Vu Nong nghiep 2012(solieu)-gui Vu TH 29-3-2013" xfId="2252"/>
    <cellStyle name="_07. NGTT2009-NN_Book3_Nien giam TT Vu Nong nghiep 2012(solieu)-gui Vu TH 29-3-2013 2" xfId="2253"/>
    <cellStyle name="_07. NGTT2009-NN_Book3_Nien giam TT Vu Nong nghiep 2012(solieu)-gui Vu TH 29-3-2013 3" xfId="2254"/>
    <cellStyle name="_07. NGTT2009-NN_Book3_Niengiam_Hung_final" xfId="2255"/>
    <cellStyle name="_07. NGTT2009-NN_Book3_Niengiam_Hung_final 2" xfId="2256"/>
    <cellStyle name="_07. NGTT2009-NN_Book3_Niengiam_Hung_final 3" xfId="2257"/>
    <cellStyle name="_07. NGTT2009-NN_Book3_Nongnghiep" xfId="2258"/>
    <cellStyle name="_07. NGTT2009-NN_Book3_Nongnghiep 2" xfId="2259"/>
    <cellStyle name="_07. NGTT2009-NN_Book3_Nongnghiep 3" xfId="2260"/>
    <cellStyle name="_07. NGTT2009-NN_Book3_Nongnghiep 4" xfId="2261"/>
    <cellStyle name="_07. NGTT2009-NN_Book3_Nongnghiep_Bo sung 04 bieu Cong nghiep" xfId="2262"/>
    <cellStyle name="_07. NGTT2009-NN_Book3_Nongnghiep_Bo sung 04 bieu Cong nghiep 2" xfId="2263"/>
    <cellStyle name="_07. NGTT2009-NN_Book3_Nongnghiep_Bo sung 04 bieu Cong nghiep 3" xfId="2264"/>
    <cellStyle name="_07. NGTT2009-NN_Book3_Nongnghiep_Bo sung 04 bieu Cong nghiep 4" xfId="2265"/>
    <cellStyle name="_07. NGTT2009-NN_Book3_Nongnghiep_Bo sung 04 bieu Cong nghiep_Book2" xfId="2266"/>
    <cellStyle name="_07. NGTT2009-NN_Book3_Nongnghiep_Bo sung 04 bieu Cong nghiep_Book2 2" xfId="2267"/>
    <cellStyle name="_07. NGTT2009-NN_Book3_Nongnghiep_Bo sung 04 bieu Cong nghiep_Book2 3" xfId="2268"/>
    <cellStyle name="_07. NGTT2009-NN_Book3_Nongnghiep_Bo sung 04 bieu Cong nghiep_Dieuchinh-DSTB-2010-2014-Tinh-Trungcau-CTK" xfId="2269"/>
    <cellStyle name="_07. NGTT2009-NN_Book3_Nongnghiep_Bo sung 04 bieu Cong nghiep_Market DSLD 2013  Co so" xfId="2270"/>
    <cellStyle name="_07. NGTT2009-NN_Book3_Nongnghiep_Bo sung 04 bieu Cong nghiep_Market DSLD 2013  Co so_Dieuchinh-DSTB-2010-2014-Tinh-Trungcau-CTK" xfId="2271"/>
    <cellStyle name="_07. NGTT2009-NN_Book3_Nongnghiep_Bo sung 04 bieu Cong nghiep_Market DSLD 2013  Co so_Tonghop-phucdap-Tinh-Hanh-TuanAnh-V1" xfId="2272"/>
    <cellStyle name="_07. NGTT2009-NN_Book3_Nongnghiep_Bo sung 04 bieu Cong nghiep_Market DSLD 2013  Co so_Uoc-danso-2014-2015-2016-BoTaichinh" xfId="2273"/>
    <cellStyle name="_07. NGTT2009-NN_Book3_Nongnghiep_Bo sung 04 bieu Cong nghiep_Mau" xfId="2274"/>
    <cellStyle name="_07. NGTT2009-NN_Book3_Nongnghiep_Bo sung 04 bieu Cong nghiep_Mau 2" xfId="2275"/>
    <cellStyle name="_07. NGTT2009-NN_Book3_Nongnghiep_Bo sung 04 bieu Cong nghiep_Mau 3" xfId="2276"/>
    <cellStyle name="_07. NGTT2009-NN_Book3_Nongnghiep_Bo sung 04 bieu Cong nghiep_NGTK-daydu-2014-Laodong" xfId="2277"/>
    <cellStyle name="_07. NGTT2009-NN_Book3_Nongnghiep_Bo sung 04 bieu Cong nghiep_NGTK-daydu-2014-Laodong 2" xfId="2278"/>
    <cellStyle name="_07. NGTT2009-NN_Book3_Nongnghiep_Bo sung 04 bieu Cong nghiep_NGTK-daydu-2014-Laodong 3" xfId="2279"/>
    <cellStyle name="_07. NGTT2009-NN_Book3_Nongnghiep_Bo sung 04 bieu Cong nghiep_Nien giam Thong ke_DSLD_2013_gui vu TH" xfId="2280"/>
    <cellStyle name="_07. NGTT2009-NN_Book3_Nongnghiep_Bo sung 04 bieu Cong nghiep_Nien giam Thong ke_DSLD_2013_gui vu TH_25-12-2014" xfId="2281"/>
    <cellStyle name="_07. NGTT2009-NN_Book3_Nongnghiep_Bo sung 04 bieu Cong nghiep_Nien giam Thong ke_DSLD_2013_gui vu TH_25-12-2014_Dieuchinh-DSTB-2010-2014-Tinh-Trungcau-CTK" xfId="2282"/>
    <cellStyle name="_07. NGTT2009-NN_Book3_Nongnghiep_Bo sung 04 bieu Cong nghiep_Nien giam Thong ke_DSLD_2013_gui vu TH_25-12-2014_Tonghop-phucdap-Tinh-Hanh-TuanAnh-V1" xfId="2283"/>
    <cellStyle name="_07. NGTT2009-NN_Book3_Nongnghiep_Bo sung 04 bieu Cong nghiep_Nien giam Thong ke_DSLD_2013_gui vu TH_25-12-2014_Uoc-danso-2014-2015-2016-BoTaichinh" xfId="2284"/>
    <cellStyle name="_07. NGTT2009-NN_Book3_Nongnghiep_Bo sung 04 bieu Cong nghiep_Nien giam Thong ke_DSLD_2013_gui vu TH_Dieuchinh-DSTB-2010-2014-Tinh-Trungcau-CTK" xfId="2285"/>
    <cellStyle name="_07. NGTT2009-NN_Book3_Nongnghiep_Bo sung 04 bieu Cong nghiep_Nien giam Thong ke_DSLD_2013_gui vu TH_Tonghop-phucdap-Tinh-Hanh-TuanAnh-V1" xfId="2286"/>
    <cellStyle name="_07. NGTT2009-NN_Book3_Nongnghiep_Bo sung 04 bieu Cong nghiep_Nien giam Thong ke_DSLD_2013_gui vu TH_Uoc-danso-2014-2015-2016-BoTaichinh" xfId="2287"/>
    <cellStyle name="_07. NGTT2009-NN_Book3_Nongnghiep_Bo sung 04 bieu Cong nghiep_Niengiam_Hung_final" xfId="2288"/>
    <cellStyle name="_07. NGTT2009-NN_Book3_Nongnghiep_Bo sung 04 bieu Cong nghiep_Niengiam_Hung_final 2" xfId="2289"/>
    <cellStyle name="_07. NGTT2009-NN_Book3_Nongnghiep_Bo sung 04 bieu Cong nghiep_Niengiam_Hung_final 3" xfId="2290"/>
    <cellStyle name="_07. NGTT2009-NN_Book3_Nongnghiep_Bo sung 04 bieu Cong nghiep_Sovu-lyhon-2014" xfId="2291"/>
    <cellStyle name="_07. NGTT2009-NN_Book3_Nongnghiep_Bo sung 04 bieu Cong nghiep_Tonghop-phucdap-Tinh-Hanh-TuanAnh-V1" xfId="2292"/>
    <cellStyle name="_07. NGTT2009-NN_Book3_Nongnghiep_Bo sung 04 bieu Cong nghiep_Uoc-danso-2014-2015-2016-BoTaichinh" xfId="2293"/>
    <cellStyle name="_07. NGTT2009-NN_Book3_Nongnghiep_Bo sung 04 bieu Cong nghiep_Uoctinh-danso-31-12-2013-BoTaichinh-OUT" xfId="2294"/>
    <cellStyle name="_07. NGTT2009-NN_Book3_Nongnghiep_Book2" xfId="2295"/>
    <cellStyle name="_07. NGTT2009-NN_Book3_Nongnghiep_Book2 2" xfId="2296"/>
    <cellStyle name="_07. NGTT2009-NN_Book3_Nongnghiep_Book2 3" xfId="2297"/>
    <cellStyle name="_07. NGTT2009-NN_Book3_Nongnghiep_Dieuchinh-DSTB-2010-2014-Tinh-Trungcau-CTK" xfId="2298"/>
    <cellStyle name="_07. NGTT2009-NN_Book3_Nongnghiep_Market DSLD 2013  Co so" xfId="2299"/>
    <cellStyle name="_07. NGTT2009-NN_Book3_Nongnghiep_Market DSLD 2013  Co so_Dieuchinh-DSTB-2010-2014-Tinh-Trungcau-CTK" xfId="2300"/>
    <cellStyle name="_07. NGTT2009-NN_Book3_Nongnghiep_Market DSLD 2013  Co so_Tonghop-phucdap-Tinh-Hanh-TuanAnh-V1" xfId="2301"/>
    <cellStyle name="_07. NGTT2009-NN_Book3_Nongnghiep_Market DSLD 2013  Co so_Uoc-danso-2014-2015-2016-BoTaichinh" xfId="2302"/>
    <cellStyle name="_07. NGTT2009-NN_Book3_Nongnghiep_Mau" xfId="2303"/>
    <cellStyle name="_07. NGTT2009-NN_Book3_Nongnghiep_Mau 2" xfId="2304"/>
    <cellStyle name="_07. NGTT2009-NN_Book3_Nongnghiep_Mau 3" xfId="2305"/>
    <cellStyle name="_07. NGTT2009-NN_Book3_Nongnghiep_NGDD 2013 Thu chi NSNN " xfId="2306"/>
    <cellStyle name="_07. NGTT2009-NN_Book3_Nongnghiep_NGDD 2013 Thu chi NSNN  2" xfId="2307"/>
    <cellStyle name="_07. NGTT2009-NN_Book3_Nongnghiep_NGDD 2013 Thu chi NSNN  3" xfId="2308"/>
    <cellStyle name="_07. NGTT2009-NN_Book3_Nongnghiep_NGTK-daydu-2014-Laodong" xfId="2309"/>
    <cellStyle name="_07. NGTT2009-NN_Book3_Nongnghiep_NGTK-daydu-2014-Laodong 2" xfId="2310"/>
    <cellStyle name="_07. NGTT2009-NN_Book3_Nongnghiep_NGTK-daydu-2014-Laodong 3" xfId="2311"/>
    <cellStyle name="_07. NGTT2009-NN_Book3_Nongnghiep_Nien giam Thong ke_DSLD_2013_gui vu TH" xfId="2312"/>
    <cellStyle name="_07. NGTT2009-NN_Book3_Nongnghiep_Nien giam Thong ke_DSLD_2013_gui vu TH_25-12-2014" xfId="2313"/>
    <cellStyle name="_07. NGTT2009-NN_Book3_Nongnghiep_Nien giam Thong ke_DSLD_2013_gui vu TH_25-12-2014_Dieuchinh-DSTB-2010-2014-Tinh-Trungcau-CTK" xfId="2314"/>
    <cellStyle name="_07. NGTT2009-NN_Book3_Nongnghiep_Nien giam Thong ke_DSLD_2013_gui vu TH_25-12-2014_Tonghop-phucdap-Tinh-Hanh-TuanAnh-V1" xfId="2315"/>
    <cellStyle name="_07. NGTT2009-NN_Book3_Nongnghiep_Nien giam Thong ke_DSLD_2013_gui vu TH_25-12-2014_Uoc-danso-2014-2015-2016-BoTaichinh" xfId="2316"/>
    <cellStyle name="_07. NGTT2009-NN_Book3_Nongnghiep_Nien giam Thong ke_DSLD_2013_gui vu TH_Dieuchinh-DSTB-2010-2014-Tinh-Trungcau-CTK" xfId="2317"/>
    <cellStyle name="_07. NGTT2009-NN_Book3_Nongnghiep_Nien giam Thong ke_DSLD_2013_gui vu TH_Tonghop-phucdap-Tinh-Hanh-TuanAnh-V1" xfId="2318"/>
    <cellStyle name="_07. NGTT2009-NN_Book3_Nongnghiep_Nien giam Thong ke_DSLD_2013_gui vu TH_Uoc-danso-2014-2015-2016-BoTaichinh" xfId="2319"/>
    <cellStyle name="_07. NGTT2009-NN_Book3_Nongnghiep_Niengiam_Hung_final" xfId="2320"/>
    <cellStyle name="_07. NGTT2009-NN_Book3_Nongnghiep_Niengiam_Hung_final 2" xfId="2321"/>
    <cellStyle name="_07. NGTT2009-NN_Book3_Nongnghiep_Niengiam_Hung_final 3" xfId="2322"/>
    <cellStyle name="_07. NGTT2009-NN_Book3_Nongnghiep_Nongnghiep NGDD 2012_cap nhat den 24-5-2013(1)" xfId="2323"/>
    <cellStyle name="_07. NGTT2009-NN_Book3_Nongnghiep_Nongnghiep NGDD 2012_cap nhat den 24-5-2013(1) 2" xfId="2324"/>
    <cellStyle name="_07. NGTT2009-NN_Book3_Nongnghiep_Nongnghiep NGDD 2012_cap nhat den 24-5-2013(1) 3" xfId="2325"/>
    <cellStyle name="_07. NGTT2009-NN_Book3_Nongnghiep_Sovu-lyhon-2014" xfId="2326"/>
    <cellStyle name="_07. NGTT2009-NN_Book3_Nongnghiep_TKQG" xfId="2327"/>
    <cellStyle name="_07. NGTT2009-NN_Book3_Nongnghiep_Tonghop-phucdap-Tinh-Hanh-TuanAnh-V1" xfId="2328"/>
    <cellStyle name="_07. NGTT2009-NN_Book3_Nongnghiep_Uoc-danso-2014-2015-2016-BoTaichinh" xfId="2329"/>
    <cellStyle name="_07. NGTT2009-NN_Book3_Nongnghiep_Uoctinh-danso-31-12-2013-BoTaichinh-OUT" xfId="2330"/>
    <cellStyle name="_07. NGTT2009-NN_Book3_So lieu quoc te TH" xfId="2331"/>
    <cellStyle name="_07. NGTT2009-NN_Book3_So lieu quoc te TH 2" xfId="2332"/>
    <cellStyle name="_07. NGTT2009-NN_Book3_So lieu quoc te TH 3" xfId="2333"/>
    <cellStyle name="_07. NGTT2009-NN_Book3_So lieu quoc te TH_08 Cong nghiep 2010" xfId="2334"/>
    <cellStyle name="_07. NGTT2009-NN_Book3_So lieu quoc te TH_08 Cong nghiep 2010 2" xfId="2335"/>
    <cellStyle name="_07. NGTT2009-NN_Book3_So lieu quoc te TH_08 Cong nghiep 2010 3" xfId="2336"/>
    <cellStyle name="_07. NGTT2009-NN_Book3_So lieu quoc te TH_08 Thuong mai va Du lich (Ok)" xfId="2337"/>
    <cellStyle name="_07. NGTT2009-NN_Book3_So lieu quoc te TH_08 Thuong mai va Du lich (Ok) 2" xfId="2338"/>
    <cellStyle name="_07. NGTT2009-NN_Book3_So lieu quoc te TH_08 Thuong mai va Du lich (Ok) 3" xfId="2339"/>
    <cellStyle name="_07. NGTT2009-NN_Book3_So lieu quoc te TH_09 Chi so gia 2011- VuTKG-1 (Ok)" xfId="2340"/>
    <cellStyle name="_07. NGTT2009-NN_Book3_So lieu quoc te TH_09 Chi so gia 2011- VuTKG-1 (Ok) 2" xfId="2341"/>
    <cellStyle name="_07. NGTT2009-NN_Book3_So lieu quoc te TH_09 Chi so gia 2011- VuTKG-1 (Ok) 3" xfId="2342"/>
    <cellStyle name="_07. NGTT2009-NN_Book3_So lieu quoc te TH_09 Du lich" xfId="2343"/>
    <cellStyle name="_07. NGTT2009-NN_Book3_So lieu quoc te TH_09 Du lich 2" xfId="2344"/>
    <cellStyle name="_07. NGTT2009-NN_Book3_So lieu quoc te TH_09 Du lich 3" xfId="2345"/>
    <cellStyle name="_07. NGTT2009-NN_Book3_So lieu quoc te TH_10 Van tai va BCVT (da sua ok)" xfId="2346"/>
    <cellStyle name="_07. NGTT2009-NN_Book3_So lieu quoc te TH_10 Van tai va BCVT (da sua ok) 2" xfId="2347"/>
    <cellStyle name="_07. NGTT2009-NN_Book3_So lieu quoc te TH_10 Van tai va BCVT (da sua ok) 3" xfId="2348"/>
    <cellStyle name="_07. NGTT2009-NN_Book3_So lieu quoc te TH_12 Giao duc, Y Te va Muc songnam2011" xfId="2349"/>
    <cellStyle name="_07. NGTT2009-NN_Book3_So lieu quoc te TH_12 Giao duc, Y Te va Muc songnam2011 2" xfId="2350"/>
    <cellStyle name="_07. NGTT2009-NN_Book3_So lieu quoc te TH_12 Giao duc, Y Te va Muc songnam2011 3" xfId="2351"/>
    <cellStyle name="_07. NGTT2009-NN_Book3_So lieu quoc te TH_nien giam tom tat du lich va XNK" xfId="2352"/>
    <cellStyle name="_07. NGTT2009-NN_Book3_So lieu quoc te TH_nien giam tom tat du lich va XNK 2" xfId="2353"/>
    <cellStyle name="_07. NGTT2009-NN_Book3_So lieu quoc te TH_nien giam tom tat du lich va XNK 3" xfId="2354"/>
    <cellStyle name="_07. NGTT2009-NN_Book3_So lieu quoc te TH_Nongnghiep" xfId="2355"/>
    <cellStyle name="_07. NGTT2009-NN_Book3_So lieu quoc te TH_Nongnghiep 2" xfId="2356"/>
    <cellStyle name="_07. NGTT2009-NN_Book3_So lieu quoc te TH_Nongnghiep 3" xfId="2357"/>
    <cellStyle name="_07. NGTT2009-NN_Book3_So lieu quoc te TH_XNK" xfId="2358"/>
    <cellStyle name="_07. NGTT2009-NN_Book3_So lieu quoc te TH_XNK 2" xfId="2359"/>
    <cellStyle name="_07. NGTT2009-NN_Book3_So lieu quoc te TH_XNK 3" xfId="2360"/>
    <cellStyle name="_07. NGTT2009-NN_Book3_So lieu quoc te(GDP)" xfId="2361"/>
    <cellStyle name="_07. NGTT2009-NN_Book3_So lieu quoc te(GDP) 2" xfId="2362"/>
    <cellStyle name="_07. NGTT2009-NN_Book3_So lieu quoc te(GDP) 3" xfId="2363"/>
    <cellStyle name="_07. NGTT2009-NN_Book3_So lieu quoc te(GDP) 4" xfId="2364"/>
    <cellStyle name="_07. NGTT2009-NN_Book3_So lieu quoc te(GDP)_02  Dan so lao dong(OK)" xfId="2365"/>
    <cellStyle name="_07. NGTT2009-NN_Book3_So lieu quoc te(GDP)_02  Dan so lao dong(OK) 2" xfId="2366"/>
    <cellStyle name="_07. NGTT2009-NN_Book3_So lieu quoc te(GDP)_02  Dan so lao dong(OK) 3" xfId="2367"/>
    <cellStyle name="_07. NGTT2009-NN_Book3_So lieu quoc te(GDP)_03 TKQG va Thu chi NSNN 2012" xfId="2368"/>
    <cellStyle name="_07. NGTT2009-NN_Book3_So lieu quoc te(GDP)_03 TKQG va Thu chi NSNN 2012 2" xfId="2369"/>
    <cellStyle name="_07. NGTT2009-NN_Book3_So lieu quoc te(GDP)_03 TKQG va Thu chi NSNN 2012 3" xfId="2370"/>
    <cellStyle name="_07. NGTT2009-NN_Book3_So lieu quoc te(GDP)_04 Doanh nghiep va CSKDCT 2012" xfId="2371"/>
    <cellStyle name="_07. NGTT2009-NN_Book3_So lieu quoc te(GDP)_04 Doanh nghiep va CSKDCT 2012 2" xfId="2372"/>
    <cellStyle name="_07. NGTT2009-NN_Book3_So lieu quoc te(GDP)_04 Doanh nghiep va CSKDCT 2012 3" xfId="2373"/>
    <cellStyle name="_07. NGTT2009-NN_Book3_So lieu quoc te(GDP)_05 Doanh nghiep va Ca the_2011 (Ok)" xfId="2374"/>
    <cellStyle name="_07. NGTT2009-NN_Book3_So lieu quoc te(GDP)_06 NGTT LN,TS 2013 co so" xfId="2375"/>
    <cellStyle name="_07. NGTT2009-NN_Book3_So lieu quoc te(GDP)_07 NGTT CN 2012" xfId="2376"/>
    <cellStyle name="_07. NGTT2009-NN_Book3_So lieu quoc te(GDP)_07 NGTT CN 2012 2" xfId="2377"/>
    <cellStyle name="_07. NGTT2009-NN_Book3_So lieu quoc te(GDP)_07 NGTT CN 2012 3" xfId="2378"/>
    <cellStyle name="_07. NGTT2009-NN_Book3_So lieu quoc te(GDP)_08 Thuong mai Tong muc - Diep" xfId="2379"/>
    <cellStyle name="_07. NGTT2009-NN_Book3_So lieu quoc te(GDP)_08 Thuong mai Tong muc - Diep 2" xfId="2380"/>
    <cellStyle name="_07. NGTT2009-NN_Book3_So lieu quoc te(GDP)_08 Thuong mai Tong muc - Diep 3" xfId="2381"/>
    <cellStyle name="_07. NGTT2009-NN_Book3_So lieu quoc te(GDP)_08 Thuong mai va Du lich (Ok)" xfId="2382"/>
    <cellStyle name="_07. NGTT2009-NN_Book3_So lieu quoc te(GDP)_08 Thuong mai va Du lich (Ok) 2" xfId="2383"/>
    <cellStyle name="_07. NGTT2009-NN_Book3_So lieu quoc te(GDP)_08 Thuong mai va Du lich (Ok) 3" xfId="2384"/>
    <cellStyle name="_07. NGTT2009-NN_Book3_So lieu quoc te(GDP)_08 Thuong mai va Du lich (Ok)_nien giam tom tat nong nghiep 2013" xfId="2385"/>
    <cellStyle name="_07. NGTT2009-NN_Book3_So lieu quoc te(GDP)_08 Thuong mai va Du lich (Ok)_Phan II (In)" xfId="2386"/>
    <cellStyle name="_07. NGTT2009-NN_Book3_So lieu quoc te(GDP)_09 Chi so gia 2011- VuTKG-1 (Ok)" xfId="2387"/>
    <cellStyle name="_07. NGTT2009-NN_Book3_So lieu quoc te(GDP)_09 Chi so gia 2011- VuTKG-1 (Ok) 2" xfId="2388"/>
    <cellStyle name="_07. NGTT2009-NN_Book3_So lieu quoc te(GDP)_09 Chi so gia 2011- VuTKG-1 (Ok) 3" xfId="2389"/>
    <cellStyle name="_07. NGTT2009-NN_Book3_So lieu quoc te(GDP)_09 Chi so gia 2011- VuTKG-1 (Ok)_nien giam tom tat nong nghiep 2013" xfId="2390"/>
    <cellStyle name="_07. NGTT2009-NN_Book3_So lieu quoc te(GDP)_09 Chi so gia 2011- VuTKG-1 (Ok)_Phan II (In)" xfId="2391"/>
    <cellStyle name="_07. NGTT2009-NN_Book3_So lieu quoc te(GDP)_09 Du lich" xfId="2392"/>
    <cellStyle name="_07. NGTT2009-NN_Book3_So lieu quoc te(GDP)_09 Du lich 2" xfId="2393"/>
    <cellStyle name="_07. NGTT2009-NN_Book3_So lieu quoc te(GDP)_09 Du lich 3" xfId="2394"/>
    <cellStyle name="_07. NGTT2009-NN_Book3_So lieu quoc te(GDP)_09 Du lich_nien giam tom tat nong nghiep 2013" xfId="2395"/>
    <cellStyle name="_07. NGTT2009-NN_Book3_So lieu quoc te(GDP)_09 Du lich_Phan II (In)" xfId="2396"/>
    <cellStyle name="_07. NGTT2009-NN_Book3_So lieu quoc te(GDP)_10 Van tai va BCVT (da sua ok)" xfId="2397"/>
    <cellStyle name="_07. NGTT2009-NN_Book3_So lieu quoc te(GDP)_10 Van tai va BCVT (da sua ok) 2" xfId="2398"/>
    <cellStyle name="_07. NGTT2009-NN_Book3_So lieu quoc te(GDP)_10 Van tai va BCVT (da sua ok) 3" xfId="2399"/>
    <cellStyle name="_07. NGTT2009-NN_Book3_So lieu quoc te(GDP)_10 Van tai va BCVT (da sua ok)_nien giam tom tat nong nghiep 2013" xfId="2400"/>
    <cellStyle name="_07. NGTT2009-NN_Book3_So lieu quoc te(GDP)_10 Van tai va BCVT (da sua ok)_Phan II (In)" xfId="2401"/>
    <cellStyle name="_07. NGTT2009-NN_Book3_So lieu quoc te(GDP)_11 (3)" xfId="2402"/>
    <cellStyle name="_07. NGTT2009-NN_Book3_So lieu quoc te(GDP)_11 (3) 2" xfId="2403"/>
    <cellStyle name="_07. NGTT2009-NN_Book3_So lieu quoc te(GDP)_11 (3) 3" xfId="2404"/>
    <cellStyle name="_07. NGTT2009-NN_Book3_So lieu quoc te(GDP)_11 (3) 4" xfId="2405"/>
    <cellStyle name="_07. NGTT2009-NN_Book3_So lieu quoc te(GDP)_11 (3)_04 Doanh nghiep va CSKDCT 2012" xfId="2406"/>
    <cellStyle name="_07. NGTT2009-NN_Book3_So lieu quoc te(GDP)_11 (3)_04 Doanh nghiep va CSKDCT 2012 2" xfId="2407"/>
    <cellStyle name="_07. NGTT2009-NN_Book3_So lieu quoc te(GDP)_11 (3)_04 Doanh nghiep va CSKDCT 2012 3" xfId="2408"/>
    <cellStyle name="_07. NGTT2009-NN_Book3_So lieu quoc te(GDP)_11 (3)_Book2" xfId="2409"/>
    <cellStyle name="_07. NGTT2009-NN_Book3_So lieu quoc te(GDP)_11 (3)_Book2 2" xfId="2410"/>
    <cellStyle name="_07. NGTT2009-NN_Book3_So lieu quoc te(GDP)_11 (3)_Book2 3" xfId="2411"/>
    <cellStyle name="_07. NGTT2009-NN_Book3_So lieu quoc te(GDP)_11 (3)_NGTK-daydu-2014-Laodong" xfId="2412"/>
    <cellStyle name="_07. NGTT2009-NN_Book3_So lieu quoc te(GDP)_11 (3)_NGTK-daydu-2014-Laodong 2" xfId="2413"/>
    <cellStyle name="_07. NGTT2009-NN_Book3_So lieu quoc te(GDP)_11 (3)_NGTK-daydu-2014-Laodong 3" xfId="2414"/>
    <cellStyle name="_07. NGTT2009-NN_Book3_So lieu quoc te(GDP)_11 (3)_nien giam tom tat nong nghiep 2013" xfId="2415"/>
    <cellStyle name="_07. NGTT2009-NN_Book3_So lieu quoc te(GDP)_11 (3)_Niengiam_Hung_final" xfId="2416"/>
    <cellStyle name="_07. NGTT2009-NN_Book3_So lieu quoc te(GDP)_11 (3)_Niengiam_Hung_final 2" xfId="2417"/>
    <cellStyle name="_07. NGTT2009-NN_Book3_So lieu quoc te(GDP)_11 (3)_Niengiam_Hung_final 3" xfId="2418"/>
    <cellStyle name="_07. NGTT2009-NN_Book3_So lieu quoc te(GDP)_11 (3)_Phan II (In)" xfId="2419"/>
    <cellStyle name="_07. NGTT2009-NN_Book3_So lieu quoc te(GDP)_11 (3)_Sovu-lyhon-2014" xfId="2420"/>
    <cellStyle name="_07. NGTT2009-NN_Book3_So lieu quoc te(GDP)_11 (3)_Xl0000167" xfId="2421"/>
    <cellStyle name="_07. NGTT2009-NN_Book3_So lieu quoc te(GDP)_11 (3)_Xl0000167 2" xfId="2422"/>
    <cellStyle name="_07. NGTT2009-NN_Book3_So lieu quoc te(GDP)_11 (3)_Xl0000167 3" xfId="2423"/>
    <cellStyle name="_07. NGTT2009-NN_Book3_So lieu quoc te(GDP)_12 (2)" xfId="2424"/>
    <cellStyle name="_07. NGTT2009-NN_Book3_So lieu quoc te(GDP)_12 (2) 2" xfId="2425"/>
    <cellStyle name="_07. NGTT2009-NN_Book3_So lieu quoc te(GDP)_12 (2) 3" xfId="2426"/>
    <cellStyle name="_07. NGTT2009-NN_Book3_So lieu quoc te(GDP)_12 (2) 4" xfId="2427"/>
    <cellStyle name="_07. NGTT2009-NN_Book3_So lieu quoc te(GDP)_12 (2)_04 Doanh nghiep va CSKDCT 2012" xfId="2428"/>
    <cellStyle name="_07. NGTT2009-NN_Book3_So lieu quoc te(GDP)_12 (2)_04 Doanh nghiep va CSKDCT 2012 2" xfId="2429"/>
    <cellStyle name="_07. NGTT2009-NN_Book3_So lieu quoc te(GDP)_12 (2)_04 Doanh nghiep va CSKDCT 2012 3" xfId="2430"/>
    <cellStyle name="_07. NGTT2009-NN_Book3_So lieu quoc te(GDP)_12 (2)_Book2" xfId="2431"/>
    <cellStyle name="_07. NGTT2009-NN_Book3_So lieu quoc te(GDP)_12 (2)_Book2 2" xfId="2432"/>
    <cellStyle name="_07. NGTT2009-NN_Book3_So lieu quoc te(GDP)_12 (2)_Book2 3" xfId="2433"/>
    <cellStyle name="_07. NGTT2009-NN_Book3_So lieu quoc te(GDP)_12 (2)_NGTK-daydu-2014-Laodong" xfId="2434"/>
    <cellStyle name="_07. NGTT2009-NN_Book3_So lieu quoc te(GDP)_12 (2)_NGTK-daydu-2014-Laodong 2" xfId="2435"/>
    <cellStyle name="_07. NGTT2009-NN_Book3_So lieu quoc te(GDP)_12 (2)_NGTK-daydu-2014-Laodong 3" xfId="2436"/>
    <cellStyle name="_07. NGTT2009-NN_Book3_So lieu quoc te(GDP)_12 (2)_nien giam tom tat nong nghiep 2013" xfId="2437"/>
    <cellStyle name="_07. NGTT2009-NN_Book3_So lieu quoc te(GDP)_12 (2)_Niengiam_Hung_final" xfId="2438"/>
    <cellStyle name="_07. NGTT2009-NN_Book3_So lieu quoc te(GDP)_12 (2)_Niengiam_Hung_final 2" xfId="2439"/>
    <cellStyle name="_07. NGTT2009-NN_Book3_So lieu quoc te(GDP)_12 (2)_Niengiam_Hung_final 3" xfId="2440"/>
    <cellStyle name="_07. NGTT2009-NN_Book3_So lieu quoc te(GDP)_12 (2)_Phan II (In)" xfId="2441"/>
    <cellStyle name="_07. NGTT2009-NN_Book3_So lieu quoc te(GDP)_12 (2)_Sovu-lyhon-2014" xfId="2442"/>
    <cellStyle name="_07. NGTT2009-NN_Book3_So lieu quoc te(GDP)_12 (2)_Xl0000167" xfId="2443"/>
    <cellStyle name="_07. NGTT2009-NN_Book3_So lieu quoc te(GDP)_12 (2)_Xl0000167 2" xfId="2444"/>
    <cellStyle name="_07. NGTT2009-NN_Book3_So lieu quoc te(GDP)_12 (2)_Xl0000167 3" xfId="2445"/>
    <cellStyle name="_07. NGTT2009-NN_Book3_So lieu quoc te(GDP)_12 Giao duc, Y Te va Muc songnam2011" xfId="2446"/>
    <cellStyle name="_07. NGTT2009-NN_Book3_So lieu quoc te(GDP)_12 Giao duc, Y Te va Muc songnam2011 2" xfId="2447"/>
    <cellStyle name="_07. NGTT2009-NN_Book3_So lieu quoc te(GDP)_12 Giao duc, Y Te va Muc songnam2011 3" xfId="2448"/>
    <cellStyle name="_07. NGTT2009-NN_Book3_So lieu quoc te(GDP)_12 Giao duc, Y Te va Muc songnam2011_nien giam tom tat nong nghiep 2013" xfId="2449"/>
    <cellStyle name="_07. NGTT2009-NN_Book3_So lieu quoc te(GDP)_12 Giao duc, Y Te va Muc songnam2011_Phan II (In)" xfId="2450"/>
    <cellStyle name="_07. NGTT2009-NN_Book3_So lieu quoc te(GDP)_12 MSDC_Thuy Van" xfId="2451"/>
    <cellStyle name="_07. NGTT2009-NN_Book3_So lieu quoc te(GDP)_12 So lieu quoc te (Ok)" xfId="2452"/>
    <cellStyle name="_07. NGTT2009-NN_Book3_So lieu quoc te(GDP)_12 So lieu quoc te (Ok) 2" xfId="2453"/>
    <cellStyle name="_07. NGTT2009-NN_Book3_So lieu quoc te(GDP)_12 So lieu quoc te (Ok) 3" xfId="2454"/>
    <cellStyle name="_07. NGTT2009-NN_Book3_So lieu quoc te(GDP)_12 So lieu quoc te (Ok)_nien giam tom tat nong nghiep 2013" xfId="2455"/>
    <cellStyle name="_07. NGTT2009-NN_Book3_So lieu quoc te(GDP)_12 So lieu quoc te (Ok)_Phan II (In)" xfId="2456"/>
    <cellStyle name="_07. NGTT2009-NN_Book3_So lieu quoc te(GDP)_13 Van tai 2012" xfId="2457"/>
    <cellStyle name="_07. NGTT2009-NN_Book3_So lieu quoc te(GDP)_13 Van tai 2012 2" xfId="2458"/>
    <cellStyle name="_07. NGTT2009-NN_Book3_So lieu quoc te(GDP)_13 Van tai 2012 3" xfId="2459"/>
    <cellStyle name="_07. NGTT2009-NN_Book3_So lieu quoc te(GDP)_Book2" xfId="2460"/>
    <cellStyle name="_07. NGTT2009-NN_Book3_So lieu quoc te(GDP)_Book2 2" xfId="2461"/>
    <cellStyle name="_07. NGTT2009-NN_Book3_So lieu quoc te(GDP)_Book2 3" xfId="2462"/>
    <cellStyle name="_07. NGTT2009-NN_Book3_So lieu quoc te(GDP)_Giaoduc2013(ok)" xfId="2463"/>
    <cellStyle name="_07. NGTT2009-NN_Book3_So lieu quoc te(GDP)_Giaoduc2013(ok) 2" xfId="2464"/>
    <cellStyle name="_07. NGTT2009-NN_Book3_So lieu quoc te(GDP)_Giaoduc2013(ok) 3" xfId="2465"/>
    <cellStyle name="_07. NGTT2009-NN_Book3_So lieu quoc te(GDP)_Maket NGTT2012 LN,TS (7-1-2013)" xfId="2466"/>
    <cellStyle name="_07. NGTT2009-NN_Book3_So lieu quoc te(GDP)_Maket NGTT2012 LN,TS (7-1-2013) 2" xfId="2467"/>
    <cellStyle name="_07. NGTT2009-NN_Book3_So lieu quoc te(GDP)_Maket NGTT2012 LN,TS (7-1-2013) 3" xfId="2468"/>
    <cellStyle name="_07. NGTT2009-NN_Book3_So lieu quoc te(GDP)_Maket NGTT2012 LN,TS (7-1-2013)_Nongnghiep" xfId="2469"/>
    <cellStyle name="_07. NGTT2009-NN_Book3_So lieu quoc te(GDP)_Maket NGTT2012 LN,TS (7-1-2013)_Nongnghiep 2" xfId="2470"/>
    <cellStyle name="_07. NGTT2009-NN_Book3_So lieu quoc te(GDP)_Maket NGTT2012 LN,TS (7-1-2013)_Nongnghiep 3" xfId="2471"/>
    <cellStyle name="_07. NGTT2009-NN_Book3_So lieu quoc te(GDP)_Mau" xfId="2472"/>
    <cellStyle name="_07. NGTT2009-NN_Book3_So lieu quoc te(GDP)_Ngiam_lamnghiep_2011_v2(1)(1)" xfId="2473"/>
    <cellStyle name="_07. NGTT2009-NN_Book3_So lieu quoc te(GDP)_Ngiam_lamnghiep_2011_v2(1)(1) 2" xfId="2474"/>
    <cellStyle name="_07. NGTT2009-NN_Book3_So lieu quoc te(GDP)_Ngiam_lamnghiep_2011_v2(1)(1) 3" xfId="2475"/>
    <cellStyle name="_07. NGTT2009-NN_Book3_So lieu quoc te(GDP)_Ngiam_lamnghiep_2011_v2(1)(1)_Nongnghiep" xfId="2476"/>
    <cellStyle name="_07. NGTT2009-NN_Book3_So lieu quoc te(GDP)_Ngiam_lamnghiep_2011_v2(1)(1)_Nongnghiep 2" xfId="2477"/>
    <cellStyle name="_07. NGTT2009-NN_Book3_So lieu quoc te(GDP)_Ngiam_lamnghiep_2011_v2(1)(1)_Nongnghiep 3" xfId="2478"/>
    <cellStyle name="_07. NGTT2009-NN_Book3_So lieu quoc te(GDP)_NGTK-daydu-2014-Laodong" xfId="2479"/>
    <cellStyle name="_07. NGTT2009-NN_Book3_So lieu quoc te(GDP)_NGTK-daydu-2014-Laodong 2" xfId="2480"/>
    <cellStyle name="_07. NGTT2009-NN_Book3_So lieu quoc te(GDP)_NGTK-daydu-2014-Laodong 3" xfId="2481"/>
    <cellStyle name="_07. NGTT2009-NN_Book3_So lieu quoc te(GDP)_NGTT LN,TS 2012 (Chuan)" xfId="2482"/>
    <cellStyle name="_07. NGTT2009-NN_Book3_So lieu quoc te(GDP)_NGTT LN,TS 2012 (Chuan) 2" xfId="2483"/>
    <cellStyle name="_07. NGTT2009-NN_Book3_So lieu quoc te(GDP)_NGTT LN,TS 2012 (Chuan) 3" xfId="2484"/>
    <cellStyle name="_07. NGTT2009-NN_Book3_So lieu quoc te(GDP)_Nien giam TT Vu Nong nghiep 2012(solieu)-gui Vu TH 29-3-2013" xfId="2485"/>
    <cellStyle name="_07. NGTT2009-NN_Book3_So lieu quoc te(GDP)_Nien giam TT Vu Nong nghiep 2012(solieu)-gui Vu TH 29-3-2013 2" xfId="2486"/>
    <cellStyle name="_07. NGTT2009-NN_Book3_So lieu quoc te(GDP)_Nien giam TT Vu Nong nghiep 2012(solieu)-gui Vu TH 29-3-2013 3" xfId="2487"/>
    <cellStyle name="_07. NGTT2009-NN_Book3_So lieu quoc te(GDP)_Niengiam_Hung_final" xfId="2488"/>
    <cellStyle name="_07. NGTT2009-NN_Book3_So lieu quoc te(GDP)_Niengiam_Hung_final 2" xfId="2489"/>
    <cellStyle name="_07. NGTT2009-NN_Book3_So lieu quoc te(GDP)_Niengiam_Hung_final 3" xfId="2490"/>
    <cellStyle name="_07. NGTT2009-NN_Book3_So lieu quoc te(GDP)_Nongnghiep" xfId="2491"/>
    <cellStyle name="_07. NGTT2009-NN_Book3_So lieu quoc te(GDP)_Nongnghiep 2" xfId="2492"/>
    <cellStyle name="_07. NGTT2009-NN_Book3_So lieu quoc te(GDP)_Nongnghiep 3" xfId="2493"/>
    <cellStyle name="_07. NGTT2009-NN_Book3_So lieu quoc te(GDP)_Nongnghiep NGDD 2012_cap nhat den 24-5-2013(1)" xfId="2494"/>
    <cellStyle name="_07. NGTT2009-NN_Book3_So lieu quoc te(GDP)_Nongnghiep NGDD 2012_cap nhat den 24-5-2013(1) 2" xfId="2495"/>
    <cellStyle name="_07. NGTT2009-NN_Book3_So lieu quoc te(GDP)_Nongnghiep NGDD 2012_cap nhat den 24-5-2013(1) 3" xfId="2496"/>
    <cellStyle name="_07. NGTT2009-NN_Book3_So lieu quoc te(GDP)_Nongnghiep_Nongnghiep NGDD 2012_cap nhat den 24-5-2013(1)" xfId="2497"/>
    <cellStyle name="_07. NGTT2009-NN_Book3_So lieu quoc te(GDP)_Nongnghiep_Nongnghiep NGDD 2012_cap nhat den 24-5-2013(1) 2" xfId="2498"/>
    <cellStyle name="_07. NGTT2009-NN_Book3_So lieu quoc te(GDP)_Nongnghiep_Nongnghiep NGDD 2012_cap nhat den 24-5-2013(1) 3" xfId="2499"/>
    <cellStyle name="_07. NGTT2009-NN_Book3_So lieu quoc te(GDP)_Sovu-lyhon-2014" xfId="2500"/>
    <cellStyle name="_07. NGTT2009-NN_Book3_So lieu quoc te(GDP)_TKQG" xfId="2501"/>
    <cellStyle name="_07. NGTT2009-NN_Book3_So lieu quoc te(GDP)_Xl0000147" xfId="2502"/>
    <cellStyle name="_07. NGTT2009-NN_Book3_So lieu quoc te(GDP)_Xl0000147 2" xfId="2503"/>
    <cellStyle name="_07. NGTT2009-NN_Book3_So lieu quoc te(GDP)_Xl0000147 3" xfId="2504"/>
    <cellStyle name="_07. NGTT2009-NN_Book3_So lieu quoc te(GDP)_Xl0000167" xfId="2505"/>
    <cellStyle name="_07. NGTT2009-NN_Book3_So lieu quoc te(GDP)_Xl0000167 2" xfId="2506"/>
    <cellStyle name="_07. NGTT2009-NN_Book3_So lieu quoc te(GDP)_Xl0000167 3" xfId="2507"/>
    <cellStyle name="_07. NGTT2009-NN_Book3_So lieu quoc te(GDP)_XNK" xfId="2508"/>
    <cellStyle name="_07. NGTT2009-NN_Book3_So lieu quoc te(GDP)_XNK 2" xfId="2509"/>
    <cellStyle name="_07. NGTT2009-NN_Book3_So lieu quoc te(GDP)_XNK 3" xfId="2510"/>
    <cellStyle name="_07. NGTT2009-NN_Book3_So lieu quoc te(GDP)_XNK_nien giam tom tat nong nghiep 2013" xfId="2511"/>
    <cellStyle name="_07. NGTT2009-NN_Book3_So lieu quoc te(GDP)_XNK_Phan II (In)" xfId="2512"/>
    <cellStyle name="_07. NGTT2009-NN_Book3_Sovu-lyhon-2014" xfId="2513"/>
    <cellStyle name="_07. NGTT2009-NN_Book3_TKQG" xfId="2514"/>
    <cellStyle name="_07. NGTT2009-NN_Book3_Tonghop-phucdap-Tinh-Hanh-TuanAnh-V1" xfId="2515"/>
    <cellStyle name="_07. NGTT2009-NN_Book3_Uoc-danso-2014-2015-2016-BoTaichinh" xfId="2516"/>
    <cellStyle name="_07. NGTT2009-NN_Book3_Uoctinh-danso-31-12-2013-BoTaichinh-OUT" xfId="2517"/>
    <cellStyle name="_07. NGTT2009-NN_Book3_Xl0000006" xfId="2518"/>
    <cellStyle name="_07. NGTT2009-NN_Book3_Xl0000147" xfId="2519"/>
    <cellStyle name="_07. NGTT2009-NN_Book3_Xl0000147 2" xfId="2520"/>
    <cellStyle name="_07. NGTT2009-NN_Book3_Xl0000147 3" xfId="2521"/>
    <cellStyle name="_07. NGTT2009-NN_Book3_Xl0000167" xfId="2522"/>
    <cellStyle name="_07. NGTT2009-NN_Book3_Xl0000167 2" xfId="2523"/>
    <cellStyle name="_07. NGTT2009-NN_Book3_Xl0000167 3" xfId="2524"/>
    <cellStyle name="_07. NGTT2009-NN_Book3_Xl0000199" xfId="2525"/>
    <cellStyle name="_07. NGTT2009-NN_Book3_XNK" xfId="2526"/>
    <cellStyle name="_07. NGTT2009-NN_Book3_XNK 2" xfId="2527"/>
    <cellStyle name="_07. NGTT2009-NN_Book3_XNK 3" xfId="2528"/>
    <cellStyle name="_07. NGTT2009-NN_Book3_XNK 4" xfId="2529"/>
    <cellStyle name="_07. NGTT2009-NN_Book3_XNK_08 Thuong mai Tong muc - Diep" xfId="2530"/>
    <cellStyle name="_07. NGTT2009-NN_Book3_XNK_08 Thuong mai Tong muc - Diep 2" xfId="2531"/>
    <cellStyle name="_07. NGTT2009-NN_Book3_XNK_08 Thuong mai Tong muc - Diep 3" xfId="2532"/>
    <cellStyle name="_07. NGTT2009-NN_Book3_XNK_08 Thuong mai Tong muc - Diep_nien giam tom tat nong nghiep 2013" xfId="2533"/>
    <cellStyle name="_07. NGTT2009-NN_Book3_XNK_08 Thuong mai Tong muc - Diep_Phan II (In)" xfId="2534"/>
    <cellStyle name="_07. NGTT2009-NN_Book3_XNK_Bo sung 04 bieu Cong nghiep" xfId="2535"/>
    <cellStyle name="_07. NGTT2009-NN_Book3_XNK_Bo sung 04 bieu Cong nghiep 2" xfId="2536"/>
    <cellStyle name="_07. NGTT2009-NN_Book3_XNK_Bo sung 04 bieu Cong nghiep 3" xfId="2537"/>
    <cellStyle name="_07. NGTT2009-NN_Book3_XNK_Bo sung 04 bieu Cong nghiep 4" xfId="2538"/>
    <cellStyle name="_07. NGTT2009-NN_Book3_XNK_Bo sung 04 bieu Cong nghiep_Book2" xfId="2539"/>
    <cellStyle name="_07. NGTT2009-NN_Book3_XNK_Bo sung 04 bieu Cong nghiep_Book2 2" xfId="2540"/>
    <cellStyle name="_07. NGTT2009-NN_Book3_XNK_Bo sung 04 bieu Cong nghiep_Book2 3" xfId="2541"/>
    <cellStyle name="_07. NGTT2009-NN_Book3_XNK_Bo sung 04 bieu Cong nghiep_Dieuchinh-DSTB-2010-2014-Tinh-Trungcau-CTK" xfId="2542"/>
    <cellStyle name="_07. NGTT2009-NN_Book3_XNK_Bo sung 04 bieu Cong nghiep_Market DSLD 2013  Co so" xfId="2543"/>
    <cellStyle name="_07. NGTT2009-NN_Book3_XNK_Bo sung 04 bieu Cong nghiep_Market DSLD 2013  Co so_Dieuchinh-DSTB-2010-2014-Tinh-Trungcau-CTK" xfId="2544"/>
    <cellStyle name="_07. NGTT2009-NN_Book3_XNK_Bo sung 04 bieu Cong nghiep_Market DSLD 2013  Co so_Tonghop-phucdap-Tinh-Hanh-TuanAnh-V1" xfId="2545"/>
    <cellStyle name="_07. NGTT2009-NN_Book3_XNK_Bo sung 04 bieu Cong nghiep_Market DSLD 2013  Co so_Uoc-danso-2014-2015-2016-BoTaichinh" xfId="2546"/>
    <cellStyle name="_07. NGTT2009-NN_Book3_XNK_Bo sung 04 bieu Cong nghiep_Mau" xfId="2547"/>
    <cellStyle name="_07. NGTT2009-NN_Book3_XNK_Bo sung 04 bieu Cong nghiep_Mau 2" xfId="2548"/>
    <cellStyle name="_07. NGTT2009-NN_Book3_XNK_Bo sung 04 bieu Cong nghiep_Mau 3" xfId="2549"/>
    <cellStyle name="_07. NGTT2009-NN_Book3_XNK_Bo sung 04 bieu Cong nghiep_NGTK-daydu-2014-Laodong" xfId="2550"/>
    <cellStyle name="_07. NGTT2009-NN_Book3_XNK_Bo sung 04 bieu Cong nghiep_NGTK-daydu-2014-Laodong 2" xfId="2551"/>
    <cellStyle name="_07. NGTT2009-NN_Book3_XNK_Bo sung 04 bieu Cong nghiep_NGTK-daydu-2014-Laodong 3" xfId="2552"/>
    <cellStyle name="_07. NGTT2009-NN_Book3_XNK_Bo sung 04 bieu Cong nghiep_Nien giam Thong ke_DSLD_2013_gui vu TH" xfId="2553"/>
    <cellStyle name="_07. NGTT2009-NN_Book3_XNK_Bo sung 04 bieu Cong nghiep_Nien giam Thong ke_DSLD_2013_gui vu TH_25-12-2014" xfId="2554"/>
    <cellStyle name="_07. NGTT2009-NN_Book3_XNK_Bo sung 04 bieu Cong nghiep_Nien giam Thong ke_DSLD_2013_gui vu TH_25-12-2014_Dieuchinh-DSTB-2010-2014-Tinh-Trungcau-CTK" xfId="2555"/>
    <cellStyle name="_07. NGTT2009-NN_Book3_XNK_Bo sung 04 bieu Cong nghiep_Nien giam Thong ke_DSLD_2013_gui vu TH_25-12-2014_Tonghop-phucdap-Tinh-Hanh-TuanAnh-V1" xfId="2556"/>
    <cellStyle name="_07. NGTT2009-NN_Book3_XNK_Bo sung 04 bieu Cong nghiep_Nien giam Thong ke_DSLD_2013_gui vu TH_25-12-2014_Uoc-danso-2014-2015-2016-BoTaichinh" xfId="2557"/>
    <cellStyle name="_07. NGTT2009-NN_Book3_XNK_Bo sung 04 bieu Cong nghiep_Nien giam Thong ke_DSLD_2013_gui vu TH_Dieuchinh-DSTB-2010-2014-Tinh-Trungcau-CTK" xfId="2558"/>
    <cellStyle name="_07. NGTT2009-NN_Book3_XNK_Bo sung 04 bieu Cong nghiep_Nien giam Thong ke_DSLD_2013_gui vu TH_Tonghop-phucdap-Tinh-Hanh-TuanAnh-V1" xfId="2559"/>
    <cellStyle name="_07. NGTT2009-NN_Book3_XNK_Bo sung 04 bieu Cong nghiep_Nien giam Thong ke_DSLD_2013_gui vu TH_Uoc-danso-2014-2015-2016-BoTaichinh" xfId="2560"/>
    <cellStyle name="_07. NGTT2009-NN_Book3_XNK_Bo sung 04 bieu Cong nghiep_Niengiam_Hung_final" xfId="2561"/>
    <cellStyle name="_07. NGTT2009-NN_Book3_XNK_Bo sung 04 bieu Cong nghiep_Niengiam_Hung_final 2" xfId="2562"/>
    <cellStyle name="_07. NGTT2009-NN_Book3_XNK_Bo sung 04 bieu Cong nghiep_Niengiam_Hung_final 3" xfId="2563"/>
    <cellStyle name="_07. NGTT2009-NN_Book3_XNK_Bo sung 04 bieu Cong nghiep_Sovu-lyhon-2014" xfId="2564"/>
    <cellStyle name="_07. NGTT2009-NN_Book3_XNK_Bo sung 04 bieu Cong nghiep_Tonghop-phucdap-Tinh-Hanh-TuanAnh-V1" xfId="2565"/>
    <cellStyle name="_07. NGTT2009-NN_Book3_XNK_Bo sung 04 bieu Cong nghiep_Uoc-danso-2014-2015-2016-BoTaichinh" xfId="2566"/>
    <cellStyle name="_07. NGTT2009-NN_Book3_XNK_Bo sung 04 bieu Cong nghiep_Uoctinh-danso-31-12-2013-BoTaichinh-OUT" xfId="2567"/>
    <cellStyle name="_07. NGTT2009-NN_Book3_XNK_Book2" xfId="2568"/>
    <cellStyle name="_07. NGTT2009-NN_Book3_XNK_Book2 2" xfId="2569"/>
    <cellStyle name="_07. NGTT2009-NN_Book3_XNK_Book2 3" xfId="2570"/>
    <cellStyle name="_07. NGTT2009-NN_Book3_XNK_Dieuchinh-DSTB-2010-2014-Tinh-Trungcau-CTK" xfId="2571"/>
    <cellStyle name="_07. NGTT2009-NN_Book3_XNK_Market DSLD 2013  Co so" xfId="2572"/>
    <cellStyle name="_07. NGTT2009-NN_Book3_XNK_Market DSLD 2013  Co so_Dieuchinh-DSTB-2010-2014-Tinh-Trungcau-CTK" xfId="2573"/>
    <cellStyle name="_07. NGTT2009-NN_Book3_XNK_Market DSLD 2013  Co so_Tonghop-phucdap-Tinh-Hanh-TuanAnh-V1" xfId="2574"/>
    <cellStyle name="_07. NGTT2009-NN_Book3_XNK_Market DSLD 2013  Co so_Uoc-danso-2014-2015-2016-BoTaichinh" xfId="2575"/>
    <cellStyle name="_07. NGTT2009-NN_Book3_XNK_Mau" xfId="2576"/>
    <cellStyle name="_07. NGTT2009-NN_Book3_XNK_Mau 2" xfId="2577"/>
    <cellStyle name="_07. NGTT2009-NN_Book3_XNK_Mau 3" xfId="2578"/>
    <cellStyle name="_07. NGTT2009-NN_Book3_XNK_NGTK-daydu-2014-Laodong" xfId="2579"/>
    <cellStyle name="_07. NGTT2009-NN_Book3_XNK_NGTK-daydu-2014-Laodong 2" xfId="2580"/>
    <cellStyle name="_07. NGTT2009-NN_Book3_XNK_NGTK-daydu-2014-Laodong 3" xfId="2581"/>
    <cellStyle name="_07. NGTT2009-NN_Book3_XNK_Nien giam Thong ke_DSLD_2013_gui vu TH" xfId="2582"/>
    <cellStyle name="_07. NGTT2009-NN_Book3_XNK_Nien giam Thong ke_DSLD_2013_gui vu TH_25-12-2014" xfId="2583"/>
    <cellStyle name="_07. NGTT2009-NN_Book3_XNK_Nien giam Thong ke_DSLD_2013_gui vu TH_25-12-2014_Dieuchinh-DSTB-2010-2014-Tinh-Trungcau-CTK" xfId="2584"/>
    <cellStyle name="_07. NGTT2009-NN_Book3_XNK_Nien giam Thong ke_DSLD_2013_gui vu TH_25-12-2014_Tonghop-phucdap-Tinh-Hanh-TuanAnh-V1" xfId="2585"/>
    <cellStyle name="_07. NGTT2009-NN_Book3_XNK_Nien giam Thong ke_DSLD_2013_gui vu TH_25-12-2014_Uoc-danso-2014-2015-2016-BoTaichinh" xfId="2586"/>
    <cellStyle name="_07. NGTT2009-NN_Book3_XNK_Nien giam Thong ke_DSLD_2013_gui vu TH_Dieuchinh-DSTB-2010-2014-Tinh-Trungcau-CTK" xfId="2587"/>
    <cellStyle name="_07. NGTT2009-NN_Book3_XNK_Nien giam Thong ke_DSLD_2013_gui vu TH_Tonghop-phucdap-Tinh-Hanh-TuanAnh-V1" xfId="2588"/>
    <cellStyle name="_07. NGTT2009-NN_Book3_XNK_Nien giam Thong ke_DSLD_2013_gui vu TH_Uoc-danso-2014-2015-2016-BoTaichinh" xfId="2589"/>
    <cellStyle name="_07. NGTT2009-NN_Book3_XNK_Niengiam_Hung_final" xfId="2590"/>
    <cellStyle name="_07. NGTT2009-NN_Book3_XNK_Niengiam_Hung_final 2" xfId="2591"/>
    <cellStyle name="_07. NGTT2009-NN_Book3_XNK_Niengiam_Hung_final 3" xfId="2592"/>
    <cellStyle name="_07. NGTT2009-NN_Book3_XNK_Sovu-lyhon-2014" xfId="2593"/>
    <cellStyle name="_07. NGTT2009-NN_Book3_XNK_Tonghop-phucdap-Tinh-Hanh-TuanAnh-V1" xfId="2594"/>
    <cellStyle name="_07. NGTT2009-NN_Book3_XNK_Uoc-danso-2014-2015-2016-BoTaichinh" xfId="2595"/>
    <cellStyle name="_07. NGTT2009-NN_Book3_XNK_Uoctinh-danso-31-12-2013-BoTaichinh-OUT" xfId="2596"/>
    <cellStyle name="_07. NGTT2009-NN_Book3_XNK-2012" xfId="2597"/>
    <cellStyle name="_07. NGTT2009-NN_Book3_XNK-2012 2" xfId="2598"/>
    <cellStyle name="_07. NGTT2009-NN_Book3_XNK-2012 3" xfId="2599"/>
    <cellStyle name="_07. NGTT2009-NN_Book3_XNK-2012_nien giam tom tat nong nghiep 2013" xfId="2600"/>
    <cellStyle name="_07. NGTT2009-NN_Book3_XNK-2012_Phan II (In)" xfId="2601"/>
    <cellStyle name="_07. NGTT2009-NN_Book3_XNK-Market" xfId="2602"/>
    <cellStyle name="_07. NGTT2009-NN_Book3_XNK-Market 2" xfId="2603"/>
    <cellStyle name="_07. NGTT2009-NN_Book3_XNK-Market 3" xfId="2604"/>
    <cellStyle name="_07. NGTT2009-NN_Book4" xfId="2605"/>
    <cellStyle name="_07. NGTT2009-NN_Book4 2" xfId="2606"/>
    <cellStyle name="_07. NGTT2009-NN_Book4 3" xfId="2607"/>
    <cellStyle name="_07. NGTT2009-NN_Book4 4" xfId="2608"/>
    <cellStyle name="_07. NGTT2009-NN_Book4_01 Don vi HC" xfId="2609"/>
    <cellStyle name="_07. NGTT2009-NN_Book4_01 Don vi HC 2" xfId="2610"/>
    <cellStyle name="_07. NGTT2009-NN_Book4_01 Don vi HC 3" xfId="2611"/>
    <cellStyle name="_07. NGTT2009-NN_Book4_08 Cong nghiep 2010" xfId="2612"/>
    <cellStyle name="_07. NGTT2009-NN_Book4_08 Cong nghiep 2010 2" xfId="2613"/>
    <cellStyle name="_07. NGTT2009-NN_Book4_08 Cong nghiep 2010 3" xfId="2614"/>
    <cellStyle name="_07. NGTT2009-NN_Book4_08 Thuong mai va Du lich (Ok)" xfId="2615"/>
    <cellStyle name="_07. NGTT2009-NN_Book4_08 Thuong mai va Du lich (Ok) 2" xfId="2616"/>
    <cellStyle name="_07. NGTT2009-NN_Book4_08 Thuong mai va Du lich (Ok) 3" xfId="2617"/>
    <cellStyle name="_07. NGTT2009-NN_Book4_09 Chi so gia 2011- VuTKG-1 (Ok)" xfId="2618"/>
    <cellStyle name="_07. NGTT2009-NN_Book4_09 Chi so gia 2011- VuTKG-1 (Ok) 2" xfId="2619"/>
    <cellStyle name="_07. NGTT2009-NN_Book4_09 Chi so gia 2011- VuTKG-1 (Ok) 3" xfId="2620"/>
    <cellStyle name="_07. NGTT2009-NN_Book4_09 Du lich" xfId="2621"/>
    <cellStyle name="_07. NGTT2009-NN_Book4_09 Du lich 2" xfId="2622"/>
    <cellStyle name="_07. NGTT2009-NN_Book4_09 Du lich 3" xfId="2623"/>
    <cellStyle name="_07. NGTT2009-NN_Book4_10 Van tai va BCVT (da sua ok)" xfId="2624"/>
    <cellStyle name="_07. NGTT2009-NN_Book4_10 Van tai va BCVT (da sua ok) 2" xfId="2625"/>
    <cellStyle name="_07. NGTT2009-NN_Book4_10 Van tai va BCVT (da sua ok) 3" xfId="2626"/>
    <cellStyle name="_07. NGTT2009-NN_Book4_12 Giao duc, Y Te va Muc songnam2011" xfId="2627"/>
    <cellStyle name="_07. NGTT2009-NN_Book4_12 Giao duc, Y Te va Muc songnam2011 2" xfId="2628"/>
    <cellStyle name="_07. NGTT2009-NN_Book4_12 Giao duc, Y Te va Muc songnam2011 3" xfId="2629"/>
    <cellStyle name="_07. NGTT2009-NN_Book4_12 So lieu quoc te (Ok)" xfId="2630"/>
    <cellStyle name="_07. NGTT2009-NN_Book4_12 So lieu quoc te (Ok) 2" xfId="2631"/>
    <cellStyle name="_07. NGTT2009-NN_Book4_12 So lieu quoc te (Ok) 3" xfId="2632"/>
    <cellStyle name="_07. NGTT2009-NN_Book4_Book1" xfId="2633"/>
    <cellStyle name="_07. NGTT2009-NN_Book4_Book1 2" xfId="2634"/>
    <cellStyle name="_07. NGTT2009-NN_Book4_Book1 3" xfId="2635"/>
    <cellStyle name="_07. NGTT2009-NN_Book4_Book1 4" xfId="2636"/>
    <cellStyle name="_07. NGTT2009-NN_Book4_Book1_Book2" xfId="2637"/>
    <cellStyle name="_07. NGTT2009-NN_Book4_Book1_Book2 2" xfId="2638"/>
    <cellStyle name="_07. NGTT2009-NN_Book4_Book1_Book2 3" xfId="2639"/>
    <cellStyle name="_07. NGTT2009-NN_Book4_Book1_Dieuchinh-DSTB-2010-2014-Tinh-Trungcau-CTK" xfId="2640"/>
    <cellStyle name="_07. NGTT2009-NN_Book4_Book1_Market DSLD 2013  Co so" xfId="2641"/>
    <cellStyle name="_07. NGTT2009-NN_Book4_Book1_Market DSLD 2013  Co so_Dieuchinh-DSTB-2010-2014-Tinh-Trungcau-CTK" xfId="2642"/>
    <cellStyle name="_07. NGTT2009-NN_Book4_Book1_Market DSLD 2013  Co so_Tonghop-phucdap-Tinh-Hanh-TuanAnh-V1" xfId="2643"/>
    <cellStyle name="_07. NGTT2009-NN_Book4_Book1_Market DSLD 2013  Co so_Uoc-danso-2014-2015-2016-BoTaichinh" xfId="2644"/>
    <cellStyle name="_07. NGTT2009-NN_Book4_Book1_Mau" xfId="2645"/>
    <cellStyle name="_07. NGTT2009-NN_Book4_Book1_Mau 2" xfId="2646"/>
    <cellStyle name="_07. NGTT2009-NN_Book4_Book1_Mau 3" xfId="2647"/>
    <cellStyle name="_07. NGTT2009-NN_Book4_Book1_NGTK-daydu-2014-Laodong" xfId="2648"/>
    <cellStyle name="_07. NGTT2009-NN_Book4_Book1_NGTK-daydu-2014-Laodong 2" xfId="2649"/>
    <cellStyle name="_07. NGTT2009-NN_Book4_Book1_NGTK-daydu-2014-Laodong 3" xfId="2650"/>
    <cellStyle name="_07. NGTT2009-NN_Book4_Book1_Nien giam Thong ke_DSLD_2013_gui vu TH" xfId="2651"/>
    <cellStyle name="_07. NGTT2009-NN_Book4_Book1_Nien giam Thong ke_DSLD_2013_gui vu TH_25-12-2014" xfId="2652"/>
    <cellStyle name="_07. NGTT2009-NN_Book4_Book1_Nien giam Thong ke_DSLD_2013_gui vu TH_25-12-2014_Dieuchinh-DSTB-2010-2014-Tinh-Trungcau-CTK" xfId="2653"/>
    <cellStyle name="_07. NGTT2009-NN_Book4_Book1_Nien giam Thong ke_DSLD_2013_gui vu TH_25-12-2014_Tonghop-phucdap-Tinh-Hanh-TuanAnh-V1" xfId="2654"/>
    <cellStyle name="_07. NGTT2009-NN_Book4_Book1_Nien giam Thong ke_DSLD_2013_gui vu TH_25-12-2014_Uoc-danso-2014-2015-2016-BoTaichinh" xfId="2655"/>
    <cellStyle name="_07. NGTT2009-NN_Book4_Book1_Nien giam Thong ke_DSLD_2013_gui vu TH_Dieuchinh-DSTB-2010-2014-Tinh-Trungcau-CTK" xfId="2656"/>
    <cellStyle name="_07. NGTT2009-NN_Book4_Book1_Nien giam Thong ke_DSLD_2013_gui vu TH_Tonghop-phucdap-Tinh-Hanh-TuanAnh-V1" xfId="2657"/>
    <cellStyle name="_07. NGTT2009-NN_Book4_Book1_Nien giam Thong ke_DSLD_2013_gui vu TH_Uoc-danso-2014-2015-2016-BoTaichinh" xfId="2658"/>
    <cellStyle name="_07. NGTT2009-NN_Book4_Book1_Niengiam_Hung_final" xfId="2659"/>
    <cellStyle name="_07. NGTT2009-NN_Book4_Book1_Niengiam_Hung_final 2" xfId="2660"/>
    <cellStyle name="_07. NGTT2009-NN_Book4_Book1_Niengiam_Hung_final 3" xfId="2661"/>
    <cellStyle name="_07. NGTT2009-NN_Book4_Book1_Sovu-lyhon-2014" xfId="2662"/>
    <cellStyle name="_07. NGTT2009-NN_Book4_Book1_Tonghop-phucdap-Tinh-Hanh-TuanAnh-V1" xfId="2663"/>
    <cellStyle name="_07. NGTT2009-NN_Book4_Book1_Uoc-danso-2014-2015-2016-BoTaichinh" xfId="2664"/>
    <cellStyle name="_07. NGTT2009-NN_Book4_Book1_Uoctinh-danso-31-12-2013-BoTaichinh-OUT" xfId="2665"/>
    <cellStyle name="_07. NGTT2009-NN_Book4_Book2" xfId="2666"/>
    <cellStyle name="_07. NGTT2009-NN_Book4_Book2 2" xfId="2667"/>
    <cellStyle name="_07. NGTT2009-NN_Book4_Book2 3" xfId="2668"/>
    <cellStyle name="_07. NGTT2009-NN_Book4_Dieuchinh-DSTB-2010-2014-Tinh-Trungcau-CTK" xfId="2669"/>
    <cellStyle name="_07. NGTT2009-NN_Book4_Market DSLD 2013  Co so" xfId="2670"/>
    <cellStyle name="_07. NGTT2009-NN_Book4_Market DSLD 2013  Co so_Dieuchinh-DSTB-2010-2014-Tinh-Trungcau-CTK" xfId="2671"/>
    <cellStyle name="_07. NGTT2009-NN_Book4_Market DSLD 2013  Co so_Tonghop-phucdap-Tinh-Hanh-TuanAnh-V1" xfId="2672"/>
    <cellStyle name="_07. NGTT2009-NN_Book4_Market DSLD 2013  Co so_Uoc-danso-2014-2015-2016-BoTaichinh" xfId="2673"/>
    <cellStyle name="_07. NGTT2009-NN_Book4_Mau" xfId="2674"/>
    <cellStyle name="_07. NGTT2009-NN_Book4_Mau 2" xfId="2675"/>
    <cellStyle name="_07. NGTT2009-NN_Book4_Mau 3" xfId="2676"/>
    <cellStyle name="_07. NGTT2009-NN_Book4_NGTK-daydu-2014-Laodong" xfId="2677"/>
    <cellStyle name="_07. NGTT2009-NN_Book4_NGTK-daydu-2014-Laodong 2" xfId="2678"/>
    <cellStyle name="_07. NGTT2009-NN_Book4_NGTK-daydu-2014-Laodong 3" xfId="2679"/>
    <cellStyle name="_07. NGTT2009-NN_Book4_Nien giam Thong ke_DSLD_2013_gui vu TH" xfId="2680"/>
    <cellStyle name="_07. NGTT2009-NN_Book4_Nien giam Thong ke_DSLD_2013_gui vu TH_25-12-2014" xfId="2681"/>
    <cellStyle name="_07. NGTT2009-NN_Book4_Nien giam Thong ke_DSLD_2013_gui vu TH_25-12-2014_Dieuchinh-DSTB-2010-2014-Tinh-Trungcau-CTK" xfId="2682"/>
    <cellStyle name="_07. NGTT2009-NN_Book4_Nien giam Thong ke_DSLD_2013_gui vu TH_25-12-2014_Tonghop-phucdap-Tinh-Hanh-TuanAnh-V1" xfId="2683"/>
    <cellStyle name="_07. NGTT2009-NN_Book4_Nien giam Thong ke_DSLD_2013_gui vu TH_25-12-2014_Uoc-danso-2014-2015-2016-BoTaichinh" xfId="2684"/>
    <cellStyle name="_07. NGTT2009-NN_Book4_Nien giam Thong ke_DSLD_2013_gui vu TH_Dieuchinh-DSTB-2010-2014-Tinh-Trungcau-CTK" xfId="2685"/>
    <cellStyle name="_07. NGTT2009-NN_Book4_Nien giam Thong ke_DSLD_2013_gui vu TH_Tonghop-phucdap-Tinh-Hanh-TuanAnh-V1" xfId="2686"/>
    <cellStyle name="_07. NGTT2009-NN_Book4_Nien giam Thong ke_DSLD_2013_gui vu TH_Uoc-danso-2014-2015-2016-BoTaichinh" xfId="2687"/>
    <cellStyle name="_07. NGTT2009-NN_Book4_nien giam tom tat du lich va XNK" xfId="2688"/>
    <cellStyle name="_07. NGTT2009-NN_Book4_nien giam tom tat du lich va XNK 2" xfId="2689"/>
    <cellStyle name="_07. NGTT2009-NN_Book4_nien giam tom tat du lich va XNK 3" xfId="2690"/>
    <cellStyle name="_07. NGTT2009-NN_Book4_Niengiam_Hung_final" xfId="2691"/>
    <cellStyle name="_07. NGTT2009-NN_Book4_Niengiam_Hung_final 2" xfId="2692"/>
    <cellStyle name="_07. NGTT2009-NN_Book4_Niengiam_Hung_final 3" xfId="2693"/>
    <cellStyle name="_07. NGTT2009-NN_Book4_Nongnghiep" xfId="2694"/>
    <cellStyle name="_07. NGTT2009-NN_Book4_Nongnghiep 2" xfId="2695"/>
    <cellStyle name="_07. NGTT2009-NN_Book4_Nongnghiep 3" xfId="2696"/>
    <cellStyle name="_07. NGTT2009-NN_Book4_Sovu-lyhon-2014" xfId="2697"/>
    <cellStyle name="_07. NGTT2009-NN_Book4_Tonghop-phucdap-Tinh-Hanh-TuanAnh-V1" xfId="2698"/>
    <cellStyle name="_07. NGTT2009-NN_Book4_Uoc-danso-2014-2015-2016-BoTaichinh" xfId="2699"/>
    <cellStyle name="_07. NGTT2009-NN_Book4_Uoctinh-danso-31-12-2013-BoTaichinh-OUT" xfId="2700"/>
    <cellStyle name="_07. NGTT2009-NN_Book4_XNK" xfId="2701"/>
    <cellStyle name="_07. NGTT2009-NN_Book4_XNK 2" xfId="2702"/>
    <cellStyle name="_07. NGTT2009-NN_Book4_XNK 3" xfId="2703"/>
    <cellStyle name="_07. NGTT2009-NN_Book4_XNK-2012" xfId="2704"/>
    <cellStyle name="_07. NGTT2009-NN_Book4_XNK-2012 2" xfId="2705"/>
    <cellStyle name="_07. NGTT2009-NN_Book4_XNK-2012 3" xfId="2706"/>
    <cellStyle name="_07. NGTT2009-NN_CPI-2009-market-gui vuTM" xfId="2707"/>
    <cellStyle name="_07. NGTT2009-NN_CSKDCT 2010" xfId="2708"/>
    <cellStyle name="_07. NGTT2009-NN_CSKDCT 2010 2" xfId="2709"/>
    <cellStyle name="_07. NGTT2009-NN_CSKDCT 2010 3" xfId="2710"/>
    <cellStyle name="_07. NGTT2009-NN_CSKDCT 2010 4" xfId="2711"/>
    <cellStyle name="_07. NGTT2009-NN_CSKDCT 2010_Bo sung 04 bieu Cong nghiep" xfId="2712"/>
    <cellStyle name="_07. NGTT2009-NN_CSKDCT 2010_Bo sung 04 bieu Cong nghiep 2" xfId="2713"/>
    <cellStyle name="_07. NGTT2009-NN_CSKDCT 2010_Bo sung 04 bieu Cong nghiep 3" xfId="2714"/>
    <cellStyle name="_07. NGTT2009-NN_CSKDCT 2010_Bo sung 04 bieu Cong nghiep 4" xfId="2715"/>
    <cellStyle name="_07. NGTT2009-NN_CSKDCT 2010_Bo sung 04 bieu Cong nghiep_Book2" xfId="2716"/>
    <cellStyle name="_07. NGTT2009-NN_CSKDCT 2010_Bo sung 04 bieu Cong nghiep_Book2 2" xfId="2717"/>
    <cellStyle name="_07. NGTT2009-NN_CSKDCT 2010_Bo sung 04 bieu Cong nghiep_Book2 3" xfId="2718"/>
    <cellStyle name="_07. NGTT2009-NN_CSKDCT 2010_Bo sung 04 bieu Cong nghiep_Dieuchinh-DSTB-2010-2014-Tinh-Trungcau-CTK" xfId="2719"/>
    <cellStyle name="_07. NGTT2009-NN_CSKDCT 2010_Bo sung 04 bieu Cong nghiep_Market DSLD 2013  Co so" xfId="2720"/>
    <cellStyle name="_07. NGTT2009-NN_CSKDCT 2010_Bo sung 04 bieu Cong nghiep_Market DSLD 2013  Co so_Dieuchinh-DSTB-2010-2014-Tinh-Trungcau-CTK" xfId="2721"/>
    <cellStyle name="_07. NGTT2009-NN_CSKDCT 2010_Bo sung 04 bieu Cong nghiep_Market DSLD 2013  Co so_Tonghop-phucdap-Tinh-Hanh-TuanAnh-V1" xfId="2722"/>
    <cellStyle name="_07. NGTT2009-NN_CSKDCT 2010_Bo sung 04 bieu Cong nghiep_Market DSLD 2013  Co so_Uoc-danso-2014-2015-2016-BoTaichinh" xfId="2723"/>
    <cellStyle name="_07. NGTT2009-NN_CSKDCT 2010_Bo sung 04 bieu Cong nghiep_Mau" xfId="2724"/>
    <cellStyle name="_07. NGTT2009-NN_CSKDCT 2010_Bo sung 04 bieu Cong nghiep_Mau 2" xfId="2725"/>
    <cellStyle name="_07. NGTT2009-NN_CSKDCT 2010_Bo sung 04 bieu Cong nghiep_Mau 3" xfId="2726"/>
    <cellStyle name="_07. NGTT2009-NN_CSKDCT 2010_Bo sung 04 bieu Cong nghiep_NGTK-daydu-2014-Laodong" xfId="2727"/>
    <cellStyle name="_07. NGTT2009-NN_CSKDCT 2010_Bo sung 04 bieu Cong nghiep_NGTK-daydu-2014-Laodong 2" xfId="2728"/>
    <cellStyle name="_07. NGTT2009-NN_CSKDCT 2010_Bo sung 04 bieu Cong nghiep_NGTK-daydu-2014-Laodong 3" xfId="2729"/>
    <cellStyle name="_07. NGTT2009-NN_CSKDCT 2010_Bo sung 04 bieu Cong nghiep_Nien giam Thong ke_DSLD_2013_gui vu TH" xfId="2730"/>
    <cellStyle name="_07. NGTT2009-NN_CSKDCT 2010_Bo sung 04 bieu Cong nghiep_Nien giam Thong ke_DSLD_2013_gui vu TH_25-12-2014" xfId="2731"/>
    <cellStyle name="_07. NGTT2009-NN_CSKDCT 2010_Bo sung 04 bieu Cong nghiep_Nien giam Thong ke_DSLD_2013_gui vu TH_25-12-2014_Dieuchinh-DSTB-2010-2014-Tinh-Trungcau-CTK" xfId="2732"/>
    <cellStyle name="_07. NGTT2009-NN_CSKDCT 2010_Bo sung 04 bieu Cong nghiep_Nien giam Thong ke_DSLD_2013_gui vu TH_25-12-2014_Tonghop-phucdap-Tinh-Hanh-TuanAnh-V1" xfId="2733"/>
    <cellStyle name="_07. NGTT2009-NN_CSKDCT 2010_Bo sung 04 bieu Cong nghiep_Nien giam Thong ke_DSLD_2013_gui vu TH_25-12-2014_Uoc-danso-2014-2015-2016-BoTaichinh" xfId="2734"/>
    <cellStyle name="_07. NGTT2009-NN_CSKDCT 2010_Bo sung 04 bieu Cong nghiep_Nien giam Thong ke_DSLD_2013_gui vu TH_Dieuchinh-DSTB-2010-2014-Tinh-Trungcau-CTK" xfId="2735"/>
    <cellStyle name="_07. NGTT2009-NN_CSKDCT 2010_Bo sung 04 bieu Cong nghiep_Nien giam Thong ke_DSLD_2013_gui vu TH_Tonghop-phucdap-Tinh-Hanh-TuanAnh-V1" xfId="2736"/>
    <cellStyle name="_07. NGTT2009-NN_CSKDCT 2010_Bo sung 04 bieu Cong nghiep_Nien giam Thong ke_DSLD_2013_gui vu TH_Uoc-danso-2014-2015-2016-BoTaichinh" xfId="2737"/>
    <cellStyle name="_07. NGTT2009-NN_CSKDCT 2010_Bo sung 04 bieu Cong nghiep_Niengiam_Hung_final" xfId="2738"/>
    <cellStyle name="_07. NGTT2009-NN_CSKDCT 2010_Bo sung 04 bieu Cong nghiep_Niengiam_Hung_final 2" xfId="2739"/>
    <cellStyle name="_07. NGTT2009-NN_CSKDCT 2010_Bo sung 04 bieu Cong nghiep_Niengiam_Hung_final 3" xfId="2740"/>
    <cellStyle name="_07. NGTT2009-NN_CSKDCT 2010_Bo sung 04 bieu Cong nghiep_Sovu-lyhon-2014" xfId="2741"/>
    <cellStyle name="_07. NGTT2009-NN_CSKDCT 2010_Bo sung 04 bieu Cong nghiep_Tonghop-phucdap-Tinh-Hanh-TuanAnh-V1" xfId="2742"/>
    <cellStyle name="_07. NGTT2009-NN_CSKDCT 2010_Bo sung 04 bieu Cong nghiep_Uoc-danso-2014-2015-2016-BoTaichinh" xfId="2743"/>
    <cellStyle name="_07. NGTT2009-NN_CSKDCT 2010_Bo sung 04 bieu Cong nghiep_Uoctinh-danso-31-12-2013-BoTaichinh-OUT" xfId="2744"/>
    <cellStyle name="_07. NGTT2009-NN_CSKDCT 2010_Book2" xfId="2745"/>
    <cellStyle name="_07. NGTT2009-NN_CSKDCT 2010_Book2 2" xfId="2746"/>
    <cellStyle name="_07. NGTT2009-NN_CSKDCT 2010_Book2 3" xfId="2747"/>
    <cellStyle name="_07. NGTT2009-NN_CSKDCT 2010_Dieuchinh-DSTB-2010-2014-Tinh-Trungcau-CTK" xfId="2748"/>
    <cellStyle name="_07. NGTT2009-NN_CSKDCT 2010_Market DSLD 2013  Co so" xfId="2749"/>
    <cellStyle name="_07. NGTT2009-NN_CSKDCT 2010_Market DSLD 2013  Co so_Dieuchinh-DSTB-2010-2014-Tinh-Trungcau-CTK" xfId="2750"/>
    <cellStyle name="_07. NGTT2009-NN_CSKDCT 2010_Market DSLD 2013  Co so_Tonghop-phucdap-Tinh-Hanh-TuanAnh-V1" xfId="2751"/>
    <cellStyle name="_07. NGTT2009-NN_CSKDCT 2010_Market DSLD 2013  Co so_Uoc-danso-2014-2015-2016-BoTaichinh" xfId="2752"/>
    <cellStyle name="_07. NGTT2009-NN_CSKDCT 2010_Mau" xfId="2753"/>
    <cellStyle name="_07. NGTT2009-NN_CSKDCT 2010_Mau 2" xfId="2754"/>
    <cellStyle name="_07. NGTT2009-NN_CSKDCT 2010_Mau 3" xfId="2755"/>
    <cellStyle name="_07. NGTT2009-NN_CSKDCT 2010_NGTK-daydu-2014-Laodong" xfId="2756"/>
    <cellStyle name="_07. NGTT2009-NN_CSKDCT 2010_NGTK-daydu-2014-Laodong 2" xfId="2757"/>
    <cellStyle name="_07. NGTT2009-NN_CSKDCT 2010_NGTK-daydu-2014-Laodong 3" xfId="2758"/>
    <cellStyle name="_07. NGTT2009-NN_CSKDCT 2010_Nien giam Thong ke_DSLD_2013_gui vu TH" xfId="2759"/>
    <cellStyle name="_07. NGTT2009-NN_CSKDCT 2010_Nien giam Thong ke_DSLD_2013_gui vu TH_25-12-2014" xfId="2760"/>
    <cellStyle name="_07. NGTT2009-NN_CSKDCT 2010_Nien giam Thong ke_DSLD_2013_gui vu TH_25-12-2014_Dieuchinh-DSTB-2010-2014-Tinh-Trungcau-CTK" xfId="2761"/>
    <cellStyle name="_07. NGTT2009-NN_CSKDCT 2010_Nien giam Thong ke_DSLD_2013_gui vu TH_25-12-2014_Tonghop-phucdap-Tinh-Hanh-TuanAnh-V1" xfId="2762"/>
    <cellStyle name="_07. NGTT2009-NN_CSKDCT 2010_Nien giam Thong ke_DSLD_2013_gui vu TH_25-12-2014_Uoc-danso-2014-2015-2016-BoTaichinh" xfId="2763"/>
    <cellStyle name="_07. NGTT2009-NN_CSKDCT 2010_Nien giam Thong ke_DSLD_2013_gui vu TH_Dieuchinh-DSTB-2010-2014-Tinh-Trungcau-CTK" xfId="2764"/>
    <cellStyle name="_07. NGTT2009-NN_CSKDCT 2010_Nien giam Thong ke_DSLD_2013_gui vu TH_Tonghop-phucdap-Tinh-Hanh-TuanAnh-V1" xfId="2765"/>
    <cellStyle name="_07. NGTT2009-NN_CSKDCT 2010_Nien giam Thong ke_DSLD_2013_gui vu TH_Uoc-danso-2014-2015-2016-BoTaichinh" xfId="2766"/>
    <cellStyle name="_07. NGTT2009-NN_CSKDCT 2010_Niengiam_Hung_final" xfId="2767"/>
    <cellStyle name="_07. NGTT2009-NN_CSKDCT 2010_Niengiam_Hung_final 2" xfId="2768"/>
    <cellStyle name="_07. NGTT2009-NN_CSKDCT 2010_Niengiam_Hung_final 3" xfId="2769"/>
    <cellStyle name="_07. NGTT2009-NN_CSKDCT 2010_Sovu-lyhon-2014" xfId="2770"/>
    <cellStyle name="_07. NGTT2009-NN_CSKDCT 2010_Tonghop-phucdap-Tinh-Hanh-TuanAnh-V1" xfId="2771"/>
    <cellStyle name="_07. NGTT2009-NN_CSKDCT 2010_Uoc-danso-2014-2015-2016-BoTaichinh" xfId="2772"/>
    <cellStyle name="_07. NGTT2009-NN_CSKDCT 2010_Uoctinh-danso-31-12-2013-BoTaichinh-OUT" xfId="2773"/>
    <cellStyle name="_07. NGTT2009-NN_CucThongke-phucdap-Tuan-Anh" xfId="2774"/>
    <cellStyle name="_07. NGTT2009-NN_CucThongke-phucdap-Tuan-Anh 2" xfId="2775"/>
    <cellStyle name="_07. NGTT2009-NN_CucThongke-phucdap-Tuan-Anh 3" xfId="2776"/>
    <cellStyle name="_07. NGTT2009-NN_dan so phan tich 10 nam(moi)" xfId="2777"/>
    <cellStyle name="_07. NGTT2009-NN_dan so phan tich 10 nam(moi) 2" xfId="2778"/>
    <cellStyle name="_07. NGTT2009-NN_dan so phan tich 10 nam(moi) 3" xfId="2779"/>
    <cellStyle name="_07. NGTT2009-NN_dan so phan tich 10 nam(moi)_01 Danh muc hanh chinh (Nam)" xfId="2780"/>
    <cellStyle name="_07. NGTT2009-NN_dan so phan tich 10 nam(moi)_01 Danh muc hanh chinh (Nam) 2" xfId="2781"/>
    <cellStyle name="_07. NGTT2009-NN_dan so phan tich 10 nam(moi)_01 Danh muc hanh chinh (Nam) 3" xfId="2782"/>
    <cellStyle name="_07. NGTT2009-NN_dan so phan tich 10 nam(moi)_01 Don vi HC" xfId="2783"/>
    <cellStyle name="_07. NGTT2009-NN_dan so phan tich 10 nam(moi)_01 Don vi HC 2" xfId="2784"/>
    <cellStyle name="_07. NGTT2009-NN_dan so phan tich 10 nam(moi)_01 Don vi HC 3" xfId="2785"/>
    <cellStyle name="_07. NGTT2009-NN_dan so phan tich 10 nam(moi)_02 Danso_Laodong 2012(chuan) CO SO" xfId="2786"/>
    <cellStyle name="_07. NGTT2009-NN_dan so phan tich 10 nam(moi)_02 Danso_Laodong 2012(chuan) CO SO 2" xfId="2787"/>
    <cellStyle name="_07. NGTT2009-NN_dan so phan tich 10 nam(moi)_02 Danso_Laodong 2012(chuan) CO SO 3" xfId="2788"/>
    <cellStyle name="_07. NGTT2009-NN_dan so phan tich 10 nam(moi)_04 Doanh nghiep va CSKDCT 2012" xfId="2789"/>
    <cellStyle name="_07. NGTT2009-NN_dan so phan tich 10 nam(moi)_04 Doanh nghiep va CSKDCT 2012 2" xfId="2790"/>
    <cellStyle name="_07. NGTT2009-NN_dan so phan tich 10 nam(moi)_04 Doanh nghiep va CSKDCT 2012 3" xfId="2791"/>
    <cellStyle name="_07. NGTT2009-NN_dan so phan tich 10 nam(moi)_12 MSDC_Thuy Van" xfId="2792"/>
    <cellStyle name="_07. NGTT2009-NN_dan so phan tich 10 nam(moi)_Ca the" xfId="2793"/>
    <cellStyle name="_07. NGTT2009-NN_dan so phan tich 10 nam(moi)_ca the NGDD 2011" xfId="2794"/>
    <cellStyle name="_07. NGTT2009-NN_dan so phan tich 10 nam(moi)_Ca the_ca the NGDD 2011" xfId="2795"/>
    <cellStyle name="_07. NGTT2009-NN_dan so phan tich 10 nam(moi)_Ca the1(OK)" xfId="2796"/>
    <cellStyle name="_07. NGTT2009-NN_dan so phan tich 10 nam(moi)_Dieuchinh-DSTB-2010-2014-Tinh-Trungcau-CTK" xfId="2797"/>
    <cellStyle name="_07. NGTT2009-NN_dan so phan tich 10 nam(moi)_Dieuchinh-DSTB-2010-2014-Toanquoc-Chi-XMai-TAnh-25-12-2014" xfId="2798"/>
    <cellStyle name="_07. NGTT2009-NN_dan so phan tich 10 nam(moi)_Dieuchinh-DSTB-2010-2014-Toanquoc-Chi-XMai-TAnh-25-12-2014_Dieuchinh-DSTB-2010-2014-Tinh-Trungcau-CTK" xfId="2799"/>
    <cellStyle name="_07. NGTT2009-NN_dan so phan tich 10 nam(moi)_Dieuchinh-DSTB-2010-2014-Toanquoc-Chi-XMai-TAnh-25-12-2014_Tonghop-phucdap-Tinh-Hanh-TuanAnh-V1" xfId="2800"/>
    <cellStyle name="_07. NGTT2009-NN_dan so phan tich 10 nam(moi)_Dieuchinh-DSTB-2010-2014-Toanquoc-Chi-XMai-TAnh-25-12-2014_Uoc-danso-2014-2015-2016-BoTaichinh" xfId="2801"/>
    <cellStyle name="_07. NGTT2009-NN_dan so phan tich 10 nam(moi)_Don vi HC, dat dai, khi hau" xfId="2802"/>
    <cellStyle name="_07. NGTT2009-NN_dan so phan tich 10 nam(moi)_Mau" xfId="2803"/>
    <cellStyle name="_07. NGTT2009-NN_dan so phan tich 10 nam(moi)_Mau 2" xfId="2804"/>
    <cellStyle name="_07. NGTT2009-NN_dan so phan tich 10 nam(moi)_Mau 3" xfId="2805"/>
    <cellStyle name="_07. NGTT2009-NN_dan so phan tich 10 nam(moi)_Mau 4" xfId="2806"/>
    <cellStyle name="_07. NGTT2009-NN_dan so phan tich 10 nam(moi)_Mau_Book2" xfId="2807"/>
    <cellStyle name="_07. NGTT2009-NN_dan so phan tich 10 nam(moi)_Mau_Book2 2" xfId="2808"/>
    <cellStyle name="_07. NGTT2009-NN_dan so phan tich 10 nam(moi)_Mau_Book2 3" xfId="2809"/>
    <cellStyle name="_07. NGTT2009-NN_dan so phan tich 10 nam(moi)_Mau_NGTK-daydu-2014-Laodong" xfId="2810"/>
    <cellStyle name="_07. NGTT2009-NN_dan so phan tich 10 nam(moi)_Mau_NGTK-daydu-2014-Laodong 2" xfId="2811"/>
    <cellStyle name="_07. NGTT2009-NN_dan so phan tich 10 nam(moi)_Mau_NGTK-daydu-2014-Laodong 3" xfId="2812"/>
    <cellStyle name="_07. NGTT2009-NN_dan so phan tich 10 nam(moi)_Mau_Niengiam_Hung_final" xfId="2813"/>
    <cellStyle name="_07. NGTT2009-NN_dan so phan tich 10 nam(moi)_Mau_Niengiam_Hung_final 2" xfId="2814"/>
    <cellStyle name="_07. NGTT2009-NN_dan so phan tich 10 nam(moi)_Mau_Niengiam_Hung_final 3" xfId="2815"/>
    <cellStyle name="_07. NGTT2009-NN_dan so phan tich 10 nam(moi)_Mau_Sovu-lyhon-2014" xfId="2816"/>
    <cellStyle name="_07. NGTT2009-NN_dan so phan tich 10 nam(moi)_NGDD 2013 Thu chi NSNN " xfId="2817"/>
    <cellStyle name="_07. NGTT2009-NN_dan so phan tich 10 nam(moi)_NGDD 2013 Thu chi NSNN  2" xfId="2818"/>
    <cellStyle name="_07. NGTT2009-NN_dan so phan tich 10 nam(moi)_NGDD 2013 Thu chi NSNN  3" xfId="2819"/>
    <cellStyle name="_07. NGTT2009-NN_dan so phan tich 10 nam(moi)_NGTK-daydu-2014-VuDSLD(22.5.2015)" xfId="2820"/>
    <cellStyle name="_07. NGTT2009-NN_dan so phan tich 10 nam(moi)_NGTK-daydu-2014-VuDSLD(22.5.2015) 2" xfId="2821"/>
    <cellStyle name="_07. NGTT2009-NN_dan so phan tich 10 nam(moi)_NGTK-daydu-2014-VuDSLD(22.5.2015) 3" xfId="2822"/>
    <cellStyle name="_07. NGTT2009-NN_dan so phan tich 10 nam(moi)_nien giam 28.5.12_sua tn_Oanh-gui-3.15pm-28-5-2012" xfId="2823"/>
    <cellStyle name="_07. NGTT2009-NN_dan so phan tich 10 nam(moi)_Nien giam KT_TV 2010" xfId="2824"/>
    <cellStyle name="_07. NGTT2009-NN_dan so phan tich 10 nam(moi)_Nien giam KT_TV 2010 2" xfId="2825"/>
    <cellStyle name="_07. NGTT2009-NN_dan so phan tich 10 nam(moi)_Nien giam KT_TV 2010 3" xfId="2826"/>
    <cellStyle name="_07. NGTT2009-NN_dan so phan tich 10 nam(moi)_Nien giam KT_TV 2010_Book1" xfId="2827"/>
    <cellStyle name="_07. NGTT2009-NN_dan so phan tich 10 nam(moi)_Nien giam KT_TV 2010_Book1 2" xfId="2828"/>
    <cellStyle name="_07. NGTT2009-NN_dan so phan tich 10 nam(moi)_Nien giam KT_TV 2010_Book1 3" xfId="2829"/>
    <cellStyle name="_07. NGTT2009-NN_dan so phan tich 10 nam(moi)_nien giam tom tat nong nghiep 2013" xfId="2830"/>
    <cellStyle name="_07. NGTT2009-NN_dan so phan tich 10 nam(moi)_Phan II (In)" xfId="2831"/>
    <cellStyle name="_07. NGTT2009-NN_dan so phan tich 10 nam(moi)_Tysuat-dicu-1-nam-1-4-2014" xfId="2832"/>
    <cellStyle name="_07. NGTT2009-NN_dan so phan tich 10 nam(moi)_Tysuat-dicu-1-nam-1-4-2014_Dieuchinh-DSTB-2010-2014-Tinh-Trungcau-CTK" xfId="2833"/>
    <cellStyle name="_07. NGTT2009-NN_dan so phan tich 10 nam(moi)_Tysuat-dicu-1-nam-1-4-2014_Tonghop-phucdap-Tinh-Hanh-TuanAnh-V1" xfId="2834"/>
    <cellStyle name="_07. NGTT2009-NN_dan so phan tich 10 nam(moi)_Tysuat-dicu-1-nam-1-4-2014_Uoc-danso-2014-2015-2016-BoTaichinh" xfId="2835"/>
    <cellStyle name="_07. NGTT2009-NN_dan so phan tich 10 nam(moi)_Uoctinh-danso-31-12-2013-BoTaichinh-OUT" xfId="2836"/>
    <cellStyle name="_07. NGTT2009-NN_dan so phan tich 10 nam(moi)_Xl0000006" xfId="2837"/>
    <cellStyle name="_07. NGTT2009-NN_dan so phan tich 10 nam(moi)_Xl0000167" xfId="2838"/>
    <cellStyle name="_07. NGTT2009-NN_dan so phan tich 10 nam(moi)_Xl0000167 2" xfId="2839"/>
    <cellStyle name="_07. NGTT2009-NN_dan so phan tich 10 nam(moi)_Xl0000167 3" xfId="2840"/>
    <cellStyle name="_07. NGTT2009-NN_dan so phan tich 10 nam(moi)_Y te-VH TT_Tam(1)" xfId="2841"/>
    <cellStyle name="_07. NGTT2009-NN_Dat Dai NGTT -2013" xfId="2842"/>
    <cellStyle name="_07. NGTT2009-NN_Dat Dai NGTT -2013 2" xfId="2843"/>
    <cellStyle name="_07. NGTT2009-NN_Dat Dai NGTT -2013 3" xfId="2844"/>
    <cellStyle name="_07. NGTT2009-NN_Dat Dai NGTT -2013 4" xfId="2845"/>
    <cellStyle name="_07. NGTT2009-NN_Dat Dai NGTT -2013_Book2" xfId="2846"/>
    <cellStyle name="_07. NGTT2009-NN_Dat Dai NGTT -2013_Book2 2" xfId="2847"/>
    <cellStyle name="_07. NGTT2009-NN_Dat Dai NGTT -2013_Book2 3" xfId="2848"/>
    <cellStyle name="_07. NGTT2009-NN_Dat Dai NGTT -2013_NGTK-daydu-2014-Laodong" xfId="2849"/>
    <cellStyle name="_07. NGTT2009-NN_Dat Dai NGTT -2013_NGTK-daydu-2014-Laodong 2" xfId="2850"/>
    <cellStyle name="_07. NGTT2009-NN_Dat Dai NGTT -2013_NGTK-daydu-2014-Laodong 3" xfId="2851"/>
    <cellStyle name="_07. NGTT2009-NN_Dat Dai NGTT -2013_Niengiam_Hung_final" xfId="2852"/>
    <cellStyle name="_07. NGTT2009-NN_Dat Dai NGTT -2013_Niengiam_Hung_final 2" xfId="2853"/>
    <cellStyle name="_07. NGTT2009-NN_Dat Dai NGTT -2013_Niengiam_Hung_final 3" xfId="2854"/>
    <cellStyle name="_07. NGTT2009-NN_Dat Dai NGTT -2013_Sovu-lyhon-2014" xfId="2855"/>
    <cellStyle name="_07. NGTT2009-NN_Dieuchinh-DSTB-2010-2014-Tinh-Trungcau-CTK" xfId="2856"/>
    <cellStyle name="_07. NGTT2009-NN_Giaoduc2013(ok)" xfId="2857"/>
    <cellStyle name="_07. NGTT2009-NN_Giaoduc2013(ok) 2" xfId="2858"/>
    <cellStyle name="_07. NGTT2009-NN_Giaoduc2013(ok) 3" xfId="2859"/>
    <cellStyle name="_07. NGTT2009-NN_GTSXNN" xfId="2860"/>
    <cellStyle name="_07. NGTT2009-NN_GTSXNN 2" xfId="2861"/>
    <cellStyle name="_07. NGTT2009-NN_GTSXNN 3" xfId="2862"/>
    <cellStyle name="_07. NGTT2009-NN_GTSXNN_Nongnghiep NGDD 2012_cap nhat den 24-5-2013(1)" xfId="2863"/>
    <cellStyle name="_07. NGTT2009-NN_GTSXNN_Nongnghiep NGDD 2012_cap nhat den 24-5-2013(1) 2" xfId="2864"/>
    <cellStyle name="_07. NGTT2009-NN_GTSXNN_Nongnghiep NGDD 2012_cap nhat den 24-5-2013(1) 3" xfId="2865"/>
    <cellStyle name="_07. NGTT2009-NN_Lam nghiep, thuy san 2010 (ok)" xfId="2866"/>
    <cellStyle name="_07. NGTT2009-NN_Lam nghiep, thuy san 2010 (ok) 2" xfId="2867"/>
    <cellStyle name="_07. NGTT2009-NN_Lam nghiep, thuy san 2010 (ok) 3" xfId="2868"/>
    <cellStyle name="_07. NGTT2009-NN_Lam nghiep, thuy san 2010 (ok) 4" xfId="2869"/>
    <cellStyle name="_07. NGTT2009-NN_Lam nghiep, thuy san 2010 (ok)_08 Cong nghiep 2010" xfId="2870"/>
    <cellStyle name="_07. NGTT2009-NN_Lam nghiep, thuy san 2010 (ok)_08 Cong nghiep 2010 2" xfId="2871"/>
    <cellStyle name="_07. NGTT2009-NN_Lam nghiep, thuy san 2010 (ok)_08 Cong nghiep 2010 3" xfId="2872"/>
    <cellStyle name="_07. NGTT2009-NN_Lam nghiep, thuy san 2010 (ok)_08 Thuong mai va Du lich (Ok)" xfId="2873"/>
    <cellStyle name="_07. NGTT2009-NN_Lam nghiep, thuy san 2010 (ok)_08 Thuong mai va Du lich (Ok) 2" xfId="2874"/>
    <cellStyle name="_07. NGTT2009-NN_Lam nghiep, thuy san 2010 (ok)_08 Thuong mai va Du lich (Ok) 3" xfId="2875"/>
    <cellStyle name="_07. NGTT2009-NN_Lam nghiep, thuy san 2010 (ok)_09 Chi so gia 2011- VuTKG-1 (Ok)" xfId="2876"/>
    <cellStyle name="_07. NGTT2009-NN_Lam nghiep, thuy san 2010 (ok)_09 Chi so gia 2011- VuTKG-1 (Ok) 2" xfId="2877"/>
    <cellStyle name="_07. NGTT2009-NN_Lam nghiep, thuy san 2010 (ok)_09 Chi so gia 2011- VuTKG-1 (Ok) 3" xfId="2878"/>
    <cellStyle name="_07. NGTT2009-NN_Lam nghiep, thuy san 2010 (ok)_09 Du lich" xfId="2879"/>
    <cellStyle name="_07. NGTT2009-NN_Lam nghiep, thuy san 2010 (ok)_09 Du lich 2" xfId="2880"/>
    <cellStyle name="_07. NGTT2009-NN_Lam nghiep, thuy san 2010 (ok)_09 Du lich 3" xfId="2881"/>
    <cellStyle name="_07. NGTT2009-NN_Lam nghiep, thuy san 2010 (ok)_10 Van tai va BCVT (da sua ok)" xfId="2882"/>
    <cellStyle name="_07. NGTT2009-NN_Lam nghiep, thuy san 2010 (ok)_10 Van tai va BCVT (da sua ok) 2" xfId="2883"/>
    <cellStyle name="_07. NGTT2009-NN_Lam nghiep, thuy san 2010 (ok)_10 Van tai va BCVT (da sua ok) 3" xfId="2884"/>
    <cellStyle name="_07. NGTT2009-NN_Lam nghiep, thuy san 2010 (ok)_12 Giao duc, Y Te va Muc songnam2011" xfId="2885"/>
    <cellStyle name="_07. NGTT2009-NN_Lam nghiep, thuy san 2010 (ok)_12 Giao duc, Y Te va Muc songnam2011 2" xfId="2886"/>
    <cellStyle name="_07. NGTT2009-NN_Lam nghiep, thuy san 2010 (ok)_12 Giao duc, Y Te va Muc songnam2011 3" xfId="2887"/>
    <cellStyle name="_07. NGTT2009-NN_Lam nghiep, thuy san 2010 (ok)_Book2" xfId="2888"/>
    <cellStyle name="_07. NGTT2009-NN_Lam nghiep, thuy san 2010 (ok)_Book2 2" xfId="2889"/>
    <cellStyle name="_07. NGTT2009-NN_Lam nghiep, thuy san 2010 (ok)_Book2 3" xfId="2890"/>
    <cellStyle name="_07. NGTT2009-NN_Lam nghiep, thuy san 2010 (ok)_Dieuchinh-DSTB-2010-2014-Tinh-Trungcau-CTK" xfId="2891"/>
    <cellStyle name="_07. NGTT2009-NN_Lam nghiep, thuy san 2010 (ok)_Market DSLD 2013  Co so" xfId="2892"/>
    <cellStyle name="_07. NGTT2009-NN_Lam nghiep, thuy san 2010 (ok)_Market DSLD 2013  Co so_Dieuchinh-DSTB-2010-2014-Tinh-Trungcau-CTK" xfId="2893"/>
    <cellStyle name="_07. NGTT2009-NN_Lam nghiep, thuy san 2010 (ok)_Market DSLD 2013  Co so_Tonghop-phucdap-Tinh-Hanh-TuanAnh-V1" xfId="2894"/>
    <cellStyle name="_07. NGTT2009-NN_Lam nghiep, thuy san 2010 (ok)_Market DSLD 2013  Co so_Uoc-danso-2014-2015-2016-BoTaichinh" xfId="2895"/>
    <cellStyle name="_07. NGTT2009-NN_Lam nghiep, thuy san 2010 (ok)_Mau" xfId="2896"/>
    <cellStyle name="_07. NGTT2009-NN_Lam nghiep, thuy san 2010 (ok)_Mau 2" xfId="2897"/>
    <cellStyle name="_07. NGTT2009-NN_Lam nghiep, thuy san 2010 (ok)_Mau 3" xfId="2898"/>
    <cellStyle name="_07. NGTT2009-NN_Lam nghiep, thuy san 2010 (ok)_NGTK-daydu-2014-Laodong" xfId="2899"/>
    <cellStyle name="_07. NGTT2009-NN_Lam nghiep, thuy san 2010 (ok)_NGTK-daydu-2014-Laodong 2" xfId="2900"/>
    <cellStyle name="_07. NGTT2009-NN_Lam nghiep, thuy san 2010 (ok)_NGTK-daydu-2014-Laodong 3" xfId="2901"/>
    <cellStyle name="_07. NGTT2009-NN_Lam nghiep, thuy san 2010 (ok)_Nien giam Thong ke_DSLD_2013_gui vu TH" xfId="2902"/>
    <cellStyle name="_07. NGTT2009-NN_Lam nghiep, thuy san 2010 (ok)_Nien giam Thong ke_DSLD_2013_gui vu TH_25-12-2014" xfId="2903"/>
    <cellStyle name="_07. NGTT2009-NN_Lam nghiep, thuy san 2010 (ok)_Nien giam Thong ke_DSLD_2013_gui vu TH_25-12-2014_Dieuchinh-DSTB-2010-2014-Tinh-Trungcau-CTK" xfId="2904"/>
    <cellStyle name="_07. NGTT2009-NN_Lam nghiep, thuy san 2010 (ok)_Nien giam Thong ke_DSLD_2013_gui vu TH_25-12-2014_Tonghop-phucdap-Tinh-Hanh-TuanAnh-V1" xfId="2905"/>
    <cellStyle name="_07. NGTT2009-NN_Lam nghiep, thuy san 2010 (ok)_Nien giam Thong ke_DSLD_2013_gui vu TH_25-12-2014_Uoc-danso-2014-2015-2016-BoTaichinh" xfId="2906"/>
    <cellStyle name="_07. NGTT2009-NN_Lam nghiep, thuy san 2010 (ok)_Nien giam Thong ke_DSLD_2013_gui vu TH_Dieuchinh-DSTB-2010-2014-Tinh-Trungcau-CTK" xfId="2907"/>
    <cellStyle name="_07. NGTT2009-NN_Lam nghiep, thuy san 2010 (ok)_Nien giam Thong ke_DSLD_2013_gui vu TH_Tonghop-phucdap-Tinh-Hanh-TuanAnh-V1" xfId="2908"/>
    <cellStyle name="_07. NGTT2009-NN_Lam nghiep, thuy san 2010 (ok)_Nien giam Thong ke_DSLD_2013_gui vu TH_Uoc-danso-2014-2015-2016-BoTaichinh" xfId="2909"/>
    <cellStyle name="_07. NGTT2009-NN_Lam nghiep, thuy san 2010 (ok)_nien giam tom tat du lich va XNK" xfId="2910"/>
    <cellStyle name="_07. NGTT2009-NN_Lam nghiep, thuy san 2010 (ok)_nien giam tom tat du lich va XNK 2" xfId="2911"/>
    <cellStyle name="_07. NGTT2009-NN_Lam nghiep, thuy san 2010 (ok)_nien giam tom tat du lich va XNK 3" xfId="2912"/>
    <cellStyle name="_07. NGTT2009-NN_Lam nghiep, thuy san 2010 (ok)_Niengiam_Hung_final" xfId="2913"/>
    <cellStyle name="_07. NGTT2009-NN_Lam nghiep, thuy san 2010 (ok)_Niengiam_Hung_final 2" xfId="2914"/>
    <cellStyle name="_07. NGTT2009-NN_Lam nghiep, thuy san 2010 (ok)_Niengiam_Hung_final 3" xfId="2915"/>
    <cellStyle name="_07. NGTT2009-NN_Lam nghiep, thuy san 2010 (ok)_Nongnghiep" xfId="2916"/>
    <cellStyle name="_07. NGTT2009-NN_Lam nghiep, thuy san 2010 (ok)_Nongnghiep 2" xfId="2917"/>
    <cellStyle name="_07. NGTT2009-NN_Lam nghiep, thuy san 2010 (ok)_Nongnghiep 3" xfId="2918"/>
    <cellStyle name="_07. NGTT2009-NN_Lam nghiep, thuy san 2010 (ok)_Sovu-lyhon-2014" xfId="2919"/>
    <cellStyle name="_07. NGTT2009-NN_Lam nghiep, thuy san 2010 (ok)_Tonghop-phucdap-Tinh-Hanh-TuanAnh-V1" xfId="2920"/>
    <cellStyle name="_07. NGTT2009-NN_Lam nghiep, thuy san 2010 (ok)_Uoc-danso-2014-2015-2016-BoTaichinh" xfId="2921"/>
    <cellStyle name="_07. NGTT2009-NN_Lam nghiep, thuy san 2010 (ok)_Uoctinh-danso-31-12-2013-BoTaichinh-OUT" xfId="2922"/>
    <cellStyle name="_07. NGTT2009-NN_Lam nghiep, thuy san 2010 (ok)_XNK" xfId="2923"/>
    <cellStyle name="_07. NGTT2009-NN_Lam nghiep, thuy san 2010 (ok)_XNK 2" xfId="2924"/>
    <cellStyle name="_07. NGTT2009-NN_Lam nghiep, thuy san 2010 (ok)_XNK 3" xfId="2925"/>
    <cellStyle name="_07. NGTT2009-NN_Maket NGTT Cong nghiep 2011" xfId="2926"/>
    <cellStyle name="_07. NGTT2009-NN_Maket NGTT Cong nghiep 2011 2" xfId="2927"/>
    <cellStyle name="_07. NGTT2009-NN_Maket NGTT Cong nghiep 2011 3" xfId="2928"/>
    <cellStyle name="_07. NGTT2009-NN_Maket NGTT Cong nghiep 2011_08 Cong nghiep 2010" xfId="2929"/>
    <cellStyle name="_07. NGTT2009-NN_Maket NGTT Cong nghiep 2011_08 Cong nghiep 2010 2" xfId="2930"/>
    <cellStyle name="_07. NGTT2009-NN_Maket NGTT Cong nghiep 2011_08 Cong nghiep 2010 3" xfId="2931"/>
    <cellStyle name="_07. NGTT2009-NN_Maket NGTT Cong nghiep 2011_08 Thuong mai va Du lich (Ok)" xfId="2932"/>
    <cellStyle name="_07. NGTT2009-NN_Maket NGTT Cong nghiep 2011_08 Thuong mai va Du lich (Ok) 2" xfId="2933"/>
    <cellStyle name="_07. NGTT2009-NN_Maket NGTT Cong nghiep 2011_08 Thuong mai va Du lich (Ok) 3" xfId="2934"/>
    <cellStyle name="_07. NGTT2009-NN_Maket NGTT Cong nghiep 2011_09 Chi so gia 2011- VuTKG-1 (Ok)" xfId="2935"/>
    <cellStyle name="_07. NGTT2009-NN_Maket NGTT Cong nghiep 2011_09 Chi so gia 2011- VuTKG-1 (Ok) 2" xfId="2936"/>
    <cellStyle name="_07. NGTT2009-NN_Maket NGTT Cong nghiep 2011_09 Chi so gia 2011- VuTKG-1 (Ok) 3" xfId="2937"/>
    <cellStyle name="_07. NGTT2009-NN_Maket NGTT Cong nghiep 2011_09 Du lich" xfId="2938"/>
    <cellStyle name="_07. NGTT2009-NN_Maket NGTT Cong nghiep 2011_09 Du lich 2" xfId="2939"/>
    <cellStyle name="_07. NGTT2009-NN_Maket NGTT Cong nghiep 2011_09 Du lich 3" xfId="2940"/>
    <cellStyle name="_07. NGTT2009-NN_Maket NGTT Cong nghiep 2011_10 Van tai va BCVT (da sua ok)" xfId="2941"/>
    <cellStyle name="_07. NGTT2009-NN_Maket NGTT Cong nghiep 2011_10 Van tai va BCVT (da sua ok) 2" xfId="2942"/>
    <cellStyle name="_07. NGTT2009-NN_Maket NGTT Cong nghiep 2011_10 Van tai va BCVT (da sua ok) 3" xfId="2943"/>
    <cellStyle name="_07. NGTT2009-NN_Maket NGTT Cong nghiep 2011_12 Giao duc, Y Te va Muc songnam2011" xfId="2944"/>
    <cellStyle name="_07. NGTT2009-NN_Maket NGTT Cong nghiep 2011_12 Giao duc, Y Te va Muc songnam2011 2" xfId="2945"/>
    <cellStyle name="_07. NGTT2009-NN_Maket NGTT Cong nghiep 2011_12 Giao duc, Y Te va Muc songnam2011 3" xfId="2946"/>
    <cellStyle name="_07. NGTT2009-NN_Maket NGTT Cong nghiep 2011_nien giam tom tat du lich va XNK" xfId="2947"/>
    <cellStyle name="_07. NGTT2009-NN_Maket NGTT Cong nghiep 2011_nien giam tom tat du lich va XNK 2" xfId="2948"/>
    <cellStyle name="_07. NGTT2009-NN_Maket NGTT Cong nghiep 2011_nien giam tom tat du lich va XNK 3" xfId="2949"/>
    <cellStyle name="_07. NGTT2009-NN_Maket NGTT Cong nghiep 2011_Nongnghiep" xfId="2950"/>
    <cellStyle name="_07. NGTT2009-NN_Maket NGTT Cong nghiep 2011_Nongnghiep 2" xfId="2951"/>
    <cellStyle name="_07. NGTT2009-NN_Maket NGTT Cong nghiep 2011_Nongnghiep 3" xfId="2952"/>
    <cellStyle name="_07. NGTT2009-NN_Maket NGTT Cong nghiep 2011_XNK" xfId="2953"/>
    <cellStyle name="_07. NGTT2009-NN_Maket NGTT Cong nghiep 2011_XNK 2" xfId="2954"/>
    <cellStyle name="_07. NGTT2009-NN_Maket NGTT Cong nghiep 2011_XNK 3" xfId="2955"/>
    <cellStyle name="_07. NGTT2009-NN_Maket NGTT Doanh Nghiep 2011" xfId="2956"/>
    <cellStyle name="_07. NGTT2009-NN_Maket NGTT Doanh Nghiep 2011 2" xfId="2957"/>
    <cellStyle name="_07. NGTT2009-NN_Maket NGTT Doanh Nghiep 2011 3" xfId="2958"/>
    <cellStyle name="_07. NGTT2009-NN_Maket NGTT Doanh Nghiep 2011_08 Cong nghiep 2010" xfId="2959"/>
    <cellStyle name="_07. NGTT2009-NN_Maket NGTT Doanh Nghiep 2011_08 Cong nghiep 2010 2" xfId="2960"/>
    <cellStyle name="_07. NGTT2009-NN_Maket NGTT Doanh Nghiep 2011_08 Cong nghiep 2010 3" xfId="2961"/>
    <cellStyle name="_07. NGTT2009-NN_Maket NGTT Doanh Nghiep 2011_08 Thuong mai va Du lich (Ok)" xfId="2962"/>
    <cellStyle name="_07. NGTT2009-NN_Maket NGTT Doanh Nghiep 2011_08 Thuong mai va Du lich (Ok) 2" xfId="2963"/>
    <cellStyle name="_07. NGTT2009-NN_Maket NGTT Doanh Nghiep 2011_08 Thuong mai va Du lich (Ok) 3" xfId="2964"/>
    <cellStyle name="_07. NGTT2009-NN_Maket NGTT Doanh Nghiep 2011_09 Chi so gia 2011- VuTKG-1 (Ok)" xfId="2965"/>
    <cellStyle name="_07. NGTT2009-NN_Maket NGTT Doanh Nghiep 2011_09 Chi so gia 2011- VuTKG-1 (Ok) 2" xfId="2966"/>
    <cellStyle name="_07. NGTT2009-NN_Maket NGTT Doanh Nghiep 2011_09 Chi so gia 2011- VuTKG-1 (Ok) 3" xfId="2967"/>
    <cellStyle name="_07. NGTT2009-NN_Maket NGTT Doanh Nghiep 2011_09 Du lich" xfId="2968"/>
    <cellStyle name="_07. NGTT2009-NN_Maket NGTT Doanh Nghiep 2011_09 Du lich 2" xfId="2969"/>
    <cellStyle name="_07. NGTT2009-NN_Maket NGTT Doanh Nghiep 2011_09 Du lich 3" xfId="2970"/>
    <cellStyle name="_07. NGTT2009-NN_Maket NGTT Doanh Nghiep 2011_10 Van tai va BCVT (da sua ok)" xfId="2971"/>
    <cellStyle name="_07. NGTT2009-NN_Maket NGTT Doanh Nghiep 2011_10 Van tai va BCVT (da sua ok) 2" xfId="2972"/>
    <cellStyle name="_07. NGTT2009-NN_Maket NGTT Doanh Nghiep 2011_10 Van tai va BCVT (da sua ok) 3" xfId="2973"/>
    <cellStyle name="_07. NGTT2009-NN_Maket NGTT Doanh Nghiep 2011_12 Giao duc, Y Te va Muc songnam2011" xfId="2974"/>
    <cellStyle name="_07. NGTT2009-NN_Maket NGTT Doanh Nghiep 2011_12 Giao duc, Y Te va Muc songnam2011 2" xfId="2975"/>
    <cellStyle name="_07. NGTT2009-NN_Maket NGTT Doanh Nghiep 2011_12 Giao duc, Y Te va Muc songnam2011 3" xfId="2976"/>
    <cellStyle name="_07. NGTT2009-NN_Maket NGTT Doanh Nghiep 2011_nien giam tom tat du lich va XNK" xfId="2977"/>
    <cellStyle name="_07. NGTT2009-NN_Maket NGTT Doanh Nghiep 2011_nien giam tom tat du lich va XNK 2" xfId="2978"/>
    <cellStyle name="_07. NGTT2009-NN_Maket NGTT Doanh Nghiep 2011_nien giam tom tat du lich va XNK 3" xfId="2979"/>
    <cellStyle name="_07. NGTT2009-NN_Maket NGTT Doanh Nghiep 2011_Nongnghiep" xfId="2980"/>
    <cellStyle name="_07. NGTT2009-NN_Maket NGTT Doanh Nghiep 2011_Nongnghiep 2" xfId="2981"/>
    <cellStyle name="_07. NGTT2009-NN_Maket NGTT Doanh Nghiep 2011_Nongnghiep 3" xfId="2982"/>
    <cellStyle name="_07. NGTT2009-NN_Maket NGTT Doanh Nghiep 2011_XNK" xfId="2983"/>
    <cellStyle name="_07. NGTT2009-NN_Maket NGTT Doanh Nghiep 2011_XNK 2" xfId="2984"/>
    <cellStyle name="_07. NGTT2009-NN_Maket NGTT Doanh Nghiep 2011_XNK 3" xfId="2985"/>
    <cellStyle name="_07. NGTT2009-NN_Maket NGTT Thu chi NS 2011" xfId="2986"/>
    <cellStyle name="_07. NGTT2009-NN_Maket NGTT Thu chi NS 2011 2" xfId="2987"/>
    <cellStyle name="_07. NGTT2009-NN_Maket NGTT Thu chi NS 2011 3" xfId="2988"/>
    <cellStyle name="_07. NGTT2009-NN_Maket NGTT Thu chi NS 2011_08 Cong nghiep 2010" xfId="2989"/>
    <cellStyle name="_07. NGTT2009-NN_Maket NGTT Thu chi NS 2011_08 Cong nghiep 2010 2" xfId="2990"/>
    <cellStyle name="_07. NGTT2009-NN_Maket NGTT Thu chi NS 2011_08 Cong nghiep 2010 3" xfId="2991"/>
    <cellStyle name="_07. NGTT2009-NN_Maket NGTT Thu chi NS 2011_08 Thuong mai va Du lich (Ok)" xfId="2992"/>
    <cellStyle name="_07. NGTT2009-NN_Maket NGTT Thu chi NS 2011_08 Thuong mai va Du lich (Ok) 2" xfId="2993"/>
    <cellStyle name="_07. NGTT2009-NN_Maket NGTT Thu chi NS 2011_08 Thuong mai va Du lich (Ok) 3" xfId="2994"/>
    <cellStyle name="_07. NGTT2009-NN_Maket NGTT Thu chi NS 2011_09 Chi so gia 2011- VuTKG-1 (Ok)" xfId="2995"/>
    <cellStyle name="_07. NGTT2009-NN_Maket NGTT Thu chi NS 2011_09 Chi so gia 2011- VuTKG-1 (Ok) 2" xfId="2996"/>
    <cellStyle name="_07. NGTT2009-NN_Maket NGTT Thu chi NS 2011_09 Chi so gia 2011- VuTKG-1 (Ok) 3" xfId="2997"/>
    <cellStyle name="_07. NGTT2009-NN_Maket NGTT Thu chi NS 2011_09 Du lich" xfId="2998"/>
    <cellStyle name="_07. NGTT2009-NN_Maket NGTT Thu chi NS 2011_09 Du lich 2" xfId="2999"/>
    <cellStyle name="_07. NGTT2009-NN_Maket NGTT Thu chi NS 2011_09 Du lich 3" xfId="3000"/>
    <cellStyle name="_07. NGTT2009-NN_Maket NGTT Thu chi NS 2011_10 Van tai va BCVT (da sua ok)" xfId="3001"/>
    <cellStyle name="_07. NGTT2009-NN_Maket NGTT Thu chi NS 2011_10 Van tai va BCVT (da sua ok) 2" xfId="3002"/>
    <cellStyle name="_07. NGTT2009-NN_Maket NGTT Thu chi NS 2011_10 Van tai va BCVT (da sua ok) 3" xfId="3003"/>
    <cellStyle name="_07. NGTT2009-NN_Maket NGTT Thu chi NS 2011_12 Giao duc, Y Te va Muc songnam2011" xfId="3004"/>
    <cellStyle name="_07. NGTT2009-NN_Maket NGTT Thu chi NS 2011_12 Giao duc, Y Te va Muc songnam2011 2" xfId="3005"/>
    <cellStyle name="_07. NGTT2009-NN_Maket NGTT Thu chi NS 2011_12 Giao duc, Y Te va Muc songnam2011 3" xfId="3006"/>
    <cellStyle name="_07. NGTT2009-NN_Maket NGTT Thu chi NS 2011_nien giam tom tat du lich va XNK" xfId="3007"/>
    <cellStyle name="_07. NGTT2009-NN_Maket NGTT Thu chi NS 2011_nien giam tom tat du lich va XNK 2" xfId="3008"/>
    <cellStyle name="_07. NGTT2009-NN_Maket NGTT Thu chi NS 2011_nien giam tom tat du lich va XNK 3" xfId="3009"/>
    <cellStyle name="_07. NGTT2009-NN_Maket NGTT Thu chi NS 2011_Nongnghiep" xfId="3010"/>
    <cellStyle name="_07. NGTT2009-NN_Maket NGTT Thu chi NS 2011_Nongnghiep 2" xfId="3011"/>
    <cellStyle name="_07. NGTT2009-NN_Maket NGTT Thu chi NS 2011_Nongnghiep 3" xfId="3012"/>
    <cellStyle name="_07. NGTT2009-NN_Maket NGTT Thu chi NS 2011_XNK" xfId="3013"/>
    <cellStyle name="_07. NGTT2009-NN_Maket NGTT Thu chi NS 2011_XNK 2" xfId="3014"/>
    <cellStyle name="_07. NGTT2009-NN_Maket NGTT Thu chi NS 2011_XNK 3" xfId="3015"/>
    <cellStyle name="_07. NGTT2009-NN_Maket NGTT2012 LN,TS (7-1-2013)" xfId="3016"/>
    <cellStyle name="_07. NGTT2009-NN_Maket NGTT2012 LN,TS (7-1-2013) 2" xfId="3017"/>
    <cellStyle name="_07. NGTT2009-NN_Maket NGTT2012 LN,TS (7-1-2013) 3" xfId="3018"/>
    <cellStyle name="_07. NGTT2009-NN_Maket NGTT2012 LN,TS (7-1-2013)_Nongnghiep" xfId="3019"/>
    <cellStyle name="_07. NGTT2009-NN_Maket NGTT2012 LN,TS (7-1-2013)_Nongnghiep 2" xfId="3020"/>
    <cellStyle name="_07. NGTT2009-NN_Maket NGTT2012 LN,TS (7-1-2013)_Nongnghiep 3" xfId="3021"/>
    <cellStyle name="_07. NGTT2009-NN_Market DSLD 2013  Co so" xfId="3022"/>
    <cellStyle name="_07. NGTT2009-NN_Market DSLD 2013  Co so_Dieuchinh-DSTB-2010-2014-Tinh-Trungcau-CTK" xfId="3023"/>
    <cellStyle name="_07. NGTT2009-NN_Market DSLD 2013  Co so_Tonghop-phucdap-Tinh-Hanh-TuanAnh-V1" xfId="3024"/>
    <cellStyle name="_07. NGTT2009-NN_Market DSLD 2013  Co so_Uoc-danso-2014-2015-2016-BoTaichinh" xfId="3025"/>
    <cellStyle name="_07. NGTT2009-NN_Mau" xfId="3026"/>
    <cellStyle name="_07. NGTT2009-NN_Mau 2" xfId="3027"/>
    <cellStyle name="_07. NGTT2009-NN_Mau 3" xfId="3028"/>
    <cellStyle name="_07. NGTT2009-NN_Ngiam_lamnghiep_2011_v2(1)(1)" xfId="3029"/>
    <cellStyle name="_07. NGTT2009-NN_Ngiam_lamnghiep_2011_v2(1)(1) 2" xfId="3030"/>
    <cellStyle name="_07. NGTT2009-NN_Ngiam_lamnghiep_2011_v2(1)(1) 3" xfId="3031"/>
    <cellStyle name="_07. NGTT2009-NN_Ngiam_lamnghiep_2011_v2(1)(1)_Nongnghiep" xfId="3032"/>
    <cellStyle name="_07. NGTT2009-NN_Ngiam_lamnghiep_2011_v2(1)(1)_Nongnghiep 2" xfId="3033"/>
    <cellStyle name="_07. NGTT2009-NN_Ngiam_lamnghiep_2011_v2(1)(1)_Nongnghiep 3" xfId="3034"/>
    <cellStyle name="_07. NGTT2009-NN_NGTK-daydu-2014-Laodong" xfId="3035"/>
    <cellStyle name="_07. NGTT2009-NN_NGTK-daydu-2014-Laodong 2" xfId="3036"/>
    <cellStyle name="_07. NGTT2009-NN_NGTK-daydu-2014-Laodong 3" xfId="3037"/>
    <cellStyle name="_07. NGTT2009-NN_NGTT Ca the 2011 Diep" xfId="3038"/>
    <cellStyle name="_07. NGTT2009-NN_NGTT Ca the 2011 Diep 2" xfId="3039"/>
    <cellStyle name="_07. NGTT2009-NN_NGTT Ca the 2011 Diep 3" xfId="3040"/>
    <cellStyle name="_07. NGTT2009-NN_NGTT Ca the 2011 Diep_08 Cong nghiep 2010" xfId="3041"/>
    <cellStyle name="_07. NGTT2009-NN_NGTT Ca the 2011 Diep_08 Cong nghiep 2010 2" xfId="3042"/>
    <cellStyle name="_07. NGTT2009-NN_NGTT Ca the 2011 Diep_08 Cong nghiep 2010 3" xfId="3043"/>
    <cellStyle name="_07. NGTT2009-NN_NGTT Ca the 2011 Diep_08 Thuong mai va Du lich (Ok)" xfId="3044"/>
    <cellStyle name="_07. NGTT2009-NN_NGTT Ca the 2011 Diep_08 Thuong mai va Du lich (Ok) 2" xfId="3045"/>
    <cellStyle name="_07. NGTT2009-NN_NGTT Ca the 2011 Diep_08 Thuong mai va Du lich (Ok) 3" xfId="3046"/>
    <cellStyle name="_07. NGTT2009-NN_NGTT Ca the 2011 Diep_09 Chi so gia 2011- VuTKG-1 (Ok)" xfId="3047"/>
    <cellStyle name="_07. NGTT2009-NN_NGTT Ca the 2011 Diep_09 Chi so gia 2011- VuTKG-1 (Ok) 2" xfId="3048"/>
    <cellStyle name="_07. NGTT2009-NN_NGTT Ca the 2011 Diep_09 Chi so gia 2011- VuTKG-1 (Ok) 3" xfId="3049"/>
    <cellStyle name="_07. NGTT2009-NN_NGTT Ca the 2011 Diep_09 Du lich" xfId="3050"/>
    <cellStyle name="_07. NGTT2009-NN_NGTT Ca the 2011 Diep_09 Du lich 2" xfId="3051"/>
    <cellStyle name="_07. NGTT2009-NN_NGTT Ca the 2011 Diep_09 Du lich 3" xfId="3052"/>
    <cellStyle name="_07. NGTT2009-NN_NGTT Ca the 2011 Diep_10 Van tai va BCVT (da sua ok)" xfId="3053"/>
    <cellStyle name="_07. NGTT2009-NN_NGTT Ca the 2011 Diep_10 Van tai va BCVT (da sua ok) 2" xfId="3054"/>
    <cellStyle name="_07. NGTT2009-NN_NGTT Ca the 2011 Diep_10 Van tai va BCVT (da sua ok) 3" xfId="3055"/>
    <cellStyle name="_07. NGTT2009-NN_NGTT Ca the 2011 Diep_12 Giao duc, Y Te va Muc songnam2011" xfId="3056"/>
    <cellStyle name="_07. NGTT2009-NN_NGTT Ca the 2011 Diep_12 Giao duc, Y Te va Muc songnam2011 2" xfId="3057"/>
    <cellStyle name="_07. NGTT2009-NN_NGTT Ca the 2011 Diep_12 Giao duc, Y Te va Muc songnam2011 3" xfId="3058"/>
    <cellStyle name="_07. NGTT2009-NN_NGTT Ca the 2011 Diep_nien giam tom tat du lich va XNK" xfId="3059"/>
    <cellStyle name="_07. NGTT2009-NN_NGTT Ca the 2011 Diep_nien giam tom tat du lich va XNK 2" xfId="3060"/>
    <cellStyle name="_07. NGTT2009-NN_NGTT Ca the 2011 Diep_nien giam tom tat du lich va XNK 3" xfId="3061"/>
    <cellStyle name="_07. NGTT2009-NN_NGTT Ca the 2011 Diep_Nongnghiep" xfId="3062"/>
    <cellStyle name="_07. NGTT2009-NN_NGTT Ca the 2011 Diep_Nongnghiep 2" xfId="3063"/>
    <cellStyle name="_07. NGTT2009-NN_NGTT Ca the 2011 Diep_Nongnghiep 3" xfId="3064"/>
    <cellStyle name="_07. NGTT2009-NN_NGTT Ca the 2011 Diep_XNK" xfId="3065"/>
    <cellStyle name="_07. NGTT2009-NN_NGTT Ca the 2011 Diep_XNK 2" xfId="3066"/>
    <cellStyle name="_07. NGTT2009-NN_NGTT Ca the 2011 Diep_XNK 3" xfId="3067"/>
    <cellStyle name="_07. NGTT2009-NN_NGTT LN,TS 2012 (Chuan)" xfId="3068"/>
    <cellStyle name="_07. NGTT2009-NN_NGTT LN,TS 2012 (Chuan) 2" xfId="3069"/>
    <cellStyle name="_07. NGTT2009-NN_NGTT LN,TS 2012 (Chuan) 3" xfId="3070"/>
    <cellStyle name="_07. NGTT2009-NN_Nien giam day du  Nong nghiep 2010" xfId="3071"/>
    <cellStyle name="_07. NGTT2009-NN_Nien giam day du  Nong nghiep 2010 2" xfId="3072"/>
    <cellStyle name="_07. NGTT2009-NN_Nien giam day du  Nong nghiep 2010 3" xfId="3073"/>
    <cellStyle name="_07. NGTT2009-NN_Nien giam Thong ke_DSLD_2013_gui vu TH" xfId="3074"/>
    <cellStyle name="_07. NGTT2009-NN_Nien giam Thong ke_DSLD_2013_gui vu TH_25-12-2014" xfId="3075"/>
    <cellStyle name="_07. NGTT2009-NN_Nien giam Thong ke_DSLD_2013_gui vu TH_25-12-2014_Dieuchinh-DSTB-2010-2014-Tinh-Trungcau-CTK" xfId="3076"/>
    <cellStyle name="_07. NGTT2009-NN_Nien giam Thong ke_DSLD_2013_gui vu TH_25-12-2014_Tonghop-phucdap-Tinh-Hanh-TuanAnh-V1" xfId="3077"/>
    <cellStyle name="_07. NGTT2009-NN_Nien giam Thong ke_DSLD_2013_gui vu TH_25-12-2014_Uoc-danso-2014-2015-2016-BoTaichinh" xfId="3078"/>
    <cellStyle name="_07. NGTT2009-NN_Nien giam Thong ke_DSLD_2013_gui vu TH_Dieuchinh-DSTB-2010-2014-Tinh-Trungcau-CTK" xfId="3079"/>
    <cellStyle name="_07. NGTT2009-NN_Nien giam Thong ke_DSLD_2013_gui vu TH_Tonghop-phucdap-Tinh-Hanh-TuanAnh-V1" xfId="3080"/>
    <cellStyle name="_07. NGTT2009-NN_Nien giam Thong ke_DSLD_2013_gui vu TH_Uoc-danso-2014-2015-2016-BoTaichinh" xfId="3081"/>
    <cellStyle name="_07. NGTT2009-NN_nien giam tom tat nong nghiep 2013" xfId="3082"/>
    <cellStyle name="_07. NGTT2009-NN_Nien giam TT Vu Nong nghiep 2012(solieu)-gui Vu TH 29-3-2013" xfId="3083"/>
    <cellStyle name="_07. NGTT2009-NN_Nien giam TT Vu Nong nghiep 2012(solieu)-gui Vu TH 29-3-2013 2" xfId="3084"/>
    <cellStyle name="_07. NGTT2009-NN_Nien giam TT Vu Nong nghiep 2012(solieu)-gui Vu TH 29-3-2013 3" xfId="3085"/>
    <cellStyle name="_07. NGTT2009-NN_Niengiam_Hung_final" xfId="3086"/>
    <cellStyle name="_07. NGTT2009-NN_Niengiam_Hung_final 2" xfId="3087"/>
    <cellStyle name="_07. NGTT2009-NN_Niengiam_Hung_final 3" xfId="3088"/>
    <cellStyle name="_07. NGTT2009-NN_Nongnghiep" xfId="3089"/>
    <cellStyle name="_07. NGTT2009-NN_Nongnghiep 2" xfId="3090"/>
    <cellStyle name="_07. NGTT2009-NN_Nongnghiep 3" xfId="3091"/>
    <cellStyle name="_07. NGTT2009-NN_Nongnghiep 4" xfId="3092"/>
    <cellStyle name="_07. NGTT2009-NN_Nongnghiep_Bo sung 04 bieu Cong nghiep" xfId="3093"/>
    <cellStyle name="_07. NGTT2009-NN_Nongnghiep_Bo sung 04 bieu Cong nghiep 2" xfId="3094"/>
    <cellStyle name="_07. NGTT2009-NN_Nongnghiep_Bo sung 04 bieu Cong nghiep 3" xfId="3095"/>
    <cellStyle name="_07. NGTT2009-NN_Nongnghiep_Bo sung 04 bieu Cong nghiep 4" xfId="3096"/>
    <cellStyle name="_07. NGTT2009-NN_Nongnghiep_Bo sung 04 bieu Cong nghiep_Book2" xfId="3097"/>
    <cellStyle name="_07. NGTT2009-NN_Nongnghiep_Bo sung 04 bieu Cong nghiep_Book2 2" xfId="3098"/>
    <cellStyle name="_07. NGTT2009-NN_Nongnghiep_Bo sung 04 bieu Cong nghiep_Book2 3" xfId="3099"/>
    <cellStyle name="_07. NGTT2009-NN_Nongnghiep_Bo sung 04 bieu Cong nghiep_Dieuchinh-DSTB-2010-2014-Tinh-Trungcau-CTK" xfId="3100"/>
    <cellStyle name="_07. NGTT2009-NN_Nongnghiep_Bo sung 04 bieu Cong nghiep_Market DSLD 2013  Co so" xfId="3101"/>
    <cellStyle name="_07. NGTT2009-NN_Nongnghiep_Bo sung 04 bieu Cong nghiep_Market DSLD 2013  Co so_Dieuchinh-DSTB-2010-2014-Tinh-Trungcau-CTK" xfId="3102"/>
    <cellStyle name="_07. NGTT2009-NN_Nongnghiep_Bo sung 04 bieu Cong nghiep_Market DSLD 2013  Co so_Tonghop-phucdap-Tinh-Hanh-TuanAnh-V1" xfId="3103"/>
    <cellStyle name="_07. NGTT2009-NN_Nongnghiep_Bo sung 04 bieu Cong nghiep_Market DSLD 2013  Co so_Uoc-danso-2014-2015-2016-BoTaichinh" xfId="3104"/>
    <cellStyle name="_07. NGTT2009-NN_Nongnghiep_Bo sung 04 bieu Cong nghiep_Mau" xfId="3105"/>
    <cellStyle name="_07. NGTT2009-NN_Nongnghiep_Bo sung 04 bieu Cong nghiep_Mau 2" xfId="3106"/>
    <cellStyle name="_07. NGTT2009-NN_Nongnghiep_Bo sung 04 bieu Cong nghiep_Mau 3" xfId="3107"/>
    <cellStyle name="_07. NGTT2009-NN_Nongnghiep_Bo sung 04 bieu Cong nghiep_NGTK-daydu-2014-Laodong" xfId="3108"/>
    <cellStyle name="_07. NGTT2009-NN_Nongnghiep_Bo sung 04 bieu Cong nghiep_NGTK-daydu-2014-Laodong 2" xfId="3109"/>
    <cellStyle name="_07. NGTT2009-NN_Nongnghiep_Bo sung 04 bieu Cong nghiep_NGTK-daydu-2014-Laodong 3" xfId="3110"/>
    <cellStyle name="_07. NGTT2009-NN_Nongnghiep_Bo sung 04 bieu Cong nghiep_Nien giam Thong ke_DSLD_2013_gui vu TH" xfId="3111"/>
    <cellStyle name="_07. NGTT2009-NN_Nongnghiep_Bo sung 04 bieu Cong nghiep_Nien giam Thong ke_DSLD_2013_gui vu TH_25-12-2014" xfId="3112"/>
    <cellStyle name="_07. NGTT2009-NN_Nongnghiep_Bo sung 04 bieu Cong nghiep_Nien giam Thong ke_DSLD_2013_gui vu TH_25-12-2014_Dieuchinh-DSTB-2010-2014-Tinh-Trungcau-CTK" xfId="3113"/>
    <cellStyle name="_07. NGTT2009-NN_Nongnghiep_Bo sung 04 bieu Cong nghiep_Nien giam Thong ke_DSLD_2013_gui vu TH_25-12-2014_Tonghop-phucdap-Tinh-Hanh-TuanAnh-V1" xfId="3114"/>
    <cellStyle name="_07. NGTT2009-NN_Nongnghiep_Bo sung 04 bieu Cong nghiep_Nien giam Thong ke_DSLD_2013_gui vu TH_25-12-2014_Uoc-danso-2014-2015-2016-BoTaichinh" xfId="3115"/>
    <cellStyle name="_07. NGTT2009-NN_Nongnghiep_Bo sung 04 bieu Cong nghiep_Nien giam Thong ke_DSLD_2013_gui vu TH_Dieuchinh-DSTB-2010-2014-Tinh-Trungcau-CTK" xfId="3116"/>
    <cellStyle name="_07. NGTT2009-NN_Nongnghiep_Bo sung 04 bieu Cong nghiep_Nien giam Thong ke_DSLD_2013_gui vu TH_Tonghop-phucdap-Tinh-Hanh-TuanAnh-V1" xfId="3117"/>
    <cellStyle name="_07. NGTT2009-NN_Nongnghiep_Bo sung 04 bieu Cong nghiep_Nien giam Thong ke_DSLD_2013_gui vu TH_Uoc-danso-2014-2015-2016-BoTaichinh" xfId="3118"/>
    <cellStyle name="_07. NGTT2009-NN_Nongnghiep_Bo sung 04 bieu Cong nghiep_Niengiam_Hung_final" xfId="3119"/>
    <cellStyle name="_07. NGTT2009-NN_Nongnghiep_Bo sung 04 bieu Cong nghiep_Niengiam_Hung_final 2" xfId="3120"/>
    <cellStyle name="_07. NGTT2009-NN_Nongnghiep_Bo sung 04 bieu Cong nghiep_Niengiam_Hung_final 3" xfId="3121"/>
    <cellStyle name="_07. NGTT2009-NN_Nongnghiep_Bo sung 04 bieu Cong nghiep_Sovu-lyhon-2014" xfId="3122"/>
    <cellStyle name="_07. NGTT2009-NN_Nongnghiep_Bo sung 04 bieu Cong nghiep_Tonghop-phucdap-Tinh-Hanh-TuanAnh-V1" xfId="3123"/>
    <cellStyle name="_07. NGTT2009-NN_Nongnghiep_Bo sung 04 bieu Cong nghiep_Uoc-danso-2014-2015-2016-BoTaichinh" xfId="3124"/>
    <cellStyle name="_07. NGTT2009-NN_Nongnghiep_Bo sung 04 bieu Cong nghiep_Uoctinh-danso-31-12-2013-BoTaichinh-OUT" xfId="3125"/>
    <cellStyle name="_07. NGTT2009-NN_Nongnghiep_Book2" xfId="3126"/>
    <cellStyle name="_07. NGTT2009-NN_Nongnghiep_Book2 2" xfId="3127"/>
    <cellStyle name="_07. NGTT2009-NN_Nongnghiep_Book2 3" xfId="3128"/>
    <cellStyle name="_07. NGTT2009-NN_Nongnghiep_Dieuchinh-DSTB-2010-2014-Tinh-Trungcau-CTK" xfId="3129"/>
    <cellStyle name="_07. NGTT2009-NN_Nongnghiep_Market DSLD 2013  Co so" xfId="3130"/>
    <cellStyle name="_07. NGTT2009-NN_Nongnghiep_Market DSLD 2013  Co so_Dieuchinh-DSTB-2010-2014-Tinh-Trungcau-CTK" xfId="3131"/>
    <cellStyle name="_07. NGTT2009-NN_Nongnghiep_Market DSLD 2013  Co so_Tonghop-phucdap-Tinh-Hanh-TuanAnh-V1" xfId="3132"/>
    <cellStyle name="_07. NGTT2009-NN_Nongnghiep_Market DSLD 2013  Co so_Uoc-danso-2014-2015-2016-BoTaichinh" xfId="3133"/>
    <cellStyle name="_07. NGTT2009-NN_Nongnghiep_Mau" xfId="3134"/>
    <cellStyle name="_07. NGTT2009-NN_Nongnghiep_Mau 2" xfId="3135"/>
    <cellStyle name="_07. NGTT2009-NN_Nongnghiep_Mau 3" xfId="3136"/>
    <cellStyle name="_07. NGTT2009-NN_Nongnghiep_NGDD 2013 Thu chi NSNN " xfId="3137"/>
    <cellStyle name="_07. NGTT2009-NN_Nongnghiep_NGDD 2013 Thu chi NSNN  2" xfId="3138"/>
    <cellStyle name="_07. NGTT2009-NN_Nongnghiep_NGDD 2013 Thu chi NSNN  3" xfId="3139"/>
    <cellStyle name="_07. NGTT2009-NN_Nongnghiep_NGTK-daydu-2014-Laodong" xfId="3140"/>
    <cellStyle name="_07. NGTT2009-NN_Nongnghiep_NGTK-daydu-2014-Laodong 2" xfId="3141"/>
    <cellStyle name="_07. NGTT2009-NN_Nongnghiep_NGTK-daydu-2014-Laodong 3" xfId="3142"/>
    <cellStyle name="_07. NGTT2009-NN_Nongnghiep_Nien giam Thong ke_DSLD_2013_gui vu TH" xfId="3143"/>
    <cellStyle name="_07. NGTT2009-NN_Nongnghiep_Nien giam Thong ke_DSLD_2013_gui vu TH_25-12-2014" xfId="3144"/>
    <cellStyle name="_07. NGTT2009-NN_Nongnghiep_Nien giam Thong ke_DSLD_2013_gui vu TH_25-12-2014_Dieuchinh-DSTB-2010-2014-Tinh-Trungcau-CTK" xfId="3145"/>
    <cellStyle name="_07. NGTT2009-NN_Nongnghiep_Nien giam Thong ke_DSLD_2013_gui vu TH_25-12-2014_Tonghop-phucdap-Tinh-Hanh-TuanAnh-V1" xfId="3146"/>
    <cellStyle name="_07. NGTT2009-NN_Nongnghiep_Nien giam Thong ke_DSLD_2013_gui vu TH_25-12-2014_Uoc-danso-2014-2015-2016-BoTaichinh" xfId="3147"/>
    <cellStyle name="_07. NGTT2009-NN_Nongnghiep_Nien giam Thong ke_DSLD_2013_gui vu TH_Dieuchinh-DSTB-2010-2014-Tinh-Trungcau-CTK" xfId="3148"/>
    <cellStyle name="_07. NGTT2009-NN_Nongnghiep_Nien giam Thong ke_DSLD_2013_gui vu TH_Tonghop-phucdap-Tinh-Hanh-TuanAnh-V1" xfId="3149"/>
    <cellStyle name="_07. NGTT2009-NN_Nongnghiep_Nien giam Thong ke_DSLD_2013_gui vu TH_Uoc-danso-2014-2015-2016-BoTaichinh" xfId="3150"/>
    <cellStyle name="_07. NGTT2009-NN_Nongnghiep_Niengiam_Hung_final" xfId="3151"/>
    <cellStyle name="_07. NGTT2009-NN_Nongnghiep_Niengiam_Hung_final 2" xfId="3152"/>
    <cellStyle name="_07. NGTT2009-NN_Nongnghiep_Niengiam_Hung_final 3" xfId="3153"/>
    <cellStyle name="_07. NGTT2009-NN_Nongnghiep_Nongnghiep NGDD 2012_cap nhat den 24-5-2013(1)" xfId="3154"/>
    <cellStyle name="_07. NGTT2009-NN_Nongnghiep_Nongnghiep NGDD 2012_cap nhat den 24-5-2013(1) 2" xfId="3155"/>
    <cellStyle name="_07. NGTT2009-NN_Nongnghiep_Nongnghiep NGDD 2012_cap nhat den 24-5-2013(1) 3" xfId="3156"/>
    <cellStyle name="_07. NGTT2009-NN_Nongnghiep_Sovu-lyhon-2014" xfId="3157"/>
    <cellStyle name="_07. NGTT2009-NN_Nongnghiep_TKQG" xfId="3158"/>
    <cellStyle name="_07. NGTT2009-NN_Nongnghiep_Tonghop-phucdap-Tinh-Hanh-TuanAnh-V1" xfId="3159"/>
    <cellStyle name="_07. NGTT2009-NN_Nongnghiep_Uoc-danso-2014-2015-2016-BoTaichinh" xfId="3160"/>
    <cellStyle name="_07. NGTT2009-NN_Nongnghiep_Uoctinh-danso-31-12-2013-BoTaichinh-OUT" xfId="3161"/>
    <cellStyle name="_07. NGTT2009-NN_Phan i (in)" xfId="3162"/>
    <cellStyle name="_07. NGTT2009-NN_Phan i (in) 2" xfId="3163"/>
    <cellStyle name="_07. NGTT2009-NN_Phan i (in) 3" xfId="3164"/>
    <cellStyle name="_07. NGTT2009-NN_Phan II (In)" xfId="3165"/>
    <cellStyle name="_07. NGTT2009-NN_So lieu quoc te TH" xfId="3166"/>
    <cellStyle name="_07. NGTT2009-NN_So lieu quoc te TH 2" xfId="3167"/>
    <cellStyle name="_07. NGTT2009-NN_So lieu quoc te TH 3" xfId="3168"/>
    <cellStyle name="_07. NGTT2009-NN_So lieu quoc te TH_08 Cong nghiep 2010" xfId="3169"/>
    <cellStyle name="_07. NGTT2009-NN_So lieu quoc te TH_08 Cong nghiep 2010 2" xfId="3170"/>
    <cellStyle name="_07. NGTT2009-NN_So lieu quoc te TH_08 Cong nghiep 2010 3" xfId="3171"/>
    <cellStyle name="_07. NGTT2009-NN_So lieu quoc te TH_08 Thuong mai va Du lich (Ok)" xfId="3172"/>
    <cellStyle name="_07. NGTT2009-NN_So lieu quoc te TH_08 Thuong mai va Du lich (Ok) 2" xfId="3173"/>
    <cellStyle name="_07. NGTT2009-NN_So lieu quoc te TH_08 Thuong mai va Du lich (Ok) 3" xfId="3174"/>
    <cellStyle name="_07. NGTT2009-NN_So lieu quoc te TH_09 Chi so gia 2011- VuTKG-1 (Ok)" xfId="3175"/>
    <cellStyle name="_07. NGTT2009-NN_So lieu quoc te TH_09 Chi so gia 2011- VuTKG-1 (Ok) 2" xfId="3176"/>
    <cellStyle name="_07. NGTT2009-NN_So lieu quoc te TH_09 Chi so gia 2011- VuTKG-1 (Ok) 3" xfId="3177"/>
    <cellStyle name="_07. NGTT2009-NN_So lieu quoc te TH_09 Du lich" xfId="3178"/>
    <cellStyle name="_07. NGTT2009-NN_So lieu quoc te TH_09 Du lich 2" xfId="3179"/>
    <cellStyle name="_07. NGTT2009-NN_So lieu quoc te TH_09 Du lich 3" xfId="3180"/>
    <cellStyle name="_07. NGTT2009-NN_So lieu quoc te TH_10 Van tai va BCVT (da sua ok)" xfId="3181"/>
    <cellStyle name="_07. NGTT2009-NN_So lieu quoc te TH_10 Van tai va BCVT (da sua ok) 2" xfId="3182"/>
    <cellStyle name="_07. NGTT2009-NN_So lieu quoc te TH_10 Van tai va BCVT (da sua ok) 3" xfId="3183"/>
    <cellStyle name="_07. NGTT2009-NN_So lieu quoc te TH_12 Giao duc, Y Te va Muc songnam2011" xfId="3184"/>
    <cellStyle name="_07. NGTT2009-NN_So lieu quoc te TH_12 Giao duc, Y Te va Muc songnam2011 2" xfId="3185"/>
    <cellStyle name="_07. NGTT2009-NN_So lieu quoc te TH_12 Giao duc, Y Te va Muc songnam2011 3" xfId="3186"/>
    <cellStyle name="_07. NGTT2009-NN_So lieu quoc te TH_nien giam tom tat du lich va XNK" xfId="3187"/>
    <cellStyle name="_07. NGTT2009-NN_So lieu quoc te TH_nien giam tom tat du lich va XNK 2" xfId="3188"/>
    <cellStyle name="_07. NGTT2009-NN_So lieu quoc te TH_nien giam tom tat du lich va XNK 3" xfId="3189"/>
    <cellStyle name="_07. NGTT2009-NN_So lieu quoc te TH_Nongnghiep" xfId="3190"/>
    <cellStyle name="_07. NGTT2009-NN_So lieu quoc te TH_Nongnghiep 2" xfId="3191"/>
    <cellStyle name="_07. NGTT2009-NN_So lieu quoc te TH_Nongnghiep 3" xfId="3192"/>
    <cellStyle name="_07. NGTT2009-NN_So lieu quoc te TH_XNK" xfId="3193"/>
    <cellStyle name="_07. NGTT2009-NN_So lieu quoc te TH_XNK 2" xfId="3194"/>
    <cellStyle name="_07. NGTT2009-NN_So lieu quoc te TH_XNK 3" xfId="3195"/>
    <cellStyle name="_07. NGTT2009-NN_So lieu quoc te(GDP)" xfId="3196"/>
    <cellStyle name="_07. NGTT2009-NN_So lieu quoc te(GDP) 2" xfId="3197"/>
    <cellStyle name="_07. NGTT2009-NN_So lieu quoc te(GDP) 3" xfId="3198"/>
    <cellStyle name="_07. NGTT2009-NN_So lieu quoc te(GDP) 4" xfId="3199"/>
    <cellStyle name="_07. NGTT2009-NN_So lieu quoc te(GDP)_02  Dan so lao dong(OK)" xfId="3200"/>
    <cellStyle name="_07. NGTT2009-NN_So lieu quoc te(GDP)_02  Dan so lao dong(OK) 2" xfId="3201"/>
    <cellStyle name="_07. NGTT2009-NN_So lieu quoc te(GDP)_02  Dan so lao dong(OK) 3" xfId="3202"/>
    <cellStyle name="_07. NGTT2009-NN_So lieu quoc te(GDP)_03 TKQG va Thu chi NSNN 2012" xfId="3203"/>
    <cellStyle name="_07. NGTT2009-NN_So lieu quoc te(GDP)_03 TKQG va Thu chi NSNN 2012 2" xfId="3204"/>
    <cellStyle name="_07. NGTT2009-NN_So lieu quoc te(GDP)_03 TKQG va Thu chi NSNN 2012 3" xfId="3205"/>
    <cellStyle name="_07. NGTT2009-NN_So lieu quoc te(GDP)_04 Doanh nghiep va CSKDCT 2012" xfId="3206"/>
    <cellStyle name="_07. NGTT2009-NN_So lieu quoc te(GDP)_04 Doanh nghiep va CSKDCT 2012 2" xfId="3207"/>
    <cellStyle name="_07. NGTT2009-NN_So lieu quoc te(GDP)_04 Doanh nghiep va CSKDCT 2012 3" xfId="3208"/>
    <cellStyle name="_07. NGTT2009-NN_So lieu quoc te(GDP)_05 Doanh nghiep va Ca the_2011 (Ok)" xfId="3209"/>
    <cellStyle name="_07. NGTT2009-NN_So lieu quoc te(GDP)_06 NGTT LN,TS 2013 co so" xfId="3210"/>
    <cellStyle name="_07. NGTT2009-NN_So lieu quoc te(GDP)_07 NGTT CN 2012" xfId="3211"/>
    <cellStyle name="_07. NGTT2009-NN_So lieu quoc te(GDP)_07 NGTT CN 2012 2" xfId="3212"/>
    <cellStyle name="_07. NGTT2009-NN_So lieu quoc te(GDP)_07 NGTT CN 2012 3" xfId="3213"/>
    <cellStyle name="_07. NGTT2009-NN_So lieu quoc te(GDP)_08 Thuong mai Tong muc - Diep" xfId="3214"/>
    <cellStyle name="_07. NGTT2009-NN_So lieu quoc te(GDP)_08 Thuong mai Tong muc - Diep 2" xfId="3215"/>
    <cellStyle name="_07. NGTT2009-NN_So lieu quoc te(GDP)_08 Thuong mai Tong muc - Diep 3" xfId="3216"/>
    <cellStyle name="_07. NGTT2009-NN_So lieu quoc te(GDP)_08 Thuong mai va Du lich (Ok)" xfId="3217"/>
    <cellStyle name="_07. NGTT2009-NN_So lieu quoc te(GDP)_08 Thuong mai va Du lich (Ok) 2" xfId="3218"/>
    <cellStyle name="_07. NGTT2009-NN_So lieu quoc te(GDP)_08 Thuong mai va Du lich (Ok) 3" xfId="3219"/>
    <cellStyle name="_07. NGTT2009-NN_So lieu quoc te(GDP)_08 Thuong mai va Du lich (Ok)_nien giam tom tat nong nghiep 2013" xfId="3220"/>
    <cellStyle name="_07. NGTT2009-NN_So lieu quoc te(GDP)_08 Thuong mai va Du lich (Ok)_Phan II (In)" xfId="3221"/>
    <cellStyle name="_07. NGTT2009-NN_So lieu quoc te(GDP)_09 Chi so gia 2011- VuTKG-1 (Ok)" xfId="3222"/>
    <cellStyle name="_07. NGTT2009-NN_So lieu quoc te(GDP)_09 Chi so gia 2011- VuTKG-1 (Ok) 2" xfId="3223"/>
    <cellStyle name="_07. NGTT2009-NN_So lieu quoc te(GDP)_09 Chi so gia 2011- VuTKG-1 (Ok) 3" xfId="3224"/>
    <cellStyle name="_07. NGTT2009-NN_So lieu quoc te(GDP)_09 Chi so gia 2011- VuTKG-1 (Ok)_nien giam tom tat nong nghiep 2013" xfId="3225"/>
    <cellStyle name="_07. NGTT2009-NN_So lieu quoc te(GDP)_09 Chi so gia 2011- VuTKG-1 (Ok)_Phan II (In)" xfId="3226"/>
    <cellStyle name="_07. NGTT2009-NN_So lieu quoc te(GDP)_09 Du lich" xfId="3227"/>
    <cellStyle name="_07. NGTT2009-NN_So lieu quoc te(GDP)_09 Du lich 2" xfId="3228"/>
    <cellStyle name="_07. NGTT2009-NN_So lieu quoc te(GDP)_09 Du lich 3" xfId="3229"/>
    <cellStyle name="_07. NGTT2009-NN_So lieu quoc te(GDP)_09 Du lich_nien giam tom tat nong nghiep 2013" xfId="3230"/>
    <cellStyle name="_07. NGTT2009-NN_So lieu quoc te(GDP)_09 Du lich_Phan II (In)" xfId="3231"/>
    <cellStyle name="_07. NGTT2009-NN_So lieu quoc te(GDP)_10 Van tai va BCVT (da sua ok)" xfId="3232"/>
    <cellStyle name="_07. NGTT2009-NN_So lieu quoc te(GDP)_10 Van tai va BCVT (da sua ok) 2" xfId="3233"/>
    <cellStyle name="_07. NGTT2009-NN_So lieu quoc te(GDP)_10 Van tai va BCVT (da sua ok) 3" xfId="3234"/>
    <cellStyle name="_07. NGTT2009-NN_So lieu quoc te(GDP)_10 Van tai va BCVT (da sua ok)_nien giam tom tat nong nghiep 2013" xfId="3235"/>
    <cellStyle name="_07. NGTT2009-NN_So lieu quoc te(GDP)_10 Van tai va BCVT (da sua ok)_Phan II (In)" xfId="3236"/>
    <cellStyle name="_07. NGTT2009-NN_So lieu quoc te(GDP)_11 (3)" xfId="3237"/>
    <cellStyle name="_07. NGTT2009-NN_So lieu quoc te(GDP)_11 (3) 2" xfId="3238"/>
    <cellStyle name="_07. NGTT2009-NN_So lieu quoc te(GDP)_11 (3) 3" xfId="3239"/>
    <cellStyle name="_07. NGTT2009-NN_So lieu quoc te(GDP)_11 (3) 4" xfId="3240"/>
    <cellStyle name="_07. NGTT2009-NN_So lieu quoc te(GDP)_11 (3)_04 Doanh nghiep va CSKDCT 2012" xfId="3241"/>
    <cellStyle name="_07. NGTT2009-NN_So lieu quoc te(GDP)_11 (3)_04 Doanh nghiep va CSKDCT 2012 2" xfId="3242"/>
    <cellStyle name="_07. NGTT2009-NN_So lieu quoc te(GDP)_11 (3)_04 Doanh nghiep va CSKDCT 2012 3" xfId="3243"/>
    <cellStyle name="_07. NGTT2009-NN_So lieu quoc te(GDP)_11 (3)_Book2" xfId="3244"/>
    <cellStyle name="_07. NGTT2009-NN_So lieu quoc te(GDP)_11 (3)_Book2 2" xfId="3245"/>
    <cellStyle name="_07. NGTT2009-NN_So lieu quoc te(GDP)_11 (3)_Book2 3" xfId="3246"/>
    <cellStyle name="_07. NGTT2009-NN_So lieu quoc te(GDP)_11 (3)_NGTK-daydu-2014-Laodong" xfId="3247"/>
    <cellStyle name="_07. NGTT2009-NN_So lieu quoc te(GDP)_11 (3)_NGTK-daydu-2014-Laodong 2" xfId="3248"/>
    <cellStyle name="_07. NGTT2009-NN_So lieu quoc te(GDP)_11 (3)_NGTK-daydu-2014-Laodong 3" xfId="3249"/>
    <cellStyle name="_07. NGTT2009-NN_So lieu quoc te(GDP)_11 (3)_nien giam tom tat nong nghiep 2013" xfId="3250"/>
    <cellStyle name="_07. NGTT2009-NN_So lieu quoc te(GDP)_11 (3)_Niengiam_Hung_final" xfId="3251"/>
    <cellStyle name="_07. NGTT2009-NN_So lieu quoc te(GDP)_11 (3)_Niengiam_Hung_final 2" xfId="3252"/>
    <cellStyle name="_07. NGTT2009-NN_So lieu quoc te(GDP)_11 (3)_Niengiam_Hung_final 3" xfId="3253"/>
    <cellStyle name="_07. NGTT2009-NN_So lieu quoc te(GDP)_11 (3)_Phan II (In)" xfId="3254"/>
    <cellStyle name="_07. NGTT2009-NN_So lieu quoc te(GDP)_11 (3)_Sovu-lyhon-2014" xfId="3255"/>
    <cellStyle name="_07. NGTT2009-NN_So lieu quoc te(GDP)_11 (3)_Xl0000167" xfId="3256"/>
    <cellStyle name="_07. NGTT2009-NN_So lieu quoc te(GDP)_11 (3)_Xl0000167 2" xfId="3257"/>
    <cellStyle name="_07. NGTT2009-NN_So lieu quoc te(GDP)_11 (3)_Xl0000167 3" xfId="3258"/>
    <cellStyle name="_07. NGTT2009-NN_So lieu quoc te(GDP)_12 (2)" xfId="3259"/>
    <cellStyle name="_07. NGTT2009-NN_So lieu quoc te(GDP)_12 (2) 2" xfId="3260"/>
    <cellStyle name="_07. NGTT2009-NN_So lieu quoc te(GDP)_12 (2) 3" xfId="3261"/>
    <cellStyle name="_07. NGTT2009-NN_So lieu quoc te(GDP)_12 (2) 4" xfId="3262"/>
    <cellStyle name="_07. NGTT2009-NN_So lieu quoc te(GDP)_12 (2)_04 Doanh nghiep va CSKDCT 2012" xfId="3263"/>
    <cellStyle name="_07. NGTT2009-NN_So lieu quoc te(GDP)_12 (2)_04 Doanh nghiep va CSKDCT 2012 2" xfId="3264"/>
    <cellStyle name="_07. NGTT2009-NN_So lieu quoc te(GDP)_12 (2)_04 Doanh nghiep va CSKDCT 2012 3" xfId="3265"/>
    <cellStyle name="_07. NGTT2009-NN_So lieu quoc te(GDP)_12 (2)_Book2" xfId="3266"/>
    <cellStyle name="_07. NGTT2009-NN_So lieu quoc te(GDP)_12 (2)_Book2 2" xfId="3267"/>
    <cellStyle name="_07. NGTT2009-NN_So lieu quoc te(GDP)_12 (2)_Book2 3" xfId="3268"/>
    <cellStyle name="_07. NGTT2009-NN_So lieu quoc te(GDP)_12 (2)_NGTK-daydu-2014-Laodong" xfId="3269"/>
    <cellStyle name="_07. NGTT2009-NN_So lieu quoc te(GDP)_12 (2)_NGTK-daydu-2014-Laodong 2" xfId="3270"/>
    <cellStyle name="_07. NGTT2009-NN_So lieu quoc te(GDP)_12 (2)_NGTK-daydu-2014-Laodong 3" xfId="3271"/>
    <cellStyle name="_07. NGTT2009-NN_So lieu quoc te(GDP)_12 (2)_nien giam tom tat nong nghiep 2013" xfId="3272"/>
    <cellStyle name="_07. NGTT2009-NN_So lieu quoc te(GDP)_12 (2)_Niengiam_Hung_final" xfId="3273"/>
    <cellStyle name="_07. NGTT2009-NN_So lieu quoc te(GDP)_12 (2)_Niengiam_Hung_final 2" xfId="3274"/>
    <cellStyle name="_07. NGTT2009-NN_So lieu quoc te(GDP)_12 (2)_Niengiam_Hung_final 3" xfId="3275"/>
    <cellStyle name="_07. NGTT2009-NN_So lieu quoc te(GDP)_12 (2)_Phan II (In)" xfId="3276"/>
    <cellStyle name="_07. NGTT2009-NN_So lieu quoc te(GDP)_12 (2)_Sovu-lyhon-2014" xfId="3277"/>
    <cellStyle name="_07. NGTT2009-NN_So lieu quoc te(GDP)_12 (2)_Xl0000167" xfId="3278"/>
    <cellStyle name="_07. NGTT2009-NN_So lieu quoc te(GDP)_12 (2)_Xl0000167 2" xfId="3279"/>
    <cellStyle name="_07. NGTT2009-NN_So lieu quoc te(GDP)_12 (2)_Xl0000167 3" xfId="3280"/>
    <cellStyle name="_07. NGTT2009-NN_So lieu quoc te(GDP)_12 Giao duc, Y Te va Muc songnam2011" xfId="3281"/>
    <cellStyle name="_07. NGTT2009-NN_So lieu quoc te(GDP)_12 Giao duc, Y Te va Muc songnam2011 2" xfId="3282"/>
    <cellStyle name="_07. NGTT2009-NN_So lieu quoc te(GDP)_12 Giao duc, Y Te va Muc songnam2011 3" xfId="3283"/>
    <cellStyle name="_07. NGTT2009-NN_So lieu quoc te(GDP)_12 Giao duc, Y Te va Muc songnam2011_nien giam tom tat nong nghiep 2013" xfId="3284"/>
    <cellStyle name="_07. NGTT2009-NN_So lieu quoc te(GDP)_12 Giao duc, Y Te va Muc songnam2011_Phan II (In)" xfId="3285"/>
    <cellStyle name="_07. NGTT2009-NN_So lieu quoc te(GDP)_12 MSDC_Thuy Van" xfId="3286"/>
    <cellStyle name="_07. NGTT2009-NN_So lieu quoc te(GDP)_12 So lieu quoc te (Ok)" xfId="3287"/>
    <cellStyle name="_07. NGTT2009-NN_So lieu quoc te(GDP)_12 So lieu quoc te (Ok) 2" xfId="3288"/>
    <cellStyle name="_07. NGTT2009-NN_So lieu quoc te(GDP)_12 So lieu quoc te (Ok) 3" xfId="3289"/>
    <cellStyle name="_07. NGTT2009-NN_So lieu quoc te(GDP)_12 So lieu quoc te (Ok)_nien giam tom tat nong nghiep 2013" xfId="3290"/>
    <cellStyle name="_07. NGTT2009-NN_So lieu quoc te(GDP)_12 So lieu quoc te (Ok)_Phan II (In)" xfId="3291"/>
    <cellStyle name="_07. NGTT2009-NN_So lieu quoc te(GDP)_13 Van tai 2012" xfId="3292"/>
    <cellStyle name="_07. NGTT2009-NN_So lieu quoc te(GDP)_13 Van tai 2012 2" xfId="3293"/>
    <cellStyle name="_07. NGTT2009-NN_So lieu quoc te(GDP)_13 Van tai 2012 3" xfId="3294"/>
    <cellStyle name="_07. NGTT2009-NN_So lieu quoc te(GDP)_Book2" xfId="3295"/>
    <cellStyle name="_07. NGTT2009-NN_So lieu quoc te(GDP)_Book2 2" xfId="3296"/>
    <cellStyle name="_07. NGTT2009-NN_So lieu quoc te(GDP)_Book2 3" xfId="3297"/>
    <cellStyle name="_07. NGTT2009-NN_So lieu quoc te(GDP)_Giaoduc2013(ok)" xfId="3298"/>
    <cellStyle name="_07. NGTT2009-NN_So lieu quoc te(GDP)_Giaoduc2013(ok) 2" xfId="3299"/>
    <cellStyle name="_07. NGTT2009-NN_So lieu quoc te(GDP)_Giaoduc2013(ok) 3" xfId="3300"/>
    <cellStyle name="_07. NGTT2009-NN_So lieu quoc te(GDP)_Maket NGTT2012 LN,TS (7-1-2013)" xfId="3301"/>
    <cellStyle name="_07. NGTT2009-NN_So lieu quoc te(GDP)_Maket NGTT2012 LN,TS (7-1-2013) 2" xfId="3302"/>
    <cellStyle name="_07. NGTT2009-NN_So lieu quoc te(GDP)_Maket NGTT2012 LN,TS (7-1-2013) 3" xfId="3303"/>
    <cellStyle name="_07. NGTT2009-NN_So lieu quoc te(GDP)_Maket NGTT2012 LN,TS (7-1-2013)_Nongnghiep" xfId="3304"/>
    <cellStyle name="_07. NGTT2009-NN_So lieu quoc te(GDP)_Maket NGTT2012 LN,TS (7-1-2013)_Nongnghiep 2" xfId="3305"/>
    <cellStyle name="_07. NGTT2009-NN_So lieu quoc te(GDP)_Maket NGTT2012 LN,TS (7-1-2013)_Nongnghiep 3" xfId="3306"/>
    <cellStyle name="_07. NGTT2009-NN_So lieu quoc te(GDP)_Mau" xfId="3307"/>
    <cellStyle name="_07. NGTT2009-NN_So lieu quoc te(GDP)_Ngiam_lamnghiep_2011_v2(1)(1)" xfId="3308"/>
    <cellStyle name="_07. NGTT2009-NN_So lieu quoc te(GDP)_Ngiam_lamnghiep_2011_v2(1)(1) 2" xfId="3309"/>
    <cellStyle name="_07. NGTT2009-NN_So lieu quoc te(GDP)_Ngiam_lamnghiep_2011_v2(1)(1) 3" xfId="3310"/>
    <cellStyle name="_07. NGTT2009-NN_So lieu quoc te(GDP)_Ngiam_lamnghiep_2011_v2(1)(1)_Nongnghiep" xfId="3311"/>
    <cellStyle name="_07. NGTT2009-NN_So lieu quoc te(GDP)_Ngiam_lamnghiep_2011_v2(1)(1)_Nongnghiep 2" xfId="3312"/>
    <cellStyle name="_07. NGTT2009-NN_So lieu quoc te(GDP)_Ngiam_lamnghiep_2011_v2(1)(1)_Nongnghiep 3" xfId="3313"/>
    <cellStyle name="_07. NGTT2009-NN_So lieu quoc te(GDP)_NGTK-daydu-2014-Laodong" xfId="3314"/>
    <cellStyle name="_07. NGTT2009-NN_So lieu quoc te(GDP)_NGTK-daydu-2014-Laodong 2" xfId="3315"/>
    <cellStyle name="_07. NGTT2009-NN_So lieu quoc te(GDP)_NGTK-daydu-2014-Laodong 3" xfId="3316"/>
    <cellStyle name="_07. NGTT2009-NN_So lieu quoc te(GDP)_NGTT LN,TS 2012 (Chuan)" xfId="3317"/>
    <cellStyle name="_07. NGTT2009-NN_So lieu quoc te(GDP)_NGTT LN,TS 2012 (Chuan) 2" xfId="3318"/>
    <cellStyle name="_07. NGTT2009-NN_So lieu quoc te(GDP)_NGTT LN,TS 2012 (Chuan) 3" xfId="3319"/>
    <cellStyle name="_07. NGTT2009-NN_So lieu quoc te(GDP)_Nien giam TT Vu Nong nghiep 2012(solieu)-gui Vu TH 29-3-2013" xfId="3320"/>
    <cellStyle name="_07. NGTT2009-NN_So lieu quoc te(GDP)_Nien giam TT Vu Nong nghiep 2012(solieu)-gui Vu TH 29-3-2013 2" xfId="3321"/>
    <cellStyle name="_07. NGTT2009-NN_So lieu quoc te(GDP)_Nien giam TT Vu Nong nghiep 2012(solieu)-gui Vu TH 29-3-2013 3" xfId="3322"/>
    <cellStyle name="_07. NGTT2009-NN_So lieu quoc te(GDP)_Niengiam_Hung_final" xfId="3323"/>
    <cellStyle name="_07. NGTT2009-NN_So lieu quoc te(GDP)_Niengiam_Hung_final 2" xfId="3324"/>
    <cellStyle name="_07. NGTT2009-NN_So lieu quoc te(GDP)_Niengiam_Hung_final 3" xfId="3325"/>
    <cellStyle name="_07. NGTT2009-NN_So lieu quoc te(GDP)_Nongnghiep" xfId="3326"/>
    <cellStyle name="_07. NGTT2009-NN_So lieu quoc te(GDP)_Nongnghiep 2" xfId="3327"/>
    <cellStyle name="_07. NGTT2009-NN_So lieu quoc te(GDP)_Nongnghiep 3" xfId="3328"/>
    <cellStyle name="_07. NGTT2009-NN_So lieu quoc te(GDP)_Nongnghiep NGDD 2012_cap nhat den 24-5-2013(1)" xfId="3329"/>
    <cellStyle name="_07. NGTT2009-NN_So lieu quoc te(GDP)_Nongnghiep NGDD 2012_cap nhat den 24-5-2013(1) 2" xfId="3330"/>
    <cellStyle name="_07. NGTT2009-NN_So lieu quoc te(GDP)_Nongnghiep NGDD 2012_cap nhat den 24-5-2013(1) 3" xfId="3331"/>
    <cellStyle name="_07. NGTT2009-NN_So lieu quoc te(GDP)_Nongnghiep_Nongnghiep NGDD 2012_cap nhat den 24-5-2013(1)" xfId="3332"/>
    <cellStyle name="_07. NGTT2009-NN_So lieu quoc te(GDP)_Nongnghiep_Nongnghiep NGDD 2012_cap nhat den 24-5-2013(1) 2" xfId="3333"/>
    <cellStyle name="_07. NGTT2009-NN_So lieu quoc te(GDP)_Nongnghiep_Nongnghiep NGDD 2012_cap nhat den 24-5-2013(1) 3" xfId="3334"/>
    <cellStyle name="_07. NGTT2009-NN_So lieu quoc te(GDP)_Sovu-lyhon-2014" xfId="3335"/>
    <cellStyle name="_07. NGTT2009-NN_So lieu quoc te(GDP)_TKQG" xfId="3336"/>
    <cellStyle name="_07. NGTT2009-NN_So lieu quoc te(GDP)_Xl0000147" xfId="3337"/>
    <cellStyle name="_07. NGTT2009-NN_So lieu quoc te(GDP)_Xl0000147 2" xfId="3338"/>
    <cellStyle name="_07. NGTT2009-NN_So lieu quoc te(GDP)_Xl0000147 3" xfId="3339"/>
    <cellStyle name="_07. NGTT2009-NN_So lieu quoc te(GDP)_Xl0000167" xfId="3340"/>
    <cellStyle name="_07. NGTT2009-NN_So lieu quoc te(GDP)_Xl0000167 2" xfId="3341"/>
    <cellStyle name="_07. NGTT2009-NN_So lieu quoc te(GDP)_Xl0000167 3" xfId="3342"/>
    <cellStyle name="_07. NGTT2009-NN_So lieu quoc te(GDP)_XNK" xfId="3343"/>
    <cellStyle name="_07. NGTT2009-NN_So lieu quoc te(GDP)_XNK 2" xfId="3344"/>
    <cellStyle name="_07. NGTT2009-NN_So lieu quoc te(GDP)_XNK 3" xfId="3345"/>
    <cellStyle name="_07. NGTT2009-NN_So lieu quoc te(GDP)_XNK_nien giam tom tat nong nghiep 2013" xfId="3346"/>
    <cellStyle name="_07. NGTT2009-NN_So lieu quoc te(GDP)_XNK_Phan II (In)" xfId="3347"/>
    <cellStyle name="_07. NGTT2009-NN_Sovu-lyhon-2014" xfId="3348"/>
    <cellStyle name="_07. NGTT2009-NN_Thuong mai va Du lich" xfId="3349"/>
    <cellStyle name="_07. NGTT2009-NN_Thuong mai va Du lich 2" xfId="3350"/>
    <cellStyle name="_07. NGTT2009-NN_Thuong mai va Du lich_01 Danh muc hanh chinh (Nam)" xfId="3351"/>
    <cellStyle name="_07. NGTT2009-NN_Thuong mai va Du lich_01 Danh muc hanh chinh (Nam) 2" xfId="3352"/>
    <cellStyle name="_07. NGTT2009-NN_Thuong mai va Du lich_01 Danh muc hanh chinh (Nam) 3" xfId="3353"/>
    <cellStyle name="_07. NGTT2009-NN_Thuong mai va Du lich_01 Don vi HC" xfId="3354"/>
    <cellStyle name="_07. NGTT2009-NN_Thuong mai va Du lich_01 Don vi HC 2" xfId="3355"/>
    <cellStyle name="_07. NGTT2009-NN_Thuong mai va Du lich_01 Don vi HC 3" xfId="3356"/>
    <cellStyle name="_07. NGTT2009-NN_Thuong mai va Du lich_Book2" xfId="3357"/>
    <cellStyle name="_07. NGTT2009-NN_Thuong mai va Du lich_Book2 2" xfId="3358"/>
    <cellStyle name="_07. NGTT2009-NN_Thuong mai va Du lich_Book2 3" xfId="3359"/>
    <cellStyle name="_07. NGTT2009-NN_Thuong mai va Du lich_Mau" xfId="3360"/>
    <cellStyle name="_07. NGTT2009-NN_Thuong mai va Du lich_Mau 2" xfId="3361"/>
    <cellStyle name="_07. NGTT2009-NN_Thuong mai va Du lich_Mau 3" xfId="3362"/>
    <cellStyle name="_07. NGTT2009-NN_Thuong mai va Du lich_NGDD 2013 Thu chi NSNN " xfId="3363"/>
    <cellStyle name="_07. NGTT2009-NN_Thuong mai va Du lich_NGDD 2013 Thu chi NSNN  2" xfId="3364"/>
    <cellStyle name="_07. NGTT2009-NN_Thuong mai va Du lich_NGDD 2013 Thu chi NSNN  3" xfId="3365"/>
    <cellStyle name="_07. NGTT2009-NN_Thuong mai va Du lich_NGTK-daydu-2014-Laodong" xfId="3366"/>
    <cellStyle name="_07. NGTT2009-NN_Thuong mai va Du lich_NGTK-daydu-2014-Laodong 2" xfId="3367"/>
    <cellStyle name="_07. NGTT2009-NN_Thuong mai va Du lich_NGTK-daydu-2014-Laodong 3" xfId="3368"/>
    <cellStyle name="_07. NGTT2009-NN_Thuong mai va Du lich_nien giam tom tat nong nghiep 2013" xfId="3369"/>
    <cellStyle name="_07. NGTT2009-NN_Thuong mai va Du lich_Niengiam_Hung_final" xfId="3370"/>
    <cellStyle name="_07. NGTT2009-NN_Thuong mai va Du lich_Niengiam_Hung_final 2" xfId="3371"/>
    <cellStyle name="_07. NGTT2009-NN_Thuong mai va Du lich_Niengiam_Hung_final 3" xfId="3372"/>
    <cellStyle name="_07. NGTT2009-NN_Thuong mai va Du lich_Phan II (In)" xfId="3373"/>
    <cellStyle name="_07. NGTT2009-NN_Thuong mai va Du lich_Sovu-lyhon-2014" xfId="3374"/>
    <cellStyle name="_07. NGTT2009-NN_Thuong mai va Du lich_Tong Muc 2014" xfId="3375"/>
    <cellStyle name="_07. NGTT2009-NN_Thuong mai va Du lich_Tong Muc 2014 2" xfId="3376"/>
    <cellStyle name="_07. NGTT2009-NN_Thuong mai va Du lich_Tong Muc 2014 3" xfId="3377"/>
    <cellStyle name="_07. NGTT2009-NN_TKQG" xfId="3378"/>
    <cellStyle name="_07. NGTT2009-NN_Tong hop 1" xfId="3379"/>
    <cellStyle name="_07. NGTT2009-NN_Tong hop 1 2" xfId="3380"/>
    <cellStyle name="_07. NGTT2009-NN_Tong hop 1 3" xfId="3381"/>
    <cellStyle name="_07. NGTT2009-NN_Tong hop 1 4" xfId="3382"/>
    <cellStyle name="_07. NGTT2009-NN_Tong hop 1_Book2" xfId="3383"/>
    <cellStyle name="_07. NGTT2009-NN_Tong hop 1_Book2 2" xfId="3384"/>
    <cellStyle name="_07. NGTT2009-NN_Tong hop 1_Book2 3" xfId="3385"/>
    <cellStyle name="_07. NGTT2009-NN_Tong hop 1_NGTK-daydu-2014-Laodong" xfId="3386"/>
    <cellStyle name="_07. NGTT2009-NN_Tong hop 1_NGTK-daydu-2014-Laodong 2" xfId="3387"/>
    <cellStyle name="_07. NGTT2009-NN_Tong hop 1_NGTK-daydu-2014-Laodong 3" xfId="3388"/>
    <cellStyle name="_07. NGTT2009-NN_Tong hop 1_Niengiam_Hung_final" xfId="3389"/>
    <cellStyle name="_07. NGTT2009-NN_Tong hop 1_Niengiam_Hung_final 2" xfId="3390"/>
    <cellStyle name="_07. NGTT2009-NN_Tong hop 1_Niengiam_Hung_final 3" xfId="3391"/>
    <cellStyle name="_07. NGTT2009-NN_Tong hop 1_Sovu-lyhon-2014" xfId="3392"/>
    <cellStyle name="_07. NGTT2009-NN_Tong hop NGTT" xfId="3393"/>
    <cellStyle name="_07. NGTT2009-NN_Tong hop NGTT 2" xfId="3394"/>
    <cellStyle name="_07. NGTT2009-NN_Tong hop NGTT 3" xfId="3395"/>
    <cellStyle name="_07. NGTT2009-NN_Tong hop NGTT 4" xfId="3396"/>
    <cellStyle name="_07. NGTT2009-NN_Tong hop NGTT_01 Don vi HC" xfId="3397"/>
    <cellStyle name="_07. NGTT2009-NN_Tong hop NGTT_01 Don vi HC 2" xfId="3398"/>
    <cellStyle name="_07. NGTT2009-NN_Tong hop NGTT_01 Don vi HC 3" xfId="3399"/>
    <cellStyle name="_07. NGTT2009-NN_Tong hop NGTT_Book1" xfId="3400"/>
    <cellStyle name="_07. NGTT2009-NN_Tong hop NGTT_Book1 2" xfId="3401"/>
    <cellStyle name="_07. NGTT2009-NN_Tong hop NGTT_Book1 3" xfId="3402"/>
    <cellStyle name="_07. NGTT2009-NN_Tong hop NGTT_Book2" xfId="3403"/>
    <cellStyle name="_07. NGTT2009-NN_Tong hop NGTT_Book2 2" xfId="3404"/>
    <cellStyle name="_07. NGTT2009-NN_Tong hop NGTT_Book2 3" xfId="3405"/>
    <cellStyle name="_07. NGTT2009-NN_Tong hop NGTT_Dieuchinh-DSTB-2010-2014-Tinh-Trungcau-CTK" xfId="3406"/>
    <cellStyle name="_07. NGTT2009-NN_Tong hop NGTT_Market DSLD 2013  Co so" xfId="3407"/>
    <cellStyle name="_07. NGTT2009-NN_Tong hop NGTT_Market DSLD 2013  Co so_Dieuchinh-DSTB-2010-2014-Tinh-Trungcau-CTK" xfId="3408"/>
    <cellStyle name="_07. NGTT2009-NN_Tong hop NGTT_Market DSLD 2013  Co so_Tonghop-phucdap-Tinh-Hanh-TuanAnh-V1" xfId="3409"/>
    <cellStyle name="_07. NGTT2009-NN_Tong hop NGTT_Market DSLD 2013  Co so_Uoc-danso-2014-2015-2016-BoTaichinh" xfId="3410"/>
    <cellStyle name="_07. NGTT2009-NN_Tong hop NGTT_Mau" xfId="3411"/>
    <cellStyle name="_07. NGTT2009-NN_Tong hop NGTT_Mau 2" xfId="3412"/>
    <cellStyle name="_07. NGTT2009-NN_Tong hop NGTT_Mau 3" xfId="3413"/>
    <cellStyle name="_07. NGTT2009-NN_Tong hop NGTT_NGTK-daydu-2014-Laodong" xfId="3414"/>
    <cellStyle name="_07. NGTT2009-NN_Tong hop NGTT_NGTK-daydu-2014-Laodong 2" xfId="3415"/>
    <cellStyle name="_07. NGTT2009-NN_Tong hop NGTT_NGTK-daydu-2014-Laodong 3" xfId="3416"/>
    <cellStyle name="_07. NGTT2009-NN_Tong hop NGTT_Nien giam Thong ke_DSLD_2013_gui vu TH" xfId="3417"/>
    <cellStyle name="_07. NGTT2009-NN_Tong hop NGTT_Nien giam Thong ke_DSLD_2013_gui vu TH_25-12-2014" xfId="3418"/>
    <cellStyle name="_07. NGTT2009-NN_Tong hop NGTT_Nien giam Thong ke_DSLD_2013_gui vu TH_25-12-2014_Dieuchinh-DSTB-2010-2014-Tinh-Trungcau-CTK" xfId="3419"/>
    <cellStyle name="_07. NGTT2009-NN_Tong hop NGTT_Nien giam Thong ke_DSLD_2013_gui vu TH_25-12-2014_Tonghop-phucdap-Tinh-Hanh-TuanAnh-V1" xfId="3420"/>
    <cellStyle name="_07. NGTT2009-NN_Tong hop NGTT_Nien giam Thong ke_DSLD_2013_gui vu TH_25-12-2014_Uoc-danso-2014-2015-2016-BoTaichinh" xfId="3421"/>
    <cellStyle name="_07. NGTT2009-NN_Tong hop NGTT_Nien giam Thong ke_DSLD_2013_gui vu TH_Dieuchinh-DSTB-2010-2014-Tinh-Trungcau-CTK" xfId="3422"/>
    <cellStyle name="_07. NGTT2009-NN_Tong hop NGTT_Nien giam Thong ke_DSLD_2013_gui vu TH_Tonghop-phucdap-Tinh-Hanh-TuanAnh-V1" xfId="3423"/>
    <cellStyle name="_07. NGTT2009-NN_Tong hop NGTT_Nien giam Thong ke_DSLD_2013_gui vu TH_Uoc-danso-2014-2015-2016-BoTaichinh" xfId="3424"/>
    <cellStyle name="_07. NGTT2009-NN_Tong hop NGTT_Niengiam_Hung_final" xfId="3425"/>
    <cellStyle name="_07. NGTT2009-NN_Tong hop NGTT_Niengiam_Hung_final 2" xfId="3426"/>
    <cellStyle name="_07. NGTT2009-NN_Tong hop NGTT_Niengiam_Hung_final 3" xfId="3427"/>
    <cellStyle name="_07. NGTT2009-NN_Tong hop NGTT_Sovu-lyhon-2014" xfId="3428"/>
    <cellStyle name="_07. NGTT2009-NN_Tong hop NGTT_Tonghop-phucdap-Tinh-Hanh-TuanAnh-V1" xfId="3429"/>
    <cellStyle name="_07. NGTT2009-NN_Tong hop NGTT_Uoc-danso-2014-2015-2016-BoTaichinh" xfId="3430"/>
    <cellStyle name="_07. NGTT2009-NN_Tong hop NGTT_Uoctinh-danso-31-12-2013-BoTaichinh-OUT" xfId="3431"/>
    <cellStyle name="_07. NGTT2009-NN_Tonghop-phucdap-Tinh-Hanh-TuanAnh-V1" xfId="3432"/>
    <cellStyle name="_07. NGTT2009-NN_Uoc-danso-2014-2015-2016-BoTaichinh" xfId="3433"/>
    <cellStyle name="_07. NGTT2009-NN_Uoctinh-danso-31-12-2013-BoTaichinh-OUT" xfId="3434"/>
    <cellStyle name="_07. NGTT2009-NN_Xl0000006" xfId="3435"/>
    <cellStyle name="_07. NGTT2009-NN_Xl0000167" xfId="3436"/>
    <cellStyle name="_07. NGTT2009-NN_Xl0000167 2" xfId="3437"/>
    <cellStyle name="_07. NGTT2009-NN_Xl0000167 3" xfId="3438"/>
    <cellStyle name="_07. NGTT2009-NN_Xl0000199" xfId="3439"/>
    <cellStyle name="_07. NGTT2009-NN_XNK" xfId="3440"/>
    <cellStyle name="_07. NGTT2009-NN_XNK (10-6)" xfId="3441"/>
    <cellStyle name="_07. NGTT2009-NN_XNK (10-6) 2" xfId="3442"/>
    <cellStyle name="_07. NGTT2009-NN_XNK (10-6)_Book2" xfId="3443"/>
    <cellStyle name="_07. NGTT2009-NN_XNK (10-6)_Book2 2" xfId="3444"/>
    <cellStyle name="_07. NGTT2009-NN_XNK (10-6)_Book2 3" xfId="3445"/>
    <cellStyle name="_07. NGTT2009-NN_XNK (10-6)_NGTK-daydu-2014-Laodong" xfId="3446"/>
    <cellStyle name="_07. NGTT2009-NN_XNK (10-6)_NGTK-daydu-2014-Laodong 2" xfId="3447"/>
    <cellStyle name="_07. NGTT2009-NN_XNK (10-6)_NGTK-daydu-2014-Laodong 3" xfId="3448"/>
    <cellStyle name="_07. NGTT2009-NN_XNK (10-6)_Niengiam_Hung_final" xfId="3449"/>
    <cellStyle name="_07. NGTT2009-NN_XNK (10-6)_Niengiam_Hung_final 2" xfId="3450"/>
    <cellStyle name="_07. NGTT2009-NN_XNK (10-6)_Niengiam_Hung_final 3" xfId="3451"/>
    <cellStyle name="_07. NGTT2009-NN_XNK (10-6)_Sovu-lyhon-2014" xfId="3452"/>
    <cellStyle name="_07. NGTT2009-NN_XNK 10" xfId="3453"/>
    <cellStyle name="_07. NGTT2009-NN_XNK 11" xfId="3454"/>
    <cellStyle name="_07. NGTT2009-NN_XNK 12" xfId="3455"/>
    <cellStyle name="_07. NGTT2009-NN_XNK 13" xfId="3456"/>
    <cellStyle name="_07. NGTT2009-NN_XNK 14" xfId="3457"/>
    <cellStyle name="_07. NGTT2009-NN_XNK 15" xfId="3458"/>
    <cellStyle name="_07. NGTT2009-NN_XNK 16" xfId="3459"/>
    <cellStyle name="_07. NGTT2009-NN_XNK 17" xfId="3460"/>
    <cellStyle name="_07. NGTT2009-NN_XNK 18" xfId="3461"/>
    <cellStyle name="_07. NGTT2009-NN_XNK 19" xfId="3462"/>
    <cellStyle name="_07. NGTT2009-NN_XNK 2" xfId="3463"/>
    <cellStyle name="_07. NGTT2009-NN_XNK 20" xfId="3464"/>
    <cellStyle name="_07. NGTT2009-NN_XNK 21" xfId="3465"/>
    <cellStyle name="_07. NGTT2009-NN_XNK 22" xfId="3466"/>
    <cellStyle name="_07. NGTT2009-NN_XNK 23" xfId="3467"/>
    <cellStyle name="_07. NGTT2009-NN_XNK 24" xfId="3468"/>
    <cellStyle name="_07. NGTT2009-NN_XNK 25" xfId="3469"/>
    <cellStyle name="_07. NGTT2009-NN_XNK 26" xfId="3470"/>
    <cellStyle name="_07. NGTT2009-NN_XNK 27" xfId="3471"/>
    <cellStyle name="_07. NGTT2009-NN_XNK 3" xfId="3472"/>
    <cellStyle name="_07. NGTT2009-NN_XNK 4" xfId="3473"/>
    <cellStyle name="_07. NGTT2009-NN_XNK 5" xfId="3474"/>
    <cellStyle name="_07. NGTT2009-NN_XNK 6" xfId="3475"/>
    <cellStyle name="_07. NGTT2009-NN_XNK 7" xfId="3476"/>
    <cellStyle name="_07. NGTT2009-NN_XNK 8" xfId="3477"/>
    <cellStyle name="_07. NGTT2009-NN_XNK 9" xfId="3478"/>
    <cellStyle name="_07. NGTT2009-NN_XNK_08 Thuong mai Tong muc - Diep" xfId="3479"/>
    <cellStyle name="_07. NGTT2009-NN_XNK_08 Thuong mai Tong muc - Diep 2" xfId="3480"/>
    <cellStyle name="_07. NGTT2009-NN_XNK_08 Thuong mai Tong muc - Diep 3" xfId="3481"/>
    <cellStyle name="_07. NGTT2009-NN_XNK_08 Thuong mai Tong muc - Diep_nien giam tom tat nong nghiep 2013" xfId="3482"/>
    <cellStyle name="_07. NGTT2009-NN_XNK_08 Thuong mai Tong muc - Diep_Phan II (In)" xfId="3483"/>
    <cellStyle name="_07. NGTT2009-NN_XNK_Bo sung 04 bieu Cong nghiep" xfId="3484"/>
    <cellStyle name="_07. NGTT2009-NN_XNK_Bo sung 04 bieu Cong nghiep 2" xfId="3485"/>
    <cellStyle name="_07. NGTT2009-NN_XNK_Bo sung 04 bieu Cong nghiep 3" xfId="3486"/>
    <cellStyle name="_07. NGTT2009-NN_XNK_Bo sung 04 bieu Cong nghiep 4" xfId="3487"/>
    <cellStyle name="_07. NGTT2009-NN_XNK_Bo sung 04 bieu Cong nghiep_Book2" xfId="3488"/>
    <cellStyle name="_07. NGTT2009-NN_XNK_Bo sung 04 bieu Cong nghiep_Book2 2" xfId="3489"/>
    <cellStyle name="_07. NGTT2009-NN_XNK_Bo sung 04 bieu Cong nghiep_Book2 3" xfId="3490"/>
    <cellStyle name="_07. NGTT2009-NN_XNK_Bo sung 04 bieu Cong nghiep_Dieuchinh-DSTB-2010-2014-Tinh-Trungcau-CTK" xfId="3491"/>
    <cellStyle name="_07. NGTT2009-NN_XNK_Bo sung 04 bieu Cong nghiep_Market DSLD 2013  Co so" xfId="3492"/>
    <cellStyle name="_07. NGTT2009-NN_XNK_Bo sung 04 bieu Cong nghiep_Market DSLD 2013  Co so_Dieuchinh-DSTB-2010-2014-Tinh-Trungcau-CTK" xfId="3493"/>
    <cellStyle name="_07. NGTT2009-NN_XNK_Bo sung 04 bieu Cong nghiep_Market DSLD 2013  Co so_Tonghop-phucdap-Tinh-Hanh-TuanAnh-V1" xfId="3494"/>
    <cellStyle name="_07. NGTT2009-NN_XNK_Bo sung 04 bieu Cong nghiep_Market DSLD 2013  Co so_Uoc-danso-2014-2015-2016-BoTaichinh" xfId="3495"/>
    <cellStyle name="_07. NGTT2009-NN_XNK_Bo sung 04 bieu Cong nghiep_Mau" xfId="3496"/>
    <cellStyle name="_07. NGTT2009-NN_XNK_Bo sung 04 bieu Cong nghiep_Mau 2" xfId="3497"/>
    <cellStyle name="_07. NGTT2009-NN_XNK_Bo sung 04 bieu Cong nghiep_Mau 3" xfId="3498"/>
    <cellStyle name="_07. NGTT2009-NN_XNK_Bo sung 04 bieu Cong nghiep_NGTK-daydu-2014-Laodong" xfId="3499"/>
    <cellStyle name="_07. NGTT2009-NN_XNK_Bo sung 04 bieu Cong nghiep_NGTK-daydu-2014-Laodong 2" xfId="3500"/>
    <cellStyle name="_07. NGTT2009-NN_XNK_Bo sung 04 bieu Cong nghiep_NGTK-daydu-2014-Laodong 3" xfId="3501"/>
    <cellStyle name="_07. NGTT2009-NN_XNK_Bo sung 04 bieu Cong nghiep_Nien giam Thong ke_DSLD_2013_gui vu TH" xfId="3502"/>
    <cellStyle name="_07. NGTT2009-NN_XNK_Bo sung 04 bieu Cong nghiep_Nien giam Thong ke_DSLD_2013_gui vu TH_25-12-2014" xfId="3503"/>
    <cellStyle name="_07. NGTT2009-NN_XNK_Bo sung 04 bieu Cong nghiep_Nien giam Thong ke_DSLD_2013_gui vu TH_25-12-2014_Dieuchinh-DSTB-2010-2014-Tinh-Trungcau-CTK" xfId="3504"/>
    <cellStyle name="_07. NGTT2009-NN_XNK_Bo sung 04 bieu Cong nghiep_Nien giam Thong ke_DSLD_2013_gui vu TH_25-12-2014_Tonghop-phucdap-Tinh-Hanh-TuanAnh-V1" xfId="3505"/>
    <cellStyle name="_07. NGTT2009-NN_XNK_Bo sung 04 bieu Cong nghiep_Nien giam Thong ke_DSLD_2013_gui vu TH_25-12-2014_Uoc-danso-2014-2015-2016-BoTaichinh" xfId="3506"/>
    <cellStyle name="_07. NGTT2009-NN_XNK_Bo sung 04 bieu Cong nghiep_Nien giam Thong ke_DSLD_2013_gui vu TH_Dieuchinh-DSTB-2010-2014-Tinh-Trungcau-CTK" xfId="3507"/>
    <cellStyle name="_07. NGTT2009-NN_XNK_Bo sung 04 bieu Cong nghiep_Nien giam Thong ke_DSLD_2013_gui vu TH_Tonghop-phucdap-Tinh-Hanh-TuanAnh-V1" xfId="3508"/>
    <cellStyle name="_07. NGTT2009-NN_XNK_Bo sung 04 bieu Cong nghiep_Nien giam Thong ke_DSLD_2013_gui vu TH_Uoc-danso-2014-2015-2016-BoTaichinh" xfId="3509"/>
    <cellStyle name="_07. NGTT2009-NN_XNK_Bo sung 04 bieu Cong nghiep_Niengiam_Hung_final" xfId="3510"/>
    <cellStyle name="_07. NGTT2009-NN_XNK_Bo sung 04 bieu Cong nghiep_Niengiam_Hung_final 2" xfId="3511"/>
    <cellStyle name="_07. NGTT2009-NN_XNK_Bo sung 04 bieu Cong nghiep_Niengiam_Hung_final 3" xfId="3512"/>
    <cellStyle name="_07. NGTT2009-NN_XNK_Bo sung 04 bieu Cong nghiep_Sovu-lyhon-2014" xfId="3513"/>
    <cellStyle name="_07. NGTT2009-NN_XNK_Bo sung 04 bieu Cong nghiep_Tonghop-phucdap-Tinh-Hanh-TuanAnh-V1" xfId="3514"/>
    <cellStyle name="_07. NGTT2009-NN_XNK_Bo sung 04 bieu Cong nghiep_Uoc-danso-2014-2015-2016-BoTaichinh" xfId="3515"/>
    <cellStyle name="_07. NGTT2009-NN_XNK_Bo sung 04 bieu Cong nghiep_Uoctinh-danso-31-12-2013-BoTaichinh-OUT" xfId="3516"/>
    <cellStyle name="_07. NGTT2009-NN_XNK_Book2" xfId="3517"/>
    <cellStyle name="_07. NGTT2009-NN_XNK_Book2 2" xfId="3518"/>
    <cellStyle name="_07. NGTT2009-NN_XNK_Book2 3" xfId="3519"/>
    <cellStyle name="_07. NGTT2009-NN_XNK_Dieuchinh-DSTB-2010-2014-Tinh-Trungcau-CTK" xfId="3520"/>
    <cellStyle name="_07. NGTT2009-NN_XNK_Market DSLD 2013  Co so" xfId="3521"/>
    <cellStyle name="_07. NGTT2009-NN_XNK_Market DSLD 2013  Co so_Dieuchinh-DSTB-2010-2014-Tinh-Trungcau-CTK" xfId="3522"/>
    <cellStyle name="_07. NGTT2009-NN_XNK_Market DSLD 2013  Co so_Tonghop-phucdap-Tinh-Hanh-TuanAnh-V1" xfId="3523"/>
    <cellStyle name="_07. NGTT2009-NN_XNK_Market DSLD 2013  Co so_Uoc-danso-2014-2015-2016-BoTaichinh" xfId="3524"/>
    <cellStyle name="_07. NGTT2009-NN_XNK_Mau" xfId="3525"/>
    <cellStyle name="_07. NGTT2009-NN_XNK_Mau 2" xfId="3526"/>
    <cellStyle name="_07. NGTT2009-NN_XNK_Mau 3" xfId="3527"/>
    <cellStyle name="_07. NGTT2009-NN_XNK_NGTK-daydu-2014-Laodong" xfId="3528"/>
    <cellStyle name="_07. NGTT2009-NN_XNK_NGTK-daydu-2014-Laodong 2" xfId="3529"/>
    <cellStyle name="_07. NGTT2009-NN_XNK_NGTK-daydu-2014-Laodong 3" xfId="3530"/>
    <cellStyle name="_07. NGTT2009-NN_XNK_Nien giam Thong ke_DSLD_2013_gui vu TH" xfId="3531"/>
    <cellStyle name="_07. NGTT2009-NN_XNK_Nien giam Thong ke_DSLD_2013_gui vu TH_25-12-2014" xfId="3532"/>
    <cellStyle name="_07. NGTT2009-NN_XNK_Nien giam Thong ke_DSLD_2013_gui vu TH_25-12-2014_Dieuchinh-DSTB-2010-2014-Tinh-Trungcau-CTK" xfId="3533"/>
    <cellStyle name="_07. NGTT2009-NN_XNK_Nien giam Thong ke_DSLD_2013_gui vu TH_25-12-2014_Tonghop-phucdap-Tinh-Hanh-TuanAnh-V1" xfId="3534"/>
    <cellStyle name="_07. NGTT2009-NN_XNK_Nien giam Thong ke_DSLD_2013_gui vu TH_25-12-2014_Uoc-danso-2014-2015-2016-BoTaichinh" xfId="3535"/>
    <cellStyle name="_07. NGTT2009-NN_XNK_Nien giam Thong ke_DSLD_2013_gui vu TH_Dieuchinh-DSTB-2010-2014-Tinh-Trungcau-CTK" xfId="3536"/>
    <cellStyle name="_07. NGTT2009-NN_XNK_Nien giam Thong ke_DSLD_2013_gui vu TH_Tonghop-phucdap-Tinh-Hanh-TuanAnh-V1" xfId="3537"/>
    <cellStyle name="_07. NGTT2009-NN_XNK_Nien giam Thong ke_DSLD_2013_gui vu TH_Uoc-danso-2014-2015-2016-BoTaichinh" xfId="3538"/>
    <cellStyle name="_07. NGTT2009-NN_XNK_Niengiam_Hung_final" xfId="3539"/>
    <cellStyle name="_07. NGTT2009-NN_XNK_Niengiam_Hung_final 2" xfId="3540"/>
    <cellStyle name="_07. NGTT2009-NN_XNK_Niengiam_Hung_final 3" xfId="3541"/>
    <cellStyle name="_07. NGTT2009-NN_XNK_Sovu-lyhon-2014" xfId="3542"/>
    <cellStyle name="_07. NGTT2009-NN_XNK_Tonghop-phucdap-Tinh-Hanh-TuanAnh-V1" xfId="3543"/>
    <cellStyle name="_07. NGTT2009-NN_XNK_Uoc-danso-2014-2015-2016-BoTaichinh" xfId="3544"/>
    <cellStyle name="_07. NGTT2009-NN_XNK_Uoctinh-danso-31-12-2013-BoTaichinh-OUT" xfId="3545"/>
    <cellStyle name="_07. NGTT2009-NN_XNK-2012" xfId="3546"/>
    <cellStyle name="_07. NGTT2009-NN_XNK-2012 2" xfId="3547"/>
    <cellStyle name="_07. NGTT2009-NN_XNK-2012 3" xfId="3548"/>
    <cellStyle name="_07. NGTT2009-NN_XNK-2012_nien giam tom tat nong nghiep 2013" xfId="3549"/>
    <cellStyle name="_07. NGTT2009-NN_XNK-2012_Phan II (In)" xfId="3550"/>
    <cellStyle name="_07. NGTT2009-NN_XNK-Market" xfId="3551"/>
    <cellStyle name="_07. NGTT2009-NN_XNK-Market 2" xfId="3552"/>
    <cellStyle name="_07. NGTT2009-NN_XNK-Market 3" xfId="3553"/>
    <cellStyle name="_09 VAN TAI(OK)" xfId="3554"/>
    <cellStyle name="_09.GD-Yte_TT_MSDC2008" xfId="3555"/>
    <cellStyle name="_09.GD-Yte_TT_MSDC2008 10" xfId="3556"/>
    <cellStyle name="_09.GD-Yte_TT_MSDC2008 10 2" xfId="3557"/>
    <cellStyle name="_09.GD-Yte_TT_MSDC2008 10 3" xfId="3558"/>
    <cellStyle name="_09.GD-Yte_TT_MSDC2008 11" xfId="3559"/>
    <cellStyle name="_09.GD-Yte_TT_MSDC2008 11 2" xfId="3560"/>
    <cellStyle name="_09.GD-Yte_TT_MSDC2008 11 3" xfId="3561"/>
    <cellStyle name="_09.GD-Yte_TT_MSDC2008 12" xfId="3562"/>
    <cellStyle name="_09.GD-Yte_TT_MSDC2008 12 2" xfId="3563"/>
    <cellStyle name="_09.GD-Yte_TT_MSDC2008 12 3" xfId="3564"/>
    <cellStyle name="_09.GD-Yte_TT_MSDC2008 13" xfId="3565"/>
    <cellStyle name="_09.GD-Yte_TT_MSDC2008 13 2" xfId="3566"/>
    <cellStyle name="_09.GD-Yte_TT_MSDC2008 13 3" xfId="3567"/>
    <cellStyle name="_09.GD-Yte_TT_MSDC2008 14" xfId="3568"/>
    <cellStyle name="_09.GD-Yte_TT_MSDC2008 14 2" xfId="3569"/>
    <cellStyle name="_09.GD-Yte_TT_MSDC2008 14 3" xfId="3570"/>
    <cellStyle name="_09.GD-Yte_TT_MSDC2008 15" xfId="3571"/>
    <cellStyle name="_09.GD-Yte_TT_MSDC2008 15 2" xfId="3572"/>
    <cellStyle name="_09.GD-Yte_TT_MSDC2008 15 3" xfId="3573"/>
    <cellStyle name="_09.GD-Yte_TT_MSDC2008 16" xfId="3574"/>
    <cellStyle name="_09.GD-Yte_TT_MSDC2008 16 2" xfId="3575"/>
    <cellStyle name="_09.GD-Yte_TT_MSDC2008 16 3" xfId="3576"/>
    <cellStyle name="_09.GD-Yte_TT_MSDC2008 17" xfId="3577"/>
    <cellStyle name="_09.GD-Yte_TT_MSDC2008 17 2" xfId="3578"/>
    <cellStyle name="_09.GD-Yte_TT_MSDC2008 17 3" xfId="3579"/>
    <cellStyle name="_09.GD-Yte_TT_MSDC2008 18" xfId="3580"/>
    <cellStyle name="_09.GD-Yte_TT_MSDC2008 18 2" xfId="3581"/>
    <cellStyle name="_09.GD-Yte_TT_MSDC2008 18 3" xfId="3582"/>
    <cellStyle name="_09.GD-Yte_TT_MSDC2008 19" xfId="3583"/>
    <cellStyle name="_09.GD-Yte_TT_MSDC2008 19 2" xfId="3584"/>
    <cellStyle name="_09.GD-Yte_TT_MSDC2008 19 3" xfId="3585"/>
    <cellStyle name="_09.GD-Yte_TT_MSDC2008 2" xfId="3586"/>
    <cellStyle name="_09.GD-Yte_TT_MSDC2008 2 2" xfId="3587"/>
    <cellStyle name="_09.GD-Yte_TT_MSDC2008 2 3" xfId="3588"/>
    <cellStyle name="_09.GD-Yte_TT_MSDC2008 20" xfId="3589"/>
    <cellStyle name="_09.GD-Yte_TT_MSDC2008 21" xfId="3590"/>
    <cellStyle name="_09.GD-Yte_TT_MSDC2008 3" xfId="3591"/>
    <cellStyle name="_09.GD-Yte_TT_MSDC2008 3 2" xfId="3592"/>
    <cellStyle name="_09.GD-Yte_TT_MSDC2008 3 3" xfId="3593"/>
    <cellStyle name="_09.GD-Yte_TT_MSDC2008 4" xfId="3594"/>
    <cellStyle name="_09.GD-Yte_TT_MSDC2008 4 2" xfId="3595"/>
    <cellStyle name="_09.GD-Yte_TT_MSDC2008 4 3" xfId="3596"/>
    <cellStyle name="_09.GD-Yte_TT_MSDC2008 5" xfId="3597"/>
    <cellStyle name="_09.GD-Yte_TT_MSDC2008 5 2" xfId="3598"/>
    <cellStyle name="_09.GD-Yte_TT_MSDC2008 5 3" xfId="3599"/>
    <cellStyle name="_09.GD-Yte_TT_MSDC2008 6" xfId="3600"/>
    <cellStyle name="_09.GD-Yte_TT_MSDC2008 6 2" xfId="3601"/>
    <cellStyle name="_09.GD-Yte_TT_MSDC2008 6 3" xfId="3602"/>
    <cellStyle name="_09.GD-Yte_TT_MSDC2008 7" xfId="3603"/>
    <cellStyle name="_09.GD-Yte_TT_MSDC2008 7 2" xfId="3604"/>
    <cellStyle name="_09.GD-Yte_TT_MSDC2008 7 3" xfId="3605"/>
    <cellStyle name="_09.GD-Yte_TT_MSDC2008 8" xfId="3606"/>
    <cellStyle name="_09.GD-Yte_TT_MSDC2008 8 2" xfId="3607"/>
    <cellStyle name="_09.GD-Yte_TT_MSDC2008 8 3" xfId="3608"/>
    <cellStyle name="_09.GD-Yte_TT_MSDC2008 9" xfId="3609"/>
    <cellStyle name="_09.GD-Yte_TT_MSDC2008 9 2" xfId="3610"/>
    <cellStyle name="_09.GD-Yte_TT_MSDC2008 9 3" xfId="3611"/>
    <cellStyle name="_09.GD-Yte_TT_MSDC2008_01 Don vi HC" xfId="3612"/>
    <cellStyle name="_09.GD-Yte_TT_MSDC2008_01 Don vi HC 2" xfId="3613"/>
    <cellStyle name="_09.GD-Yte_TT_MSDC2008_01 Don vi HC 3" xfId="3614"/>
    <cellStyle name="_09.GD-Yte_TT_MSDC2008_01 Don vi HC 4" xfId="3615"/>
    <cellStyle name="_09.GD-Yte_TT_MSDC2008_01 Don vi HC_Book2" xfId="3616"/>
    <cellStyle name="_09.GD-Yte_TT_MSDC2008_01 Don vi HC_Book2 2" xfId="3617"/>
    <cellStyle name="_09.GD-Yte_TT_MSDC2008_01 Don vi HC_Book2 3" xfId="3618"/>
    <cellStyle name="_09.GD-Yte_TT_MSDC2008_01 Don vi HC_NGTK-daydu-2014-Laodong" xfId="3619"/>
    <cellStyle name="_09.GD-Yte_TT_MSDC2008_01 Don vi HC_NGTK-daydu-2014-Laodong 2" xfId="3620"/>
    <cellStyle name="_09.GD-Yte_TT_MSDC2008_01 Don vi HC_NGTK-daydu-2014-Laodong 3" xfId="3621"/>
    <cellStyle name="_09.GD-Yte_TT_MSDC2008_01 Don vi HC_Niengiam_Hung_final" xfId="3622"/>
    <cellStyle name="_09.GD-Yte_TT_MSDC2008_01 Don vi HC_Niengiam_Hung_final 2" xfId="3623"/>
    <cellStyle name="_09.GD-Yte_TT_MSDC2008_01 Don vi HC_Niengiam_Hung_final 3" xfId="3624"/>
    <cellStyle name="_09.GD-Yte_TT_MSDC2008_01 Don vi HC_Sovu-lyhon-2014" xfId="3625"/>
    <cellStyle name="_09.GD-Yte_TT_MSDC2008_01 DVHC-DSLD 2010" xfId="3626"/>
    <cellStyle name="_09.GD-Yte_TT_MSDC2008_01 DVHC-DSLD 2010 2" xfId="3627"/>
    <cellStyle name="_09.GD-Yte_TT_MSDC2008_01 DVHC-DSLD 2010 3" xfId="3628"/>
    <cellStyle name="_09.GD-Yte_TT_MSDC2008_01 DVHC-DSLD 2010_01 Don vi HC" xfId="3629"/>
    <cellStyle name="_09.GD-Yte_TT_MSDC2008_01 DVHC-DSLD 2010_01 Don vi HC 2" xfId="3630"/>
    <cellStyle name="_09.GD-Yte_TT_MSDC2008_01 DVHC-DSLD 2010_01 Don vi HC 3" xfId="3631"/>
    <cellStyle name="_09.GD-Yte_TT_MSDC2008_01 DVHC-DSLD 2010_01 Don vi HC 4" xfId="3632"/>
    <cellStyle name="_09.GD-Yte_TT_MSDC2008_01 DVHC-DSLD 2010_01 Don vi HC_Book2" xfId="3633"/>
    <cellStyle name="_09.GD-Yte_TT_MSDC2008_01 DVHC-DSLD 2010_01 Don vi HC_Book2 2" xfId="3634"/>
    <cellStyle name="_09.GD-Yte_TT_MSDC2008_01 DVHC-DSLD 2010_01 Don vi HC_Book2 3" xfId="3635"/>
    <cellStyle name="_09.GD-Yte_TT_MSDC2008_01 DVHC-DSLD 2010_01 Don vi HC_NGTK-daydu-2014-Laodong" xfId="3636"/>
    <cellStyle name="_09.GD-Yte_TT_MSDC2008_01 DVHC-DSLD 2010_01 Don vi HC_NGTK-daydu-2014-Laodong 2" xfId="3637"/>
    <cellStyle name="_09.GD-Yte_TT_MSDC2008_01 DVHC-DSLD 2010_01 Don vi HC_NGTK-daydu-2014-Laodong 3" xfId="3638"/>
    <cellStyle name="_09.GD-Yte_TT_MSDC2008_01 DVHC-DSLD 2010_01 Don vi HC_Niengiam_Hung_final" xfId="3639"/>
    <cellStyle name="_09.GD-Yte_TT_MSDC2008_01 DVHC-DSLD 2010_01 Don vi HC_Niengiam_Hung_final 2" xfId="3640"/>
    <cellStyle name="_09.GD-Yte_TT_MSDC2008_01 DVHC-DSLD 2010_01 Don vi HC_Niengiam_Hung_final 3" xfId="3641"/>
    <cellStyle name="_09.GD-Yte_TT_MSDC2008_01 DVHC-DSLD 2010_01 Don vi HC_Sovu-lyhon-2014" xfId="3642"/>
    <cellStyle name="_09.GD-Yte_TT_MSDC2008_01 DVHC-DSLD 2010_02 Danso_Laodong 2012(chuan) CO SO" xfId="3643"/>
    <cellStyle name="_09.GD-Yte_TT_MSDC2008_01 DVHC-DSLD 2010_02 Danso_Laodong 2012(chuan) CO SO 2" xfId="3644"/>
    <cellStyle name="_09.GD-Yte_TT_MSDC2008_01 DVHC-DSLD 2010_02 Danso_Laodong 2012(chuan) CO SO 3" xfId="3645"/>
    <cellStyle name="_09.GD-Yte_TT_MSDC2008_01 DVHC-DSLD 2010_04 Doanh nghiep va CSKDCT 2012" xfId="3646"/>
    <cellStyle name="_09.GD-Yte_TT_MSDC2008_01 DVHC-DSLD 2010_04 Doanh nghiep va CSKDCT 2012 2" xfId="3647"/>
    <cellStyle name="_09.GD-Yte_TT_MSDC2008_01 DVHC-DSLD 2010_04 Doanh nghiep va CSKDCT 2012 3" xfId="3648"/>
    <cellStyle name="_09.GD-Yte_TT_MSDC2008_01 DVHC-DSLD 2010_08 Thuong mai Tong muc - Diep" xfId="3649"/>
    <cellStyle name="_09.GD-Yte_TT_MSDC2008_01 DVHC-DSLD 2010_08 Thuong mai Tong muc - Diep 2" xfId="3650"/>
    <cellStyle name="_09.GD-Yte_TT_MSDC2008_01 DVHC-DSLD 2010_08 Thuong mai Tong muc - Diep 3" xfId="3651"/>
    <cellStyle name="_09.GD-Yte_TT_MSDC2008_01 DVHC-DSLD 2010_12 MSDC_Thuy Van" xfId="3652"/>
    <cellStyle name="_09.GD-Yte_TT_MSDC2008_01 DVHC-DSLD 2010_Bo sung 04 bieu Cong nghiep" xfId="3653"/>
    <cellStyle name="_09.GD-Yte_TT_MSDC2008_01 DVHC-DSLD 2010_Bo sung 04 bieu Cong nghiep 2" xfId="3654"/>
    <cellStyle name="_09.GD-Yte_TT_MSDC2008_01 DVHC-DSLD 2010_Bo sung 04 bieu Cong nghiep 3" xfId="3655"/>
    <cellStyle name="_09.GD-Yte_TT_MSDC2008_01 DVHC-DSLD 2010_Bo sung 04 bieu Cong nghiep 4" xfId="3656"/>
    <cellStyle name="_09.GD-Yte_TT_MSDC2008_01 DVHC-DSLD 2010_Bo sung 04 bieu Cong nghiep_Book2" xfId="3657"/>
    <cellStyle name="_09.GD-Yte_TT_MSDC2008_01 DVHC-DSLD 2010_Bo sung 04 bieu Cong nghiep_Book2 2" xfId="3658"/>
    <cellStyle name="_09.GD-Yte_TT_MSDC2008_01 DVHC-DSLD 2010_Bo sung 04 bieu Cong nghiep_Book2 3" xfId="3659"/>
    <cellStyle name="_09.GD-Yte_TT_MSDC2008_01 DVHC-DSLD 2010_Bo sung 04 bieu Cong nghiep_Dieuchinh-DSTB-2010-2014-Tinh-Trungcau-CTK" xfId="3660"/>
    <cellStyle name="_09.GD-Yte_TT_MSDC2008_01 DVHC-DSLD 2010_Bo sung 04 bieu Cong nghiep_Market DSLD 2013  Co so" xfId="3661"/>
    <cellStyle name="_09.GD-Yte_TT_MSDC2008_01 DVHC-DSLD 2010_Bo sung 04 bieu Cong nghiep_Market DSLD 2013  Co so_Dieuchinh-DSTB-2010-2014-Tinh-Trungcau-CTK" xfId="3662"/>
    <cellStyle name="_09.GD-Yte_TT_MSDC2008_01 DVHC-DSLD 2010_Bo sung 04 bieu Cong nghiep_Market DSLD 2013  Co so_Tonghop-phucdap-Tinh-Hanh-TuanAnh-V1" xfId="3663"/>
    <cellStyle name="_09.GD-Yte_TT_MSDC2008_01 DVHC-DSLD 2010_Bo sung 04 bieu Cong nghiep_Market DSLD 2013  Co so_Uoc-danso-2014-2015-2016-BoTaichinh" xfId="3664"/>
    <cellStyle name="_09.GD-Yte_TT_MSDC2008_01 DVHC-DSLD 2010_Bo sung 04 bieu Cong nghiep_Mau" xfId="3665"/>
    <cellStyle name="_09.GD-Yte_TT_MSDC2008_01 DVHC-DSLD 2010_Bo sung 04 bieu Cong nghiep_Mau 2" xfId="3666"/>
    <cellStyle name="_09.GD-Yte_TT_MSDC2008_01 DVHC-DSLD 2010_Bo sung 04 bieu Cong nghiep_Mau 3" xfId="3667"/>
    <cellStyle name="_09.GD-Yte_TT_MSDC2008_01 DVHC-DSLD 2010_Bo sung 04 bieu Cong nghiep_NGTK-daydu-2014-Laodong" xfId="3668"/>
    <cellStyle name="_09.GD-Yte_TT_MSDC2008_01 DVHC-DSLD 2010_Bo sung 04 bieu Cong nghiep_NGTK-daydu-2014-Laodong 2" xfId="3669"/>
    <cellStyle name="_09.GD-Yte_TT_MSDC2008_01 DVHC-DSLD 2010_Bo sung 04 bieu Cong nghiep_NGTK-daydu-2014-Laodong 3" xfId="3670"/>
    <cellStyle name="_09.GD-Yte_TT_MSDC2008_01 DVHC-DSLD 2010_Bo sung 04 bieu Cong nghiep_Nien giam Thong ke_DSLD_2013_gui vu TH" xfId="3671"/>
    <cellStyle name="_09.GD-Yte_TT_MSDC2008_01 DVHC-DSLD 2010_Bo sung 04 bieu Cong nghiep_Nien giam Thong ke_DSLD_2013_gui vu TH_25-12-2014" xfId="3672"/>
    <cellStyle name="_09.GD-Yte_TT_MSDC2008_01 DVHC-DSLD 2010_Bo sung 04 bieu Cong nghiep_Nien giam Thong ke_DSLD_2013_gui vu TH_25-12-2014_Dieuchinh-DSTB-2010-2014-Tinh-Trungcau-CTK" xfId="3673"/>
    <cellStyle name="_09.GD-Yte_TT_MSDC2008_01 DVHC-DSLD 2010_Bo sung 04 bieu Cong nghiep_Nien giam Thong ke_DSLD_2013_gui vu TH_25-12-2014_Tonghop-phucdap-Tinh-Hanh-TuanAnh-V1" xfId="3674"/>
    <cellStyle name="_09.GD-Yte_TT_MSDC2008_01 DVHC-DSLD 2010_Bo sung 04 bieu Cong nghiep_Nien giam Thong ke_DSLD_2013_gui vu TH_25-12-2014_Uoc-danso-2014-2015-2016-BoTaichinh" xfId="3675"/>
    <cellStyle name="_09.GD-Yte_TT_MSDC2008_01 DVHC-DSLD 2010_Bo sung 04 bieu Cong nghiep_Nien giam Thong ke_DSLD_2013_gui vu TH_Dieuchinh-DSTB-2010-2014-Tinh-Trungcau-CTK" xfId="3676"/>
    <cellStyle name="_09.GD-Yte_TT_MSDC2008_01 DVHC-DSLD 2010_Bo sung 04 bieu Cong nghiep_Nien giam Thong ke_DSLD_2013_gui vu TH_Tonghop-phucdap-Tinh-Hanh-TuanAnh-V1" xfId="3677"/>
    <cellStyle name="_09.GD-Yte_TT_MSDC2008_01 DVHC-DSLD 2010_Bo sung 04 bieu Cong nghiep_Nien giam Thong ke_DSLD_2013_gui vu TH_Uoc-danso-2014-2015-2016-BoTaichinh" xfId="3678"/>
    <cellStyle name="_09.GD-Yte_TT_MSDC2008_01 DVHC-DSLD 2010_Bo sung 04 bieu Cong nghiep_Niengiam_Hung_final" xfId="3679"/>
    <cellStyle name="_09.GD-Yte_TT_MSDC2008_01 DVHC-DSLD 2010_Bo sung 04 bieu Cong nghiep_Niengiam_Hung_final 2" xfId="3680"/>
    <cellStyle name="_09.GD-Yte_TT_MSDC2008_01 DVHC-DSLD 2010_Bo sung 04 bieu Cong nghiep_Niengiam_Hung_final 3" xfId="3681"/>
    <cellStyle name="_09.GD-Yte_TT_MSDC2008_01 DVHC-DSLD 2010_Bo sung 04 bieu Cong nghiep_Sovu-lyhon-2014" xfId="3682"/>
    <cellStyle name="_09.GD-Yte_TT_MSDC2008_01 DVHC-DSLD 2010_Bo sung 04 bieu Cong nghiep_Tonghop-phucdap-Tinh-Hanh-TuanAnh-V1" xfId="3683"/>
    <cellStyle name="_09.GD-Yte_TT_MSDC2008_01 DVHC-DSLD 2010_Bo sung 04 bieu Cong nghiep_Uoc-danso-2014-2015-2016-BoTaichinh" xfId="3684"/>
    <cellStyle name="_09.GD-Yte_TT_MSDC2008_01 DVHC-DSLD 2010_Bo sung 04 bieu Cong nghiep_Uoctinh-danso-31-12-2013-BoTaichinh-OUT" xfId="3685"/>
    <cellStyle name="_09.GD-Yte_TT_MSDC2008_01 DVHC-DSLD 2010_Ca the" xfId="3686"/>
    <cellStyle name="_09.GD-Yte_TT_MSDC2008_01 DVHC-DSLD 2010_ca the NGDD 2011" xfId="3687"/>
    <cellStyle name="_09.GD-Yte_TT_MSDC2008_01 DVHC-DSLD 2010_Ca the_ca the NGDD 2011" xfId="3688"/>
    <cellStyle name="_09.GD-Yte_TT_MSDC2008_01 DVHC-DSLD 2010_Ca the1(OK)" xfId="3689"/>
    <cellStyle name="_09.GD-Yte_TT_MSDC2008_01 DVHC-DSLD 2010_Dieuchinh-DSTB-2010-2014-Tinh-Trungcau-CTK" xfId="3690"/>
    <cellStyle name="_09.GD-Yte_TT_MSDC2008_01 DVHC-DSLD 2010_Dieuchinh-DSTB-2010-2014-Toanquoc-Chi-XMai-TAnh-25-12-2014" xfId="3691"/>
    <cellStyle name="_09.GD-Yte_TT_MSDC2008_01 DVHC-DSLD 2010_Dieuchinh-DSTB-2010-2014-Toanquoc-Chi-XMai-TAnh-25-12-2014_Dieuchinh-DSTB-2010-2014-Tinh-Trungcau-CTK" xfId="3692"/>
    <cellStyle name="_09.GD-Yte_TT_MSDC2008_01 DVHC-DSLD 2010_Dieuchinh-DSTB-2010-2014-Toanquoc-Chi-XMai-TAnh-25-12-2014_Tonghop-phucdap-Tinh-Hanh-TuanAnh-V1" xfId="3693"/>
    <cellStyle name="_09.GD-Yte_TT_MSDC2008_01 DVHC-DSLD 2010_Dieuchinh-DSTB-2010-2014-Toanquoc-Chi-XMai-TAnh-25-12-2014_Uoc-danso-2014-2015-2016-BoTaichinh" xfId="3694"/>
    <cellStyle name="_09.GD-Yte_TT_MSDC2008_01 DVHC-DSLD 2010_Don vi HC, dat dai, khi hau" xfId="3695"/>
    <cellStyle name="_09.GD-Yte_TT_MSDC2008_01 DVHC-DSLD 2010_Mau" xfId="3696"/>
    <cellStyle name="_09.GD-Yte_TT_MSDC2008_01 DVHC-DSLD 2010_Mau 2" xfId="3697"/>
    <cellStyle name="_09.GD-Yte_TT_MSDC2008_01 DVHC-DSLD 2010_Mau 3" xfId="3698"/>
    <cellStyle name="_09.GD-Yte_TT_MSDC2008_01 DVHC-DSLD 2010_Mau 4" xfId="3699"/>
    <cellStyle name="_09.GD-Yte_TT_MSDC2008_01 DVHC-DSLD 2010_Mau_1" xfId="3700"/>
    <cellStyle name="_09.GD-Yte_TT_MSDC2008_01 DVHC-DSLD 2010_Mau_1 2" xfId="3701"/>
    <cellStyle name="_09.GD-Yte_TT_MSDC2008_01 DVHC-DSLD 2010_Mau_1 3" xfId="3702"/>
    <cellStyle name="_09.GD-Yte_TT_MSDC2008_01 DVHC-DSLD 2010_Mau_12 MSDC_Thuy Van" xfId="3703"/>
    <cellStyle name="_09.GD-Yte_TT_MSDC2008_01 DVHC-DSLD 2010_Mau_Book2" xfId="3704"/>
    <cellStyle name="_09.GD-Yte_TT_MSDC2008_01 DVHC-DSLD 2010_Mau_Book2 2" xfId="3705"/>
    <cellStyle name="_09.GD-Yte_TT_MSDC2008_01 DVHC-DSLD 2010_Mau_Book2 3" xfId="3706"/>
    <cellStyle name="_09.GD-Yte_TT_MSDC2008_01 DVHC-DSLD 2010_Mau_NGTK-daydu-2014-Laodong" xfId="3707"/>
    <cellStyle name="_09.GD-Yte_TT_MSDC2008_01 DVHC-DSLD 2010_Mau_NGTK-daydu-2014-Laodong 2" xfId="3708"/>
    <cellStyle name="_09.GD-Yte_TT_MSDC2008_01 DVHC-DSLD 2010_Mau_NGTK-daydu-2014-Laodong 3" xfId="3709"/>
    <cellStyle name="_09.GD-Yte_TT_MSDC2008_01 DVHC-DSLD 2010_Mau_Niengiam_Hung_final" xfId="3710"/>
    <cellStyle name="_09.GD-Yte_TT_MSDC2008_01 DVHC-DSLD 2010_Mau_Niengiam_Hung_final 2" xfId="3711"/>
    <cellStyle name="_09.GD-Yte_TT_MSDC2008_01 DVHC-DSLD 2010_Mau_Niengiam_Hung_final 3" xfId="3712"/>
    <cellStyle name="_09.GD-Yte_TT_MSDC2008_01 DVHC-DSLD 2010_Mau_Sovu-lyhon-2014" xfId="3713"/>
    <cellStyle name="_09.GD-Yte_TT_MSDC2008_01 DVHC-DSLD 2010_Mau_Tong Muc 2014" xfId="3714"/>
    <cellStyle name="_09.GD-Yte_TT_MSDC2008_01 DVHC-DSLD 2010_Mau_Tong Muc 2014 2" xfId="3715"/>
    <cellStyle name="_09.GD-Yte_TT_MSDC2008_01 DVHC-DSLD 2010_Mau_Tong Muc 2014 3" xfId="3716"/>
    <cellStyle name="_09.GD-Yte_TT_MSDC2008_01 DVHC-DSLD 2010_NGDD 2013 Thu chi NSNN " xfId="3717"/>
    <cellStyle name="_09.GD-Yte_TT_MSDC2008_01 DVHC-DSLD 2010_NGDD 2013 Thu chi NSNN  2" xfId="3718"/>
    <cellStyle name="_09.GD-Yte_TT_MSDC2008_01 DVHC-DSLD 2010_NGDD 2013 Thu chi NSNN  3" xfId="3719"/>
    <cellStyle name="_09.GD-Yte_TT_MSDC2008_01 DVHC-DSLD 2010_NGTK-daydu-2014-VuDSLD(22.5.2015)" xfId="3720"/>
    <cellStyle name="_09.GD-Yte_TT_MSDC2008_01 DVHC-DSLD 2010_NGTK-daydu-2014-VuDSLD(22.5.2015) 2" xfId="3721"/>
    <cellStyle name="_09.GD-Yte_TT_MSDC2008_01 DVHC-DSLD 2010_NGTK-daydu-2014-VuDSLD(22.5.2015) 3" xfId="3722"/>
    <cellStyle name="_09.GD-Yte_TT_MSDC2008_01 DVHC-DSLD 2010_nien giam 28.5.12_sua tn_Oanh-gui-3.15pm-28-5-2012" xfId="3723"/>
    <cellStyle name="_09.GD-Yte_TT_MSDC2008_01 DVHC-DSLD 2010_Nien giam KT_TV 2010" xfId="3724"/>
    <cellStyle name="_09.GD-Yte_TT_MSDC2008_01 DVHC-DSLD 2010_Nien giam KT_TV 2010 2" xfId="3725"/>
    <cellStyle name="_09.GD-Yte_TT_MSDC2008_01 DVHC-DSLD 2010_Nien giam KT_TV 2010 3" xfId="3726"/>
    <cellStyle name="_09.GD-Yte_TT_MSDC2008_01 DVHC-DSLD 2010_Nien giam KT_TV 2010_Book1" xfId="3727"/>
    <cellStyle name="_09.GD-Yte_TT_MSDC2008_01 DVHC-DSLD 2010_Nien giam KT_TV 2010_Book1 2" xfId="3728"/>
    <cellStyle name="_09.GD-Yte_TT_MSDC2008_01 DVHC-DSLD 2010_Nien giam KT_TV 2010_Book1 3" xfId="3729"/>
    <cellStyle name="_09.GD-Yte_TT_MSDC2008_01 DVHC-DSLD 2010_nien giam tom tat 2010 (thuy)" xfId="3730"/>
    <cellStyle name="_09.GD-Yte_TT_MSDC2008_01 DVHC-DSLD 2010_nien giam tom tat 2010 (thuy) 2" xfId="3731"/>
    <cellStyle name="_09.GD-Yte_TT_MSDC2008_01 DVHC-DSLD 2010_nien giam tom tat 2010 (thuy) 3" xfId="3732"/>
    <cellStyle name="_09.GD-Yte_TT_MSDC2008_01 DVHC-DSLD 2010_nien giam tom tat 2010 (thuy)_01 Danh muc hanh chinh (Nam)" xfId="3733"/>
    <cellStyle name="_09.GD-Yte_TT_MSDC2008_01 DVHC-DSLD 2010_nien giam tom tat 2010 (thuy)_01 Danh muc hanh chinh (Nam) 2" xfId="3734"/>
    <cellStyle name="_09.GD-Yte_TT_MSDC2008_01 DVHC-DSLD 2010_nien giam tom tat 2010 (thuy)_01 Danh muc hanh chinh (Nam) 3" xfId="3735"/>
    <cellStyle name="_09.GD-Yte_TT_MSDC2008_01 DVHC-DSLD 2010_nien giam tom tat 2010 (thuy)_01 Don vi HC" xfId="3736"/>
    <cellStyle name="_09.GD-Yte_TT_MSDC2008_01 DVHC-DSLD 2010_nien giam tom tat 2010 (thuy)_01 Don vi HC 2" xfId="3737"/>
    <cellStyle name="_09.GD-Yte_TT_MSDC2008_01 DVHC-DSLD 2010_nien giam tom tat 2010 (thuy)_01 Don vi HC 3" xfId="3738"/>
    <cellStyle name="_09.GD-Yte_TT_MSDC2008_01 DVHC-DSLD 2010_nien giam tom tat 2010 (thuy)_01 Don vi HC 4" xfId="3739"/>
    <cellStyle name="_09.GD-Yte_TT_MSDC2008_01 DVHC-DSLD 2010_nien giam tom tat 2010 (thuy)_01 Don vi HC_Book2" xfId="3740"/>
    <cellStyle name="_09.GD-Yte_TT_MSDC2008_01 DVHC-DSLD 2010_nien giam tom tat 2010 (thuy)_01 Don vi HC_Book2 2" xfId="3741"/>
    <cellStyle name="_09.GD-Yte_TT_MSDC2008_01 DVHC-DSLD 2010_nien giam tom tat 2010 (thuy)_01 Don vi HC_Book2 3" xfId="3742"/>
    <cellStyle name="_09.GD-Yte_TT_MSDC2008_01 DVHC-DSLD 2010_nien giam tom tat 2010 (thuy)_01 Don vi HC_NGTK-daydu-2014-Laodong" xfId="3743"/>
    <cellStyle name="_09.GD-Yte_TT_MSDC2008_01 DVHC-DSLD 2010_nien giam tom tat 2010 (thuy)_01 Don vi HC_NGTK-daydu-2014-Laodong 2" xfId="3744"/>
    <cellStyle name="_09.GD-Yte_TT_MSDC2008_01 DVHC-DSLD 2010_nien giam tom tat 2010 (thuy)_01 Don vi HC_NGTK-daydu-2014-Laodong 3" xfId="3745"/>
    <cellStyle name="_09.GD-Yte_TT_MSDC2008_01 DVHC-DSLD 2010_nien giam tom tat 2010 (thuy)_01 Don vi HC_Niengiam_Hung_final" xfId="3746"/>
    <cellStyle name="_09.GD-Yte_TT_MSDC2008_01 DVHC-DSLD 2010_nien giam tom tat 2010 (thuy)_01 Don vi HC_Niengiam_Hung_final 2" xfId="3747"/>
    <cellStyle name="_09.GD-Yte_TT_MSDC2008_01 DVHC-DSLD 2010_nien giam tom tat 2010 (thuy)_01 Don vi HC_Niengiam_Hung_final 3" xfId="3748"/>
    <cellStyle name="_09.GD-Yte_TT_MSDC2008_01 DVHC-DSLD 2010_nien giam tom tat 2010 (thuy)_01 Don vi HC_Sovu-lyhon-2014" xfId="3749"/>
    <cellStyle name="_09.GD-Yte_TT_MSDC2008_01 DVHC-DSLD 2010_nien giam tom tat 2010 (thuy)_02 Danso_Laodong 2012(chuan) CO SO" xfId="3750"/>
    <cellStyle name="_09.GD-Yte_TT_MSDC2008_01 DVHC-DSLD 2010_nien giam tom tat 2010 (thuy)_02 Danso_Laodong 2012(chuan) CO SO 2" xfId="3751"/>
    <cellStyle name="_09.GD-Yte_TT_MSDC2008_01 DVHC-DSLD 2010_nien giam tom tat 2010 (thuy)_02 Danso_Laodong 2012(chuan) CO SO 3" xfId="3752"/>
    <cellStyle name="_09.GD-Yte_TT_MSDC2008_01 DVHC-DSLD 2010_nien giam tom tat 2010 (thuy)_04 Doanh nghiep va CSKDCT 2012" xfId="3753"/>
    <cellStyle name="_09.GD-Yte_TT_MSDC2008_01 DVHC-DSLD 2010_nien giam tom tat 2010 (thuy)_04 Doanh nghiep va CSKDCT 2012 2" xfId="3754"/>
    <cellStyle name="_09.GD-Yte_TT_MSDC2008_01 DVHC-DSLD 2010_nien giam tom tat 2010 (thuy)_04 Doanh nghiep va CSKDCT 2012 3" xfId="3755"/>
    <cellStyle name="_09.GD-Yte_TT_MSDC2008_01 DVHC-DSLD 2010_nien giam tom tat 2010 (thuy)_08 Thuong mai Tong muc - Diep" xfId="3756"/>
    <cellStyle name="_09.GD-Yte_TT_MSDC2008_01 DVHC-DSLD 2010_nien giam tom tat 2010 (thuy)_08 Thuong mai Tong muc - Diep 2" xfId="3757"/>
    <cellStyle name="_09.GD-Yte_TT_MSDC2008_01 DVHC-DSLD 2010_nien giam tom tat 2010 (thuy)_08 Thuong mai Tong muc - Diep 3" xfId="3758"/>
    <cellStyle name="_09.GD-Yte_TT_MSDC2008_01 DVHC-DSLD 2010_nien giam tom tat 2010 (thuy)_09 Thuong mai va Du lich" xfId="3759"/>
    <cellStyle name="_09.GD-Yte_TT_MSDC2008_01 DVHC-DSLD 2010_nien giam tom tat 2010 (thuy)_09 Thuong mai va Du lich 2" xfId="3760"/>
    <cellStyle name="_09.GD-Yte_TT_MSDC2008_01 DVHC-DSLD 2010_nien giam tom tat 2010 (thuy)_09 Thuong mai va Du lich_01 Danh muc hanh chinh (Nam)" xfId="3761"/>
    <cellStyle name="_09.GD-Yte_TT_MSDC2008_01 DVHC-DSLD 2010_nien giam tom tat 2010 (thuy)_09 Thuong mai va Du lich_01 Danh muc hanh chinh (Nam) 2" xfId="3762"/>
    <cellStyle name="_09.GD-Yte_TT_MSDC2008_01 DVHC-DSLD 2010_nien giam tom tat 2010 (thuy)_09 Thuong mai va Du lich_01 Danh muc hanh chinh (Nam) 3" xfId="3763"/>
    <cellStyle name="_09.GD-Yte_TT_MSDC2008_01 DVHC-DSLD 2010_nien giam tom tat 2010 (thuy)_09 Thuong mai va Du lich_01 Don vi HC" xfId="3764"/>
    <cellStyle name="_09.GD-Yte_TT_MSDC2008_01 DVHC-DSLD 2010_nien giam tom tat 2010 (thuy)_09 Thuong mai va Du lich_01 Don vi HC 2" xfId="3765"/>
    <cellStyle name="_09.GD-Yte_TT_MSDC2008_01 DVHC-DSLD 2010_nien giam tom tat 2010 (thuy)_09 Thuong mai va Du lich_01 Don vi HC 3" xfId="3766"/>
    <cellStyle name="_09.GD-Yte_TT_MSDC2008_01 DVHC-DSLD 2010_nien giam tom tat 2010 (thuy)_09 Thuong mai va Du lich_Book2" xfId="3767"/>
    <cellStyle name="_09.GD-Yte_TT_MSDC2008_01 DVHC-DSLD 2010_nien giam tom tat 2010 (thuy)_09 Thuong mai va Du lich_Book2 2" xfId="3768"/>
    <cellStyle name="_09.GD-Yte_TT_MSDC2008_01 DVHC-DSLD 2010_nien giam tom tat 2010 (thuy)_09 Thuong mai va Du lich_Book2 3" xfId="3769"/>
    <cellStyle name="_09.GD-Yte_TT_MSDC2008_01 DVHC-DSLD 2010_nien giam tom tat 2010 (thuy)_09 Thuong mai va Du lich_Mau" xfId="3770"/>
    <cellStyle name="_09.GD-Yte_TT_MSDC2008_01 DVHC-DSLD 2010_nien giam tom tat 2010 (thuy)_09 Thuong mai va Du lich_Mau 2" xfId="3771"/>
    <cellStyle name="_09.GD-Yte_TT_MSDC2008_01 DVHC-DSLD 2010_nien giam tom tat 2010 (thuy)_09 Thuong mai va Du lich_Mau 3" xfId="3772"/>
    <cellStyle name="_09.GD-Yte_TT_MSDC2008_01 DVHC-DSLD 2010_nien giam tom tat 2010 (thuy)_09 Thuong mai va Du lich_NGDD 2013 Thu chi NSNN " xfId="3773"/>
    <cellStyle name="_09.GD-Yte_TT_MSDC2008_01 DVHC-DSLD 2010_nien giam tom tat 2010 (thuy)_09 Thuong mai va Du lich_NGDD 2013 Thu chi NSNN  2" xfId="3774"/>
    <cellStyle name="_09.GD-Yte_TT_MSDC2008_01 DVHC-DSLD 2010_nien giam tom tat 2010 (thuy)_09 Thuong mai va Du lich_NGDD 2013 Thu chi NSNN  3" xfId="3775"/>
    <cellStyle name="_09.GD-Yte_TT_MSDC2008_01 DVHC-DSLD 2010_nien giam tom tat 2010 (thuy)_09 Thuong mai va Du lich_NGTK-daydu-2014-Laodong" xfId="3776"/>
    <cellStyle name="_09.GD-Yte_TT_MSDC2008_01 DVHC-DSLD 2010_nien giam tom tat 2010 (thuy)_09 Thuong mai va Du lich_NGTK-daydu-2014-Laodong 2" xfId="3777"/>
    <cellStyle name="_09.GD-Yte_TT_MSDC2008_01 DVHC-DSLD 2010_nien giam tom tat 2010 (thuy)_09 Thuong mai va Du lich_NGTK-daydu-2014-Laodong 3" xfId="3778"/>
    <cellStyle name="_09.GD-Yte_TT_MSDC2008_01 DVHC-DSLD 2010_nien giam tom tat 2010 (thuy)_09 Thuong mai va Du lich_nien giam tom tat nong nghiep 2013" xfId="3779"/>
    <cellStyle name="_09.GD-Yte_TT_MSDC2008_01 DVHC-DSLD 2010_nien giam tom tat 2010 (thuy)_09 Thuong mai va Du lich_Niengiam_Hung_final" xfId="3780"/>
    <cellStyle name="_09.GD-Yte_TT_MSDC2008_01 DVHC-DSLD 2010_nien giam tom tat 2010 (thuy)_09 Thuong mai va Du lich_Niengiam_Hung_final 2" xfId="3781"/>
    <cellStyle name="_09.GD-Yte_TT_MSDC2008_01 DVHC-DSLD 2010_nien giam tom tat 2010 (thuy)_09 Thuong mai va Du lich_Niengiam_Hung_final 3" xfId="3782"/>
    <cellStyle name="_09.GD-Yte_TT_MSDC2008_01 DVHC-DSLD 2010_nien giam tom tat 2010 (thuy)_09 Thuong mai va Du lich_Phan II (In)" xfId="3783"/>
    <cellStyle name="_09.GD-Yte_TT_MSDC2008_01 DVHC-DSLD 2010_nien giam tom tat 2010 (thuy)_09 Thuong mai va Du lich_Sovu-lyhon-2014" xfId="3784"/>
    <cellStyle name="_09.GD-Yte_TT_MSDC2008_01 DVHC-DSLD 2010_nien giam tom tat 2010 (thuy)_09 Thuong mai va Du lich_Tong Muc 2014" xfId="3785"/>
    <cellStyle name="_09.GD-Yte_TT_MSDC2008_01 DVHC-DSLD 2010_nien giam tom tat 2010 (thuy)_09 Thuong mai va Du lich_Tong Muc 2014 2" xfId="3786"/>
    <cellStyle name="_09.GD-Yte_TT_MSDC2008_01 DVHC-DSLD 2010_nien giam tom tat 2010 (thuy)_09 Thuong mai va Du lich_Tong Muc 2014 3" xfId="3787"/>
    <cellStyle name="_09.GD-Yte_TT_MSDC2008_01 DVHC-DSLD 2010_nien giam tom tat 2010 (thuy)_12 MSDC_Thuy Van" xfId="3788"/>
    <cellStyle name="_09.GD-Yte_TT_MSDC2008_01 DVHC-DSLD 2010_nien giam tom tat 2010 (thuy)_Dieuchinh-DSTB-2010-2014-Tinh-Trungcau-CTK" xfId="3789"/>
    <cellStyle name="_09.GD-Yte_TT_MSDC2008_01 DVHC-DSLD 2010_nien giam tom tat 2010 (thuy)_Dieuchinh-DSTB-2010-2014-Toanquoc-Chi-XMai-TAnh-25-12-2014" xfId="3790"/>
    <cellStyle name="_09.GD-Yte_TT_MSDC2008_01 DVHC-DSLD 2010_nien giam tom tat 2010 (thuy)_Dieuchinh-DSTB-2010-2014-Toanquoc-Chi-XMai-TAnh-25-12-2014_Dieuchinh-DSTB-2010-2014-Tinh-Trungcau-CTK" xfId="3791"/>
    <cellStyle name="_09.GD-Yte_TT_MSDC2008_01 DVHC-DSLD 2010_nien giam tom tat 2010 (thuy)_Dieuchinh-DSTB-2010-2014-Toanquoc-Chi-XMai-TAnh-25-12-2014_Tonghop-phucdap-Tinh-Hanh-TuanAnh-V1" xfId="3792"/>
    <cellStyle name="_09.GD-Yte_TT_MSDC2008_01 DVHC-DSLD 2010_nien giam tom tat 2010 (thuy)_Dieuchinh-DSTB-2010-2014-Toanquoc-Chi-XMai-TAnh-25-12-2014_Uoc-danso-2014-2015-2016-BoTaichinh" xfId="3793"/>
    <cellStyle name="_09.GD-Yte_TT_MSDC2008_01 DVHC-DSLD 2010_nien giam tom tat 2010 (thuy)_Don vi HC, dat dai, khi hau" xfId="3794"/>
    <cellStyle name="_09.GD-Yte_TT_MSDC2008_01 DVHC-DSLD 2010_nien giam tom tat 2010 (thuy)_Mau" xfId="3795"/>
    <cellStyle name="_09.GD-Yte_TT_MSDC2008_01 DVHC-DSLD 2010_nien giam tom tat 2010 (thuy)_Mau 2" xfId="3796"/>
    <cellStyle name="_09.GD-Yte_TT_MSDC2008_01 DVHC-DSLD 2010_nien giam tom tat 2010 (thuy)_Mau 3" xfId="3797"/>
    <cellStyle name="_09.GD-Yte_TT_MSDC2008_01 DVHC-DSLD 2010_nien giam tom tat 2010 (thuy)_NGTK-daydu-2014-VuDSLD(22.5.2015)" xfId="3798"/>
    <cellStyle name="_09.GD-Yte_TT_MSDC2008_01 DVHC-DSLD 2010_nien giam tom tat 2010 (thuy)_NGTK-daydu-2014-VuDSLD(22.5.2015) 2" xfId="3799"/>
    <cellStyle name="_09.GD-Yte_TT_MSDC2008_01 DVHC-DSLD 2010_nien giam tom tat 2010 (thuy)_NGTK-daydu-2014-VuDSLD(22.5.2015) 3" xfId="3800"/>
    <cellStyle name="_09.GD-Yte_TT_MSDC2008_01 DVHC-DSLD 2010_nien giam tom tat 2010 (thuy)_nien giam 28.5.12_sua tn_Oanh-gui-3.15pm-28-5-2012" xfId="3801"/>
    <cellStyle name="_09.GD-Yte_TT_MSDC2008_01 DVHC-DSLD 2010_nien giam tom tat 2010 (thuy)_nien giam tom tat nong nghiep 2013" xfId="3802"/>
    <cellStyle name="_09.GD-Yte_TT_MSDC2008_01 DVHC-DSLD 2010_nien giam tom tat 2010 (thuy)_Phan II (In)" xfId="3803"/>
    <cellStyle name="_09.GD-Yte_TT_MSDC2008_01 DVHC-DSLD 2010_nien giam tom tat 2010 (thuy)_TKQG" xfId="3804"/>
    <cellStyle name="_09.GD-Yte_TT_MSDC2008_01 DVHC-DSLD 2010_nien giam tom tat 2010 (thuy)_Tysuat-dicu-1-nam-1-4-2014" xfId="3805"/>
    <cellStyle name="_09.GD-Yte_TT_MSDC2008_01 DVHC-DSLD 2010_nien giam tom tat 2010 (thuy)_Tysuat-dicu-1-nam-1-4-2014_Dieuchinh-DSTB-2010-2014-Tinh-Trungcau-CTK" xfId="3806"/>
    <cellStyle name="_09.GD-Yte_TT_MSDC2008_01 DVHC-DSLD 2010_nien giam tom tat 2010 (thuy)_Tysuat-dicu-1-nam-1-4-2014_Tonghop-phucdap-Tinh-Hanh-TuanAnh-V1" xfId="3807"/>
    <cellStyle name="_09.GD-Yte_TT_MSDC2008_01 DVHC-DSLD 2010_nien giam tom tat 2010 (thuy)_Tysuat-dicu-1-nam-1-4-2014_Uoc-danso-2014-2015-2016-BoTaichinh" xfId="3808"/>
    <cellStyle name="_09.GD-Yte_TT_MSDC2008_01 DVHC-DSLD 2010_nien giam tom tat 2010 (thuy)_Uoctinh-danso-31-12-2013-BoTaichinh-OUT" xfId="3809"/>
    <cellStyle name="_09.GD-Yte_TT_MSDC2008_01 DVHC-DSLD 2010_nien giam tom tat 2010 (thuy)_Xl0000006" xfId="3810"/>
    <cellStyle name="_09.GD-Yte_TT_MSDC2008_01 DVHC-DSLD 2010_nien giam tom tat 2010 (thuy)_Xl0000167" xfId="3811"/>
    <cellStyle name="_09.GD-Yte_TT_MSDC2008_01 DVHC-DSLD 2010_nien giam tom tat 2010 (thuy)_Xl0000167 2" xfId="3812"/>
    <cellStyle name="_09.GD-Yte_TT_MSDC2008_01 DVHC-DSLD 2010_nien giam tom tat 2010 (thuy)_Xl0000167 3" xfId="3813"/>
    <cellStyle name="_09.GD-Yte_TT_MSDC2008_01 DVHC-DSLD 2010_nien giam tom tat 2010 (thuy)_Y te-VH TT_Tam(1)" xfId="3814"/>
    <cellStyle name="_09.GD-Yte_TT_MSDC2008_01 DVHC-DSLD 2010_nien giam tom tat nong nghiep 2013" xfId="3815"/>
    <cellStyle name="_09.GD-Yte_TT_MSDC2008_01 DVHC-DSLD 2010_Phan II (In)" xfId="3816"/>
    <cellStyle name="_09.GD-Yte_TT_MSDC2008_01 DVHC-DSLD 2010_Tong hop NGTT" xfId="3817"/>
    <cellStyle name="_09.GD-Yte_TT_MSDC2008_01 DVHC-DSLD 2010_Tong hop NGTT 2" xfId="3818"/>
    <cellStyle name="_09.GD-Yte_TT_MSDC2008_01 DVHC-DSLD 2010_Tong hop NGTT 3" xfId="3819"/>
    <cellStyle name="_09.GD-Yte_TT_MSDC2008_01 DVHC-DSLD 2010_Tong hop NGTT 4" xfId="3820"/>
    <cellStyle name="_09.GD-Yte_TT_MSDC2008_01 DVHC-DSLD 2010_Tong hop NGTT_09 Thuong mai va Du lich" xfId="3821"/>
    <cellStyle name="_09.GD-Yte_TT_MSDC2008_01 DVHC-DSLD 2010_Tong hop NGTT_09 Thuong mai va Du lich 2" xfId="3822"/>
    <cellStyle name="_09.GD-Yte_TT_MSDC2008_01 DVHC-DSLD 2010_Tong hop NGTT_09 Thuong mai va Du lich_01 Danh muc hanh chinh (Nam)" xfId="3823"/>
    <cellStyle name="_09.GD-Yte_TT_MSDC2008_01 DVHC-DSLD 2010_Tong hop NGTT_09 Thuong mai va Du lich_01 Danh muc hanh chinh (Nam) 2" xfId="3824"/>
    <cellStyle name="_09.GD-Yte_TT_MSDC2008_01 DVHC-DSLD 2010_Tong hop NGTT_09 Thuong mai va Du lich_01 Danh muc hanh chinh (Nam) 3" xfId="3825"/>
    <cellStyle name="_09.GD-Yte_TT_MSDC2008_01 DVHC-DSLD 2010_Tong hop NGTT_09 Thuong mai va Du lich_01 Don vi HC" xfId="3826"/>
    <cellStyle name="_09.GD-Yte_TT_MSDC2008_01 DVHC-DSLD 2010_Tong hop NGTT_09 Thuong mai va Du lich_01 Don vi HC 2" xfId="3827"/>
    <cellStyle name="_09.GD-Yte_TT_MSDC2008_01 DVHC-DSLD 2010_Tong hop NGTT_09 Thuong mai va Du lich_01 Don vi HC 3" xfId="3828"/>
    <cellStyle name="_09.GD-Yte_TT_MSDC2008_01 DVHC-DSLD 2010_Tong hop NGTT_09 Thuong mai va Du lich_Book2" xfId="3829"/>
    <cellStyle name="_09.GD-Yte_TT_MSDC2008_01 DVHC-DSLD 2010_Tong hop NGTT_09 Thuong mai va Du lich_Book2 2" xfId="3830"/>
    <cellStyle name="_09.GD-Yte_TT_MSDC2008_01 DVHC-DSLD 2010_Tong hop NGTT_09 Thuong mai va Du lich_Book2 3" xfId="3831"/>
    <cellStyle name="_09.GD-Yte_TT_MSDC2008_01 DVHC-DSLD 2010_Tong hop NGTT_09 Thuong mai va Du lich_Mau" xfId="3832"/>
    <cellStyle name="_09.GD-Yte_TT_MSDC2008_01 DVHC-DSLD 2010_Tong hop NGTT_09 Thuong mai va Du lich_Mau 2" xfId="3833"/>
    <cellStyle name="_09.GD-Yte_TT_MSDC2008_01 DVHC-DSLD 2010_Tong hop NGTT_09 Thuong mai va Du lich_Mau 3" xfId="3834"/>
    <cellStyle name="_09.GD-Yte_TT_MSDC2008_01 DVHC-DSLD 2010_Tong hop NGTT_09 Thuong mai va Du lich_NGDD 2013 Thu chi NSNN " xfId="3835"/>
    <cellStyle name="_09.GD-Yte_TT_MSDC2008_01 DVHC-DSLD 2010_Tong hop NGTT_09 Thuong mai va Du lich_NGDD 2013 Thu chi NSNN  2" xfId="3836"/>
    <cellStyle name="_09.GD-Yte_TT_MSDC2008_01 DVHC-DSLD 2010_Tong hop NGTT_09 Thuong mai va Du lich_NGDD 2013 Thu chi NSNN  3" xfId="3837"/>
    <cellStyle name="_09.GD-Yte_TT_MSDC2008_01 DVHC-DSLD 2010_Tong hop NGTT_09 Thuong mai va Du lich_NGTK-daydu-2014-Laodong" xfId="3838"/>
    <cellStyle name="_09.GD-Yte_TT_MSDC2008_01 DVHC-DSLD 2010_Tong hop NGTT_09 Thuong mai va Du lich_NGTK-daydu-2014-Laodong 2" xfId="3839"/>
    <cellStyle name="_09.GD-Yte_TT_MSDC2008_01 DVHC-DSLD 2010_Tong hop NGTT_09 Thuong mai va Du lich_NGTK-daydu-2014-Laodong 3" xfId="3840"/>
    <cellStyle name="_09.GD-Yte_TT_MSDC2008_01 DVHC-DSLD 2010_Tong hop NGTT_09 Thuong mai va Du lich_nien giam tom tat nong nghiep 2013" xfId="3841"/>
    <cellStyle name="_09.GD-Yte_TT_MSDC2008_01 DVHC-DSLD 2010_Tong hop NGTT_09 Thuong mai va Du lich_Niengiam_Hung_final" xfId="3842"/>
    <cellStyle name="_09.GD-Yte_TT_MSDC2008_01 DVHC-DSLD 2010_Tong hop NGTT_09 Thuong mai va Du lich_Niengiam_Hung_final 2" xfId="3843"/>
    <cellStyle name="_09.GD-Yte_TT_MSDC2008_01 DVHC-DSLD 2010_Tong hop NGTT_09 Thuong mai va Du lich_Niengiam_Hung_final 3" xfId="3844"/>
    <cellStyle name="_09.GD-Yte_TT_MSDC2008_01 DVHC-DSLD 2010_Tong hop NGTT_09 Thuong mai va Du lich_Phan II (In)" xfId="3845"/>
    <cellStyle name="_09.GD-Yte_TT_MSDC2008_01 DVHC-DSLD 2010_Tong hop NGTT_09 Thuong mai va Du lich_Sovu-lyhon-2014" xfId="3846"/>
    <cellStyle name="_09.GD-Yte_TT_MSDC2008_01 DVHC-DSLD 2010_Tong hop NGTT_09 Thuong mai va Du lich_Tong Muc 2014" xfId="3847"/>
    <cellStyle name="_09.GD-Yte_TT_MSDC2008_01 DVHC-DSLD 2010_Tong hop NGTT_09 Thuong mai va Du lich_Tong Muc 2014 2" xfId="3848"/>
    <cellStyle name="_09.GD-Yte_TT_MSDC2008_01 DVHC-DSLD 2010_Tong hop NGTT_09 Thuong mai va Du lich_Tong Muc 2014 3" xfId="3849"/>
    <cellStyle name="_09.GD-Yte_TT_MSDC2008_01 DVHC-DSLD 2010_Tong hop NGTT_Book2" xfId="3850"/>
    <cellStyle name="_09.GD-Yte_TT_MSDC2008_01 DVHC-DSLD 2010_Tong hop NGTT_Book2 2" xfId="3851"/>
    <cellStyle name="_09.GD-Yte_TT_MSDC2008_01 DVHC-DSLD 2010_Tong hop NGTT_Book2 3" xfId="3852"/>
    <cellStyle name="_09.GD-Yte_TT_MSDC2008_01 DVHC-DSLD 2010_Tong hop NGTT_Dieuchinh-DSTB-2010-2014-Tinh-Trungcau-CTK" xfId="3853"/>
    <cellStyle name="_09.GD-Yte_TT_MSDC2008_01 DVHC-DSLD 2010_Tong hop NGTT_Market DSLD 2013  Co so" xfId="3854"/>
    <cellStyle name="_09.GD-Yte_TT_MSDC2008_01 DVHC-DSLD 2010_Tong hop NGTT_Market DSLD 2013  Co so_Dieuchinh-DSTB-2010-2014-Tinh-Trungcau-CTK" xfId="3855"/>
    <cellStyle name="_09.GD-Yte_TT_MSDC2008_01 DVHC-DSLD 2010_Tong hop NGTT_Market DSLD 2013  Co so_Tonghop-phucdap-Tinh-Hanh-TuanAnh-V1" xfId="3856"/>
    <cellStyle name="_09.GD-Yte_TT_MSDC2008_01 DVHC-DSLD 2010_Tong hop NGTT_Market DSLD 2013  Co so_Uoc-danso-2014-2015-2016-BoTaichinh" xfId="3857"/>
    <cellStyle name="_09.GD-Yte_TT_MSDC2008_01 DVHC-DSLD 2010_Tong hop NGTT_Mau" xfId="3858"/>
    <cellStyle name="_09.GD-Yte_TT_MSDC2008_01 DVHC-DSLD 2010_Tong hop NGTT_Mau 2" xfId="3859"/>
    <cellStyle name="_09.GD-Yte_TT_MSDC2008_01 DVHC-DSLD 2010_Tong hop NGTT_Mau 3" xfId="3860"/>
    <cellStyle name="_09.GD-Yte_TT_MSDC2008_01 DVHC-DSLD 2010_Tong hop NGTT_NGTK-daydu-2014-Laodong" xfId="3861"/>
    <cellStyle name="_09.GD-Yte_TT_MSDC2008_01 DVHC-DSLD 2010_Tong hop NGTT_NGTK-daydu-2014-Laodong 2" xfId="3862"/>
    <cellStyle name="_09.GD-Yte_TT_MSDC2008_01 DVHC-DSLD 2010_Tong hop NGTT_NGTK-daydu-2014-Laodong 3" xfId="3863"/>
    <cellStyle name="_09.GD-Yte_TT_MSDC2008_01 DVHC-DSLD 2010_Tong hop NGTT_Nien giam Thong ke_DSLD_2013_gui vu TH" xfId="3864"/>
    <cellStyle name="_09.GD-Yte_TT_MSDC2008_01 DVHC-DSLD 2010_Tong hop NGTT_Nien giam Thong ke_DSLD_2013_gui vu TH_25-12-2014" xfId="3865"/>
    <cellStyle name="_09.GD-Yte_TT_MSDC2008_01 DVHC-DSLD 2010_Tong hop NGTT_Nien giam Thong ke_DSLD_2013_gui vu TH_25-12-2014_Dieuchinh-DSTB-2010-2014-Tinh-Trungcau-CTK" xfId="3866"/>
    <cellStyle name="_09.GD-Yte_TT_MSDC2008_01 DVHC-DSLD 2010_Tong hop NGTT_Nien giam Thong ke_DSLD_2013_gui vu TH_25-12-2014_Tonghop-phucdap-Tinh-Hanh-TuanAnh-V1" xfId="3867"/>
    <cellStyle name="_09.GD-Yte_TT_MSDC2008_01 DVHC-DSLD 2010_Tong hop NGTT_Nien giam Thong ke_DSLD_2013_gui vu TH_25-12-2014_Uoc-danso-2014-2015-2016-BoTaichinh" xfId="3868"/>
    <cellStyle name="_09.GD-Yte_TT_MSDC2008_01 DVHC-DSLD 2010_Tong hop NGTT_Nien giam Thong ke_DSLD_2013_gui vu TH_Dieuchinh-DSTB-2010-2014-Tinh-Trungcau-CTK" xfId="3869"/>
    <cellStyle name="_09.GD-Yte_TT_MSDC2008_01 DVHC-DSLD 2010_Tong hop NGTT_Nien giam Thong ke_DSLD_2013_gui vu TH_Tonghop-phucdap-Tinh-Hanh-TuanAnh-V1" xfId="3870"/>
    <cellStyle name="_09.GD-Yte_TT_MSDC2008_01 DVHC-DSLD 2010_Tong hop NGTT_Nien giam Thong ke_DSLD_2013_gui vu TH_Uoc-danso-2014-2015-2016-BoTaichinh" xfId="3871"/>
    <cellStyle name="_09.GD-Yte_TT_MSDC2008_01 DVHC-DSLD 2010_Tong hop NGTT_Niengiam_Hung_final" xfId="3872"/>
    <cellStyle name="_09.GD-Yte_TT_MSDC2008_01 DVHC-DSLD 2010_Tong hop NGTT_Niengiam_Hung_final 2" xfId="3873"/>
    <cellStyle name="_09.GD-Yte_TT_MSDC2008_01 DVHC-DSLD 2010_Tong hop NGTT_Niengiam_Hung_final 3" xfId="3874"/>
    <cellStyle name="_09.GD-Yte_TT_MSDC2008_01 DVHC-DSLD 2010_Tong hop NGTT_Sovu-lyhon-2014" xfId="3875"/>
    <cellStyle name="_09.GD-Yte_TT_MSDC2008_01 DVHC-DSLD 2010_Tong hop NGTT_Tonghop-phucdap-Tinh-Hanh-TuanAnh-V1" xfId="3876"/>
    <cellStyle name="_09.GD-Yte_TT_MSDC2008_01 DVHC-DSLD 2010_Tong hop NGTT_Uoc-danso-2014-2015-2016-BoTaichinh" xfId="3877"/>
    <cellStyle name="_09.GD-Yte_TT_MSDC2008_01 DVHC-DSLD 2010_Tong hop NGTT_Uoctinh-danso-31-12-2013-BoTaichinh-OUT" xfId="3878"/>
    <cellStyle name="_09.GD-Yte_TT_MSDC2008_01 DVHC-DSLD 2010_Tysuat-dicu-1-nam-1-4-2014" xfId="3879"/>
    <cellStyle name="_09.GD-Yte_TT_MSDC2008_01 DVHC-DSLD 2010_Tysuat-dicu-1-nam-1-4-2014_Dieuchinh-DSTB-2010-2014-Tinh-Trungcau-CTK" xfId="3880"/>
    <cellStyle name="_09.GD-Yte_TT_MSDC2008_01 DVHC-DSLD 2010_Tysuat-dicu-1-nam-1-4-2014_Tonghop-phucdap-Tinh-Hanh-TuanAnh-V1" xfId="3881"/>
    <cellStyle name="_09.GD-Yte_TT_MSDC2008_01 DVHC-DSLD 2010_Tysuat-dicu-1-nam-1-4-2014_Uoc-danso-2014-2015-2016-BoTaichinh" xfId="3882"/>
    <cellStyle name="_09.GD-Yte_TT_MSDC2008_01 DVHC-DSLD 2010_Uoctinh-danso-31-12-2013-BoTaichinh-OUT" xfId="3883"/>
    <cellStyle name="_09.GD-Yte_TT_MSDC2008_01 DVHC-DSLD 2010_Xl0000006" xfId="3884"/>
    <cellStyle name="_09.GD-Yte_TT_MSDC2008_01 DVHC-DSLD 2010_Xl0000167" xfId="3885"/>
    <cellStyle name="_09.GD-Yte_TT_MSDC2008_01 DVHC-DSLD 2010_Xl0000167 2" xfId="3886"/>
    <cellStyle name="_09.GD-Yte_TT_MSDC2008_01 DVHC-DSLD 2010_Xl0000167 3" xfId="3887"/>
    <cellStyle name="_09.GD-Yte_TT_MSDC2008_01 DVHC-DSLD 2010_Y te-VH TT_Tam(1)" xfId="3888"/>
    <cellStyle name="_09.GD-Yte_TT_MSDC2008_02  Dan so lao dong(OK)" xfId="3889"/>
    <cellStyle name="_09.GD-Yte_TT_MSDC2008_02  Dan so lao dong(OK) 2" xfId="3890"/>
    <cellStyle name="_09.GD-Yte_TT_MSDC2008_02  Dan so lao dong(OK) 3" xfId="3891"/>
    <cellStyle name="_09.GD-Yte_TT_MSDC2008_02 Danso_Laodong 2012(chuan) CO SO" xfId="3892"/>
    <cellStyle name="_09.GD-Yte_TT_MSDC2008_02 Danso_Laodong 2012(chuan) CO SO 2" xfId="3893"/>
    <cellStyle name="_09.GD-Yte_TT_MSDC2008_02 Danso_Laodong 2012(chuan) CO SO 3" xfId="3894"/>
    <cellStyle name="_09.GD-Yte_TT_MSDC2008_03 Dautu 2010" xfId="3895"/>
    <cellStyle name="_09.GD-Yte_TT_MSDC2008_03 Dautu 2010 2" xfId="3896"/>
    <cellStyle name="_09.GD-Yte_TT_MSDC2008_03 Dautu 2010 3" xfId="3897"/>
    <cellStyle name="_09.GD-Yte_TT_MSDC2008_03 Dautu 2010_01 Danh muc hanh chinh (Nam)" xfId="3898"/>
    <cellStyle name="_09.GD-Yte_TT_MSDC2008_03 Dautu 2010_01 Danh muc hanh chinh (Nam) 2" xfId="3899"/>
    <cellStyle name="_09.GD-Yte_TT_MSDC2008_03 Dautu 2010_01 Danh muc hanh chinh (Nam) 3" xfId="3900"/>
    <cellStyle name="_09.GD-Yte_TT_MSDC2008_03 Dautu 2010_01 Don vi HC" xfId="3901"/>
    <cellStyle name="_09.GD-Yte_TT_MSDC2008_03 Dautu 2010_01 Don vi HC 2" xfId="3902"/>
    <cellStyle name="_09.GD-Yte_TT_MSDC2008_03 Dautu 2010_01 Don vi HC 3" xfId="3903"/>
    <cellStyle name="_09.GD-Yte_TT_MSDC2008_03 Dautu 2010_01 Don vi HC 4" xfId="3904"/>
    <cellStyle name="_09.GD-Yte_TT_MSDC2008_03 Dautu 2010_01 Don vi HC_Book2" xfId="3905"/>
    <cellStyle name="_09.GD-Yte_TT_MSDC2008_03 Dautu 2010_01 Don vi HC_Book2 2" xfId="3906"/>
    <cellStyle name="_09.GD-Yte_TT_MSDC2008_03 Dautu 2010_01 Don vi HC_Book2 3" xfId="3907"/>
    <cellStyle name="_09.GD-Yte_TT_MSDC2008_03 Dautu 2010_01 Don vi HC_NGTK-daydu-2014-Laodong" xfId="3908"/>
    <cellStyle name="_09.GD-Yte_TT_MSDC2008_03 Dautu 2010_01 Don vi HC_NGTK-daydu-2014-Laodong 2" xfId="3909"/>
    <cellStyle name="_09.GD-Yte_TT_MSDC2008_03 Dautu 2010_01 Don vi HC_NGTK-daydu-2014-Laodong 3" xfId="3910"/>
    <cellStyle name="_09.GD-Yte_TT_MSDC2008_03 Dautu 2010_01 Don vi HC_Niengiam_Hung_final" xfId="3911"/>
    <cellStyle name="_09.GD-Yte_TT_MSDC2008_03 Dautu 2010_01 Don vi HC_Niengiam_Hung_final 2" xfId="3912"/>
    <cellStyle name="_09.GD-Yte_TT_MSDC2008_03 Dautu 2010_01 Don vi HC_Niengiam_Hung_final 3" xfId="3913"/>
    <cellStyle name="_09.GD-Yte_TT_MSDC2008_03 Dautu 2010_01 Don vi HC_Sovu-lyhon-2014" xfId="3914"/>
    <cellStyle name="_09.GD-Yte_TT_MSDC2008_03 Dautu 2010_02 Danso_Laodong 2012(chuan) CO SO" xfId="3915"/>
    <cellStyle name="_09.GD-Yte_TT_MSDC2008_03 Dautu 2010_02 Danso_Laodong 2012(chuan) CO SO 2" xfId="3916"/>
    <cellStyle name="_09.GD-Yte_TT_MSDC2008_03 Dautu 2010_02 Danso_Laodong 2012(chuan) CO SO 3" xfId="3917"/>
    <cellStyle name="_09.GD-Yte_TT_MSDC2008_03 Dautu 2010_04 Doanh nghiep va CSKDCT 2012" xfId="3918"/>
    <cellStyle name="_09.GD-Yte_TT_MSDC2008_03 Dautu 2010_04 Doanh nghiep va CSKDCT 2012 2" xfId="3919"/>
    <cellStyle name="_09.GD-Yte_TT_MSDC2008_03 Dautu 2010_04 Doanh nghiep va CSKDCT 2012 3" xfId="3920"/>
    <cellStyle name="_09.GD-Yte_TT_MSDC2008_03 Dautu 2010_08 Thuong mai Tong muc - Diep" xfId="3921"/>
    <cellStyle name="_09.GD-Yte_TT_MSDC2008_03 Dautu 2010_08 Thuong mai Tong muc - Diep 2" xfId="3922"/>
    <cellStyle name="_09.GD-Yte_TT_MSDC2008_03 Dautu 2010_08 Thuong mai Tong muc - Diep 3" xfId="3923"/>
    <cellStyle name="_09.GD-Yte_TT_MSDC2008_03 Dautu 2010_09 Thuong mai va Du lich" xfId="3924"/>
    <cellStyle name="_09.GD-Yte_TT_MSDC2008_03 Dautu 2010_09 Thuong mai va Du lich 2" xfId="3925"/>
    <cellStyle name="_09.GD-Yte_TT_MSDC2008_03 Dautu 2010_09 Thuong mai va Du lich_01 Danh muc hanh chinh (Nam)" xfId="3926"/>
    <cellStyle name="_09.GD-Yte_TT_MSDC2008_03 Dautu 2010_09 Thuong mai va Du lich_01 Danh muc hanh chinh (Nam) 2" xfId="3927"/>
    <cellStyle name="_09.GD-Yte_TT_MSDC2008_03 Dautu 2010_09 Thuong mai va Du lich_01 Danh muc hanh chinh (Nam) 3" xfId="3928"/>
    <cellStyle name="_09.GD-Yte_TT_MSDC2008_03 Dautu 2010_09 Thuong mai va Du lich_01 Don vi HC" xfId="3929"/>
    <cellStyle name="_09.GD-Yte_TT_MSDC2008_03 Dautu 2010_09 Thuong mai va Du lich_01 Don vi HC 2" xfId="3930"/>
    <cellStyle name="_09.GD-Yte_TT_MSDC2008_03 Dautu 2010_09 Thuong mai va Du lich_01 Don vi HC 3" xfId="3931"/>
    <cellStyle name="_09.GD-Yte_TT_MSDC2008_03 Dautu 2010_09 Thuong mai va Du lich_Book2" xfId="3932"/>
    <cellStyle name="_09.GD-Yte_TT_MSDC2008_03 Dautu 2010_09 Thuong mai va Du lich_Book2 2" xfId="3933"/>
    <cellStyle name="_09.GD-Yte_TT_MSDC2008_03 Dautu 2010_09 Thuong mai va Du lich_Book2 3" xfId="3934"/>
    <cellStyle name="_09.GD-Yte_TT_MSDC2008_03 Dautu 2010_09 Thuong mai va Du lich_Mau" xfId="3935"/>
    <cellStyle name="_09.GD-Yte_TT_MSDC2008_03 Dautu 2010_09 Thuong mai va Du lich_Mau 2" xfId="3936"/>
    <cellStyle name="_09.GD-Yte_TT_MSDC2008_03 Dautu 2010_09 Thuong mai va Du lich_Mau 3" xfId="3937"/>
    <cellStyle name="_09.GD-Yte_TT_MSDC2008_03 Dautu 2010_09 Thuong mai va Du lich_NGDD 2013 Thu chi NSNN " xfId="3938"/>
    <cellStyle name="_09.GD-Yte_TT_MSDC2008_03 Dautu 2010_09 Thuong mai va Du lich_NGDD 2013 Thu chi NSNN  2" xfId="3939"/>
    <cellStyle name="_09.GD-Yte_TT_MSDC2008_03 Dautu 2010_09 Thuong mai va Du lich_NGDD 2013 Thu chi NSNN  3" xfId="3940"/>
    <cellStyle name="_09.GD-Yte_TT_MSDC2008_03 Dautu 2010_09 Thuong mai va Du lich_NGTK-daydu-2014-Laodong" xfId="3941"/>
    <cellStyle name="_09.GD-Yte_TT_MSDC2008_03 Dautu 2010_09 Thuong mai va Du lich_NGTK-daydu-2014-Laodong 2" xfId="3942"/>
    <cellStyle name="_09.GD-Yte_TT_MSDC2008_03 Dautu 2010_09 Thuong mai va Du lich_NGTK-daydu-2014-Laodong 3" xfId="3943"/>
    <cellStyle name="_09.GD-Yte_TT_MSDC2008_03 Dautu 2010_09 Thuong mai va Du lich_nien giam tom tat nong nghiep 2013" xfId="3944"/>
    <cellStyle name="_09.GD-Yte_TT_MSDC2008_03 Dautu 2010_09 Thuong mai va Du lich_Niengiam_Hung_final" xfId="3945"/>
    <cellStyle name="_09.GD-Yte_TT_MSDC2008_03 Dautu 2010_09 Thuong mai va Du lich_Niengiam_Hung_final 2" xfId="3946"/>
    <cellStyle name="_09.GD-Yte_TT_MSDC2008_03 Dautu 2010_09 Thuong mai va Du lich_Niengiam_Hung_final 3" xfId="3947"/>
    <cellStyle name="_09.GD-Yte_TT_MSDC2008_03 Dautu 2010_09 Thuong mai va Du lich_Phan II (In)" xfId="3948"/>
    <cellStyle name="_09.GD-Yte_TT_MSDC2008_03 Dautu 2010_09 Thuong mai va Du lich_Sovu-lyhon-2014" xfId="3949"/>
    <cellStyle name="_09.GD-Yte_TT_MSDC2008_03 Dautu 2010_09 Thuong mai va Du lich_Tong Muc 2014" xfId="3950"/>
    <cellStyle name="_09.GD-Yte_TT_MSDC2008_03 Dautu 2010_09 Thuong mai va Du lich_Tong Muc 2014 2" xfId="3951"/>
    <cellStyle name="_09.GD-Yte_TT_MSDC2008_03 Dautu 2010_09 Thuong mai va Du lich_Tong Muc 2014 3" xfId="3952"/>
    <cellStyle name="_09.GD-Yte_TT_MSDC2008_03 Dautu 2010_12 MSDC_Thuy Van" xfId="3953"/>
    <cellStyle name="_09.GD-Yte_TT_MSDC2008_03 Dautu 2010_Dieuchinh-DSTB-2010-2014-Tinh-Trungcau-CTK" xfId="3954"/>
    <cellStyle name="_09.GD-Yte_TT_MSDC2008_03 Dautu 2010_Dieuchinh-DSTB-2010-2014-Toanquoc-Chi-XMai-TAnh-25-12-2014" xfId="3955"/>
    <cellStyle name="_09.GD-Yte_TT_MSDC2008_03 Dautu 2010_Dieuchinh-DSTB-2010-2014-Toanquoc-Chi-XMai-TAnh-25-12-2014_Dieuchinh-DSTB-2010-2014-Tinh-Trungcau-CTK" xfId="3956"/>
    <cellStyle name="_09.GD-Yte_TT_MSDC2008_03 Dautu 2010_Dieuchinh-DSTB-2010-2014-Toanquoc-Chi-XMai-TAnh-25-12-2014_Tonghop-phucdap-Tinh-Hanh-TuanAnh-V1" xfId="3957"/>
    <cellStyle name="_09.GD-Yte_TT_MSDC2008_03 Dautu 2010_Dieuchinh-DSTB-2010-2014-Toanquoc-Chi-XMai-TAnh-25-12-2014_Uoc-danso-2014-2015-2016-BoTaichinh" xfId="3958"/>
    <cellStyle name="_09.GD-Yte_TT_MSDC2008_03 Dautu 2010_Don vi HC, dat dai, khi hau" xfId="3959"/>
    <cellStyle name="_09.GD-Yte_TT_MSDC2008_03 Dautu 2010_Mau" xfId="3960"/>
    <cellStyle name="_09.GD-Yte_TT_MSDC2008_03 Dautu 2010_Mau 2" xfId="3961"/>
    <cellStyle name="_09.GD-Yte_TT_MSDC2008_03 Dautu 2010_Mau 3" xfId="3962"/>
    <cellStyle name="_09.GD-Yte_TT_MSDC2008_03 Dautu 2010_NGTK-daydu-2014-VuDSLD(22.5.2015)" xfId="3963"/>
    <cellStyle name="_09.GD-Yte_TT_MSDC2008_03 Dautu 2010_NGTK-daydu-2014-VuDSLD(22.5.2015) 2" xfId="3964"/>
    <cellStyle name="_09.GD-Yte_TT_MSDC2008_03 Dautu 2010_NGTK-daydu-2014-VuDSLD(22.5.2015) 3" xfId="3965"/>
    <cellStyle name="_09.GD-Yte_TT_MSDC2008_03 Dautu 2010_nien giam 28.5.12_sua tn_Oanh-gui-3.15pm-28-5-2012" xfId="3966"/>
    <cellStyle name="_09.GD-Yte_TT_MSDC2008_03 Dautu 2010_nien giam tom tat nong nghiep 2013" xfId="3967"/>
    <cellStyle name="_09.GD-Yte_TT_MSDC2008_03 Dautu 2010_Phan II (In)" xfId="3968"/>
    <cellStyle name="_09.GD-Yte_TT_MSDC2008_03 Dautu 2010_TKQG" xfId="3969"/>
    <cellStyle name="_09.GD-Yte_TT_MSDC2008_03 Dautu 2010_Tysuat-dicu-1-nam-1-4-2014" xfId="3970"/>
    <cellStyle name="_09.GD-Yte_TT_MSDC2008_03 Dautu 2010_Tysuat-dicu-1-nam-1-4-2014_Dieuchinh-DSTB-2010-2014-Tinh-Trungcau-CTK" xfId="3971"/>
    <cellStyle name="_09.GD-Yte_TT_MSDC2008_03 Dautu 2010_Tysuat-dicu-1-nam-1-4-2014_Tonghop-phucdap-Tinh-Hanh-TuanAnh-V1" xfId="3972"/>
    <cellStyle name="_09.GD-Yte_TT_MSDC2008_03 Dautu 2010_Tysuat-dicu-1-nam-1-4-2014_Uoc-danso-2014-2015-2016-BoTaichinh" xfId="3973"/>
    <cellStyle name="_09.GD-Yte_TT_MSDC2008_03 Dautu 2010_Uoctinh-danso-31-12-2013-BoTaichinh-OUT" xfId="3974"/>
    <cellStyle name="_09.GD-Yte_TT_MSDC2008_03 Dautu 2010_Xl0000006" xfId="3975"/>
    <cellStyle name="_09.GD-Yte_TT_MSDC2008_03 Dautu 2010_Xl0000167" xfId="3976"/>
    <cellStyle name="_09.GD-Yte_TT_MSDC2008_03 Dautu 2010_Xl0000167 2" xfId="3977"/>
    <cellStyle name="_09.GD-Yte_TT_MSDC2008_03 Dautu 2010_Xl0000167 3" xfId="3978"/>
    <cellStyle name="_09.GD-Yte_TT_MSDC2008_03 Dautu 2010_Y te-VH TT_Tam(1)" xfId="3979"/>
    <cellStyle name="_09.GD-Yte_TT_MSDC2008_03 TKQG" xfId="3980"/>
    <cellStyle name="_09.GD-Yte_TT_MSDC2008_03 TKQG 2" xfId="3981"/>
    <cellStyle name="_09.GD-Yte_TT_MSDC2008_03 TKQG 3" xfId="3982"/>
    <cellStyle name="_09.GD-Yte_TT_MSDC2008_03 TKQG 4" xfId="3983"/>
    <cellStyle name="_09.GD-Yte_TT_MSDC2008_03 TKQG_02  Dan so lao dong(OK)" xfId="3984"/>
    <cellStyle name="_09.GD-Yte_TT_MSDC2008_03 TKQG_02  Dan so lao dong(OK) 2" xfId="3985"/>
    <cellStyle name="_09.GD-Yte_TT_MSDC2008_03 TKQG_02  Dan so lao dong(OK) 3" xfId="3986"/>
    <cellStyle name="_09.GD-Yte_TT_MSDC2008_03 TKQG_Book2" xfId="3987"/>
    <cellStyle name="_09.GD-Yte_TT_MSDC2008_03 TKQG_Book2 2" xfId="3988"/>
    <cellStyle name="_09.GD-Yte_TT_MSDC2008_03 TKQG_Book2 3" xfId="3989"/>
    <cellStyle name="_09.GD-Yte_TT_MSDC2008_03 TKQG_NGTK-daydu-2014-Laodong" xfId="3990"/>
    <cellStyle name="_09.GD-Yte_TT_MSDC2008_03 TKQG_NGTK-daydu-2014-Laodong 2" xfId="3991"/>
    <cellStyle name="_09.GD-Yte_TT_MSDC2008_03 TKQG_NGTK-daydu-2014-Laodong 3" xfId="3992"/>
    <cellStyle name="_09.GD-Yte_TT_MSDC2008_03 TKQG_Niengiam_Hung_final" xfId="3993"/>
    <cellStyle name="_09.GD-Yte_TT_MSDC2008_03 TKQG_Niengiam_Hung_final 2" xfId="3994"/>
    <cellStyle name="_09.GD-Yte_TT_MSDC2008_03 TKQG_Niengiam_Hung_final 3" xfId="3995"/>
    <cellStyle name="_09.GD-Yte_TT_MSDC2008_03 TKQG_Sovu-lyhon-2014" xfId="3996"/>
    <cellStyle name="_09.GD-Yte_TT_MSDC2008_03 TKQG_Xl0000167" xfId="3997"/>
    <cellStyle name="_09.GD-Yte_TT_MSDC2008_03 TKQG_Xl0000167 2" xfId="3998"/>
    <cellStyle name="_09.GD-Yte_TT_MSDC2008_03 TKQG_Xl0000167 3" xfId="3999"/>
    <cellStyle name="_09.GD-Yte_TT_MSDC2008_04 Doanh nghiep va CSKDCT 2012" xfId="4000"/>
    <cellStyle name="_09.GD-Yte_TT_MSDC2008_04 Doanh nghiep va CSKDCT 2012 2" xfId="4001"/>
    <cellStyle name="_09.GD-Yte_TT_MSDC2008_04 Doanh nghiep va CSKDCT 2012 3" xfId="4002"/>
    <cellStyle name="_09.GD-Yte_TT_MSDC2008_05 Doanh nghiep va Ca the_2011 (Ok)" xfId="4003"/>
    <cellStyle name="_09.GD-Yte_TT_MSDC2008_05 NGTT DN 2010 (OK)" xfId="4004"/>
    <cellStyle name="_09.GD-Yte_TT_MSDC2008_05 NGTT DN 2010 (OK) 2" xfId="4005"/>
    <cellStyle name="_09.GD-Yte_TT_MSDC2008_05 NGTT DN 2010 (OK) 3" xfId="4006"/>
    <cellStyle name="_09.GD-Yte_TT_MSDC2008_05 NGTT DN 2010 (OK) 4" xfId="4007"/>
    <cellStyle name="_09.GD-Yte_TT_MSDC2008_05 NGTT DN 2010 (OK)_Bo sung 04 bieu Cong nghiep" xfId="4008"/>
    <cellStyle name="_09.GD-Yte_TT_MSDC2008_05 NGTT DN 2010 (OK)_Bo sung 04 bieu Cong nghiep 2" xfId="4009"/>
    <cellStyle name="_09.GD-Yte_TT_MSDC2008_05 NGTT DN 2010 (OK)_Bo sung 04 bieu Cong nghiep 3" xfId="4010"/>
    <cellStyle name="_09.GD-Yte_TT_MSDC2008_05 NGTT DN 2010 (OK)_Bo sung 04 bieu Cong nghiep 4" xfId="4011"/>
    <cellStyle name="_09.GD-Yte_TT_MSDC2008_05 NGTT DN 2010 (OK)_Bo sung 04 bieu Cong nghiep_Book2" xfId="4012"/>
    <cellStyle name="_09.GD-Yte_TT_MSDC2008_05 NGTT DN 2010 (OK)_Bo sung 04 bieu Cong nghiep_Book2 2" xfId="4013"/>
    <cellStyle name="_09.GD-Yte_TT_MSDC2008_05 NGTT DN 2010 (OK)_Bo sung 04 bieu Cong nghiep_Book2 3" xfId="4014"/>
    <cellStyle name="_09.GD-Yte_TT_MSDC2008_05 NGTT DN 2010 (OK)_Bo sung 04 bieu Cong nghiep_Dieuchinh-DSTB-2010-2014-Tinh-Trungcau-CTK" xfId="4015"/>
    <cellStyle name="_09.GD-Yte_TT_MSDC2008_05 NGTT DN 2010 (OK)_Bo sung 04 bieu Cong nghiep_Market DSLD 2013  Co so" xfId="4016"/>
    <cellStyle name="_09.GD-Yte_TT_MSDC2008_05 NGTT DN 2010 (OK)_Bo sung 04 bieu Cong nghiep_Market DSLD 2013  Co so_Dieuchinh-DSTB-2010-2014-Tinh-Trungcau-CTK" xfId="4017"/>
    <cellStyle name="_09.GD-Yte_TT_MSDC2008_05 NGTT DN 2010 (OK)_Bo sung 04 bieu Cong nghiep_Market DSLD 2013  Co so_Tonghop-phucdap-Tinh-Hanh-TuanAnh-V1" xfId="4018"/>
    <cellStyle name="_09.GD-Yte_TT_MSDC2008_05 NGTT DN 2010 (OK)_Bo sung 04 bieu Cong nghiep_Market DSLD 2013  Co so_Uoc-danso-2014-2015-2016-BoTaichinh" xfId="4019"/>
    <cellStyle name="_09.GD-Yte_TT_MSDC2008_05 NGTT DN 2010 (OK)_Bo sung 04 bieu Cong nghiep_Mau" xfId="4020"/>
    <cellStyle name="_09.GD-Yte_TT_MSDC2008_05 NGTT DN 2010 (OK)_Bo sung 04 bieu Cong nghiep_Mau 2" xfId="4021"/>
    <cellStyle name="_09.GD-Yte_TT_MSDC2008_05 NGTT DN 2010 (OK)_Bo sung 04 bieu Cong nghiep_Mau 3" xfId="4022"/>
    <cellStyle name="_09.GD-Yte_TT_MSDC2008_05 NGTT DN 2010 (OK)_Bo sung 04 bieu Cong nghiep_NGTK-daydu-2014-Laodong" xfId="4023"/>
    <cellStyle name="_09.GD-Yte_TT_MSDC2008_05 NGTT DN 2010 (OK)_Bo sung 04 bieu Cong nghiep_NGTK-daydu-2014-Laodong 2" xfId="4024"/>
    <cellStyle name="_09.GD-Yte_TT_MSDC2008_05 NGTT DN 2010 (OK)_Bo sung 04 bieu Cong nghiep_NGTK-daydu-2014-Laodong 3" xfId="4025"/>
    <cellStyle name="_09.GD-Yte_TT_MSDC2008_05 NGTT DN 2010 (OK)_Bo sung 04 bieu Cong nghiep_Nien giam Thong ke_DSLD_2013_gui vu TH" xfId="4026"/>
    <cellStyle name="_09.GD-Yte_TT_MSDC2008_05 NGTT DN 2010 (OK)_Bo sung 04 bieu Cong nghiep_Nien giam Thong ke_DSLD_2013_gui vu TH_25-12-2014" xfId="4027"/>
    <cellStyle name="_09.GD-Yte_TT_MSDC2008_05 NGTT DN 2010 (OK)_Bo sung 04 bieu Cong nghiep_Nien giam Thong ke_DSLD_2013_gui vu TH_25-12-2014_Dieuchinh-DSTB-2010-2014-Tinh-Trungcau-CTK" xfId="4028"/>
    <cellStyle name="_09.GD-Yte_TT_MSDC2008_05 NGTT DN 2010 (OK)_Bo sung 04 bieu Cong nghiep_Nien giam Thong ke_DSLD_2013_gui vu TH_25-12-2014_Tonghop-phucdap-Tinh-Hanh-TuanAnh-V1" xfId="4029"/>
    <cellStyle name="_09.GD-Yte_TT_MSDC2008_05 NGTT DN 2010 (OK)_Bo sung 04 bieu Cong nghiep_Nien giam Thong ke_DSLD_2013_gui vu TH_25-12-2014_Uoc-danso-2014-2015-2016-BoTaichinh" xfId="4030"/>
    <cellStyle name="_09.GD-Yte_TT_MSDC2008_05 NGTT DN 2010 (OK)_Bo sung 04 bieu Cong nghiep_Nien giam Thong ke_DSLD_2013_gui vu TH_Dieuchinh-DSTB-2010-2014-Tinh-Trungcau-CTK" xfId="4031"/>
    <cellStyle name="_09.GD-Yte_TT_MSDC2008_05 NGTT DN 2010 (OK)_Bo sung 04 bieu Cong nghiep_Nien giam Thong ke_DSLD_2013_gui vu TH_Tonghop-phucdap-Tinh-Hanh-TuanAnh-V1" xfId="4032"/>
    <cellStyle name="_09.GD-Yte_TT_MSDC2008_05 NGTT DN 2010 (OK)_Bo sung 04 bieu Cong nghiep_Nien giam Thong ke_DSLD_2013_gui vu TH_Uoc-danso-2014-2015-2016-BoTaichinh" xfId="4033"/>
    <cellStyle name="_09.GD-Yte_TT_MSDC2008_05 NGTT DN 2010 (OK)_Bo sung 04 bieu Cong nghiep_Niengiam_Hung_final" xfId="4034"/>
    <cellStyle name="_09.GD-Yte_TT_MSDC2008_05 NGTT DN 2010 (OK)_Bo sung 04 bieu Cong nghiep_Niengiam_Hung_final 2" xfId="4035"/>
    <cellStyle name="_09.GD-Yte_TT_MSDC2008_05 NGTT DN 2010 (OK)_Bo sung 04 bieu Cong nghiep_Niengiam_Hung_final 3" xfId="4036"/>
    <cellStyle name="_09.GD-Yte_TT_MSDC2008_05 NGTT DN 2010 (OK)_Bo sung 04 bieu Cong nghiep_Sovu-lyhon-2014" xfId="4037"/>
    <cellStyle name="_09.GD-Yte_TT_MSDC2008_05 NGTT DN 2010 (OK)_Bo sung 04 bieu Cong nghiep_Tonghop-phucdap-Tinh-Hanh-TuanAnh-V1" xfId="4038"/>
    <cellStyle name="_09.GD-Yte_TT_MSDC2008_05 NGTT DN 2010 (OK)_Bo sung 04 bieu Cong nghiep_Uoc-danso-2014-2015-2016-BoTaichinh" xfId="4039"/>
    <cellStyle name="_09.GD-Yte_TT_MSDC2008_05 NGTT DN 2010 (OK)_Bo sung 04 bieu Cong nghiep_Uoctinh-danso-31-12-2013-BoTaichinh-OUT" xfId="4040"/>
    <cellStyle name="_09.GD-Yte_TT_MSDC2008_05 NGTT DN 2010 (OK)_Book2" xfId="4041"/>
    <cellStyle name="_09.GD-Yte_TT_MSDC2008_05 NGTT DN 2010 (OK)_Book2 2" xfId="4042"/>
    <cellStyle name="_09.GD-Yte_TT_MSDC2008_05 NGTT DN 2010 (OK)_Book2 3" xfId="4043"/>
    <cellStyle name="_09.GD-Yte_TT_MSDC2008_05 NGTT DN 2010 (OK)_Dieuchinh-DSTB-2010-2014-Tinh-Trungcau-CTK" xfId="4044"/>
    <cellStyle name="_09.GD-Yte_TT_MSDC2008_05 NGTT DN 2010 (OK)_Market DSLD 2013  Co so" xfId="4045"/>
    <cellStyle name="_09.GD-Yte_TT_MSDC2008_05 NGTT DN 2010 (OK)_Market DSLD 2013  Co so_Dieuchinh-DSTB-2010-2014-Tinh-Trungcau-CTK" xfId="4046"/>
    <cellStyle name="_09.GD-Yte_TT_MSDC2008_05 NGTT DN 2010 (OK)_Market DSLD 2013  Co so_Tonghop-phucdap-Tinh-Hanh-TuanAnh-V1" xfId="4047"/>
    <cellStyle name="_09.GD-Yte_TT_MSDC2008_05 NGTT DN 2010 (OK)_Market DSLD 2013  Co so_Uoc-danso-2014-2015-2016-BoTaichinh" xfId="4048"/>
    <cellStyle name="_09.GD-Yte_TT_MSDC2008_05 NGTT DN 2010 (OK)_Mau" xfId="4049"/>
    <cellStyle name="_09.GD-Yte_TT_MSDC2008_05 NGTT DN 2010 (OK)_Mau 2" xfId="4050"/>
    <cellStyle name="_09.GD-Yte_TT_MSDC2008_05 NGTT DN 2010 (OK)_Mau 3" xfId="4051"/>
    <cellStyle name="_09.GD-Yte_TT_MSDC2008_05 NGTT DN 2010 (OK)_NGTK-daydu-2014-Laodong" xfId="4052"/>
    <cellStyle name="_09.GD-Yte_TT_MSDC2008_05 NGTT DN 2010 (OK)_NGTK-daydu-2014-Laodong 2" xfId="4053"/>
    <cellStyle name="_09.GD-Yte_TT_MSDC2008_05 NGTT DN 2010 (OK)_NGTK-daydu-2014-Laodong 3" xfId="4054"/>
    <cellStyle name="_09.GD-Yte_TT_MSDC2008_05 NGTT DN 2010 (OK)_Nien giam Thong ke_DSLD_2013_gui vu TH" xfId="4055"/>
    <cellStyle name="_09.GD-Yte_TT_MSDC2008_05 NGTT DN 2010 (OK)_Nien giam Thong ke_DSLD_2013_gui vu TH_25-12-2014" xfId="4056"/>
    <cellStyle name="_09.GD-Yte_TT_MSDC2008_05 NGTT DN 2010 (OK)_Nien giam Thong ke_DSLD_2013_gui vu TH_25-12-2014_Dieuchinh-DSTB-2010-2014-Tinh-Trungcau-CTK" xfId="4057"/>
    <cellStyle name="_09.GD-Yte_TT_MSDC2008_05 NGTT DN 2010 (OK)_Nien giam Thong ke_DSLD_2013_gui vu TH_25-12-2014_Tonghop-phucdap-Tinh-Hanh-TuanAnh-V1" xfId="4058"/>
    <cellStyle name="_09.GD-Yte_TT_MSDC2008_05 NGTT DN 2010 (OK)_Nien giam Thong ke_DSLD_2013_gui vu TH_25-12-2014_Uoc-danso-2014-2015-2016-BoTaichinh" xfId="4059"/>
    <cellStyle name="_09.GD-Yte_TT_MSDC2008_05 NGTT DN 2010 (OK)_Nien giam Thong ke_DSLD_2013_gui vu TH_Dieuchinh-DSTB-2010-2014-Tinh-Trungcau-CTK" xfId="4060"/>
    <cellStyle name="_09.GD-Yte_TT_MSDC2008_05 NGTT DN 2010 (OK)_Nien giam Thong ke_DSLD_2013_gui vu TH_Tonghop-phucdap-Tinh-Hanh-TuanAnh-V1" xfId="4061"/>
    <cellStyle name="_09.GD-Yte_TT_MSDC2008_05 NGTT DN 2010 (OK)_Nien giam Thong ke_DSLD_2013_gui vu TH_Uoc-danso-2014-2015-2016-BoTaichinh" xfId="4062"/>
    <cellStyle name="_09.GD-Yte_TT_MSDC2008_05 NGTT DN 2010 (OK)_Niengiam_Hung_final" xfId="4063"/>
    <cellStyle name="_09.GD-Yte_TT_MSDC2008_05 NGTT DN 2010 (OK)_Niengiam_Hung_final 2" xfId="4064"/>
    <cellStyle name="_09.GD-Yte_TT_MSDC2008_05 NGTT DN 2010 (OK)_Niengiam_Hung_final 3" xfId="4065"/>
    <cellStyle name="_09.GD-Yte_TT_MSDC2008_05 NGTT DN 2010 (OK)_Sovu-lyhon-2014" xfId="4066"/>
    <cellStyle name="_09.GD-Yte_TT_MSDC2008_05 NGTT DN 2010 (OK)_Tonghop-phucdap-Tinh-Hanh-TuanAnh-V1" xfId="4067"/>
    <cellStyle name="_09.GD-Yte_TT_MSDC2008_05 NGTT DN 2010 (OK)_Uoc-danso-2014-2015-2016-BoTaichinh" xfId="4068"/>
    <cellStyle name="_09.GD-Yte_TT_MSDC2008_05 NGTT DN 2010 (OK)_Uoctinh-danso-31-12-2013-BoTaichinh-OUT" xfId="4069"/>
    <cellStyle name="_09.GD-Yte_TT_MSDC2008_05 Thu chi NSNN" xfId="4070"/>
    <cellStyle name="_09.GD-Yte_TT_MSDC2008_05 Thu chi NSNN 2" xfId="4071"/>
    <cellStyle name="_09.GD-Yte_TT_MSDC2008_05 Thu chi NSNN 3" xfId="4072"/>
    <cellStyle name="_09.GD-Yte_TT_MSDC2008_06 NGTT LN,TS 2013 co so" xfId="4073"/>
    <cellStyle name="_09.GD-Yte_TT_MSDC2008_06 Nong, lam nghiep 2010  (ok)" xfId="4074"/>
    <cellStyle name="_09.GD-Yte_TT_MSDC2008_06 Nong, lam nghiep 2010  (ok) 2" xfId="4075"/>
    <cellStyle name="_09.GD-Yte_TT_MSDC2008_06 Nong, lam nghiep 2010  (ok) 3" xfId="4076"/>
    <cellStyle name="_09.GD-Yte_TT_MSDC2008_07 NGTT CN 2012" xfId="4077"/>
    <cellStyle name="_09.GD-Yte_TT_MSDC2008_07 NGTT CN 2012 2" xfId="4078"/>
    <cellStyle name="_09.GD-Yte_TT_MSDC2008_07 NGTT CN 2012 3" xfId="4079"/>
    <cellStyle name="_09.GD-Yte_TT_MSDC2008_08 Thuong mai Tong muc - Diep" xfId="4080"/>
    <cellStyle name="_09.GD-Yte_TT_MSDC2008_08 Thuong mai Tong muc - Diep 2" xfId="4081"/>
    <cellStyle name="_09.GD-Yte_TT_MSDC2008_08 Thuong mai Tong muc - Diep 3" xfId="4082"/>
    <cellStyle name="_09.GD-Yte_TT_MSDC2008_08 Thuong mai va Du lich (Ok)" xfId="4083"/>
    <cellStyle name="_09.GD-Yte_TT_MSDC2008_08 Thuong mai va Du lich (Ok) 2" xfId="4084"/>
    <cellStyle name="_09.GD-Yte_TT_MSDC2008_08 Thuong mai va Du lich (Ok) 3" xfId="4085"/>
    <cellStyle name="_09.GD-Yte_TT_MSDC2008_08 Thuong mai va Du lich (Ok)_nien giam tom tat nong nghiep 2013" xfId="4086"/>
    <cellStyle name="_09.GD-Yte_TT_MSDC2008_08 Thuong mai va Du lich (Ok)_Phan II (In)" xfId="4087"/>
    <cellStyle name="_09.GD-Yte_TT_MSDC2008_09 Chi so gia 2011- VuTKG-1 (Ok)" xfId="4088"/>
    <cellStyle name="_09.GD-Yte_TT_MSDC2008_09 Chi so gia 2011- VuTKG-1 (Ok) 2" xfId="4089"/>
    <cellStyle name="_09.GD-Yte_TT_MSDC2008_09 Chi so gia 2011- VuTKG-1 (Ok) 3" xfId="4090"/>
    <cellStyle name="_09.GD-Yte_TT_MSDC2008_09 Chi so gia 2011- VuTKG-1 (Ok)_nien giam tom tat nong nghiep 2013" xfId="4091"/>
    <cellStyle name="_09.GD-Yte_TT_MSDC2008_09 Chi so gia 2011- VuTKG-1 (Ok)_Phan II (In)" xfId="4092"/>
    <cellStyle name="_09.GD-Yte_TT_MSDC2008_09 Du lich" xfId="4093"/>
    <cellStyle name="_09.GD-Yte_TT_MSDC2008_09 Du lich 2" xfId="4094"/>
    <cellStyle name="_09.GD-Yte_TT_MSDC2008_09 Du lich 3" xfId="4095"/>
    <cellStyle name="_09.GD-Yte_TT_MSDC2008_09 Du lich_nien giam tom tat nong nghiep 2013" xfId="4096"/>
    <cellStyle name="_09.GD-Yte_TT_MSDC2008_09 Du lich_Phan II (In)" xfId="4097"/>
    <cellStyle name="_09.GD-Yte_TT_MSDC2008_10 Market VH, YT, GD, NGTT 2011 " xfId="4098"/>
    <cellStyle name="_09.GD-Yte_TT_MSDC2008_10 Market VH, YT, GD, NGTT 2011  2" xfId="4099"/>
    <cellStyle name="_09.GD-Yte_TT_MSDC2008_10 Market VH, YT, GD, NGTT 2011  3" xfId="4100"/>
    <cellStyle name="_09.GD-Yte_TT_MSDC2008_10 Market VH, YT, GD, NGTT 2011  4" xfId="4101"/>
    <cellStyle name="_09.GD-Yte_TT_MSDC2008_10 Market VH, YT, GD, NGTT 2011 _02  Dan so lao dong(OK)" xfId="4102"/>
    <cellStyle name="_09.GD-Yte_TT_MSDC2008_10 Market VH, YT, GD, NGTT 2011 _02  Dan so lao dong(OK) 2" xfId="4103"/>
    <cellStyle name="_09.GD-Yte_TT_MSDC2008_10 Market VH, YT, GD, NGTT 2011 _02  Dan so lao dong(OK) 3" xfId="4104"/>
    <cellStyle name="_09.GD-Yte_TT_MSDC2008_10 Market VH, YT, GD, NGTT 2011 _03 TKQG va Thu chi NSNN 2012" xfId="4105"/>
    <cellStyle name="_09.GD-Yte_TT_MSDC2008_10 Market VH, YT, GD, NGTT 2011 _03 TKQG va Thu chi NSNN 2012 2" xfId="4106"/>
    <cellStyle name="_09.GD-Yte_TT_MSDC2008_10 Market VH, YT, GD, NGTT 2011 _03 TKQG va Thu chi NSNN 2012 3" xfId="4107"/>
    <cellStyle name="_09.GD-Yte_TT_MSDC2008_10 Market VH, YT, GD, NGTT 2011 _04 Doanh nghiep va CSKDCT 2012" xfId="4108"/>
    <cellStyle name="_09.GD-Yte_TT_MSDC2008_10 Market VH, YT, GD, NGTT 2011 _04 Doanh nghiep va CSKDCT 2012 2" xfId="4109"/>
    <cellStyle name="_09.GD-Yte_TT_MSDC2008_10 Market VH, YT, GD, NGTT 2011 _04 Doanh nghiep va CSKDCT 2012 3" xfId="4110"/>
    <cellStyle name="_09.GD-Yte_TT_MSDC2008_10 Market VH, YT, GD, NGTT 2011 _05 Doanh nghiep va Ca the_2011 (Ok)" xfId="4111"/>
    <cellStyle name="_09.GD-Yte_TT_MSDC2008_10 Market VH, YT, GD, NGTT 2011 _06 NGTT LN,TS 2013 co so" xfId="4112"/>
    <cellStyle name="_09.GD-Yte_TT_MSDC2008_10 Market VH, YT, GD, NGTT 2011 _07 NGTT CN 2012" xfId="4113"/>
    <cellStyle name="_09.GD-Yte_TT_MSDC2008_10 Market VH, YT, GD, NGTT 2011 _07 NGTT CN 2012 2" xfId="4114"/>
    <cellStyle name="_09.GD-Yte_TT_MSDC2008_10 Market VH, YT, GD, NGTT 2011 _07 NGTT CN 2012 3" xfId="4115"/>
    <cellStyle name="_09.GD-Yte_TT_MSDC2008_10 Market VH, YT, GD, NGTT 2011 _08 Thuong mai Tong muc - Diep" xfId="4116"/>
    <cellStyle name="_09.GD-Yte_TT_MSDC2008_10 Market VH, YT, GD, NGTT 2011 _08 Thuong mai Tong muc - Diep 2" xfId="4117"/>
    <cellStyle name="_09.GD-Yte_TT_MSDC2008_10 Market VH, YT, GD, NGTT 2011 _08 Thuong mai Tong muc - Diep 3" xfId="4118"/>
    <cellStyle name="_09.GD-Yte_TT_MSDC2008_10 Market VH, YT, GD, NGTT 2011 _08 Thuong mai va Du lich (Ok)" xfId="4119"/>
    <cellStyle name="_09.GD-Yte_TT_MSDC2008_10 Market VH, YT, GD, NGTT 2011 _08 Thuong mai va Du lich (Ok) 2" xfId="4120"/>
    <cellStyle name="_09.GD-Yte_TT_MSDC2008_10 Market VH, YT, GD, NGTT 2011 _08 Thuong mai va Du lich (Ok) 3" xfId="4121"/>
    <cellStyle name="_09.GD-Yte_TT_MSDC2008_10 Market VH, YT, GD, NGTT 2011 _08 Thuong mai va Du lich (Ok)_nien giam tom tat nong nghiep 2013" xfId="4122"/>
    <cellStyle name="_09.GD-Yte_TT_MSDC2008_10 Market VH, YT, GD, NGTT 2011 _08 Thuong mai va Du lich (Ok)_Phan II (In)" xfId="4123"/>
    <cellStyle name="_09.GD-Yte_TT_MSDC2008_10 Market VH, YT, GD, NGTT 2011 _09 Chi so gia 2011- VuTKG-1 (Ok)" xfId="4124"/>
    <cellStyle name="_09.GD-Yte_TT_MSDC2008_10 Market VH, YT, GD, NGTT 2011 _09 Chi so gia 2011- VuTKG-1 (Ok) 2" xfId="4125"/>
    <cellStyle name="_09.GD-Yte_TT_MSDC2008_10 Market VH, YT, GD, NGTT 2011 _09 Chi so gia 2011- VuTKG-1 (Ok) 3" xfId="4126"/>
    <cellStyle name="_09.GD-Yte_TT_MSDC2008_10 Market VH, YT, GD, NGTT 2011 _09 Chi so gia 2011- VuTKG-1 (Ok)_nien giam tom tat nong nghiep 2013" xfId="4127"/>
    <cellStyle name="_09.GD-Yte_TT_MSDC2008_10 Market VH, YT, GD, NGTT 2011 _09 Chi so gia 2011- VuTKG-1 (Ok)_Phan II (In)" xfId="4128"/>
    <cellStyle name="_09.GD-Yte_TT_MSDC2008_10 Market VH, YT, GD, NGTT 2011 _09 Du lich" xfId="4129"/>
    <cellStyle name="_09.GD-Yte_TT_MSDC2008_10 Market VH, YT, GD, NGTT 2011 _09 Du lich 2" xfId="4130"/>
    <cellStyle name="_09.GD-Yte_TT_MSDC2008_10 Market VH, YT, GD, NGTT 2011 _09 Du lich 3" xfId="4131"/>
    <cellStyle name="_09.GD-Yte_TT_MSDC2008_10 Market VH, YT, GD, NGTT 2011 _09 Du lich_nien giam tom tat nong nghiep 2013" xfId="4132"/>
    <cellStyle name="_09.GD-Yte_TT_MSDC2008_10 Market VH, YT, GD, NGTT 2011 _09 Du lich_Phan II (In)" xfId="4133"/>
    <cellStyle name="_09.GD-Yte_TT_MSDC2008_10 Market VH, YT, GD, NGTT 2011 _10 Van tai va BCVT (da sua ok)" xfId="4134"/>
    <cellStyle name="_09.GD-Yte_TT_MSDC2008_10 Market VH, YT, GD, NGTT 2011 _10 Van tai va BCVT (da sua ok) 2" xfId="4135"/>
    <cellStyle name="_09.GD-Yte_TT_MSDC2008_10 Market VH, YT, GD, NGTT 2011 _10 Van tai va BCVT (da sua ok) 3" xfId="4136"/>
    <cellStyle name="_09.GD-Yte_TT_MSDC2008_10 Market VH, YT, GD, NGTT 2011 _10 Van tai va BCVT (da sua ok)_nien giam tom tat nong nghiep 2013" xfId="4137"/>
    <cellStyle name="_09.GD-Yte_TT_MSDC2008_10 Market VH, YT, GD, NGTT 2011 _10 Van tai va BCVT (da sua ok)_Phan II (In)" xfId="4138"/>
    <cellStyle name="_09.GD-Yte_TT_MSDC2008_10 Market VH, YT, GD, NGTT 2011 _11 (3)" xfId="4139"/>
    <cellStyle name="_09.GD-Yte_TT_MSDC2008_10 Market VH, YT, GD, NGTT 2011 _11 (3) 2" xfId="4140"/>
    <cellStyle name="_09.GD-Yte_TT_MSDC2008_10 Market VH, YT, GD, NGTT 2011 _11 (3) 3" xfId="4141"/>
    <cellStyle name="_09.GD-Yte_TT_MSDC2008_10 Market VH, YT, GD, NGTT 2011 _11 (3) 4" xfId="4142"/>
    <cellStyle name="_09.GD-Yte_TT_MSDC2008_10 Market VH, YT, GD, NGTT 2011 _11 (3)_04 Doanh nghiep va CSKDCT 2012" xfId="4143"/>
    <cellStyle name="_09.GD-Yte_TT_MSDC2008_10 Market VH, YT, GD, NGTT 2011 _11 (3)_04 Doanh nghiep va CSKDCT 2012 2" xfId="4144"/>
    <cellStyle name="_09.GD-Yte_TT_MSDC2008_10 Market VH, YT, GD, NGTT 2011 _11 (3)_04 Doanh nghiep va CSKDCT 2012 3" xfId="4145"/>
    <cellStyle name="_09.GD-Yte_TT_MSDC2008_10 Market VH, YT, GD, NGTT 2011 _11 (3)_Book2" xfId="4146"/>
    <cellStyle name="_09.GD-Yte_TT_MSDC2008_10 Market VH, YT, GD, NGTT 2011 _11 (3)_Book2 2" xfId="4147"/>
    <cellStyle name="_09.GD-Yte_TT_MSDC2008_10 Market VH, YT, GD, NGTT 2011 _11 (3)_Book2 3" xfId="4148"/>
    <cellStyle name="_09.GD-Yte_TT_MSDC2008_10 Market VH, YT, GD, NGTT 2011 _11 (3)_NGTK-daydu-2014-Laodong" xfId="4149"/>
    <cellStyle name="_09.GD-Yte_TT_MSDC2008_10 Market VH, YT, GD, NGTT 2011 _11 (3)_NGTK-daydu-2014-Laodong 2" xfId="4150"/>
    <cellStyle name="_09.GD-Yte_TT_MSDC2008_10 Market VH, YT, GD, NGTT 2011 _11 (3)_NGTK-daydu-2014-Laodong 3" xfId="4151"/>
    <cellStyle name="_09.GD-Yte_TT_MSDC2008_10 Market VH, YT, GD, NGTT 2011 _11 (3)_nien giam tom tat nong nghiep 2013" xfId="4152"/>
    <cellStyle name="_09.GD-Yte_TT_MSDC2008_10 Market VH, YT, GD, NGTT 2011 _11 (3)_Niengiam_Hung_final" xfId="4153"/>
    <cellStyle name="_09.GD-Yte_TT_MSDC2008_10 Market VH, YT, GD, NGTT 2011 _11 (3)_Niengiam_Hung_final 2" xfId="4154"/>
    <cellStyle name="_09.GD-Yte_TT_MSDC2008_10 Market VH, YT, GD, NGTT 2011 _11 (3)_Niengiam_Hung_final 3" xfId="4155"/>
    <cellStyle name="_09.GD-Yte_TT_MSDC2008_10 Market VH, YT, GD, NGTT 2011 _11 (3)_Phan II (In)" xfId="4156"/>
    <cellStyle name="_09.GD-Yte_TT_MSDC2008_10 Market VH, YT, GD, NGTT 2011 _11 (3)_Sovu-lyhon-2014" xfId="4157"/>
    <cellStyle name="_09.GD-Yte_TT_MSDC2008_10 Market VH, YT, GD, NGTT 2011 _11 (3)_Xl0000167" xfId="4158"/>
    <cellStyle name="_09.GD-Yte_TT_MSDC2008_10 Market VH, YT, GD, NGTT 2011 _11 (3)_Xl0000167 2" xfId="4159"/>
    <cellStyle name="_09.GD-Yte_TT_MSDC2008_10 Market VH, YT, GD, NGTT 2011 _11 (3)_Xl0000167 3" xfId="4160"/>
    <cellStyle name="_09.GD-Yte_TT_MSDC2008_10 Market VH, YT, GD, NGTT 2011 _12 (2)" xfId="4161"/>
    <cellStyle name="_09.GD-Yte_TT_MSDC2008_10 Market VH, YT, GD, NGTT 2011 _12 (2) 2" xfId="4162"/>
    <cellStyle name="_09.GD-Yte_TT_MSDC2008_10 Market VH, YT, GD, NGTT 2011 _12 (2) 3" xfId="4163"/>
    <cellStyle name="_09.GD-Yte_TT_MSDC2008_10 Market VH, YT, GD, NGTT 2011 _12 (2) 4" xfId="4164"/>
    <cellStyle name="_09.GD-Yte_TT_MSDC2008_10 Market VH, YT, GD, NGTT 2011 _12 (2)_04 Doanh nghiep va CSKDCT 2012" xfId="4165"/>
    <cellStyle name="_09.GD-Yte_TT_MSDC2008_10 Market VH, YT, GD, NGTT 2011 _12 (2)_04 Doanh nghiep va CSKDCT 2012 2" xfId="4166"/>
    <cellStyle name="_09.GD-Yte_TT_MSDC2008_10 Market VH, YT, GD, NGTT 2011 _12 (2)_04 Doanh nghiep va CSKDCT 2012 3" xfId="4167"/>
    <cellStyle name="_09.GD-Yte_TT_MSDC2008_10 Market VH, YT, GD, NGTT 2011 _12 (2)_Book2" xfId="4168"/>
    <cellStyle name="_09.GD-Yte_TT_MSDC2008_10 Market VH, YT, GD, NGTT 2011 _12 (2)_Book2 2" xfId="4169"/>
    <cellStyle name="_09.GD-Yte_TT_MSDC2008_10 Market VH, YT, GD, NGTT 2011 _12 (2)_Book2 3" xfId="4170"/>
    <cellStyle name="_09.GD-Yte_TT_MSDC2008_10 Market VH, YT, GD, NGTT 2011 _12 (2)_NGTK-daydu-2014-Laodong" xfId="4171"/>
    <cellStyle name="_09.GD-Yte_TT_MSDC2008_10 Market VH, YT, GD, NGTT 2011 _12 (2)_NGTK-daydu-2014-Laodong 2" xfId="4172"/>
    <cellStyle name="_09.GD-Yte_TT_MSDC2008_10 Market VH, YT, GD, NGTT 2011 _12 (2)_NGTK-daydu-2014-Laodong 3" xfId="4173"/>
    <cellStyle name="_09.GD-Yte_TT_MSDC2008_10 Market VH, YT, GD, NGTT 2011 _12 (2)_nien giam tom tat nong nghiep 2013" xfId="4174"/>
    <cellStyle name="_09.GD-Yte_TT_MSDC2008_10 Market VH, YT, GD, NGTT 2011 _12 (2)_Niengiam_Hung_final" xfId="4175"/>
    <cellStyle name="_09.GD-Yte_TT_MSDC2008_10 Market VH, YT, GD, NGTT 2011 _12 (2)_Niengiam_Hung_final 2" xfId="4176"/>
    <cellStyle name="_09.GD-Yte_TT_MSDC2008_10 Market VH, YT, GD, NGTT 2011 _12 (2)_Niengiam_Hung_final 3" xfId="4177"/>
    <cellStyle name="_09.GD-Yte_TT_MSDC2008_10 Market VH, YT, GD, NGTT 2011 _12 (2)_Phan II (In)" xfId="4178"/>
    <cellStyle name="_09.GD-Yte_TT_MSDC2008_10 Market VH, YT, GD, NGTT 2011 _12 (2)_Sovu-lyhon-2014" xfId="4179"/>
    <cellStyle name="_09.GD-Yte_TT_MSDC2008_10 Market VH, YT, GD, NGTT 2011 _12 (2)_Xl0000167" xfId="4180"/>
    <cellStyle name="_09.GD-Yte_TT_MSDC2008_10 Market VH, YT, GD, NGTT 2011 _12 (2)_Xl0000167 2" xfId="4181"/>
    <cellStyle name="_09.GD-Yte_TT_MSDC2008_10 Market VH, YT, GD, NGTT 2011 _12 (2)_Xl0000167 3" xfId="4182"/>
    <cellStyle name="_09.GD-Yte_TT_MSDC2008_10 Market VH, YT, GD, NGTT 2011 _12 Giao duc, Y Te va Muc songnam2011" xfId="4183"/>
    <cellStyle name="_09.GD-Yte_TT_MSDC2008_10 Market VH, YT, GD, NGTT 2011 _12 Giao duc, Y Te va Muc songnam2011 2" xfId="4184"/>
    <cellStyle name="_09.GD-Yte_TT_MSDC2008_10 Market VH, YT, GD, NGTT 2011 _12 Giao duc, Y Te va Muc songnam2011 3" xfId="4185"/>
    <cellStyle name="_09.GD-Yte_TT_MSDC2008_10 Market VH, YT, GD, NGTT 2011 _12 Giao duc, Y Te va Muc songnam2011_nien giam tom tat nong nghiep 2013" xfId="4186"/>
    <cellStyle name="_09.GD-Yte_TT_MSDC2008_10 Market VH, YT, GD, NGTT 2011 _12 Giao duc, Y Te va Muc songnam2011_Phan II (In)" xfId="4187"/>
    <cellStyle name="_09.GD-Yte_TT_MSDC2008_10 Market VH, YT, GD, NGTT 2011 _12 MSDC_Thuy Van" xfId="4188"/>
    <cellStyle name="_09.GD-Yte_TT_MSDC2008_10 Market VH, YT, GD, NGTT 2011 _13 Van tai 2012" xfId="4189"/>
    <cellStyle name="_09.GD-Yte_TT_MSDC2008_10 Market VH, YT, GD, NGTT 2011 _13 Van tai 2012 2" xfId="4190"/>
    <cellStyle name="_09.GD-Yte_TT_MSDC2008_10 Market VH, YT, GD, NGTT 2011 _13 Van tai 2012 3" xfId="4191"/>
    <cellStyle name="_09.GD-Yte_TT_MSDC2008_10 Market VH, YT, GD, NGTT 2011 _Book2" xfId="4192"/>
    <cellStyle name="_09.GD-Yte_TT_MSDC2008_10 Market VH, YT, GD, NGTT 2011 _Book2 2" xfId="4193"/>
    <cellStyle name="_09.GD-Yte_TT_MSDC2008_10 Market VH, YT, GD, NGTT 2011 _Book2 3" xfId="4194"/>
    <cellStyle name="_09.GD-Yte_TT_MSDC2008_10 Market VH, YT, GD, NGTT 2011 _Giaoduc2013(ok)" xfId="4195"/>
    <cellStyle name="_09.GD-Yte_TT_MSDC2008_10 Market VH, YT, GD, NGTT 2011 _Giaoduc2013(ok) 2" xfId="4196"/>
    <cellStyle name="_09.GD-Yte_TT_MSDC2008_10 Market VH, YT, GD, NGTT 2011 _Giaoduc2013(ok) 3" xfId="4197"/>
    <cellStyle name="_09.GD-Yte_TT_MSDC2008_10 Market VH, YT, GD, NGTT 2011 _Maket NGTT2012 LN,TS (7-1-2013)" xfId="4198"/>
    <cellStyle name="_09.GD-Yte_TT_MSDC2008_10 Market VH, YT, GD, NGTT 2011 _Maket NGTT2012 LN,TS (7-1-2013) 2" xfId="4199"/>
    <cellStyle name="_09.GD-Yte_TT_MSDC2008_10 Market VH, YT, GD, NGTT 2011 _Maket NGTT2012 LN,TS (7-1-2013) 3" xfId="4200"/>
    <cellStyle name="_09.GD-Yte_TT_MSDC2008_10 Market VH, YT, GD, NGTT 2011 _Maket NGTT2012 LN,TS (7-1-2013)_Nongnghiep" xfId="4201"/>
    <cellStyle name="_09.GD-Yte_TT_MSDC2008_10 Market VH, YT, GD, NGTT 2011 _Maket NGTT2012 LN,TS (7-1-2013)_Nongnghiep 2" xfId="4202"/>
    <cellStyle name="_09.GD-Yte_TT_MSDC2008_10 Market VH, YT, GD, NGTT 2011 _Maket NGTT2012 LN,TS (7-1-2013)_Nongnghiep 3" xfId="4203"/>
    <cellStyle name="_09.GD-Yte_TT_MSDC2008_10 Market VH, YT, GD, NGTT 2011 _Mau" xfId="4204"/>
    <cellStyle name="_09.GD-Yte_TT_MSDC2008_10 Market VH, YT, GD, NGTT 2011 _Ngiam_lamnghiep_2011_v2(1)(1)" xfId="4205"/>
    <cellStyle name="_09.GD-Yte_TT_MSDC2008_10 Market VH, YT, GD, NGTT 2011 _Ngiam_lamnghiep_2011_v2(1)(1) 2" xfId="4206"/>
    <cellStyle name="_09.GD-Yte_TT_MSDC2008_10 Market VH, YT, GD, NGTT 2011 _Ngiam_lamnghiep_2011_v2(1)(1) 3" xfId="4207"/>
    <cellStyle name="_09.GD-Yte_TT_MSDC2008_10 Market VH, YT, GD, NGTT 2011 _Ngiam_lamnghiep_2011_v2(1)(1)_Nongnghiep" xfId="4208"/>
    <cellStyle name="_09.GD-Yte_TT_MSDC2008_10 Market VH, YT, GD, NGTT 2011 _Ngiam_lamnghiep_2011_v2(1)(1)_Nongnghiep 2" xfId="4209"/>
    <cellStyle name="_09.GD-Yte_TT_MSDC2008_10 Market VH, YT, GD, NGTT 2011 _Ngiam_lamnghiep_2011_v2(1)(1)_Nongnghiep 3" xfId="4210"/>
    <cellStyle name="_09.GD-Yte_TT_MSDC2008_10 Market VH, YT, GD, NGTT 2011 _NGTK-daydu-2014-Laodong" xfId="4211"/>
    <cellStyle name="_09.GD-Yte_TT_MSDC2008_10 Market VH, YT, GD, NGTT 2011 _NGTK-daydu-2014-Laodong 2" xfId="4212"/>
    <cellStyle name="_09.GD-Yte_TT_MSDC2008_10 Market VH, YT, GD, NGTT 2011 _NGTK-daydu-2014-Laodong 3" xfId="4213"/>
    <cellStyle name="_09.GD-Yte_TT_MSDC2008_10 Market VH, YT, GD, NGTT 2011 _NGTT LN,TS 2012 (Chuan)" xfId="4214"/>
    <cellStyle name="_09.GD-Yte_TT_MSDC2008_10 Market VH, YT, GD, NGTT 2011 _NGTT LN,TS 2012 (Chuan) 2" xfId="4215"/>
    <cellStyle name="_09.GD-Yte_TT_MSDC2008_10 Market VH, YT, GD, NGTT 2011 _NGTT LN,TS 2012 (Chuan) 3" xfId="4216"/>
    <cellStyle name="_09.GD-Yte_TT_MSDC2008_10 Market VH, YT, GD, NGTT 2011 _Nien giam TT Vu Nong nghiep 2012(solieu)-gui Vu TH 29-3-2013" xfId="4217"/>
    <cellStyle name="_09.GD-Yte_TT_MSDC2008_10 Market VH, YT, GD, NGTT 2011 _Nien giam TT Vu Nong nghiep 2012(solieu)-gui Vu TH 29-3-2013 2" xfId="4218"/>
    <cellStyle name="_09.GD-Yte_TT_MSDC2008_10 Market VH, YT, GD, NGTT 2011 _Nien giam TT Vu Nong nghiep 2012(solieu)-gui Vu TH 29-3-2013 3" xfId="4219"/>
    <cellStyle name="_09.GD-Yte_TT_MSDC2008_10 Market VH, YT, GD, NGTT 2011 _Niengiam_Hung_final" xfId="4220"/>
    <cellStyle name="_09.GD-Yte_TT_MSDC2008_10 Market VH, YT, GD, NGTT 2011 _Niengiam_Hung_final 2" xfId="4221"/>
    <cellStyle name="_09.GD-Yte_TT_MSDC2008_10 Market VH, YT, GD, NGTT 2011 _Niengiam_Hung_final 3" xfId="4222"/>
    <cellStyle name="_09.GD-Yte_TT_MSDC2008_10 Market VH, YT, GD, NGTT 2011 _Nongnghiep" xfId="4223"/>
    <cellStyle name="_09.GD-Yte_TT_MSDC2008_10 Market VH, YT, GD, NGTT 2011 _Nongnghiep 2" xfId="4224"/>
    <cellStyle name="_09.GD-Yte_TT_MSDC2008_10 Market VH, YT, GD, NGTT 2011 _Nongnghiep 3" xfId="4225"/>
    <cellStyle name="_09.GD-Yte_TT_MSDC2008_10 Market VH, YT, GD, NGTT 2011 _Nongnghiep NGDD 2012_cap nhat den 24-5-2013(1)" xfId="4226"/>
    <cellStyle name="_09.GD-Yte_TT_MSDC2008_10 Market VH, YT, GD, NGTT 2011 _Nongnghiep NGDD 2012_cap nhat den 24-5-2013(1) 2" xfId="4227"/>
    <cellStyle name="_09.GD-Yte_TT_MSDC2008_10 Market VH, YT, GD, NGTT 2011 _Nongnghiep NGDD 2012_cap nhat den 24-5-2013(1) 3" xfId="4228"/>
    <cellStyle name="_09.GD-Yte_TT_MSDC2008_10 Market VH, YT, GD, NGTT 2011 _Nongnghiep_Nongnghiep NGDD 2012_cap nhat den 24-5-2013(1)" xfId="4229"/>
    <cellStyle name="_09.GD-Yte_TT_MSDC2008_10 Market VH, YT, GD, NGTT 2011 _Nongnghiep_Nongnghiep NGDD 2012_cap nhat den 24-5-2013(1) 2" xfId="4230"/>
    <cellStyle name="_09.GD-Yte_TT_MSDC2008_10 Market VH, YT, GD, NGTT 2011 _Nongnghiep_Nongnghiep NGDD 2012_cap nhat den 24-5-2013(1) 3" xfId="4231"/>
    <cellStyle name="_09.GD-Yte_TT_MSDC2008_10 Market VH, YT, GD, NGTT 2011 _So lieu quoc te TH" xfId="4232"/>
    <cellStyle name="_09.GD-Yte_TT_MSDC2008_10 Market VH, YT, GD, NGTT 2011 _So lieu quoc te TH 2" xfId="4233"/>
    <cellStyle name="_09.GD-Yte_TT_MSDC2008_10 Market VH, YT, GD, NGTT 2011 _So lieu quoc te TH 3" xfId="4234"/>
    <cellStyle name="_09.GD-Yte_TT_MSDC2008_10 Market VH, YT, GD, NGTT 2011 _So lieu quoc te TH_nien giam tom tat nong nghiep 2013" xfId="4235"/>
    <cellStyle name="_09.GD-Yte_TT_MSDC2008_10 Market VH, YT, GD, NGTT 2011 _So lieu quoc te TH_Phan II (In)" xfId="4236"/>
    <cellStyle name="_09.GD-Yte_TT_MSDC2008_10 Market VH, YT, GD, NGTT 2011 _Sovu-lyhon-2014" xfId="4237"/>
    <cellStyle name="_09.GD-Yte_TT_MSDC2008_10 Market VH, YT, GD, NGTT 2011 _TKQG" xfId="4238"/>
    <cellStyle name="_09.GD-Yte_TT_MSDC2008_10 Market VH, YT, GD, NGTT 2011 _Xl0000147" xfId="4239"/>
    <cellStyle name="_09.GD-Yte_TT_MSDC2008_10 Market VH, YT, GD, NGTT 2011 _Xl0000147 2" xfId="4240"/>
    <cellStyle name="_09.GD-Yte_TT_MSDC2008_10 Market VH, YT, GD, NGTT 2011 _Xl0000147 3" xfId="4241"/>
    <cellStyle name="_09.GD-Yte_TT_MSDC2008_10 Market VH, YT, GD, NGTT 2011 _Xl0000167" xfId="4242"/>
    <cellStyle name="_09.GD-Yte_TT_MSDC2008_10 Market VH, YT, GD, NGTT 2011 _Xl0000167 2" xfId="4243"/>
    <cellStyle name="_09.GD-Yte_TT_MSDC2008_10 Market VH, YT, GD, NGTT 2011 _Xl0000167 3" xfId="4244"/>
    <cellStyle name="_09.GD-Yte_TT_MSDC2008_10 Market VH, YT, GD, NGTT 2011 _XNK" xfId="4245"/>
    <cellStyle name="_09.GD-Yte_TT_MSDC2008_10 Market VH, YT, GD, NGTT 2011 _XNK 2" xfId="4246"/>
    <cellStyle name="_09.GD-Yte_TT_MSDC2008_10 Market VH, YT, GD, NGTT 2011 _XNK 3" xfId="4247"/>
    <cellStyle name="_09.GD-Yte_TT_MSDC2008_10 Market VH, YT, GD, NGTT 2011 _XNK_nien giam tom tat nong nghiep 2013" xfId="4248"/>
    <cellStyle name="_09.GD-Yte_TT_MSDC2008_10 Market VH, YT, GD, NGTT 2011 _XNK_Phan II (In)" xfId="4249"/>
    <cellStyle name="_09.GD-Yte_TT_MSDC2008_10 Van tai va BCVT (da sua ok)" xfId="4250"/>
    <cellStyle name="_09.GD-Yte_TT_MSDC2008_10 Van tai va BCVT (da sua ok) 2" xfId="4251"/>
    <cellStyle name="_09.GD-Yte_TT_MSDC2008_10 Van tai va BCVT (da sua ok) 3" xfId="4252"/>
    <cellStyle name="_09.GD-Yte_TT_MSDC2008_10 Van tai va BCVT (da sua ok)_nien giam tom tat nong nghiep 2013" xfId="4253"/>
    <cellStyle name="_09.GD-Yte_TT_MSDC2008_10 Van tai va BCVT (da sua ok)_Phan II (In)" xfId="4254"/>
    <cellStyle name="_09.GD-Yte_TT_MSDC2008_10 VH, YT, GD, NGTT 2010 - (OK)" xfId="4255"/>
    <cellStyle name="_09.GD-Yte_TT_MSDC2008_10 VH, YT, GD, NGTT 2010 - (OK) 2" xfId="4256"/>
    <cellStyle name="_09.GD-Yte_TT_MSDC2008_10 VH, YT, GD, NGTT 2010 - (OK) 3" xfId="4257"/>
    <cellStyle name="_09.GD-Yte_TT_MSDC2008_10 VH, YT, GD, NGTT 2010 - (OK) 4" xfId="4258"/>
    <cellStyle name="_09.GD-Yte_TT_MSDC2008_10 VH, YT, GD, NGTT 2010 - (OK)_Bo sung 04 bieu Cong nghiep" xfId="4259"/>
    <cellStyle name="_09.GD-Yte_TT_MSDC2008_10 VH, YT, GD, NGTT 2010 - (OK)_Bo sung 04 bieu Cong nghiep 2" xfId="4260"/>
    <cellStyle name="_09.GD-Yte_TT_MSDC2008_10 VH, YT, GD, NGTT 2010 - (OK)_Bo sung 04 bieu Cong nghiep 3" xfId="4261"/>
    <cellStyle name="_09.GD-Yte_TT_MSDC2008_10 VH, YT, GD, NGTT 2010 - (OK)_Bo sung 04 bieu Cong nghiep 4" xfId="4262"/>
    <cellStyle name="_09.GD-Yte_TT_MSDC2008_10 VH, YT, GD, NGTT 2010 - (OK)_Bo sung 04 bieu Cong nghiep_Book2" xfId="4263"/>
    <cellStyle name="_09.GD-Yte_TT_MSDC2008_10 VH, YT, GD, NGTT 2010 - (OK)_Bo sung 04 bieu Cong nghiep_Book2 2" xfId="4264"/>
    <cellStyle name="_09.GD-Yte_TT_MSDC2008_10 VH, YT, GD, NGTT 2010 - (OK)_Bo sung 04 bieu Cong nghiep_Book2 3" xfId="4265"/>
    <cellStyle name="_09.GD-Yte_TT_MSDC2008_10 VH, YT, GD, NGTT 2010 - (OK)_Bo sung 04 bieu Cong nghiep_Dieuchinh-DSTB-2010-2014-Tinh-Trungcau-CTK" xfId="4266"/>
    <cellStyle name="_09.GD-Yte_TT_MSDC2008_10 VH, YT, GD, NGTT 2010 - (OK)_Bo sung 04 bieu Cong nghiep_Market DSLD 2013  Co so" xfId="4267"/>
    <cellStyle name="_09.GD-Yte_TT_MSDC2008_10 VH, YT, GD, NGTT 2010 - (OK)_Bo sung 04 bieu Cong nghiep_Market DSLD 2013  Co so_Dieuchinh-DSTB-2010-2014-Tinh-Trungcau-CTK" xfId="4268"/>
    <cellStyle name="_09.GD-Yte_TT_MSDC2008_10 VH, YT, GD, NGTT 2010 - (OK)_Bo sung 04 bieu Cong nghiep_Market DSLD 2013  Co so_Tonghop-phucdap-Tinh-Hanh-TuanAnh-V1" xfId="4269"/>
    <cellStyle name="_09.GD-Yte_TT_MSDC2008_10 VH, YT, GD, NGTT 2010 - (OK)_Bo sung 04 bieu Cong nghiep_Market DSLD 2013  Co so_Uoc-danso-2014-2015-2016-BoTaichinh" xfId="4270"/>
    <cellStyle name="_09.GD-Yte_TT_MSDC2008_10 VH, YT, GD, NGTT 2010 - (OK)_Bo sung 04 bieu Cong nghiep_Mau" xfId="4271"/>
    <cellStyle name="_09.GD-Yte_TT_MSDC2008_10 VH, YT, GD, NGTT 2010 - (OK)_Bo sung 04 bieu Cong nghiep_Mau 2" xfId="4272"/>
    <cellStyle name="_09.GD-Yte_TT_MSDC2008_10 VH, YT, GD, NGTT 2010 - (OK)_Bo sung 04 bieu Cong nghiep_Mau 3" xfId="4273"/>
    <cellStyle name="_09.GD-Yte_TT_MSDC2008_10 VH, YT, GD, NGTT 2010 - (OK)_Bo sung 04 bieu Cong nghiep_NGTK-daydu-2014-Laodong" xfId="4274"/>
    <cellStyle name="_09.GD-Yte_TT_MSDC2008_10 VH, YT, GD, NGTT 2010 - (OK)_Bo sung 04 bieu Cong nghiep_NGTK-daydu-2014-Laodong 2" xfId="4275"/>
    <cellStyle name="_09.GD-Yte_TT_MSDC2008_10 VH, YT, GD, NGTT 2010 - (OK)_Bo sung 04 bieu Cong nghiep_NGTK-daydu-2014-Laodong 3" xfId="4276"/>
    <cellStyle name="_09.GD-Yte_TT_MSDC2008_10 VH, YT, GD, NGTT 2010 - (OK)_Bo sung 04 bieu Cong nghiep_Nien giam Thong ke_DSLD_2013_gui vu TH" xfId="4277"/>
    <cellStyle name="_09.GD-Yte_TT_MSDC2008_10 VH, YT, GD, NGTT 2010 - (OK)_Bo sung 04 bieu Cong nghiep_Nien giam Thong ke_DSLD_2013_gui vu TH_25-12-2014" xfId="4278"/>
    <cellStyle name="_09.GD-Yte_TT_MSDC2008_10 VH, YT, GD, NGTT 2010 - (OK)_Bo sung 04 bieu Cong nghiep_Nien giam Thong ke_DSLD_2013_gui vu TH_25-12-2014_Dieuchinh-DSTB-2010-2014-Tinh-Trungcau-CTK" xfId="4279"/>
    <cellStyle name="_09.GD-Yte_TT_MSDC2008_10 VH, YT, GD, NGTT 2010 - (OK)_Bo sung 04 bieu Cong nghiep_Nien giam Thong ke_DSLD_2013_gui vu TH_25-12-2014_Tonghop-phucdap-Tinh-Hanh-TuanAnh-V1" xfId="4280"/>
    <cellStyle name="_09.GD-Yte_TT_MSDC2008_10 VH, YT, GD, NGTT 2010 - (OK)_Bo sung 04 bieu Cong nghiep_Nien giam Thong ke_DSLD_2013_gui vu TH_25-12-2014_Uoc-danso-2014-2015-2016-BoTaichinh" xfId="4281"/>
    <cellStyle name="_09.GD-Yte_TT_MSDC2008_10 VH, YT, GD, NGTT 2010 - (OK)_Bo sung 04 bieu Cong nghiep_Nien giam Thong ke_DSLD_2013_gui vu TH_Dieuchinh-DSTB-2010-2014-Tinh-Trungcau-CTK" xfId="4282"/>
    <cellStyle name="_09.GD-Yte_TT_MSDC2008_10 VH, YT, GD, NGTT 2010 - (OK)_Bo sung 04 bieu Cong nghiep_Nien giam Thong ke_DSLD_2013_gui vu TH_Tonghop-phucdap-Tinh-Hanh-TuanAnh-V1" xfId="4283"/>
    <cellStyle name="_09.GD-Yte_TT_MSDC2008_10 VH, YT, GD, NGTT 2010 - (OK)_Bo sung 04 bieu Cong nghiep_Nien giam Thong ke_DSLD_2013_gui vu TH_Uoc-danso-2014-2015-2016-BoTaichinh" xfId="4284"/>
    <cellStyle name="_09.GD-Yte_TT_MSDC2008_10 VH, YT, GD, NGTT 2010 - (OK)_Bo sung 04 bieu Cong nghiep_Niengiam_Hung_final" xfId="4285"/>
    <cellStyle name="_09.GD-Yte_TT_MSDC2008_10 VH, YT, GD, NGTT 2010 - (OK)_Bo sung 04 bieu Cong nghiep_Niengiam_Hung_final 2" xfId="4286"/>
    <cellStyle name="_09.GD-Yte_TT_MSDC2008_10 VH, YT, GD, NGTT 2010 - (OK)_Bo sung 04 bieu Cong nghiep_Niengiam_Hung_final 3" xfId="4287"/>
    <cellStyle name="_09.GD-Yte_TT_MSDC2008_10 VH, YT, GD, NGTT 2010 - (OK)_Bo sung 04 bieu Cong nghiep_Sovu-lyhon-2014" xfId="4288"/>
    <cellStyle name="_09.GD-Yte_TT_MSDC2008_10 VH, YT, GD, NGTT 2010 - (OK)_Bo sung 04 bieu Cong nghiep_Tonghop-phucdap-Tinh-Hanh-TuanAnh-V1" xfId="4289"/>
    <cellStyle name="_09.GD-Yte_TT_MSDC2008_10 VH, YT, GD, NGTT 2010 - (OK)_Bo sung 04 bieu Cong nghiep_Uoc-danso-2014-2015-2016-BoTaichinh" xfId="4290"/>
    <cellStyle name="_09.GD-Yte_TT_MSDC2008_10 VH, YT, GD, NGTT 2010 - (OK)_Bo sung 04 bieu Cong nghiep_Uoctinh-danso-31-12-2013-BoTaichinh-OUT" xfId="4291"/>
    <cellStyle name="_09.GD-Yte_TT_MSDC2008_10 VH, YT, GD, NGTT 2010 - (OK)_Book2" xfId="4292"/>
    <cellStyle name="_09.GD-Yte_TT_MSDC2008_10 VH, YT, GD, NGTT 2010 - (OK)_Book2 2" xfId="4293"/>
    <cellStyle name="_09.GD-Yte_TT_MSDC2008_10 VH, YT, GD, NGTT 2010 - (OK)_Book2 3" xfId="4294"/>
    <cellStyle name="_09.GD-Yte_TT_MSDC2008_10 VH, YT, GD, NGTT 2010 - (OK)_Dieuchinh-DSTB-2010-2014-Tinh-Trungcau-CTK" xfId="4295"/>
    <cellStyle name="_09.GD-Yte_TT_MSDC2008_10 VH, YT, GD, NGTT 2010 - (OK)_Market DSLD 2013  Co so" xfId="4296"/>
    <cellStyle name="_09.GD-Yte_TT_MSDC2008_10 VH, YT, GD, NGTT 2010 - (OK)_Market DSLD 2013  Co so_Dieuchinh-DSTB-2010-2014-Tinh-Trungcau-CTK" xfId="4297"/>
    <cellStyle name="_09.GD-Yte_TT_MSDC2008_10 VH, YT, GD, NGTT 2010 - (OK)_Market DSLD 2013  Co so_Tonghop-phucdap-Tinh-Hanh-TuanAnh-V1" xfId="4298"/>
    <cellStyle name="_09.GD-Yte_TT_MSDC2008_10 VH, YT, GD, NGTT 2010 - (OK)_Market DSLD 2013  Co so_Uoc-danso-2014-2015-2016-BoTaichinh" xfId="4299"/>
    <cellStyle name="_09.GD-Yte_TT_MSDC2008_10 VH, YT, GD, NGTT 2010 - (OK)_Mau" xfId="4300"/>
    <cellStyle name="_09.GD-Yte_TT_MSDC2008_10 VH, YT, GD, NGTT 2010 - (OK)_Mau 2" xfId="4301"/>
    <cellStyle name="_09.GD-Yte_TT_MSDC2008_10 VH, YT, GD, NGTT 2010 - (OK)_Mau 3" xfId="4302"/>
    <cellStyle name="_09.GD-Yte_TT_MSDC2008_10 VH, YT, GD, NGTT 2010 - (OK)_NGTK-daydu-2014-Laodong" xfId="4303"/>
    <cellStyle name="_09.GD-Yte_TT_MSDC2008_10 VH, YT, GD, NGTT 2010 - (OK)_NGTK-daydu-2014-Laodong 2" xfId="4304"/>
    <cellStyle name="_09.GD-Yte_TT_MSDC2008_10 VH, YT, GD, NGTT 2010 - (OK)_NGTK-daydu-2014-Laodong 3" xfId="4305"/>
    <cellStyle name="_09.GD-Yte_TT_MSDC2008_10 VH, YT, GD, NGTT 2010 - (OK)_Nien giam Thong ke_DSLD_2013_gui vu TH" xfId="4306"/>
    <cellStyle name="_09.GD-Yte_TT_MSDC2008_10 VH, YT, GD, NGTT 2010 - (OK)_Nien giam Thong ke_DSLD_2013_gui vu TH_25-12-2014" xfId="4307"/>
    <cellStyle name="_09.GD-Yte_TT_MSDC2008_10 VH, YT, GD, NGTT 2010 - (OK)_Nien giam Thong ke_DSLD_2013_gui vu TH_25-12-2014_Dieuchinh-DSTB-2010-2014-Tinh-Trungcau-CTK" xfId="4308"/>
    <cellStyle name="_09.GD-Yte_TT_MSDC2008_10 VH, YT, GD, NGTT 2010 - (OK)_Nien giam Thong ke_DSLD_2013_gui vu TH_25-12-2014_Tonghop-phucdap-Tinh-Hanh-TuanAnh-V1" xfId="4309"/>
    <cellStyle name="_09.GD-Yte_TT_MSDC2008_10 VH, YT, GD, NGTT 2010 - (OK)_Nien giam Thong ke_DSLD_2013_gui vu TH_25-12-2014_Uoc-danso-2014-2015-2016-BoTaichinh" xfId="4310"/>
    <cellStyle name="_09.GD-Yte_TT_MSDC2008_10 VH, YT, GD, NGTT 2010 - (OK)_Nien giam Thong ke_DSLD_2013_gui vu TH_Dieuchinh-DSTB-2010-2014-Tinh-Trungcau-CTK" xfId="4311"/>
    <cellStyle name="_09.GD-Yte_TT_MSDC2008_10 VH, YT, GD, NGTT 2010 - (OK)_Nien giam Thong ke_DSLD_2013_gui vu TH_Tonghop-phucdap-Tinh-Hanh-TuanAnh-V1" xfId="4312"/>
    <cellStyle name="_09.GD-Yte_TT_MSDC2008_10 VH, YT, GD, NGTT 2010 - (OK)_Nien giam Thong ke_DSLD_2013_gui vu TH_Uoc-danso-2014-2015-2016-BoTaichinh" xfId="4313"/>
    <cellStyle name="_09.GD-Yte_TT_MSDC2008_10 VH, YT, GD, NGTT 2010 - (OK)_Niengiam_Hung_final" xfId="4314"/>
    <cellStyle name="_09.GD-Yte_TT_MSDC2008_10 VH, YT, GD, NGTT 2010 - (OK)_Niengiam_Hung_final 2" xfId="4315"/>
    <cellStyle name="_09.GD-Yte_TT_MSDC2008_10 VH, YT, GD, NGTT 2010 - (OK)_Niengiam_Hung_final 3" xfId="4316"/>
    <cellStyle name="_09.GD-Yte_TT_MSDC2008_10 VH, YT, GD, NGTT 2010 - (OK)_Sovu-lyhon-2014" xfId="4317"/>
    <cellStyle name="_09.GD-Yte_TT_MSDC2008_10 VH, YT, GD, NGTT 2010 - (OK)_Tonghop-phucdap-Tinh-Hanh-TuanAnh-V1" xfId="4318"/>
    <cellStyle name="_09.GD-Yte_TT_MSDC2008_10 VH, YT, GD, NGTT 2010 - (OK)_Uoc-danso-2014-2015-2016-BoTaichinh" xfId="4319"/>
    <cellStyle name="_09.GD-Yte_TT_MSDC2008_10 VH, YT, GD, NGTT 2010 - (OK)_Uoctinh-danso-31-12-2013-BoTaichinh-OUT" xfId="4320"/>
    <cellStyle name="_09.GD-Yte_TT_MSDC2008_11 (3)" xfId="4321"/>
    <cellStyle name="_09.GD-Yte_TT_MSDC2008_11 (3) 2" xfId="4322"/>
    <cellStyle name="_09.GD-Yte_TT_MSDC2008_11 (3) 3" xfId="4323"/>
    <cellStyle name="_09.GD-Yte_TT_MSDC2008_11 (3) 4" xfId="4324"/>
    <cellStyle name="_09.GD-Yte_TT_MSDC2008_11 (3)_04 Doanh nghiep va CSKDCT 2012" xfId="4325"/>
    <cellStyle name="_09.GD-Yte_TT_MSDC2008_11 (3)_04 Doanh nghiep va CSKDCT 2012 2" xfId="4326"/>
    <cellStyle name="_09.GD-Yte_TT_MSDC2008_11 (3)_04 Doanh nghiep va CSKDCT 2012 3" xfId="4327"/>
    <cellStyle name="_09.GD-Yte_TT_MSDC2008_11 (3)_Book2" xfId="4328"/>
    <cellStyle name="_09.GD-Yte_TT_MSDC2008_11 (3)_Book2 2" xfId="4329"/>
    <cellStyle name="_09.GD-Yte_TT_MSDC2008_11 (3)_Book2 3" xfId="4330"/>
    <cellStyle name="_09.GD-Yte_TT_MSDC2008_11 (3)_NGTK-daydu-2014-Laodong" xfId="4331"/>
    <cellStyle name="_09.GD-Yte_TT_MSDC2008_11 (3)_NGTK-daydu-2014-Laodong 2" xfId="4332"/>
    <cellStyle name="_09.GD-Yte_TT_MSDC2008_11 (3)_NGTK-daydu-2014-Laodong 3" xfId="4333"/>
    <cellStyle name="_09.GD-Yte_TT_MSDC2008_11 (3)_nien giam tom tat nong nghiep 2013" xfId="4334"/>
    <cellStyle name="_09.GD-Yte_TT_MSDC2008_11 (3)_Niengiam_Hung_final" xfId="4335"/>
    <cellStyle name="_09.GD-Yte_TT_MSDC2008_11 (3)_Niengiam_Hung_final 2" xfId="4336"/>
    <cellStyle name="_09.GD-Yte_TT_MSDC2008_11 (3)_Niengiam_Hung_final 3" xfId="4337"/>
    <cellStyle name="_09.GD-Yte_TT_MSDC2008_11 (3)_Phan II (In)" xfId="4338"/>
    <cellStyle name="_09.GD-Yte_TT_MSDC2008_11 (3)_Sovu-lyhon-2014" xfId="4339"/>
    <cellStyle name="_09.GD-Yte_TT_MSDC2008_11 (3)_Xl0000167" xfId="4340"/>
    <cellStyle name="_09.GD-Yte_TT_MSDC2008_11 (3)_Xl0000167 2" xfId="4341"/>
    <cellStyle name="_09.GD-Yte_TT_MSDC2008_11 (3)_Xl0000167 3" xfId="4342"/>
    <cellStyle name="_09.GD-Yte_TT_MSDC2008_11 So lieu quoc te 2010-final" xfId="4343"/>
    <cellStyle name="_09.GD-Yte_TT_MSDC2008_11 So lieu quoc te 2010-final 2" xfId="4344"/>
    <cellStyle name="_09.GD-Yte_TT_MSDC2008_11 So lieu quoc te 2010-final 3" xfId="4345"/>
    <cellStyle name="_09.GD-Yte_TT_MSDC2008_11 So lieu quoc te 2010-final 4" xfId="4346"/>
    <cellStyle name="_09.GD-Yte_TT_MSDC2008_11 So lieu quoc te 2010-final_01 Don vi HC" xfId="4347"/>
    <cellStyle name="_09.GD-Yte_TT_MSDC2008_11 So lieu quoc te 2010-final_01 Don vi HC 2" xfId="4348"/>
    <cellStyle name="_09.GD-Yte_TT_MSDC2008_11 So lieu quoc te 2010-final_01 Don vi HC 3" xfId="4349"/>
    <cellStyle name="_09.GD-Yte_TT_MSDC2008_11 So lieu quoc te 2010-final_Book1" xfId="4350"/>
    <cellStyle name="_09.GD-Yte_TT_MSDC2008_11 So lieu quoc te 2010-final_Book1 2" xfId="4351"/>
    <cellStyle name="_09.GD-Yte_TT_MSDC2008_11 So lieu quoc te 2010-final_Book1 3" xfId="4352"/>
    <cellStyle name="_09.GD-Yte_TT_MSDC2008_11 So lieu quoc te 2010-final_Book2" xfId="4353"/>
    <cellStyle name="_09.GD-Yte_TT_MSDC2008_11 So lieu quoc te 2010-final_Book2 2" xfId="4354"/>
    <cellStyle name="_09.GD-Yte_TT_MSDC2008_11 So lieu quoc te 2010-final_Book2 3" xfId="4355"/>
    <cellStyle name="_09.GD-Yte_TT_MSDC2008_11 So lieu quoc te 2010-final_Dieuchinh-DSTB-2010-2014-Tinh-Trungcau-CTK" xfId="4356"/>
    <cellStyle name="_09.GD-Yte_TT_MSDC2008_11 So lieu quoc te 2010-final_Market DSLD 2013  Co so" xfId="4357"/>
    <cellStyle name="_09.GD-Yte_TT_MSDC2008_11 So lieu quoc te 2010-final_Market DSLD 2013  Co so_Dieuchinh-DSTB-2010-2014-Tinh-Trungcau-CTK" xfId="4358"/>
    <cellStyle name="_09.GD-Yte_TT_MSDC2008_11 So lieu quoc te 2010-final_Market DSLD 2013  Co so_Tonghop-phucdap-Tinh-Hanh-TuanAnh-V1" xfId="4359"/>
    <cellStyle name="_09.GD-Yte_TT_MSDC2008_11 So lieu quoc te 2010-final_Market DSLD 2013  Co so_Uoc-danso-2014-2015-2016-BoTaichinh" xfId="4360"/>
    <cellStyle name="_09.GD-Yte_TT_MSDC2008_11 So lieu quoc te 2010-final_Mau" xfId="4361"/>
    <cellStyle name="_09.GD-Yte_TT_MSDC2008_11 So lieu quoc te 2010-final_Mau 2" xfId="4362"/>
    <cellStyle name="_09.GD-Yte_TT_MSDC2008_11 So lieu quoc te 2010-final_Mau 3" xfId="4363"/>
    <cellStyle name="_09.GD-Yte_TT_MSDC2008_11 So lieu quoc te 2010-final_NGTK-daydu-2014-Laodong" xfId="4364"/>
    <cellStyle name="_09.GD-Yte_TT_MSDC2008_11 So lieu quoc te 2010-final_NGTK-daydu-2014-Laodong 2" xfId="4365"/>
    <cellStyle name="_09.GD-Yte_TT_MSDC2008_11 So lieu quoc te 2010-final_NGTK-daydu-2014-Laodong 3" xfId="4366"/>
    <cellStyle name="_09.GD-Yte_TT_MSDC2008_11 So lieu quoc te 2010-final_Nien giam Thong ke_DSLD_2013_gui vu TH" xfId="4367"/>
    <cellStyle name="_09.GD-Yte_TT_MSDC2008_11 So lieu quoc te 2010-final_Nien giam Thong ke_DSLD_2013_gui vu TH_25-12-2014" xfId="4368"/>
    <cellStyle name="_09.GD-Yte_TT_MSDC2008_11 So lieu quoc te 2010-final_Nien giam Thong ke_DSLD_2013_gui vu TH_25-12-2014_Dieuchinh-DSTB-2010-2014-Tinh-Trungcau-CTK" xfId="4369"/>
    <cellStyle name="_09.GD-Yte_TT_MSDC2008_11 So lieu quoc te 2010-final_Nien giam Thong ke_DSLD_2013_gui vu TH_25-12-2014_Tonghop-phucdap-Tinh-Hanh-TuanAnh-V1" xfId="4370"/>
    <cellStyle name="_09.GD-Yte_TT_MSDC2008_11 So lieu quoc te 2010-final_Nien giam Thong ke_DSLD_2013_gui vu TH_25-12-2014_Uoc-danso-2014-2015-2016-BoTaichinh" xfId="4371"/>
    <cellStyle name="_09.GD-Yte_TT_MSDC2008_11 So lieu quoc te 2010-final_Nien giam Thong ke_DSLD_2013_gui vu TH_Dieuchinh-DSTB-2010-2014-Tinh-Trungcau-CTK" xfId="4372"/>
    <cellStyle name="_09.GD-Yte_TT_MSDC2008_11 So lieu quoc te 2010-final_Nien giam Thong ke_DSLD_2013_gui vu TH_Tonghop-phucdap-Tinh-Hanh-TuanAnh-V1" xfId="4373"/>
    <cellStyle name="_09.GD-Yte_TT_MSDC2008_11 So lieu quoc te 2010-final_Nien giam Thong ke_DSLD_2013_gui vu TH_Uoc-danso-2014-2015-2016-BoTaichinh" xfId="4374"/>
    <cellStyle name="_09.GD-Yte_TT_MSDC2008_11 So lieu quoc te 2010-final_Niengiam_Hung_final" xfId="4375"/>
    <cellStyle name="_09.GD-Yte_TT_MSDC2008_11 So lieu quoc te 2010-final_Niengiam_Hung_final 2" xfId="4376"/>
    <cellStyle name="_09.GD-Yte_TT_MSDC2008_11 So lieu quoc te 2010-final_Niengiam_Hung_final 3" xfId="4377"/>
    <cellStyle name="_09.GD-Yte_TT_MSDC2008_11 So lieu quoc te 2010-final_Sovu-lyhon-2014" xfId="4378"/>
    <cellStyle name="_09.GD-Yte_TT_MSDC2008_11 So lieu quoc te 2010-final_Tonghop-phucdap-Tinh-Hanh-TuanAnh-V1" xfId="4379"/>
    <cellStyle name="_09.GD-Yte_TT_MSDC2008_11 So lieu quoc te 2010-final_Uoc-danso-2014-2015-2016-BoTaichinh" xfId="4380"/>
    <cellStyle name="_09.GD-Yte_TT_MSDC2008_11 So lieu quoc te 2010-final_Uoctinh-danso-31-12-2013-BoTaichinh-OUT" xfId="4381"/>
    <cellStyle name="_09.GD-Yte_TT_MSDC2008_12 (2)" xfId="4382"/>
    <cellStyle name="_09.GD-Yte_TT_MSDC2008_12 (2) 2" xfId="4383"/>
    <cellStyle name="_09.GD-Yte_TT_MSDC2008_12 (2) 3" xfId="4384"/>
    <cellStyle name="_09.GD-Yte_TT_MSDC2008_12 (2) 4" xfId="4385"/>
    <cellStyle name="_09.GD-Yte_TT_MSDC2008_12 (2)_04 Doanh nghiep va CSKDCT 2012" xfId="4386"/>
    <cellStyle name="_09.GD-Yte_TT_MSDC2008_12 (2)_04 Doanh nghiep va CSKDCT 2012 2" xfId="4387"/>
    <cellStyle name="_09.GD-Yte_TT_MSDC2008_12 (2)_04 Doanh nghiep va CSKDCT 2012 3" xfId="4388"/>
    <cellStyle name="_09.GD-Yte_TT_MSDC2008_12 (2)_Book2" xfId="4389"/>
    <cellStyle name="_09.GD-Yte_TT_MSDC2008_12 (2)_Book2 2" xfId="4390"/>
    <cellStyle name="_09.GD-Yte_TT_MSDC2008_12 (2)_Book2 3" xfId="4391"/>
    <cellStyle name="_09.GD-Yte_TT_MSDC2008_12 (2)_NGTK-daydu-2014-Laodong" xfId="4392"/>
    <cellStyle name="_09.GD-Yte_TT_MSDC2008_12 (2)_NGTK-daydu-2014-Laodong 2" xfId="4393"/>
    <cellStyle name="_09.GD-Yte_TT_MSDC2008_12 (2)_NGTK-daydu-2014-Laodong 3" xfId="4394"/>
    <cellStyle name="_09.GD-Yte_TT_MSDC2008_12 (2)_nien giam tom tat nong nghiep 2013" xfId="4395"/>
    <cellStyle name="_09.GD-Yte_TT_MSDC2008_12 (2)_Niengiam_Hung_final" xfId="4396"/>
    <cellStyle name="_09.GD-Yte_TT_MSDC2008_12 (2)_Niengiam_Hung_final 2" xfId="4397"/>
    <cellStyle name="_09.GD-Yte_TT_MSDC2008_12 (2)_Niengiam_Hung_final 3" xfId="4398"/>
    <cellStyle name="_09.GD-Yte_TT_MSDC2008_12 (2)_Phan II (In)" xfId="4399"/>
    <cellStyle name="_09.GD-Yte_TT_MSDC2008_12 (2)_Sovu-lyhon-2014" xfId="4400"/>
    <cellStyle name="_09.GD-Yte_TT_MSDC2008_12 (2)_Xl0000167" xfId="4401"/>
    <cellStyle name="_09.GD-Yte_TT_MSDC2008_12 (2)_Xl0000167 2" xfId="4402"/>
    <cellStyle name="_09.GD-Yte_TT_MSDC2008_12 (2)_Xl0000167 3" xfId="4403"/>
    <cellStyle name="_09.GD-Yte_TT_MSDC2008_12 Chi so gia 2012(chuan) co so" xfId="4404"/>
    <cellStyle name="_09.GD-Yte_TT_MSDC2008_12 Chi so gia 2012(chuan) co so 2" xfId="4405"/>
    <cellStyle name="_09.GD-Yte_TT_MSDC2008_12 Chi so gia 2012(chuan) co so 3" xfId="4406"/>
    <cellStyle name="_09.GD-Yte_TT_MSDC2008_12 Giao duc, Y Te va Muc songnam2011" xfId="4407"/>
    <cellStyle name="_09.GD-Yte_TT_MSDC2008_12 Giao duc, Y Te va Muc songnam2011 2" xfId="4408"/>
    <cellStyle name="_09.GD-Yte_TT_MSDC2008_12 Giao duc, Y Te va Muc songnam2011 3" xfId="4409"/>
    <cellStyle name="_09.GD-Yte_TT_MSDC2008_12 Giao duc, Y Te va Muc songnam2011_nien giam tom tat nong nghiep 2013" xfId="4410"/>
    <cellStyle name="_09.GD-Yte_TT_MSDC2008_12 Giao duc, Y Te va Muc songnam2011_Phan II (In)" xfId="4411"/>
    <cellStyle name="_09.GD-Yte_TT_MSDC2008_13 Van tai 2012" xfId="4412"/>
    <cellStyle name="_09.GD-Yte_TT_MSDC2008_13 Van tai 2012 2" xfId="4413"/>
    <cellStyle name="_09.GD-Yte_TT_MSDC2008_13 Van tai 2012 3" xfId="4414"/>
    <cellStyle name="_09.GD-Yte_TT_MSDC2008_Book1" xfId="4415"/>
    <cellStyle name="_09.GD-Yte_TT_MSDC2008_Book1 2" xfId="4416"/>
    <cellStyle name="_09.GD-Yte_TT_MSDC2008_Book1 3" xfId="4417"/>
    <cellStyle name="_09.GD-Yte_TT_MSDC2008_Book1 4" xfId="4418"/>
    <cellStyle name="_09.GD-Yte_TT_MSDC2008_Book1_Book2" xfId="4419"/>
    <cellStyle name="_09.GD-Yte_TT_MSDC2008_Book1_Book2 2" xfId="4420"/>
    <cellStyle name="_09.GD-Yte_TT_MSDC2008_Book1_Book2 3" xfId="4421"/>
    <cellStyle name="_09.GD-Yte_TT_MSDC2008_Book1_Dieuchinh-DSTB-2010-2014-Tinh-Trungcau-CTK" xfId="4422"/>
    <cellStyle name="_09.GD-Yte_TT_MSDC2008_Book1_Market DSLD 2013  Co so" xfId="4423"/>
    <cellStyle name="_09.GD-Yte_TT_MSDC2008_Book1_Market DSLD 2013  Co so_Dieuchinh-DSTB-2010-2014-Tinh-Trungcau-CTK" xfId="4424"/>
    <cellStyle name="_09.GD-Yte_TT_MSDC2008_Book1_Market DSLD 2013  Co so_Tonghop-phucdap-Tinh-Hanh-TuanAnh-V1" xfId="4425"/>
    <cellStyle name="_09.GD-Yte_TT_MSDC2008_Book1_Market DSLD 2013  Co so_Uoc-danso-2014-2015-2016-BoTaichinh" xfId="4426"/>
    <cellStyle name="_09.GD-Yte_TT_MSDC2008_Book1_Mau" xfId="4427"/>
    <cellStyle name="_09.GD-Yte_TT_MSDC2008_Book1_Mau 2" xfId="4428"/>
    <cellStyle name="_09.GD-Yte_TT_MSDC2008_Book1_Mau 3" xfId="4429"/>
    <cellStyle name="_09.GD-Yte_TT_MSDC2008_Book1_NGTK-daydu-2014-Laodong" xfId="4430"/>
    <cellStyle name="_09.GD-Yte_TT_MSDC2008_Book1_NGTK-daydu-2014-Laodong 2" xfId="4431"/>
    <cellStyle name="_09.GD-Yte_TT_MSDC2008_Book1_NGTK-daydu-2014-Laodong 3" xfId="4432"/>
    <cellStyle name="_09.GD-Yte_TT_MSDC2008_Book1_Nien giam Thong ke_DSLD_2013_gui vu TH" xfId="4433"/>
    <cellStyle name="_09.GD-Yte_TT_MSDC2008_Book1_Nien giam Thong ke_DSLD_2013_gui vu TH_25-12-2014" xfId="4434"/>
    <cellStyle name="_09.GD-Yte_TT_MSDC2008_Book1_Nien giam Thong ke_DSLD_2013_gui vu TH_25-12-2014_Dieuchinh-DSTB-2010-2014-Tinh-Trungcau-CTK" xfId="4435"/>
    <cellStyle name="_09.GD-Yte_TT_MSDC2008_Book1_Nien giam Thong ke_DSLD_2013_gui vu TH_25-12-2014_Tonghop-phucdap-Tinh-Hanh-TuanAnh-V1" xfId="4436"/>
    <cellStyle name="_09.GD-Yte_TT_MSDC2008_Book1_Nien giam Thong ke_DSLD_2013_gui vu TH_25-12-2014_Uoc-danso-2014-2015-2016-BoTaichinh" xfId="4437"/>
    <cellStyle name="_09.GD-Yte_TT_MSDC2008_Book1_Nien giam Thong ke_DSLD_2013_gui vu TH_Dieuchinh-DSTB-2010-2014-Tinh-Trungcau-CTK" xfId="4438"/>
    <cellStyle name="_09.GD-Yte_TT_MSDC2008_Book1_Nien giam Thong ke_DSLD_2013_gui vu TH_Tonghop-phucdap-Tinh-Hanh-TuanAnh-V1" xfId="4439"/>
    <cellStyle name="_09.GD-Yte_TT_MSDC2008_Book1_Nien giam Thong ke_DSLD_2013_gui vu TH_Uoc-danso-2014-2015-2016-BoTaichinh" xfId="4440"/>
    <cellStyle name="_09.GD-Yte_TT_MSDC2008_Book1_Niengiam_Hung_final" xfId="4441"/>
    <cellStyle name="_09.GD-Yte_TT_MSDC2008_Book1_Niengiam_Hung_final 2" xfId="4442"/>
    <cellStyle name="_09.GD-Yte_TT_MSDC2008_Book1_Niengiam_Hung_final 3" xfId="4443"/>
    <cellStyle name="_09.GD-Yte_TT_MSDC2008_Book1_Sovu-lyhon-2014" xfId="4444"/>
    <cellStyle name="_09.GD-Yte_TT_MSDC2008_Book1_Tonghop-phucdap-Tinh-Hanh-TuanAnh-V1" xfId="4445"/>
    <cellStyle name="_09.GD-Yte_TT_MSDC2008_Book1_Uoc-danso-2014-2015-2016-BoTaichinh" xfId="4446"/>
    <cellStyle name="_09.GD-Yte_TT_MSDC2008_Book1_Uoctinh-danso-31-12-2013-BoTaichinh-OUT" xfId="4447"/>
    <cellStyle name="_09.GD-Yte_TT_MSDC2008_Ca the" xfId="4448"/>
    <cellStyle name="_09.GD-Yte_TT_MSDC2008_ca the NGDD 2011" xfId="4449"/>
    <cellStyle name="_09.GD-Yte_TT_MSDC2008_Ca the_ca the NGDD 2011" xfId="4450"/>
    <cellStyle name="_09.GD-Yte_TT_MSDC2008_Ca the1(OK)" xfId="4451"/>
    <cellStyle name="_09.GD-Yte_TT_MSDC2008_Dat Dai NGTT -2013" xfId="4452"/>
    <cellStyle name="_09.GD-Yte_TT_MSDC2008_Dat Dai NGTT -2013 2" xfId="4453"/>
    <cellStyle name="_09.GD-Yte_TT_MSDC2008_Dat Dai NGTT -2013 3" xfId="4454"/>
    <cellStyle name="_09.GD-Yte_TT_MSDC2008_Dat Dai NGTT -2013 4" xfId="4455"/>
    <cellStyle name="_09.GD-Yte_TT_MSDC2008_Dat Dai NGTT -2013_Book2" xfId="4456"/>
    <cellStyle name="_09.GD-Yte_TT_MSDC2008_Dat Dai NGTT -2013_Book2 2" xfId="4457"/>
    <cellStyle name="_09.GD-Yte_TT_MSDC2008_Dat Dai NGTT -2013_Book2 3" xfId="4458"/>
    <cellStyle name="_09.GD-Yte_TT_MSDC2008_Dat Dai NGTT -2013_NGTK-daydu-2014-Laodong" xfId="4459"/>
    <cellStyle name="_09.GD-Yte_TT_MSDC2008_Dat Dai NGTT -2013_NGTK-daydu-2014-Laodong 2" xfId="4460"/>
    <cellStyle name="_09.GD-Yte_TT_MSDC2008_Dat Dai NGTT -2013_NGTK-daydu-2014-Laodong 3" xfId="4461"/>
    <cellStyle name="_09.GD-Yte_TT_MSDC2008_Dat Dai NGTT -2013_Niengiam_Hung_final" xfId="4462"/>
    <cellStyle name="_09.GD-Yte_TT_MSDC2008_Dat Dai NGTT -2013_Niengiam_Hung_final 2" xfId="4463"/>
    <cellStyle name="_09.GD-Yte_TT_MSDC2008_Dat Dai NGTT -2013_Niengiam_Hung_final 3" xfId="4464"/>
    <cellStyle name="_09.GD-Yte_TT_MSDC2008_Dat Dai NGTT -2013_Sovu-lyhon-2014" xfId="4465"/>
    <cellStyle name="_09.GD-Yte_TT_MSDC2008_Dieuchinh-DSTB-2010-2014-Tinh-Trungcau-CTK" xfId="4466"/>
    <cellStyle name="_09.GD-Yte_TT_MSDC2008_Dieuchinh-DSTB-2010-2014-Toanquoc-Chi-XMai-TAnh-25-12-2014" xfId="4467"/>
    <cellStyle name="_09.GD-Yte_TT_MSDC2008_Dieuchinh-DSTB-2010-2014-Toanquoc-Chi-XMai-TAnh-25-12-2014_Dieuchinh-DSTB-2010-2014-Tinh-Trungcau-CTK" xfId="4468"/>
    <cellStyle name="_09.GD-Yte_TT_MSDC2008_Dieuchinh-DSTB-2010-2014-Toanquoc-Chi-XMai-TAnh-25-12-2014_Tonghop-phucdap-Tinh-Hanh-TuanAnh-V1" xfId="4469"/>
    <cellStyle name="_09.GD-Yte_TT_MSDC2008_Dieuchinh-DSTB-2010-2014-Toanquoc-Chi-XMai-TAnh-25-12-2014_Uoc-danso-2014-2015-2016-BoTaichinh" xfId="4470"/>
    <cellStyle name="_09.GD-Yte_TT_MSDC2008_Giaoduc2013(ok)" xfId="4471"/>
    <cellStyle name="_09.GD-Yte_TT_MSDC2008_Giaoduc2013(ok) 2" xfId="4472"/>
    <cellStyle name="_09.GD-Yte_TT_MSDC2008_Giaoduc2013(ok) 3" xfId="4473"/>
    <cellStyle name="_09.GD-Yte_TT_MSDC2008_GTSXNN" xfId="4474"/>
    <cellStyle name="_09.GD-Yte_TT_MSDC2008_GTSXNN 2" xfId="4475"/>
    <cellStyle name="_09.GD-Yte_TT_MSDC2008_GTSXNN 3" xfId="4476"/>
    <cellStyle name="_09.GD-Yte_TT_MSDC2008_GTSXNN_Nongnghiep NGDD 2012_cap nhat den 24-5-2013(1)" xfId="4477"/>
    <cellStyle name="_09.GD-Yte_TT_MSDC2008_GTSXNN_Nongnghiep NGDD 2012_cap nhat den 24-5-2013(1) 2" xfId="4478"/>
    <cellStyle name="_09.GD-Yte_TT_MSDC2008_GTSXNN_Nongnghiep NGDD 2012_cap nhat den 24-5-2013(1) 3" xfId="4479"/>
    <cellStyle name="_09.GD-Yte_TT_MSDC2008_Maket NGTT Thu chi NS 2011" xfId="4480"/>
    <cellStyle name="_09.GD-Yte_TT_MSDC2008_Maket NGTT Thu chi NS 2011 2" xfId="4481"/>
    <cellStyle name="_09.GD-Yte_TT_MSDC2008_Maket NGTT Thu chi NS 2011 3" xfId="4482"/>
    <cellStyle name="_09.GD-Yte_TT_MSDC2008_Maket NGTT Thu chi NS 2011_08 Cong nghiep 2010" xfId="4483"/>
    <cellStyle name="_09.GD-Yte_TT_MSDC2008_Maket NGTT Thu chi NS 2011_08 Cong nghiep 2010 2" xfId="4484"/>
    <cellStyle name="_09.GD-Yte_TT_MSDC2008_Maket NGTT Thu chi NS 2011_08 Cong nghiep 2010 3" xfId="4485"/>
    <cellStyle name="_09.GD-Yte_TT_MSDC2008_Maket NGTT Thu chi NS 2011_08 Thuong mai va Du lich (Ok)" xfId="4486"/>
    <cellStyle name="_09.GD-Yte_TT_MSDC2008_Maket NGTT Thu chi NS 2011_08 Thuong mai va Du lich (Ok) 2" xfId="4487"/>
    <cellStyle name="_09.GD-Yte_TT_MSDC2008_Maket NGTT Thu chi NS 2011_08 Thuong mai va Du lich (Ok) 3" xfId="4488"/>
    <cellStyle name="_09.GD-Yte_TT_MSDC2008_Maket NGTT Thu chi NS 2011_09 Chi so gia 2011- VuTKG-1 (Ok)" xfId="4489"/>
    <cellStyle name="_09.GD-Yte_TT_MSDC2008_Maket NGTT Thu chi NS 2011_09 Chi so gia 2011- VuTKG-1 (Ok) 2" xfId="4490"/>
    <cellStyle name="_09.GD-Yte_TT_MSDC2008_Maket NGTT Thu chi NS 2011_09 Chi so gia 2011- VuTKG-1 (Ok) 3" xfId="4491"/>
    <cellStyle name="_09.GD-Yte_TT_MSDC2008_Maket NGTT Thu chi NS 2011_09 Du lich" xfId="4492"/>
    <cellStyle name="_09.GD-Yte_TT_MSDC2008_Maket NGTT Thu chi NS 2011_09 Du lich 2" xfId="4493"/>
    <cellStyle name="_09.GD-Yte_TT_MSDC2008_Maket NGTT Thu chi NS 2011_09 Du lich 3" xfId="4494"/>
    <cellStyle name="_09.GD-Yte_TT_MSDC2008_Maket NGTT Thu chi NS 2011_10 Van tai va BCVT (da sua ok)" xfId="4495"/>
    <cellStyle name="_09.GD-Yte_TT_MSDC2008_Maket NGTT Thu chi NS 2011_10 Van tai va BCVT (da sua ok) 2" xfId="4496"/>
    <cellStyle name="_09.GD-Yte_TT_MSDC2008_Maket NGTT Thu chi NS 2011_10 Van tai va BCVT (da sua ok) 3" xfId="4497"/>
    <cellStyle name="_09.GD-Yte_TT_MSDC2008_Maket NGTT Thu chi NS 2011_12 Giao duc, Y Te va Muc songnam2011" xfId="4498"/>
    <cellStyle name="_09.GD-Yte_TT_MSDC2008_Maket NGTT Thu chi NS 2011_12 Giao duc, Y Te va Muc songnam2011 2" xfId="4499"/>
    <cellStyle name="_09.GD-Yte_TT_MSDC2008_Maket NGTT Thu chi NS 2011_12 Giao duc, Y Te va Muc songnam2011 3" xfId="4500"/>
    <cellStyle name="_09.GD-Yte_TT_MSDC2008_Maket NGTT Thu chi NS 2011_nien giam tom tat du lich va XNK" xfId="4501"/>
    <cellStyle name="_09.GD-Yte_TT_MSDC2008_Maket NGTT Thu chi NS 2011_nien giam tom tat du lich va XNK 2" xfId="4502"/>
    <cellStyle name="_09.GD-Yte_TT_MSDC2008_Maket NGTT Thu chi NS 2011_nien giam tom tat du lich va XNK 3" xfId="4503"/>
    <cellStyle name="_09.GD-Yte_TT_MSDC2008_Maket NGTT Thu chi NS 2011_Nongnghiep" xfId="4504"/>
    <cellStyle name="_09.GD-Yte_TT_MSDC2008_Maket NGTT Thu chi NS 2011_Nongnghiep 2" xfId="4505"/>
    <cellStyle name="_09.GD-Yte_TT_MSDC2008_Maket NGTT Thu chi NS 2011_Nongnghiep 3" xfId="4506"/>
    <cellStyle name="_09.GD-Yte_TT_MSDC2008_Maket NGTT Thu chi NS 2011_XNK" xfId="4507"/>
    <cellStyle name="_09.GD-Yte_TT_MSDC2008_Maket NGTT Thu chi NS 2011_XNK 2" xfId="4508"/>
    <cellStyle name="_09.GD-Yte_TT_MSDC2008_Maket NGTT Thu chi NS 2011_XNK 3" xfId="4509"/>
    <cellStyle name="_09.GD-Yte_TT_MSDC2008_Maket NGTT2012 LN,TS (7-1-2013)" xfId="4510"/>
    <cellStyle name="_09.GD-Yte_TT_MSDC2008_Maket NGTT2012 LN,TS (7-1-2013) 2" xfId="4511"/>
    <cellStyle name="_09.GD-Yte_TT_MSDC2008_Maket NGTT2012 LN,TS (7-1-2013) 3" xfId="4512"/>
    <cellStyle name="_09.GD-Yte_TT_MSDC2008_Maket NGTT2012 LN,TS (7-1-2013)_Nongnghiep" xfId="4513"/>
    <cellStyle name="_09.GD-Yte_TT_MSDC2008_Maket NGTT2012 LN,TS (7-1-2013)_Nongnghiep 2" xfId="4514"/>
    <cellStyle name="_09.GD-Yte_TT_MSDC2008_Maket NGTT2012 LN,TS (7-1-2013)_Nongnghiep 3" xfId="4515"/>
    <cellStyle name="_09.GD-Yte_TT_MSDC2008_Mau" xfId="4516"/>
    <cellStyle name="_09.GD-Yte_TT_MSDC2008_Mau 2" xfId="4517"/>
    <cellStyle name="_09.GD-Yte_TT_MSDC2008_Mau 3" xfId="4518"/>
    <cellStyle name="_09.GD-Yte_TT_MSDC2008_Mau 4" xfId="4519"/>
    <cellStyle name="_09.GD-Yte_TT_MSDC2008_Mau_1" xfId="4520"/>
    <cellStyle name="_09.GD-Yte_TT_MSDC2008_Mau_1 2" xfId="4521"/>
    <cellStyle name="_09.GD-Yte_TT_MSDC2008_Mau_1 3" xfId="4522"/>
    <cellStyle name="_09.GD-Yte_TT_MSDC2008_Mau_Book2" xfId="4523"/>
    <cellStyle name="_09.GD-Yte_TT_MSDC2008_Mau_Book2 2" xfId="4524"/>
    <cellStyle name="_09.GD-Yte_TT_MSDC2008_Mau_Book2 3" xfId="4525"/>
    <cellStyle name="_09.GD-Yte_TT_MSDC2008_Mau_Mau" xfId="4526"/>
    <cellStyle name="_09.GD-Yte_TT_MSDC2008_Mau_NGTK-daydu-2014-Laodong" xfId="4527"/>
    <cellStyle name="_09.GD-Yte_TT_MSDC2008_Mau_NGTK-daydu-2014-Laodong 2" xfId="4528"/>
    <cellStyle name="_09.GD-Yte_TT_MSDC2008_Mau_NGTK-daydu-2014-Laodong 3" xfId="4529"/>
    <cellStyle name="_09.GD-Yte_TT_MSDC2008_Mau_Niengiam_Hung_final" xfId="4530"/>
    <cellStyle name="_09.GD-Yte_TT_MSDC2008_Mau_Niengiam_Hung_final 2" xfId="4531"/>
    <cellStyle name="_09.GD-Yte_TT_MSDC2008_Mau_Niengiam_Hung_final 3" xfId="4532"/>
    <cellStyle name="_09.GD-Yte_TT_MSDC2008_Mau_Sovu-lyhon-2014" xfId="4533"/>
    <cellStyle name="_09.GD-Yte_TT_MSDC2008_Mau_TCCN" xfId="4534"/>
    <cellStyle name="_09.GD-Yte_TT_MSDC2008_Mau_TKQG" xfId="4535"/>
    <cellStyle name="_09.GD-Yte_TT_MSDC2008_Mau_Tong Muc 2014" xfId="4536"/>
    <cellStyle name="_09.GD-Yte_TT_MSDC2008_Mau_Tong Muc 2014 2" xfId="4537"/>
    <cellStyle name="_09.GD-Yte_TT_MSDC2008_Mau_Tong Muc 2014 3" xfId="4538"/>
    <cellStyle name="_09.GD-Yte_TT_MSDC2008_Ngiam_lamnghiep_2011_v2(1)(1)" xfId="4539"/>
    <cellStyle name="_09.GD-Yte_TT_MSDC2008_Ngiam_lamnghiep_2011_v2(1)(1) 2" xfId="4540"/>
    <cellStyle name="_09.GD-Yte_TT_MSDC2008_Ngiam_lamnghiep_2011_v2(1)(1) 3" xfId="4541"/>
    <cellStyle name="_09.GD-Yte_TT_MSDC2008_Ngiam_lamnghiep_2011_v2(1)(1)_Nongnghiep" xfId="4542"/>
    <cellStyle name="_09.GD-Yte_TT_MSDC2008_Ngiam_lamnghiep_2011_v2(1)(1)_Nongnghiep 2" xfId="4543"/>
    <cellStyle name="_09.GD-Yte_TT_MSDC2008_Ngiam_lamnghiep_2011_v2(1)(1)_Nongnghiep 3" xfId="4544"/>
    <cellStyle name="_09.GD-Yte_TT_MSDC2008_NGTK-daydu-2014-VuDSLD(22.5.2015)" xfId="4545"/>
    <cellStyle name="_09.GD-Yte_TT_MSDC2008_NGTK-daydu-2014-VuDSLD(22.5.2015) 2" xfId="4546"/>
    <cellStyle name="_09.GD-Yte_TT_MSDC2008_NGTK-daydu-2014-VuDSLD(22.5.2015) 3" xfId="4547"/>
    <cellStyle name="_09.GD-Yte_TT_MSDC2008_NGTT LN,TS 2012 (Chuan)" xfId="4548"/>
    <cellStyle name="_09.GD-Yte_TT_MSDC2008_NGTT LN,TS 2012 (Chuan) 2" xfId="4549"/>
    <cellStyle name="_09.GD-Yte_TT_MSDC2008_NGTT LN,TS 2012 (Chuan) 3" xfId="4550"/>
    <cellStyle name="_09.GD-Yte_TT_MSDC2008_nien giam 28.5.12_sua tn_Oanh-gui-3.15pm-28-5-2012" xfId="4551"/>
    <cellStyle name="_09.GD-Yte_TT_MSDC2008_Nien giam day du  Nong nghiep 2010" xfId="4552"/>
    <cellStyle name="_09.GD-Yte_TT_MSDC2008_Nien giam day du  Nong nghiep 2010 2" xfId="4553"/>
    <cellStyle name="_09.GD-Yte_TT_MSDC2008_Nien giam day du  Nong nghiep 2010 3" xfId="4554"/>
    <cellStyle name="_09.GD-Yte_TT_MSDC2008_Nien giam KT_TV 2010" xfId="4555"/>
    <cellStyle name="_09.GD-Yte_TT_MSDC2008_Nien giam KT_TV 2010 2" xfId="4556"/>
    <cellStyle name="_09.GD-Yte_TT_MSDC2008_Nien giam KT_TV 2010 3" xfId="4557"/>
    <cellStyle name="_09.GD-Yte_TT_MSDC2008_Nien giam KT_TV 2010_Book1" xfId="4558"/>
    <cellStyle name="_09.GD-Yte_TT_MSDC2008_Nien giam KT_TV 2010_Book1 2" xfId="4559"/>
    <cellStyle name="_09.GD-Yte_TT_MSDC2008_Nien giam KT_TV 2010_Book1 3" xfId="4560"/>
    <cellStyle name="_09.GD-Yte_TT_MSDC2008_nien giam tom tat nong nghiep 2013" xfId="4561"/>
    <cellStyle name="_09.GD-Yte_TT_MSDC2008_Nien giam TT Vu Nong nghiep 2012(solieu)-gui Vu TH 29-3-2013" xfId="4562"/>
    <cellStyle name="_09.GD-Yte_TT_MSDC2008_Nien giam TT Vu Nong nghiep 2012(solieu)-gui Vu TH 29-3-2013 2" xfId="4563"/>
    <cellStyle name="_09.GD-Yte_TT_MSDC2008_Nien giam TT Vu Nong nghiep 2012(solieu)-gui Vu TH 29-3-2013 3" xfId="4564"/>
    <cellStyle name="_09.GD-Yte_TT_MSDC2008_Nongnghiep" xfId="4565"/>
    <cellStyle name="_09.GD-Yte_TT_MSDC2008_Nongnghiep 2" xfId="4566"/>
    <cellStyle name="_09.GD-Yte_TT_MSDC2008_Nongnghiep 3" xfId="4567"/>
    <cellStyle name="_09.GD-Yte_TT_MSDC2008_Nongnghiep 4" xfId="4568"/>
    <cellStyle name="_09.GD-Yte_TT_MSDC2008_Nongnghiep_Bo sung 04 bieu Cong nghiep" xfId="4569"/>
    <cellStyle name="_09.GD-Yte_TT_MSDC2008_Nongnghiep_Bo sung 04 bieu Cong nghiep 2" xfId="4570"/>
    <cellStyle name="_09.GD-Yte_TT_MSDC2008_Nongnghiep_Bo sung 04 bieu Cong nghiep 3" xfId="4571"/>
    <cellStyle name="_09.GD-Yte_TT_MSDC2008_Nongnghiep_Bo sung 04 bieu Cong nghiep 4" xfId="4572"/>
    <cellStyle name="_09.GD-Yte_TT_MSDC2008_Nongnghiep_Bo sung 04 bieu Cong nghiep_Book2" xfId="4573"/>
    <cellStyle name="_09.GD-Yte_TT_MSDC2008_Nongnghiep_Bo sung 04 bieu Cong nghiep_Book2 2" xfId="4574"/>
    <cellStyle name="_09.GD-Yte_TT_MSDC2008_Nongnghiep_Bo sung 04 bieu Cong nghiep_Book2 3" xfId="4575"/>
    <cellStyle name="_09.GD-Yte_TT_MSDC2008_Nongnghiep_Bo sung 04 bieu Cong nghiep_Dieuchinh-DSTB-2010-2014-Tinh-Trungcau-CTK" xfId="4576"/>
    <cellStyle name="_09.GD-Yte_TT_MSDC2008_Nongnghiep_Bo sung 04 bieu Cong nghiep_Market DSLD 2013  Co so" xfId="4577"/>
    <cellStyle name="_09.GD-Yte_TT_MSDC2008_Nongnghiep_Bo sung 04 bieu Cong nghiep_Market DSLD 2013  Co so_Dieuchinh-DSTB-2010-2014-Tinh-Trungcau-CTK" xfId="4578"/>
    <cellStyle name="_09.GD-Yte_TT_MSDC2008_Nongnghiep_Bo sung 04 bieu Cong nghiep_Market DSLD 2013  Co so_Tonghop-phucdap-Tinh-Hanh-TuanAnh-V1" xfId="4579"/>
    <cellStyle name="_09.GD-Yte_TT_MSDC2008_Nongnghiep_Bo sung 04 bieu Cong nghiep_Market DSLD 2013  Co so_Uoc-danso-2014-2015-2016-BoTaichinh" xfId="4580"/>
    <cellStyle name="_09.GD-Yte_TT_MSDC2008_Nongnghiep_Bo sung 04 bieu Cong nghiep_Mau" xfId="4581"/>
    <cellStyle name="_09.GD-Yte_TT_MSDC2008_Nongnghiep_Bo sung 04 bieu Cong nghiep_Mau 2" xfId="4582"/>
    <cellStyle name="_09.GD-Yte_TT_MSDC2008_Nongnghiep_Bo sung 04 bieu Cong nghiep_Mau 3" xfId="4583"/>
    <cellStyle name="_09.GD-Yte_TT_MSDC2008_Nongnghiep_Bo sung 04 bieu Cong nghiep_NGTK-daydu-2014-Laodong" xfId="4584"/>
    <cellStyle name="_09.GD-Yte_TT_MSDC2008_Nongnghiep_Bo sung 04 bieu Cong nghiep_NGTK-daydu-2014-Laodong 2" xfId="4585"/>
    <cellStyle name="_09.GD-Yte_TT_MSDC2008_Nongnghiep_Bo sung 04 bieu Cong nghiep_NGTK-daydu-2014-Laodong 3" xfId="4586"/>
    <cellStyle name="_09.GD-Yte_TT_MSDC2008_Nongnghiep_Bo sung 04 bieu Cong nghiep_Nien giam Thong ke_DSLD_2013_gui vu TH" xfId="4587"/>
    <cellStyle name="_09.GD-Yte_TT_MSDC2008_Nongnghiep_Bo sung 04 bieu Cong nghiep_Nien giam Thong ke_DSLD_2013_gui vu TH_25-12-2014" xfId="4588"/>
    <cellStyle name="_09.GD-Yte_TT_MSDC2008_Nongnghiep_Bo sung 04 bieu Cong nghiep_Nien giam Thong ke_DSLD_2013_gui vu TH_25-12-2014_Dieuchinh-DSTB-2010-2014-Tinh-Trungcau-CTK" xfId="4589"/>
    <cellStyle name="_09.GD-Yte_TT_MSDC2008_Nongnghiep_Bo sung 04 bieu Cong nghiep_Nien giam Thong ke_DSLD_2013_gui vu TH_25-12-2014_Tonghop-phucdap-Tinh-Hanh-TuanAnh-V1" xfId="4590"/>
    <cellStyle name="_09.GD-Yte_TT_MSDC2008_Nongnghiep_Bo sung 04 bieu Cong nghiep_Nien giam Thong ke_DSLD_2013_gui vu TH_25-12-2014_Uoc-danso-2014-2015-2016-BoTaichinh" xfId="4591"/>
    <cellStyle name="_09.GD-Yte_TT_MSDC2008_Nongnghiep_Bo sung 04 bieu Cong nghiep_Nien giam Thong ke_DSLD_2013_gui vu TH_Dieuchinh-DSTB-2010-2014-Tinh-Trungcau-CTK" xfId="4592"/>
    <cellStyle name="_09.GD-Yte_TT_MSDC2008_Nongnghiep_Bo sung 04 bieu Cong nghiep_Nien giam Thong ke_DSLD_2013_gui vu TH_Tonghop-phucdap-Tinh-Hanh-TuanAnh-V1" xfId="4593"/>
    <cellStyle name="_09.GD-Yte_TT_MSDC2008_Nongnghiep_Bo sung 04 bieu Cong nghiep_Nien giam Thong ke_DSLD_2013_gui vu TH_Uoc-danso-2014-2015-2016-BoTaichinh" xfId="4594"/>
    <cellStyle name="_09.GD-Yte_TT_MSDC2008_Nongnghiep_Bo sung 04 bieu Cong nghiep_Niengiam_Hung_final" xfId="4595"/>
    <cellStyle name="_09.GD-Yte_TT_MSDC2008_Nongnghiep_Bo sung 04 bieu Cong nghiep_Niengiam_Hung_final 2" xfId="4596"/>
    <cellStyle name="_09.GD-Yte_TT_MSDC2008_Nongnghiep_Bo sung 04 bieu Cong nghiep_Niengiam_Hung_final 3" xfId="4597"/>
    <cellStyle name="_09.GD-Yte_TT_MSDC2008_Nongnghiep_Bo sung 04 bieu Cong nghiep_Sovu-lyhon-2014" xfId="4598"/>
    <cellStyle name="_09.GD-Yte_TT_MSDC2008_Nongnghiep_Bo sung 04 bieu Cong nghiep_Tonghop-phucdap-Tinh-Hanh-TuanAnh-V1" xfId="4599"/>
    <cellStyle name="_09.GD-Yte_TT_MSDC2008_Nongnghiep_Bo sung 04 bieu Cong nghiep_Uoc-danso-2014-2015-2016-BoTaichinh" xfId="4600"/>
    <cellStyle name="_09.GD-Yte_TT_MSDC2008_Nongnghiep_Bo sung 04 bieu Cong nghiep_Uoctinh-danso-31-12-2013-BoTaichinh-OUT" xfId="4601"/>
    <cellStyle name="_09.GD-Yte_TT_MSDC2008_Nongnghiep_Book2" xfId="4602"/>
    <cellStyle name="_09.GD-Yte_TT_MSDC2008_Nongnghiep_Book2 2" xfId="4603"/>
    <cellStyle name="_09.GD-Yte_TT_MSDC2008_Nongnghiep_Book2 3" xfId="4604"/>
    <cellStyle name="_09.GD-Yte_TT_MSDC2008_Nongnghiep_Dieuchinh-DSTB-2010-2014-Tinh-Trungcau-CTK" xfId="4605"/>
    <cellStyle name="_09.GD-Yte_TT_MSDC2008_Nongnghiep_Market DSLD 2013  Co so" xfId="4606"/>
    <cellStyle name="_09.GD-Yte_TT_MSDC2008_Nongnghiep_Market DSLD 2013  Co so_Dieuchinh-DSTB-2010-2014-Tinh-Trungcau-CTK" xfId="4607"/>
    <cellStyle name="_09.GD-Yte_TT_MSDC2008_Nongnghiep_Market DSLD 2013  Co so_Tonghop-phucdap-Tinh-Hanh-TuanAnh-V1" xfId="4608"/>
    <cellStyle name="_09.GD-Yte_TT_MSDC2008_Nongnghiep_Market DSLD 2013  Co so_Uoc-danso-2014-2015-2016-BoTaichinh" xfId="4609"/>
    <cellStyle name="_09.GD-Yte_TT_MSDC2008_Nongnghiep_Mau" xfId="4610"/>
    <cellStyle name="_09.GD-Yte_TT_MSDC2008_Nongnghiep_Mau 2" xfId="4611"/>
    <cellStyle name="_09.GD-Yte_TT_MSDC2008_Nongnghiep_Mau 3" xfId="4612"/>
    <cellStyle name="_09.GD-Yte_TT_MSDC2008_Nongnghiep_NGDD 2013 Thu chi NSNN " xfId="4613"/>
    <cellStyle name="_09.GD-Yte_TT_MSDC2008_Nongnghiep_NGDD 2013 Thu chi NSNN  2" xfId="4614"/>
    <cellStyle name="_09.GD-Yte_TT_MSDC2008_Nongnghiep_NGDD 2013 Thu chi NSNN  3" xfId="4615"/>
    <cellStyle name="_09.GD-Yte_TT_MSDC2008_Nongnghiep_NGTK-daydu-2014-Laodong" xfId="4616"/>
    <cellStyle name="_09.GD-Yte_TT_MSDC2008_Nongnghiep_NGTK-daydu-2014-Laodong 2" xfId="4617"/>
    <cellStyle name="_09.GD-Yte_TT_MSDC2008_Nongnghiep_NGTK-daydu-2014-Laodong 3" xfId="4618"/>
    <cellStyle name="_09.GD-Yte_TT_MSDC2008_Nongnghiep_Nien giam Thong ke_DSLD_2013_gui vu TH" xfId="4619"/>
    <cellStyle name="_09.GD-Yte_TT_MSDC2008_Nongnghiep_Nien giam Thong ke_DSLD_2013_gui vu TH_25-12-2014" xfId="4620"/>
    <cellStyle name="_09.GD-Yte_TT_MSDC2008_Nongnghiep_Nien giam Thong ke_DSLD_2013_gui vu TH_25-12-2014_Dieuchinh-DSTB-2010-2014-Tinh-Trungcau-CTK" xfId="4621"/>
    <cellStyle name="_09.GD-Yte_TT_MSDC2008_Nongnghiep_Nien giam Thong ke_DSLD_2013_gui vu TH_25-12-2014_Tonghop-phucdap-Tinh-Hanh-TuanAnh-V1" xfId="4622"/>
    <cellStyle name="_09.GD-Yte_TT_MSDC2008_Nongnghiep_Nien giam Thong ke_DSLD_2013_gui vu TH_25-12-2014_Uoc-danso-2014-2015-2016-BoTaichinh" xfId="4623"/>
    <cellStyle name="_09.GD-Yte_TT_MSDC2008_Nongnghiep_Nien giam Thong ke_DSLD_2013_gui vu TH_Dieuchinh-DSTB-2010-2014-Tinh-Trungcau-CTK" xfId="4624"/>
    <cellStyle name="_09.GD-Yte_TT_MSDC2008_Nongnghiep_Nien giam Thong ke_DSLD_2013_gui vu TH_Tonghop-phucdap-Tinh-Hanh-TuanAnh-V1" xfId="4625"/>
    <cellStyle name="_09.GD-Yte_TT_MSDC2008_Nongnghiep_Nien giam Thong ke_DSLD_2013_gui vu TH_Uoc-danso-2014-2015-2016-BoTaichinh" xfId="4626"/>
    <cellStyle name="_09.GD-Yte_TT_MSDC2008_Nongnghiep_Niengiam_Hung_final" xfId="4627"/>
    <cellStyle name="_09.GD-Yte_TT_MSDC2008_Nongnghiep_Niengiam_Hung_final 2" xfId="4628"/>
    <cellStyle name="_09.GD-Yte_TT_MSDC2008_Nongnghiep_Niengiam_Hung_final 3" xfId="4629"/>
    <cellStyle name="_09.GD-Yte_TT_MSDC2008_Nongnghiep_Nongnghiep NGDD 2012_cap nhat den 24-5-2013(1)" xfId="4630"/>
    <cellStyle name="_09.GD-Yte_TT_MSDC2008_Nongnghiep_Nongnghiep NGDD 2012_cap nhat den 24-5-2013(1) 2" xfId="4631"/>
    <cellStyle name="_09.GD-Yte_TT_MSDC2008_Nongnghiep_Nongnghiep NGDD 2012_cap nhat den 24-5-2013(1) 3" xfId="4632"/>
    <cellStyle name="_09.GD-Yte_TT_MSDC2008_Nongnghiep_Sovu-lyhon-2014" xfId="4633"/>
    <cellStyle name="_09.GD-Yte_TT_MSDC2008_Nongnghiep_TKQG" xfId="4634"/>
    <cellStyle name="_09.GD-Yte_TT_MSDC2008_Nongnghiep_Tonghop-phucdap-Tinh-Hanh-TuanAnh-V1" xfId="4635"/>
    <cellStyle name="_09.GD-Yte_TT_MSDC2008_Nongnghiep_Uoc-danso-2014-2015-2016-BoTaichinh" xfId="4636"/>
    <cellStyle name="_09.GD-Yte_TT_MSDC2008_Nongnghiep_Uoctinh-danso-31-12-2013-BoTaichinh-OUT" xfId="4637"/>
    <cellStyle name="_09.GD-Yte_TT_MSDC2008_Phan i (in)" xfId="4638"/>
    <cellStyle name="_09.GD-Yte_TT_MSDC2008_Phan i (in) 2" xfId="4639"/>
    <cellStyle name="_09.GD-Yte_TT_MSDC2008_Phan i (in) 3" xfId="4640"/>
    <cellStyle name="_09.GD-Yte_TT_MSDC2008_Phan II (In)" xfId="4641"/>
    <cellStyle name="_09.GD-Yte_TT_MSDC2008_So lieu quoc te TH" xfId="4642"/>
    <cellStyle name="_09.GD-Yte_TT_MSDC2008_So lieu quoc te TH 2" xfId="4643"/>
    <cellStyle name="_09.GD-Yte_TT_MSDC2008_So lieu quoc te TH 3" xfId="4644"/>
    <cellStyle name="_09.GD-Yte_TT_MSDC2008_So lieu quoc te TH_08 Cong nghiep 2010" xfId="4645"/>
    <cellStyle name="_09.GD-Yte_TT_MSDC2008_So lieu quoc te TH_08 Cong nghiep 2010 2" xfId="4646"/>
    <cellStyle name="_09.GD-Yte_TT_MSDC2008_So lieu quoc te TH_08 Cong nghiep 2010 3" xfId="4647"/>
    <cellStyle name="_09.GD-Yte_TT_MSDC2008_So lieu quoc te TH_08 Thuong mai va Du lich (Ok)" xfId="4648"/>
    <cellStyle name="_09.GD-Yte_TT_MSDC2008_So lieu quoc te TH_08 Thuong mai va Du lich (Ok) 2" xfId="4649"/>
    <cellStyle name="_09.GD-Yte_TT_MSDC2008_So lieu quoc te TH_08 Thuong mai va Du lich (Ok) 3" xfId="4650"/>
    <cellStyle name="_09.GD-Yte_TT_MSDC2008_So lieu quoc te TH_09 Chi so gia 2011- VuTKG-1 (Ok)" xfId="4651"/>
    <cellStyle name="_09.GD-Yte_TT_MSDC2008_So lieu quoc te TH_09 Chi so gia 2011- VuTKG-1 (Ok) 2" xfId="4652"/>
    <cellStyle name="_09.GD-Yte_TT_MSDC2008_So lieu quoc te TH_09 Chi so gia 2011- VuTKG-1 (Ok) 3" xfId="4653"/>
    <cellStyle name="_09.GD-Yte_TT_MSDC2008_So lieu quoc te TH_09 Du lich" xfId="4654"/>
    <cellStyle name="_09.GD-Yte_TT_MSDC2008_So lieu quoc te TH_09 Du lich 2" xfId="4655"/>
    <cellStyle name="_09.GD-Yte_TT_MSDC2008_So lieu quoc te TH_09 Du lich 3" xfId="4656"/>
    <cellStyle name="_09.GD-Yte_TT_MSDC2008_So lieu quoc te TH_10 Van tai va BCVT (da sua ok)" xfId="4657"/>
    <cellStyle name="_09.GD-Yte_TT_MSDC2008_So lieu quoc te TH_10 Van tai va BCVT (da sua ok) 2" xfId="4658"/>
    <cellStyle name="_09.GD-Yte_TT_MSDC2008_So lieu quoc te TH_10 Van tai va BCVT (da sua ok) 3" xfId="4659"/>
    <cellStyle name="_09.GD-Yte_TT_MSDC2008_So lieu quoc te TH_12 Giao duc, Y Te va Muc songnam2011" xfId="4660"/>
    <cellStyle name="_09.GD-Yte_TT_MSDC2008_So lieu quoc te TH_12 Giao duc, Y Te va Muc songnam2011 2" xfId="4661"/>
    <cellStyle name="_09.GD-Yte_TT_MSDC2008_So lieu quoc te TH_12 Giao duc, Y Te va Muc songnam2011 3" xfId="4662"/>
    <cellStyle name="_09.GD-Yte_TT_MSDC2008_So lieu quoc te TH_nien giam tom tat du lich va XNK" xfId="4663"/>
    <cellStyle name="_09.GD-Yte_TT_MSDC2008_So lieu quoc te TH_nien giam tom tat du lich va XNK 2" xfId="4664"/>
    <cellStyle name="_09.GD-Yte_TT_MSDC2008_So lieu quoc te TH_nien giam tom tat du lich va XNK 3" xfId="4665"/>
    <cellStyle name="_09.GD-Yte_TT_MSDC2008_So lieu quoc te TH_Nongnghiep" xfId="4666"/>
    <cellStyle name="_09.GD-Yte_TT_MSDC2008_So lieu quoc te TH_Nongnghiep 2" xfId="4667"/>
    <cellStyle name="_09.GD-Yte_TT_MSDC2008_So lieu quoc te TH_Nongnghiep 3" xfId="4668"/>
    <cellStyle name="_09.GD-Yte_TT_MSDC2008_So lieu quoc te TH_XNK" xfId="4669"/>
    <cellStyle name="_09.GD-Yte_TT_MSDC2008_So lieu quoc te TH_XNK 2" xfId="4670"/>
    <cellStyle name="_09.GD-Yte_TT_MSDC2008_So lieu quoc te TH_XNK 3" xfId="4671"/>
    <cellStyle name="_09.GD-Yte_TT_MSDC2008_So lieu quoc te(GDP)" xfId="4672"/>
    <cellStyle name="_09.GD-Yte_TT_MSDC2008_So lieu quoc te(GDP) 2" xfId="4673"/>
    <cellStyle name="_09.GD-Yte_TT_MSDC2008_So lieu quoc te(GDP) 3" xfId="4674"/>
    <cellStyle name="_09.GD-Yte_TT_MSDC2008_So lieu quoc te(GDP) 4" xfId="4675"/>
    <cellStyle name="_09.GD-Yte_TT_MSDC2008_So lieu quoc te(GDP)_02  Dan so lao dong(OK)" xfId="4676"/>
    <cellStyle name="_09.GD-Yte_TT_MSDC2008_So lieu quoc te(GDP)_02  Dan so lao dong(OK) 2" xfId="4677"/>
    <cellStyle name="_09.GD-Yte_TT_MSDC2008_So lieu quoc te(GDP)_02  Dan so lao dong(OK) 3" xfId="4678"/>
    <cellStyle name="_09.GD-Yte_TT_MSDC2008_So lieu quoc te(GDP)_03 TKQG va Thu chi NSNN 2012" xfId="4679"/>
    <cellStyle name="_09.GD-Yte_TT_MSDC2008_So lieu quoc te(GDP)_03 TKQG va Thu chi NSNN 2012 2" xfId="4680"/>
    <cellStyle name="_09.GD-Yte_TT_MSDC2008_So lieu quoc te(GDP)_03 TKQG va Thu chi NSNN 2012 3" xfId="4681"/>
    <cellStyle name="_09.GD-Yte_TT_MSDC2008_So lieu quoc te(GDP)_04 Doanh nghiep va CSKDCT 2012" xfId="4682"/>
    <cellStyle name="_09.GD-Yte_TT_MSDC2008_So lieu quoc te(GDP)_04 Doanh nghiep va CSKDCT 2012 2" xfId="4683"/>
    <cellStyle name="_09.GD-Yte_TT_MSDC2008_So lieu quoc te(GDP)_04 Doanh nghiep va CSKDCT 2012 3" xfId="4684"/>
    <cellStyle name="_09.GD-Yte_TT_MSDC2008_So lieu quoc te(GDP)_05 Doanh nghiep va Ca the_2011 (Ok)" xfId="4685"/>
    <cellStyle name="_09.GD-Yte_TT_MSDC2008_So lieu quoc te(GDP)_06 NGTT LN,TS 2013 co so" xfId="4686"/>
    <cellStyle name="_09.GD-Yte_TT_MSDC2008_So lieu quoc te(GDP)_07 NGTT CN 2012" xfId="4687"/>
    <cellStyle name="_09.GD-Yte_TT_MSDC2008_So lieu quoc te(GDP)_07 NGTT CN 2012 2" xfId="4688"/>
    <cellStyle name="_09.GD-Yte_TT_MSDC2008_So lieu quoc te(GDP)_07 NGTT CN 2012 3" xfId="4689"/>
    <cellStyle name="_09.GD-Yte_TT_MSDC2008_So lieu quoc te(GDP)_08 Thuong mai Tong muc - Diep" xfId="4690"/>
    <cellStyle name="_09.GD-Yte_TT_MSDC2008_So lieu quoc te(GDP)_08 Thuong mai Tong muc - Diep 2" xfId="4691"/>
    <cellStyle name="_09.GD-Yte_TT_MSDC2008_So lieu quoc te(GDP)_08 Thuong mai Tong muc - Diep 3" xfId="4692"/>
    <cellStyle name="_09.GD-Yte_TT_MSDC2008_So lieu quoc te(GDP)_08 Thuong mai va Du lich (Ok)" xfId="4693"/>
    <cellStyle name="_09.GD-Yte_TT_MSDC2008_So lieu quoc te(GDP)_08 Thuong mai va Du lich (Ok) 2" xfId="4694"/>
    <cellStyle name="_09.GD-Yte_TT_MSDC2008_So lieu quoc te(GDP)_08 Thuong mai va Du lich (Ok) 3" xfId="4695"/>
    <cellStyle name="_09.GD-Yte_TT_MSDC2008_So lieu quoc te(GDP)_08 Thuong mai va Du lich (Ok)_nien giam tom tat nong nghiep 2013" xfId="4696"/>
    <cellStyle name="_09.GD-Yte_TT_MSDC2008_So lieu quoc te(GDP)_08 Thuong mai va Du lich (Ok)_Phan II (In)" xfId="4697"/>
    <cellStyle name="_09.GD-Yte_TT_MSDC2008_So lieu quoc te(GDP)_09 Chi so gia 2011- VuTKG-1 (Ok)" xfId="4698"/>
    <cellStyle name="_09.GD-Yte_TT_MSDC2008_So lieu quoc te(GDP)_09 Chi so gia 2011- VuTKG-1 (Ok) 2" xfId="4699"/>
    <cellStyle name="_09.GD-Yte_TT_MSDC2008_So lieu quoc te(GDP)_09 Chi so gia 2011- VuTKG-1 (Ok) 3" xfId="4700"/>
    <cellStyle name="_09.GD-Yte_TT_MSDC2008_So lieu quoc te(GDP)_09 Chi so gia 2011- VuTKG-1 (Ok)_nien giam tom tat nong nghiep 2013" xfId="4701"/>
    <cellStyle name="_09.GD-Yte_TT_MSDC2008_So lieu quoc te(GDP)_09 Chi so gia 2011- VuTKG-1 (Ok)_Phan II (In)" xfId="4702"/>
    <cellStyle name="_09.GD-Yte_TT_MSDC2008_So lieu quoc te(GDP)_09 Du lich" xfId="4703"/>
    <cellStyle name="_09.GD-Yte_TT_MSDC2008_So lieu quoc te(GDP)_09 Du lich 2" xfId="4704"/>
    <cellStyle name="_09.GD-Yte_TT_MSDC2008_So lieu quoc te(GDP)_09 Du lich 3" xfId="4705"/>
    <cellStyle name="_09.GD-Yte_TT_MSDC2008_So lieu quoc te(GDP)_09 Du lich_nien giam tom tat nong nghiep 2013" xfId="4706"/>
    <cellStyle name="_09.GD-Yte_TT_MSDC2008_So lieu quoc te(GDP)_09 Du lich_Phan II (In)" xfId="4707"/>
    <cellStyle name="_09.GD-Yte_TT_MSDC2008_So lieu quoc te(GDP)_10 Van tai va BCVT (da sua ok)" xfId="4708"/>
    <cellStyle name="_09.GD-Yte_TT_MSDC2008_So lieu quoc te(GDP)_10 Van tai va BCVT (da sua ok) 2" xfId="4709"/>
    <cellStyle name="_09.GD-Yte_TT_MSDC2008_So lieu quoc te(GDP)_10 Van tai va BCVT (da sua ok) 3" xfId="4710"/>
    <cellStyle name="_09.GD-Yte_TT_MSDC2008_So lieu quoc te(GDP)_10 Van tai va BCVT (da sua ok)_nien giam tom tat nong nghiep 2013" xfId="4711"/>
    <cellStyle name="_09.GD-Yte_TT_MSDC2008_So lieu quoc te(GDP)_10 Van tai va BCVT (da sua ok)_Phan II (In)" xfId="4712"/>
    <cellStyle name="_09.GD-Yte_TT_MSDC2008_So lieu quoc te(GDP)_11 (3)" xfId="4713"/>
    <cellStyle name="_09.GD-Yte_TT_MSDC2008_So lieu quoc te(GDP)_11 (3) 2" xfId="4714"/>
    <cellStyle name="_09.GD-Yte_TT_MSDC2008_So lieu quoc te(GDP)_11 (3) 3" xfId="4715"/>
    <cellStyle name="_09.GD-Yte_TT_MSDC2008_So lieu quoc te(GDP)_11 (3) 4" xfId="4716"/>
    <cellStyle name="_09.GD-Yte_TT_MSDC2008_So lieu quoc te(GDP)_11 (3)_04 Doanh nghiep va CSKDCT 2012" xfId="4717"/>
    <cellStyle name="_09.GD-Yte_TT_MSDC2008_So lieu quoc te(GDP)_11 (3)_04 Doanh nghiep va CSKDCT 2012 2" xfId="4718"/>
    <cellStyle name="_09.GD-Yte_TT_MSDC2008_So lieu quoc te(GDP)_11 (3)_04 Doanh nghiep va CSKDCT 2012 3" xfId="4719"/>
    <cellStyle name="_09.GD-Yte_TT_MSDC2008_So lieu quoc te(GDP)_11 (3)_Book2" xfId="4720"/>
    <cellStyle name="_09.GD-Yte_TT_MSDC2008_So lieu quoc te(GDP)_11 (3)_Book2 2" xfId="4721"/>
    <cellStyle name="_09.GD-Yte_TT_MSDC2008_So lieu quoc te(GDP)_11 (3)_Book2 3" xfId="4722"/>
    <cellStyle name="_09.GD-Yte_TT_MSDC2008_So lieu quoc te(GDP)_11 (3)_NGTK-daydu-2014-Laodong" xfId="4723"/>
    <cellStyle name="_09.GD-Yte_TT_MSDC2008_So lieu quoc te(GDP)_11 (3)_NGTK-daydu-2014-Laodong 2" xfId="4724"/>
    <cellStyle name="_09.GD-Yte_TT_MSDC2008_So lieu quoc te(GDP)_11 (3)_NGTK-daydu-2014-Laodong 3" xfId="4725"/>
    <cellStyle name="_09.GD-Yte_TT_MSDC2008_So lieu quoc te(GDP)_11 (3)_nien giam tom tat nong nghiep 2013" xfId="4726"/>
    <cellStyle name="_09.GD-Yte_TT_MSDC2008_So lieu quoc te(GDP)_11 (3)_Niengiam_Hung_final" xfId="4727"/>
    <cellStyle name="_09.GD-Yte_TT_MSDC2008_So lieu quoc te(GDP)_11 (3)_Niengiam_Hung_final 2" xfId="4728"/>
    <cellStyle name="_09.GD-Yte_TT_MSDC2008_So lieu quoc te(GDP)_11 (3)_Niengiam_Hung_final 3" xfId="4729"/>
    <cellStyle name="_09.GD-Yte_TT_MSDC2008_So lieu quoc te(GDP)_11 (3)_Phan II (In)" xfId="4730"/>
    <cellStyle name="_09.GD-Yte_TT_MSDC2008_So lieu quoc te(GDP)_11 (3)_Sovu-lyhon-2014" xfId="4731"/>
    <cellStyle name="_09.GD-Yte_TT_MSDC2008_So lieu quoc te(GDP)_11 (3)_Xl0000167" xfId="4732"/>
    <cellStyle name="_09.GD-Yte_TT_MSDC2008_So lieu quoc te(GDP)_11 (3)_Xl0000167 2" xfId="4733"/>
    <cellStyle name="_09.GD-Yte_TT_MSDC2008_So lieu quoc te(GDP)_11 (3)_Xl0000167 3" xfId="4734"/>
    <cellStyle name="_09.GD-Yte_TT_MSDC2008_So lieu quoc te(GDP)_12 (2)" xfId="4735"/>
    <cellStyle name="_09.GD-Yte_TT_MSDC2008_So lieu quoc te(GDP)_12 (2) 2" xfId="4736"/>
    <cellStyle name="_09.GD-Yte_TT_MSDC2008_So lieu quoc te(GDP)_12 (2) 3" xfId="4737"/>
    <cellStyle name="_09.GD-Yte_TT_MSDC2008_So lieu quoc te(GDP)_12 (2) 4" xfId="4738"/>
    <cellStyle name="_09.GD-Yte_TT_MSDC2008_So lieu quoc te(GDP)_12 (2)_04 Doanh nghiep va CSKDCT 2012" xfId="4739"/>
    <cellStyle name="_09.GD-Yte_TT_MSDC2008_So lieu quoc te(GDP)_12 (2)_04 Doanh nghiep va CSKDCT 2012 2" xfId="4740"/>
    <cellStyle name="_09.GD-Yte_TT_MSDC2008_So lieu quoc te(GDP)_12 (2)_04 Doanh nghiep va CSKDCT 2012 3" xfId="4741"/>
    <cellStyle name="_09.GD-Yte_TT_MSDC2008_So lieu quoc te(GDP)_12 (2)_Book2" xfId="4742"/>
    <cellStyle name="_09.GD-Yte_TT_MSDC2008_So lieu quoc te(GDP)_12 (2)_Book2 2" xfId="4743"/>
    <cellStyle name="_09.GD-Yte_TT_MSDC2008_So lieu quoc te(GDP)_12 (2)_Book2 3" xfId="4744"/>
    <cellStyle name="_09.GD-Yte_TT_MSDC2008_So lieu quoc te(GDP)_12 (2)_NGTK-daydu-2014-Laodong" xfId="4745"/>
    <cellStyle name="_09.GD-Yte_TT_MSDC2008_So lieu quoc te(GDP)_12 (2)_NGTK-daydu-2014-Laodong 2" xfId="4746"/>
    <cellStyle name="_09.GD-Yte_TT_MSDC2008_So lieu quoc te(GDP)_12 (2)_NGTK-daydu-2014-Laodong 3" xfId="4747"/>
    <cellStyle name="_09.GD-Yte_TT_MSDC2008_So lieu quoc te(GDP)_12 (2)_nien giam tom tat nong nghiep 2013" xfId="4748"/>
    <cellStyle name="_09.GD-Yte_TT_MSDC2008_So lieu quoc te(GDP)_12 (2)_Niengiam_Hung_final" xfId="4749"/>
    <cellStyle name="_09.GD-Yte_TT_MSDC2008_So lieu quoc te(GDP)_12 (2)_Niengiam_Hung_final 2" xfId="4750"/>
    <cellStyle name="_09.GD-Yte_TT_MSDC2008_So lieu quoc te(GDP)_12 (2)_Niengiam_Hung_final 3" xfId="4751"/>
    <cellStyle name="_09.GD-Yte_TT_MSDC2008_So lieu quoc te(GDP)_12 (2)_Phan II (In)" xfId="4752"/>
    <cellStyle name="_09.GD-Yte_TT_MSDC2008_So lieu quoc te(GDP)_12 (2)_Sovu-lyhon-2014" xfId="4753"/>
    <cellStyle name="_09.GD-Yte_TT_MSDC2008_So lieu quoc te(GDP)_12 (2)_Xl0000167" xfId="4754"/>
    <cellStyle name="_09.GD-Yte_TT_MSDC2008_So lieu quoc te(GDP)_12 (2)_Xl0000167 2" xfId="4755"/>
    <cellStyle name="_09.GD-Yte_TT_MSDC2008_So lieu quoc te(GDP)_12 (2)_Xl0000167 3" xfId="4756"/>
    <cellStyle name="_09.GD-Yte_TT_MSDC2008_So lieu quoc te(GDP)_12 Giao duc, Y Te va Muc songnam2011" xfId="4757"/>
    <cellStyle name="_09.GD-Yte_TT_MSDC2008_So lieu quoc te(GDP)_12 Giao duc, Y Te va Muc songnam2011 2" xfId="4758"/>
    <cellStyle name="_09.GD-Yte_TT_MSDC2008_So lieu quoc te(GDP)_12 Giao duc, Y Te va Muc songnam2011 3" xfId="4759"/>
    <cellStyle name="_09.GD-Yte_TT_MSDC2008_So lieu quoc te(GDP)_12 Giao duc, Y Te va Muc songnam2011_nien giam tom tat nong nghiep 2013" xfId="4760"/>
    <cellStyle name="_09.GD-Yte_TT_MSDC2008_So lieu quoc te(GDP)_12 Giao duc, Y Te va Muc songnam2011_Phan II (In)" xfId="4761"/>
    <cellStyle name="_09.GD-Yte_TT_MSDC2008_So lieu quoc te(GDP)_12 MSDC_Thuy Van" xfId="4762"/>
    <cellStyle name="_09.GD-Yte_TT_MSDC2008_So lieu quoc te(GDP)_12 So lieu quoc te (Ok)" xfId="4763"/>
    <cellStyle name="_09.GD-Yte_TT_MSDC2008_So lieu quoc te(GDP)_12 So lieu quoc te (Ok) 2" xfId="4764"/>
    <cellStyle name="_09.GD-Yte_TT_MSDC2008_So lieu quoc te(GDP)_12 So lieu quoc te (Ok) 3" xfId="4765"/>
    <cellStyle name="_09.GD-Yte_TT_MSDC2008_So lieu quoc te(GDP)_12 So lieu quoc te (Ok)_nien giam tom tat nong nghiep 2013" xfId="4766"/>
    <cellStyle name="_09.GD-Yte_TT_MSDC2008_So lieu quoc te(GDP)_12 So lieu quoc te (Ok)_Phan II (In)" xfId="4767"/>
    <cellStyle name="_09.GD-Yte_TT_MSDC2008_So lieu quoc te(GDP)_13 Van tai 2012" xfId="4768"/>
    <cellStyle name="_09.GD-Yte_TT_MSDC2008_So lieu quoc te(GDP)_13 Van tai 2012 2" xfId="4769"/>
    <cellStyle name="_09.GD-Yte_TT_MSDC2008_So lieu quoc te(GDP)_13 Van tai 2012 3" xfId="4770"/>
    <cellStyle name="_09.GD-Yte_TT_MSDC2008_So lieu quoc te(GDP)_Book2" xfId="4771"/>
    <cellStyle name="_09.GD-Yte_TT_MSDC2008_So lieu quoc te(GDP)_Book2 2" xfId="4772"/>
    <cellStyle name="_09.GD-Yte_TT_MSDC2008_So lieu quoc te(GDP)_Book2 3" xfId="4773"/>
    <cellStyle name="_09.GD-Yte_TT_MSDC2008_So lieu quoc te(GDP)_Giaoduc2013(ok)" xfId="4774"/>
    <cellStyle name="_09.GD-Yte_TT_MSDC2008_So lieu quoc te(GDP)_Giaoduc2013(ok) 2" xfId="4775"/>
    <cellStyle name="_09.GD-Yte_TT_MSDC2008_So lieu quoc te(GDP)_Giaoduc2013(ok) 3" xfId="4776"/>
    <cellStyle name="_09.GD-Yte_TT_MSDC2008_So lieu quoc te(GDP)_Maket NGTT2012 LN,TS (7-1-2013)" xfId="4777"/>
    <cellStyle name="_09.GD-Yte_TT_MSDC2008_So lieu quoc te(GDP)_Maket NGTT2012 LN,TS (7-1-2013) 2" xfId="4778"/>
    <cellStyle name="_09.GD-Yte_TT_MSDC2008_So lieu quoc te(GDP)_Maket NGTT2012 LN,TS (7-1-2013) 3" xfId="4779"/>
    <cellStyle name="_09.GD-Yte_TT_MSDC2008_So lieu quoc te(GDP)_Maket NGTT2012 LN,TS (7-1-2013)_Nongnghiep" xfId="4780"/>
    <cellStyle name="_09.GD-Yte_TT_MSDC2008_So lieu quoc te(GDP)_Maket NGTT2012 LN,TS (7-1-2013)_Nongnghiep 2" xfId="4781"/>
    <cellStyle name="_09.GD-Yte_TT_MSDC2008_So lieu quoc te(GDP)_Maket NGTT2012 LN,TS (7-1-2013)_Nongnghiep 3" xfId="4782"/>
    <cellStyle name="_09.GD-Yte_TT_MSDC2008_So lieu quoc te(GDP)_Mau" xfId="4783"/>
    <cellStyle name="_09.GD-Yte_TT_MSDC2008_So lieu quoc te(GDP)_Ngiam_lamnghiep_2011_v2(1)(1)" xfId="4784"/>
    <cellStyle name="_09.GD-Yte_TT_MSDC2008_So lieu quoc te(GDP)_Ngiam_lamnghiep_2011_v2(1)(1) 2" xfId="4785"/>
    <cellStyle name="_09.GD-Yte_TT_MSDC2008_So lieu quoc te(GDP)_Ngiam_lamnghiep_2011_v2(1)(1) 3" xfId="4786"/>
    <cellStyle name="_09.GD-Yte_TT_MSDC2008_So lieu quoc te(GDP)_Ngiam_lamnghiep_2011_v2(1)(1)_Nongnghiep" xfId="4787"/>
    <cellStyle name="_09.GD-Yte_TT_MSDC2008_So lieu quoc te(GDP)_Ngiam_lamnghiep_2011_v2(1)(1)_Nongnghiep 2" xfId="4788"/>
    <cellStyle name="_09.GD-Yte_TT_MSDC2008_So lieu quoc te(GDP)_Ngiam_lamnghiep_2011_v2(1)(1)_Nongnghiep 3" xfId="4789"/>
    <cellStyle name="_09.GD-Yte_TT_MSDC2008_So lieu quoc te(GDP)_NGTK-daydu-2014-Laodong" xfId="4790"/>
    <cellStyle name="_09.GD-Yte_TT_MSDC2008_So lieu quoc te(GDP)_NGTK-daydu-2014-Laodong 2" xfId="4791"/>
    <cellStyle name="_09.GD-Yte_TT_MSDC2008_So lieu quoc te(GDP)_NGTK-daydu-2014-Laodong 3" xfId="4792"/>
    <cellStyle name="_09.GD-Yte_TT_MSDC2008_So lieu quoc te(GDP)_NGTT LN,TS 2012 (Chuan)" xfId="4793"/>
    <cellStyle name="_09.GD-Yte_TT_MSDC2008_So lieu quoc te(GDP)_NGTT LN,TS 2012 (Chuan) 2" xfId="4794"/>
    <cellStyle name="_09.GD-Yte_TT_MSDC2008_So lieu quoc te(GDP)_NGTT LN,TS 2012 (Chuan) 3" xfId="4795"/>
    <cellStyle name="_09.GD-Yte_TT_MSDC2008_So lieu quoc te(GDP)_Nien giam TT Vu Nong nghiep 2012(solieu)-gui Vu TH 29-3-2013" xfId="4796"/>
    <cellStyle name="_09.GD-Yte_TT_MSDC2008_So lieu quoc te(GDP)_Nien giam TT Vu Nong nghiep 2012(solieu)-gui Vu TH 29-3-2013 2" xfId="4797"/>
    <cellStyle name="_09.GD-Yte_TT_MSDC2008_So lieu quoc te(GDP)_Nien giam TT Vu Nong nghiep 2012(solieu)-gui Vu TH 29-3-2013 3" xfId="4798"/>
    <cellStyle name="_09.GD-Yte_TT_MSDC2008_So lieu quoc te(GDP)_Niengiam_Hung_final" xfId="4799"/>
    <cellStyle name="_09.GD-Yte_TT_MSDC2008_So lieu quoc te(GDP)_Niengiam_Hung_final 2" xfId="4800"/>
    <cellStyle name="_09.GD-Yte_TT_MSDC2008_So lieu quoc te(GDP)_Niengiam_Hung_final 3" xfId="4801"/>
    <cellStyle name="_09.GD-Yte_TT_MSDC2008_So lieu quoc te(GDP)_Nongnghiep" xfId="4802"/>
    <cellStyle name="_09.GD-Yte_TT_MSDC2008_So lieu quoc te(GDP)_Nongnghiep 2" xfId="4803"/>
    <cellStyle name="_09.GD-Yte_TT_MSDC2008_So lieu quoc te(GDP)_Nongnghiep 3" xfId="4804"/>
    <cellStyle name="_09.GD-Yte_TT_MSDC2008_So lieu quoc te(GDP)_Nongnghiep NGDD 2012_cap nhat den 24-5-2013(1)" xfId="4805"/>
    <cellStyle name="_09.GD-Yte_TT_MSDC2008_So lieu quoc te(GDP)_Nongnghiep NGDD 2012_cap nhat den 24-5-2013(1) 2" xfId="4806"/>
    <cellStyle name="_09.GD-Yte_TT_MSDC2008_So lieu quoc te(GDP)_Nongnghiep NGDD 2012_cap nhat den 24-5-2013(1) 3" xfId="4807"/>
    <cellStyle name="_09.GD-Yte_TT_MSDC2008_So lieu quoc te(GDP)_Nongnghiep_Nongnghiep NGDD 2012_cap nhat den 24-5-2013(1)" xfId="4808"/>
    <cellStyle name="_09.GD-Yte_TT_MSDC2008_So lieu quoc te(GDP)_Nongnghiep_Nongnghiep NGDD 2012_cap nhat den 24-5-2013(1) 2" xfId="4809"/>
    <cellStyle name="_09.GD-Yte_TT_MSDC2008_So lieu quoc te(GDP)_Nongnghiep_Nongnghiep NGDD 2012_cap nhat den 24-5-2013(1) 3" xfId="4810"/>
    <cellStyle name="_09.GD-Yte_TT_MSDC2008_So lieu quoc te(GDP)_Sovu-lyhon-2014" xfId="4811"/>
    <cellStyle name="_09.GD-Yte_TT_MSDC2008_So lieu quoc te(GDP)_TKQG" xfId="4812"/>
    <cellStyle name="_09.GD-Yte_TT_MSDC2008_So lieu quoc te(GDP)_Xl0000147" xfId="4813"/>
    <cellStyle name="_09.GD-Yte_TT_MSDC2008_So lieu quoc te(GDP)_Xl0000147 2" xfId="4814"/>
    <cellStyle name="_09.GD-Yte_TT_MSDC2008_So lieu quoc te(GDP)_Xl0000147 3" xfId="4815"/>
    <cellStyle name="_09.GD-Yte_TT_MSDC2008_So lieu quoc te(GDP)_Xl0000167" xfId="4816"/>
    <cellStyle name="_09.GD-Yte_TT_MSDC2008_So lieu quoc te(GDP)_Xl0000167 2" xfId="4817"/>
    <cellStyle name="_09.GD-Yte_TT_MSDC2008_So lieu quoc te(GDP)_Xl0000167 3" xfId="4818"/>
    <cellStyle name="_09.GD-Yte_TT_MSDC2008_So lieu quoc te(GDP)_XNK" xfId="4819"/>
    <cellStyle name="_09.GD-Yte_TT_MSDC2008_So lieu quoc te(GDP)_XNK 2" xfId="4820"/>
    <cellStyle name="_09.GD-Yte_TT_MSDC2008_So lieu quoc te(GDP)_XNK 3" xfId="4821"/>
    <cellStyle name="_09.GD-Yte_TT_MSDC2008_So lieu quoc te(GDP)_XNK_nien giam tom tat nong nghiep 2013" xfId="4822"/>
    <cellStyle name="_09.GD-Yte_TT_MSDC2008_So lieu quoc te(GDP)_XNK_Phan II (In)" xfId="4823"/>
    <cellStyle name="_09.GD-Yte_TT_MSDC2008_TKQG" xfId="4824"/>
    <cellStyle name="_09.GD-Yte_TT_MSDC2008_Tong hop 1" xfId="4825"/>
    <cellStyle name="_09.GD-Yte_TT_MSDC2008_Tong hop 1 2" xfId="4826"/>
    <cellStyle name="_09.GD-Yte_TT_MSDC2008_Tong hop 1 3" xfId="4827"/>
    <cellStyle name="_09.GD-Yte_TT_MSDC2008_Tong hop 1 4" xfId="4828"/>
    <cellStyle name="_09.GD-Yte_TT_MSDC2008_Tong hop 1_Book2" xfId="4829"/>
    <cellStyle name="_09.GD-Yte_TT_MSDC2008_Tong hop 1_Book2 2" xfId="4830"/>
    <cellStyle name="_09.GD-Yte_TT_MSDC2008_Tong hop 1_Book2 3" xfId="4831"/>
    <cellStyle name="_09.GD-Yte_TT_MSDC2008_Tong hop 1_NGTK-daydu-2014-Laodong" xfId="4832"/>
    <cellStyle name="_09.GD-Yte_TT_MSDC2008_Tong hop 1_NGTK-daydu-2014-Laodong 2" xfId="4833"/>
    <cellStyle name="_09.GD-Yte_TT_MSDC2008_Tong hop 1_NGTK-daydu-2014-Laodong 3" xfId="4834"/>
    <cellStyle name="_09.GD-Yte_TT_MSDC2008_Tong hop 1_Niengiam_Hung_final" xfId="4835"/>
    <cellStyle name="_09.GD-Yte_TT_MSDC2008_Tong hop 1_Niengiam_Hung_final 2" xfId="4836"/>
    <cellStyle name="_09.GD-Yte_TT_MSDC2008_Tong hop 1_Niengiam_Hung_final 3" xfId="4837"/>
    <cellStyle name="_09.GD-Yte_TT_MSDC2008_Tong hop 1_Sovu-lyhon-2014" xfId="4838"/>
    <cellStyle name="_09.GD-Yte_TT_MSDC2008_Tong hop NGTT" xfId="4839"/>
    <cellStyle name="_09.GD-Yte_TT_MSDC2008_Tong hop NGTT 2" xfId="4840"/>
    <cellStyle name="_09.GD-Yte_TT_MSDC2008_Tong hop NGTT 3" xfId="4841"/>
    <cellStyle name="_09.GD-Yte_TT_MSDC2008_Tong hop NGTT 4" xfId="4842"/>
    <cellStyle name="_09.GD-Yte_TT_MSDC2008_Tong hop NGTT_01 Don vi HC" xfId="4843"/>
    <cellStyle name="_09.GD-Yte_TT_MSDC2008_Tong hop NGTT_01 Don vi HC 2" xfId="4844"/>
    <cellStyle name="_09.GD-Yte_TT_MSDC2008_Tong hop NGTT_01 Don vi HC 3" xfId="4845"/>
    <cellStyle name="_09.GD-Yte_TT_MSDC2008_Tong hop NGTT_Book1" xfId="4846"/>
    <cellStyle name="_09.GD-Yte_TT_MSDC2008_Tong hop NGTT_Book1 2" xfId="4847"/>
    <cellStyle name="_09.GD-Yte_TT_MSDC2008_Tong hop NGTT_Book1 3" xfId="4848"/>
    <cellStyle name="_09.GD-Yte_TT_MSDC2008_Tong hop NGTT_Book2" xfId="4849"/>
    <cellStyle name="_09.GD-Yte_TT_MSDC2008_Tong hop NGTT_Book2 2" xfId="4850"/>
    <cellStyle name="_09.GD-Yte_TT_MSDC2008_Tong hop NGTT_Book2 3" xfId="4851"/>
    <cellStyle name="_09.GD-Yte_TT_MSDC2008_Tong hop NGTT_Dieuchinh-DSTB-2010-2014-Tinh-Trungcau-CTK" xfId="4852"/>
    <cellStyle name="_09.GD-Yte_TT_MSDC2008_Tong hop NGTT_Market DSLD 2013  Co so" xfId="4853"/>
    <cellStyle name="_09.GD-Yte_TT_MSDC2008_Tong hop NGTT_Market DSLD 2013  Co so_Dieuchinh-DSTB-2010-2014-Tinh-Trungcau-CTK" xfId="4854"/>
    <cellStyle name="_09.GD-Yte_TT_MSDC2008_Tong hop NGTT_Market DSLD 2013  Co so_Tonghop-phucdap-Tinh-Hanh-TuanAnh-V1" xfId="4855"/>
    <cellStyle name="_09.GD-Yte_TT_MSDC2008_Tong hop NGTT_Market DSLD 2013  Co so_Uoc-danso-2014-2015-2016-BoTaichinh" xfId="4856"/>
    <cellStyle name="_09.GD-Yte_TT_MSDC2008_Tong hop NGTT_Mau" xfId="4857"/>
    <cellStyle name="_09.GD-Yte_TT_MSDC2008_Tong hop NGTT_Mau 2" xfId="4858"/>
    <cellStyle name="_09.GD-Yte_TT_MSDC2008_Tong hop NGTT_Mau 3" xfId="4859"/>
    <cellStyle name="_09.GD-Yte_TT_MSDC2008_Tong hop NGTT_NGTK-daydu-2014-Laodong" xfId="4860"/>
    <cellStyle name="_09.GD-Yte_TT_MSDC2008_Tong hop NGTT_NGTK-daydu-2014-Laodong 2" xfId="4861"/>
    <cellStyle name="_09.GD-Yte_TT_MSDC2008_Tong hop NGTT_NGTK-daydu-2014-Laodong 3" xfId="4862"/>
    <cellStyle name="_09.GD-Yte_TT_MSDC2008_Tong hop NGTT_Nien giam Thong ke_DSLD_2013_gui vu TH" xfId="4863"/>
    <cellStyle name="_09.GD-Yte_TT_MSDC2008_Tong hop NGTT_Nien giam Thong ke_DSLD_2013_gui vu TH_25-12-2014" xfId="4864"/>
    <cellStyle name="_09.GD-Yte_TT_MSDC2008_Tong hop NGTT_Nien giam Thong ke_DSLD_2013_gui vu TH_25-12-2014_Dieuchinh-DSTB-2010-2014-Tinh-Trungcau-CTK" xfId="4865"/>
    <cellStyle name="_09.GD-Yte_TT_MSDC2008_Tong hop NGTT_Nien giam Thong ke_DSLD_2013_gui vu TH_25-12-2014_Tonghop-phucdap-Tinh-Hanh-TuanAnh-V1" xfId="4866"/>
    <cellStyle name="_09.GD-Yte_TT_MSDC2008_Tong hop NGTT_Nien giam Thong ke_DSLD_2013_gui vu TH_25-12-2014_Uoc-danso-2014-2015-2016-BoTaichinh" xfId="4867"/>
    <cellStyle name="_09.GD-Yte_TT_MSDC2008_Tong hop NGTT_Nien giam Thong ke_DSLD_2013_gui vu TH_Dieuchinh-DSTB-2010-2014-Tinh-Trungcau-CTK" xfId="4868"/>
    <cellStyle name="_09.GD-Yte_TT_MSDC2008_Tong hop NGTT_Nien giam Thong ke_DSLD_2013_gui vu TH_Tonghop-phucdap-Tinh-Hanh-TuanAnh-V1" xfId="4869"/>
    <cellStyle name="_09.GD-Yte_TT_MSDC2008_Tong hop NGTT_Nien giam Thong ke_DSLD_2013_gui vu TH_Uoc-danso-2014-2015-2016-BoTaichinh" xfId="4870"/>
    <cellStyle name="_09.GD-Yte_TT_MSDC2008_Tong hop NGTT_Niengiam_Hung_final" xfId="4871"/>
    <cellStyle name="_09.GD-Yte_TT_MSDC2008_Tong hop NGTT_Niengiam_Hung_final 2" xfId="4872"/>
    <cellStyle name="_09.GD-Yte_TT_MSDC2008_Tong hop NGTT_Niengiam_Hung_final 3" xfId="4873"/>
    <cellStyle name="_09.GD-Yte_TT_MSDC2008_Tong hop NGTT_Sovu-lyhon-2014" xfId="4874"/>
    <cellStyle name="_09.GD-Yte_TT_MSDC2008_Tong hop NGTT_Tonghop-phucdap-Tinh-Hanh-TuanAnh-V1" xfId="4875"/>
    <cellStyle name="_09.GD-Yte_TT_MSDC2008_Tong hop NGTT_Uoc-danso-2014-2015-2016-BoTaichinh" xfId="4876"/>
    <cellStyle name="_09.GD-Yte_TT_MSDC2008_Tong hop NGTT_Uoctinh-danso-31-12-2013-BoTaichinh-OUT" xfId="4877"/>
    <cellStyle name="_09.GD-Yte_TT_MSDC2008_Tysuat-dicu-1-nam-1-4-2014" xfId="4878"/>
    <cellStyle name="_09.GD-Yte_TT_MSDC2008_Tysuat-dicu-1-nam-1-4-2014_Dieuchinh-DSTB-2010-2014-Tinh-Trungcau-CTK" xfId="4879"/>
    <cellStyle name="_09.GD-Yte_TT_MSDC2008_Tysuat-dicu-1-nam-1-4-2014_Tonghop-phucdap-Tinh-Hanh-TuanAnh-V1" xfId="4880"/>
    <cellStyle name="_09.GD-Yte_TT_MSDC2008_Tysuat-dicu-1-nam-1-4-2014_Uoc-danso-2014-2015-2016-BoTaichinh" xfId="4881"/>
    <cellStyle name="_09.GD-Yte_TT_MSDC2008_Uoctinh-danso-31-12-2013-BoTaichinh-OUT" xfId="4882"/>
    <cellStyle name="_09.GD-Yte_TT_MSDC2008_Xl0000006" xfId="4883"/>
    <cellStyle name="_09.GD-Yte_TT_MSDC2008_Xl0000167" xfId="4884"/>
    <cellStyle name="_09.GD-Yte_TT_MSDC2008_Xl0000167 2" xfId="4885"/>
    <cellStyle name="_09.GD-Yte_TT_MSDC2008_Xl0000167 3" xfId="4886"/>
    <cellStyle name="_09.GD-Yte_TT_MSDC2008_XNK" xfId="4887"/>
    <cellStyle name="_09.GD-Yte_TT_MSDC2008_XNK 2" xfId="4888"/>
    <cellStyle name="_09.GD-Yte_TT_MSDC2008_XNK 3" xfId="4889"/>
    <cellStyle name="_09.GD-Yte_TT_MSDC2008_XNK 4" xfId="4890"/>
    <cellStyle name="_09.GD-Yte_TT_MSDC2008_XNK_08 Thuong mai Tong muc - Diep" xfId="4891"/>
    <cellStyle name="_09.GD-Yte_TT_MSDC2008_XNK_08 Thuong mai Tong muc - Diep 2" xfId="4892"/>
    <cellStyle name="_09.GD-Yte_TT_MSDC2008_XNK_08 Thuong mai Tong muc - Diep 3" xfId="4893"/>
    <cellStyle name="_09.GD-Yte_TT_MSDC2008_XNK_08 Thuong mai Tong muc - Diep_nien giam tom tat nong nghiep 2013" xfId="4894"/>
    <cellStyle name="_09.GD-Yte_TT_MSDC2008_XNK_08 Thuong mai Tong muc - Diep_Phan II (In)" xfId="4895"/>
    <cellStyle name="_09.GD-Yte_TT_MSDC2008_XNK_Bo sung 04 bieu Cong nghiep" xfId="4896"/>
    <cellStyle name="_09.GD-Yte_TT_MSDC2008_XNK_Bo sung 04 bieu Cong nghiep 2" xfId="4897"/>
    <cellStyle name="_09.GD-Yte_TT_MSDC2008_XNK_Bo sung 04 bieu Cong nghiep 3" xfId="4898"/>
    <cellStyle name="_09.GD-Yte_TT_MSDC2008_XNK_Bo sung 04 bieu Cong nghiep 4" xfId="4899"/>
    <cellStyle name="_09.GD-Yte_TT_MSDC2008_XNK_Bo sung 04 bieu Cong nghiep_Book2" xfId="4900"/>
    <cellStyle name="_09.GD-Yte_TT_MSDC2008_XNK_Bo sung 04 bieu Cong nghiep_Book2 2" xfId="4901"/>
    <cellStyle name="_09.GD-Yte_TT_MSDC2008_XNK_Bo sung 04 bieu Cong nghiep_Book2 3" xfId="4902"/>
    <cellStyle name="_09.GD-Yte_TT_MSDC2008_XNK_Bo sung 04 bieu Cong nghiep_Dieuchinh-DSTB-2010-2014-Tinh-Trungcau-CTK" xfId="4903"/>
    <cellStyle name="_09.GD-Yte_TT_MSDC2008_XNK_Bo sung 04 bieu Cong nghiep_Market DSLD 2013  Co so" xfId="4904"/>
    <cellStyle name="_09.GD-Yte_TT_MSDC2008_XNK_Bo sung 04 bieu Cong nghiep_Market DSLD 2013  Co so_Dieuchinh-DSTB-2010-2014-Tinh-Trungcau-CTK" xfId="4905"/>
    <cellStyle name="_09.GD-Yte_TT_MSDC2008_XNK_Bo sung 04 bieu Cong nghiep_Market DSLD 2013  Co so_Tonghop-phucdap-Tinh-Hanh-TuanAnh-V1" xfId="4906"/>
    <cellStyle name="_09.GD-Yte_TT_MSDC2008_XNK_Bo sung 04 bieu Cong nghiep_Market DSLD 2013  Co so_Uoc-danso-2014-2015-2016-BoTaichinh" xfId="4907"/>
    <cellStyle name="_09.GD-Yte_TT_MSDC2008_XNK_Bo sung 04 bieu Cong nghiep_Mau" xfId="4908"/>
    <cellStyle name="_09.GD-Yte_TT_MSDC2008_XNK_Bo sung 04 bieu Cong nghiep_Mau 2" xfId="4909"/>
    <cellStyle name="_09.GD-Yte_TT_MSDC2008_XNK_Bo sung 04 bieu Cong nghiep_Mau 3" xfId="4910"/>
    <cellStyle name="_09.GD-Yte_TT_MSDC2008_XNK_Bo sung 04 bieu Cong nghiep_NGTK-daydu-2014-Laodong" xfId="4911"/>
    <cellStyle name="_09.GD-Yte_TT_MSDC2008_XNK_Bo sung 04 bieu Cong nghiep_NGTK-daydu-2014-Laodong 2" xfId="4912"/>
    <cellStyle name="_09.GD-Yte_TT_MSDC2008_XNK_Bo sung 04 bieu Cong nghiep_NGTK-daydu-2014-Laodong 3" xfId="4913"/>
    <cellStyle name="_09.GD-Yte_TT_MSDC2008_XNK_Bo sung 04 bieu Cong nghiep_Nien giam Thong ke_DSLD_2013_gui vu TH" xfId="4914"/>
    <cellStyle name="_09.GD-Yte_TT_MSDC2008_XNK_Bo sung 04 bieu Cong nghiep_Nien giam Thong ke_DSLD_2013_gui vu TH_25-12-2014" xfId="4915"/>
    <cellStyle name="_09.GD-Yte_TT_MSDC2008_XNK_Bo sung 04 bieu Cong nghiep_Nien giam Thong ke_DSLD_2013_gui vu TH_25-12-2014_Dieuchinh-DSTB-2010-2014-Tinh-Trungcau-CTK" xfId="4916"/>
    <cellStyle name="_09.GD-Yte_TT_MSDC2008_XNK_Bo sung 04 bieu Cong nghiep_Nien giam Thong ke_DSLD_2013_gui vu TH_25-12-2014_Tonghop-phucdap-Tinh-Hanh-TuanAnh-V1" xfId="4917"/>
    <cellStyle name="_09.GD-Yte_TT_MSDC2008_XNK_Bo sung 04 bieu Cong nghiep_Nien giam Thong ke_DSLD_2013_gui vu TH_25-12-2014_Uoc-danso-2014-2015-2016-BoTaichinh" xfId="4918"/>
    <cellStyle name="_09.GD-Yte_TT_MSDC2008_XNK_Bo sung 04 bieu Cong nghiep_Nien giam Thong ke_DSLD_2013_gui vu TH_Dieuchinh-DSTB-2010-2014-Tinh-Trungcau-CTK" xfId="4919"/>
    <cellStyle name="_09.GD-Yte_TT_MSDC2008_XNK_Bo sung 04 bieu Cong nghiep_Nien giam Thong ke_DSLD_2013_gui vu TH_Tonghop-phucdap-Tinh-Hanh-TuanAnh-V1" xfId="4920"/>
    <cellStyle name="_09.GD-Yte_TT_MSDC2008_XNK_Bo sung 04 bieu Cong nghiep_Nien giam Thong ke_DSLD_2013_gui vu TH_Uoc-danso-2014-2015-2016-BoTaichinh" xfId="4921"/>
    <cellStyle name="_09.GD-Yte_TT_MSDC2008_XNK_Bo sung 04 bieu Cong nghiep_Niengiam_Hung_final" xfId="4922"/>
    <cellStyle name="_09.GD-Yte_TT_MSDC2008_XNK_Bo sung 04 bieu Cong nghiep_Niengiam_Hung_final 2" xfId="4923"/>
    <cellStyle name="_09.GD-Yte_TT_MSDC2008_XNK_Bo sung 04 bieu Cong nghiep_Niengiam_Hung_final 3" xfId="4924"/>
    <cellStyle name="_09.GD-Yte_TT_MSDC2008_XNK_Bo sung 04 bieu Cong nghiep_Sovu-lyhon-2014" xfId="4925"/>
    <cellStyle name="_09.GD-Yte_TT_MSDC2008_XNK_Bo sung 04 bieu Cong nghiep_Tonghop-phucdap-Tinh-Hanh-TuanAnh-V1" xfId="4926"/>
    <cellStyle name="_09.GD-Yte_TT_MSDC2008_XNK_Bo sung 04 bieu Cong nghiep_Uoc-danso-2014-2015-2016-BoTaichinh" xfId="4927"/>
    <cellStyle name="_09.GD-Yte_TT_MSDC2008_XNK_Bo sung 04 bieu Cong nghiep_Uoctinh-danso-31-12-2013-BoTaichinh-OUT" xfId="4928"/>
    <cellStyle name="_09.GD-Yte_TT_MSDC2008_XNK_Book2" xfId="4929"/>
    <cellStyle name="_09.GD-Yte_TT_MSDC2008_XNK_Book2 2" xfId="4930"/>
    <cellStyle name="_09.GD-Yte_TT_MSDC2008_XNK_Book2 3" xfId="4931"/>
    <cellStyle name="_09.GD-Yte_TT_MSDC2008_XNK_Dieuchinh-DSTB-2010-2014-Tinh-Trungcau-CTK" xfId="4932"/>
    <cellStyle name="_09.GD-Yte_TT_MSDC2008_XNK_Market DSLD 2013  Co so" xfId="4933"/>
    <cellStyle name="_09.GD-Yte_TT_MSDC2008_XNK_Market DSLD 2013  Co so_Dieuchinh-DSTB-2010-2014-Tinh-Trungcau-CTK" xfId="4934"/>
    <cellStyle name="_09.GD-Yte_TT_MSDC2008_XNK_Market DSLD 2013  Co so_Tonghop-phucdap-Tinh-Hanh-TuanAnh-V1" xfId="4935"/>
    <cellStyle name="_09.GD-Yte_TT_MSDC2008_XNK_Market DSLD 2013  Co so_Uoc-danso-2014-2015-2016-BoTaichinh" xfId="4936"/>
    <cellStyle name="_09.GD-Yte_TT_MSDC2008_XNK_Mau" xfId="4937"/>
    <cellStyle name="_09.GD-Yte_TT_MSDC2008_XNK_Mau 2" xfId="4938"/>
    <cellStyle name="_09.GD-Yte_TT_MSDC2008_XNK_Mau 3" xfId="4939"/>
    <cellStyle name="_09.GD-Yte_TT_MSDC2008_XNK_NGTK-daydu-2014-Laodong" xfId="4940"/>
    <cellStyle name="_09.GD-Yte_TT_MSDC2008_XNK_NGTK-daydu-2014-Laodong 2" xfId="4941"/>
    <cellStyle name="_09.GD-Yte_TT_MSDC2008_XNK_NGTK-daydu-2014-Laodong 3" xfId="4942"/>
    <cellStyle name="_09.GD-Yte_TT_MSDC2008_XNK_Nien giam Thong ke_DSLD_2013_gui vu TH" xfId="4943"/>
    <cellStyle name="_09.GD-Yte_TT_MSDC2008_XNK_Nien giam Thong ke_DSLD_2013_gui vu TH_25-12-2014" xfId="4944"/>
    <cellStyle name="_09.GD-Yte_TT_MSDC2008_XNK_Nien giam Thong ke_DSLD_2013_gui vu TH_25-12-2014_Dieuchinh-DSTB-2010-2014-Tinh-Trungcau-CTK" xfId="4945"/>
    <cellStyle name="_09.GD-Yte_TT_MSDC2008_XNK_Nien giam Thong ke_DSLD_2013_gui vu TH_25-12-2014_Tonghop-phucdap-Tinh-Hanh-TuanAnh-V1" xfId="4946"/>
    <cellStyle name="_09.GD-Yte_TT_MSDC2008_XNK_Nien giam Thong ke_DSLD_2013_gui vu TH_25-12-2014_Uoc-danso-2014-2015-2016-BoTaichinh" xfId="4947"/>
    <cellStyle name="_09.GD-Yte_TT_MSDC2008_XNK_Nien giam Thong ke_DSLD_2013_gui vu TH_Dieuchinh-DSTB-2010-2014-Tinh-Trungcau-CTK" xfId="4948"/>
    <cellStyle name="_09.GD-Yte_TT_MSDC2008_XNK_Nien giam Thong ke_DSLD_2013_gui vu TH_Tonghop-phucdap-Tinh-Hanh-TuanAnh-V1" xfId="4949"/>
    <cellStyle name="_09.GD-Yte_TT_MSDC2008_XNK_Nien giam Thong ke_DSLD_2013_gui vu TH_Uoc-danso-2014-2015-2016-BoTaichinh" xfId="4950"/>
    <cellStyle name="_09.GD-Yte_TT_MSDC2008_XNK_Niengiam_Hung_final" xfId="4951"/>
    <cellStyle name="_09.GD-Yte_TT_MSDC2008_XNK_Niengiam_Hung_final 2" xfId="4952"/>
    <cellStyle name="_09.GD-Yte_TT_MSDC2008_XNK_Niengiam_Hung_final 3" xfId="4953"/>
    <cellStyle name="_09.GD-Yte_TT_MSDC2008_XNK_Sovu-lyhon-2014" xfId="4954"/>
    <cellStyle name="_09.GD-Yte_TT_MSDC2008_XNK_Tonghop-phucdap-Tinh-Hanh-TuanAnh-V1" xfId="4955"/>
    <cellStyle name="_09.GD-Yte_TT_MSDC2008_XNK_Uoc-danso-2014-2015-2016-BoTaichinh" xfId="4956"/>
    <cellStyle name="_09.GD-Yte_TT_MSDC2008_XNK_Uoctinh-danso-31-12-2013-BoTaichinh-OUT" xfId="4957"/>
    <cellStyle name="_09.GD-Yte_TT_MSDC2008_XNK-2012" xfId="4958"/>
    <cellStyle name="_09.GD-Yte_TT_MSDC2008_XNK-2012 2" xfId="4959"/>
    <cellStyle name="_09.GD-Yte_TT_MSDC2008_XNK-2012 3" xfId="4960"/>
    <cellStyle name="_09.GD-Yte_TT_MSDC2008_XNK-2012_nien giam tom tat nong nghiep 2013" xfId="4961"/>
    <cellStyle name="_09.GD-Yte_TT_MSDC2008_XNK-2012_Phan II (In)" xfId="4962"/>
    <cellStyle name="_09.GD-Yte_TT_MSDC2008_XNK-Market" xfId="4963"/>
    <cellStyle name="_09.GD-Yte_TT_MSDC2008_XNK-Market 2" xfId="4964"/>
    <cellStyle name="_09.GD-Yte_TT_MSDC2008_XNK-Market 3" xfId="4965"/>
    <cellStyle name="_1.OK" xfId="4966"/>
    <cellStyle name="_10.Bieuthegioi-tan_NGTT2008(1)" xfId="4967"/>
    <cellStyle name="_10.Bieuthegioi-tan_NGTT2008(1) 10" xfId="4968"/>
    <cellStyle name="_10.Bieuthegioi-tan_NGTT2008(1) 10 2" xfId="4969"/>
    <cellStyle name="_10.Bieuthegioi-tan_NGTT2008(1) 10 3" xfId="4970"/>
    <cellStyle name="_10.Bieuthegioi-tan_NGTT2008(1) 11" xfId="4971"/>
    <cellStyle name="_10.Bieuthegioi-tan_NGTT2008(1) 11 2" xfId="4972"/>
    <cellStyle name="_10.Bieuthegioi-tan_NGTT2008(1) 11 3" xfId="4973"/>
    <cellStyle name="_10.Bieuthegioi-tan_NGTT2008(1) 12" xfId="4974"/>
    <cellStyle name="_10.Bieuthegioi-tan_NGTT2008(1) 12 2" xfId="4975"/>
    <cellStyle name="_10.Bieuthegioi-tan_NGTT2008(1) 12 3" xfId="4976"/>
    <cellStyle name="_10.Bieuthegioi-tan_NGTT2008(1) 13" xfId="4977"/>
    <cellStyle name="_10.Bieuthegioi-tan_NGTT2008(1) 13 2" xfId="4978"/>
    <cellStyle name="_10.Bieuthegioi-tan_NGTT2008(1) 13 3" xfId="4979"/>
    <cellStyle name="_10.Bieuthegioi-tan_NGTT2008(1) 14" xfId="4980"/>
    <cellStyle name="_10.Bieuthegioi-tan_NGTT2008(1) 14 2" xfId="4981"/>
    <cellStyle name="_10.Bieuthegioi-tan_NGTT2008(1) 14 3" xfId="4982"/>
    <cellStyle name="_10.Bieuthegioi-tan_NGTT2008(1) 15" xfId="4983"/>
    <cellStyle name="_10.Bieuthegioi-tan_NGTT2008(1) 15 2" xfId="4984"/>
    <cellStyle name="_10.Bieuthegioi-tan_NGTT2008(1) 15 3" xfId="4985"/>
    <cellStyle name="_10.Bieuthegioi-tan_NGTT2008(1) 16" xfId="4986"/>
    <cellStyle name="_10.Bieuthegioi-tan_NGTT2008(1) 16 2" xfId="4987"/>
    <cellStyle name="_10.Bieuthegioi-tan_NGTT2008(1) 16 3" xfId="4988"/>
    <cellStyle name="_10.Bieuthegioi-tan_NGTT2008(1) 17" xfId="4989"/>
    <cellStyle name="_10.Bieuthegioi-tan_NGTT2008(1) 17 2" xfId="4990"/>
    <cellStyle name="_10.Bieuthegioi-tan_NGTT2008(1) 17 3" xfId="4991"/>
    <cellStyle name="_10.Bieuthegioi-tan_NGTT2008(1) 18" xfId="4992"/>
    <cellStyle name="_10.Bieuthegioi-tan_NGTT2008(1) 18 2" xfId="4993"/>
    <cellStyle name="_10.Bieuthegioi-tan_NGTT2008(1) 18 3" xfId="4994"/>
    <cellStyle name="_10.Bieuthegioi-tan_NGTT2008(1) 19" xfId="4995"/>
    <cellStyle name="_10.Bieuthegioi-tan_NGTT2008(1) 19 2" xfId="4996"/>
    <cellStyle name="_10.Bieuthegioi-tan_NGTT2008(1) 19 3" xfId="4997"/>
    <cellStyle name="_10.Bieuthegioi-tan_NGTT2008(1) 2" xfId="4998"/>
    <cellStyle name="_10.Bieuthegioi-tan_NGTT2008(1) 2 2" xfId="4999"/>
    <cellStyle name="_10.Bieuthegioi-tan_NGTT2008(1) 2 3" xfId="5000"/>
    <cellStyle name="_10.Bieuthegioi-tan_NGTT2008(1) 20" xfId="5001"/>
    <cellStyle name="_10.Bieuthegioi-tan_NGTT2008(1) 21" xfId="5002"/>
    <cellStyle name="_10.Bieuthegioi-tan_NGTT2008(1) 3" xfId="5003"/>
    <cellStyle name="_10.Bieuthegioi-tan_NGTT2008(1) 3 2" xfId="5004"/>
    <cellStyle name="_10.Bieuthegioi-tan_NGTT2008(1) 3 3" xfId="5005"/>
    <cellStyle name="_10.Bieuthegioi-tan_NGTT2008(1) 4" xfId="5006"/>
    <cellStyle name="_10.Bieuthegioi-tan_NGTT2008(1) 4 2" xfId="5007"/>
    <cellStyle name="_10.Bieuthegioi-tan_NGTT2008(1) 4 3" xfId="5008"/>
    <cellStyle name="_10.Bieuthegioi-tan_NGTT2008(1) 5" xfId="5009"/>
    <cellStyle name="_10.Bieuthegioi-tan_NGTT2008(1) 5 2" xfId="5010"/>
    <cellStyle name="_10.Bieuthegioi-tan_NGTT2008(1) 5 3" xfId="5011"/>
    <cellStyle name="_10.Bieuthegioi-tan_NGTT2008(1) 6" xfId="5012"/>
    <cellStyle name="_10.Bieuthegioi-tan_NGTT2008(1) 6 2" xfId="5013"/>
    <cellStyle name="_10.Bieuthegioi-tan_NGTT2008(1) 6 3" xfId="5014"/>
    <cellStyle name="_10.Bieuthegioi-tan_NGTT2008(1) 7" xfId="5015"/>
    <cellStyle name="_10.Bieuthegioi-tan_NGTT2008(1) 7 2" xfId="5016"/>
    <cellStyle name="_10.Bieuthegioi-tan_NGTT2008(1) 7 3" xfId="5017"/>
    <cellStyle name="_10.Bieuthegioi-tan_NGTT2008(1) 8" xfId="5018"/>
    <cellStyle name="_10.Bieuthegioi-tan_NGTT2008(1) 8 2" xfId="5019"/>
    <cellStyle name="_10.Bieuthegioi-tan_NGTT2008(1) 8 3" xfId="5020"/>
    <cellStyle name="_10.Bieuthegioi-tan_NGTT2008(1) 9" xfId="5021"/>
    <cellStyle name="_10.Bieuthegioi-tan_NGTT2008(1) 9 2" xfId="5022"/>
    <cellStyle name="_10.Bieuthegioi-tan_NGTT2008(1) 9 3" xfId="5023"/>
    <cellStyle name="_10.Bieuthegioi-tan_NGTT2008(1)_01 Don vi HC" xfId="5024"/>
    <cellStyle name="_10.Bieuthegioi-tan_NGTT2008(1)_01 Don vi HC 2" xfId="5025"/>
    <cellStyle name="_10.Bieuthegioi-tan_NGTT2008(1)_01 Don vi HC 3" xfId="5026"/>
    <cellStyle name="_10.Bieuthegioi-tan_NGTT2008(1)_01 Don vi HC 4" xfId="5027"/>
    <cellStyle name="_10.Bieuthegioi-tan_NGTT2008(1)_01 Don vi HC_Book2" xfId="5028"/>
    <cellStyle name="_10.Bieuthegioi-tan_NGTT2008(1)_01 Don vi HC_Book2 2" xfId="5029"/>
    <cellStyle name="_10.Bieuthegioi-tan_NGTT2008(1)_01 Don vi HC_Book2 3" xfId="5030"/>
    <cellStyle name="_10.Bieuthegioi-tan_NGTT2008(1)_01 Don vi HC_NGTK-daydu-2014-Laodong" xfId="5031"/>
    <cellStyle name="_10.Bieuthegioi-tan_NGTT2008(1)_01 Don vi HC_NGTK-daydu-2014-Laodong 2" xfId="5032"/>
    <cellStyle name="_10.Bieuthegioi-tan_NGTT2008(1)_01 Don vi HC_NGTK-daydu-2014-Laodong 3" xfId="5033"/>
    <cellStyle name="_10.Bieuthegioi-tan_NGTT2008(1)_01 Don vi HC_Niengiam_Hung_final" xfId="5034"/>
    <cellStyle name="_10.Bieuthegioi-tan_NGTT2008(1)_01 Don vi HC_Niengiam_Hung_final 2" xfId="5035"/>
    <cellStyle name="_10.Bieuthegioi-tan_NGTT2008(1)_01 Don vi HC_Niengiam_Hung_final 3" xfId="5036"/>
    <cellStyle name="_10.Bieuthegioi-tan_NGTT2008(1)_01 Don vi HC_Sovu-lyhon-2014" xfId="5037"/>
    <cellStyle name="_10.Bieuthegioi-tan_NGTT2008(1)_01 DVHC-DSLD 2010" xfId="5038"/>
    <cellStyle name="_10.Bieuthegioi-tan_NGTT2008(1)_01 DVHC-DSLD 2010 2" xfId="5039"/>
    <cellStyle name="_10.Bieuthegioi-tan_NGTT2008(1)_01 DVHC-DSLD 2010 3" xfId="5040"/>
    <cellStyle name="_10.Bieuthegioi-tan_NGTT2008(1)_01 DVHC-DSLD 2010_01 Don vi HC" xfId="5041"/>
    <cellStyle name="_10.Bieuthegioi-tan_NGTT2008(1)_01 DVHC-DSLD 2010_01 Don vi HC 2" xfId="5042"/>
    <cellStyle name="_10.Bieuthegioi-tan_NGTT2008(1)_01 DVHC-DSLD 2010_01 Don vi HC 3" xfId="5043"/>
    <cellStyle name="_10.Bieuthegioi-tan_NGTT2008(1)_01 DVHC-DSLD 2010_01 Don vi HC 4" xfId="5044"/>
    <cellStyle name="_10.Bieuthegioi-tan_NGTT2008(1)_01 DVHC-DSLD 2010_01 Don vi HC_Book2" xfId="5045"/>
    <cellStyle name="_10.Bieuthegioi-tan_NGTT2008(1)_01 DVHC-DSLD 2010_01 Don vi HC_Book2 2" xfId="5046"/>
    <cellStyle name="_10.Bieuthegioi-tan_NGTT2008(1)_01 DVHC-DSLD 2010_01 Don vi HC_Book2 3" xfId="5047"/>
    <cellStyle name="_10.Bieuthegioi-tan_NGTT2008(1)_01 DVHC-DSLD 2010_01 Don vi HC_NGTK-daydu-2014-Laodong" xfId="5048"/>
    <cellStyle name="_10.Bieuthegioi-tan_NGTT2008(1)_01 DVHC-DSLD 2010_01 Don vi HC_NGTK-daydu-2014-Laodong 2" xfId="5049"/>
    <cellStyle name="_10.Bieuthegioi-tan_NGTT2008(1)_01 DVHC-DSLD 2010_01 Don vi HC_NGTK-daydu-2014-Laodong 3" xfId="5050"/>
    <cellStyle name="_10.Bieuthegioi-tan_NGTT2008(1)_01 DVHC-DSLD 2010_01 Don vi HC_Niengiam_Hung_final" xfId="5051"/>
    <cellStyle name="_10.Bieuthegioi-tan_NGTT2008(1)_01 DVHC-DSLD 2010_01 Don vi HC_Niengiam_Hung_final 2" xfId="5052"/>
    <cellStyle name="_10.Bieuthegioi-tan_NGTT2008(1)_01 DVHC-DSLD 2010_01 Don vi HC_Niengiam_Hung_final 3" xfId="5053"/>
    <cellStyle name="_10.Bieuthegioi-tan_NGTT2008(1)_01 DVHC-DSLD 2010_01 Don vi HC_Sovu-lyhon-2014" xfId="5054"/>
    <cellStyle name="_10.Bieuthegioi-tan_NGTT2008(1)_01 DVHC-DSLD 2010_02 Danso_Laodong 2012(chuan) CO SO" xfId="5055"/>
    <cellStyle name="_10.Bieuthegioi-tan_NGTT2008(1)_01 DVHC-DSLD 2010_02 Danso_Laodong 2012(chuan) CO SO 2" xfId="5056"/>
    <cellStyle name="_10.Bieuthegioi-tan_NGTT2008(1)_01 DVHC-DSLD 2010_02 Danso_Laodong 2012(chuan) CO SO 3" xfId="5057"/>
    <cellStyle name="_10.Bieuthegioi-tan_NGTT2008(1)_01 DVHC-DSLD 2010_04 Doanh nghiep va CSKDCT 2012" xfId="5058"/>
    <cellStyle name="_10.Bieuthegioi-tan_NGTT2008(1)_01 DVHC-DSLD 2010_04 Doanh nghiep va CSKDCT 2012 2" xfId="5059"/>
    <cellStyle name="_10.Bieuthegioi-tan_NGTT2008(1)_01 DVHC-DSLD 2010_04 Doanh nghiep va CSKDCT 2012 3" xfId="5060"/>
    <cellStyle name="_10.Bieuthegioi-tan_NGTT2008(1)_01 DVHC-DSLD 2010_08 Thuong mai Tong muc - Diep" xfId="5061"/>
    <cellStyle name="_10.Bieuthegioi-tan_NGTT2008(1)_01 DVHC-DSLD 2010_08 Thuong mai Tong muc - Diep 2" xfId="5062"/>
    <cellStyle name="_10.Bieuthegioi-tan_NGTT2008(1)_01 DVHC-DSLD 2010_08 Thuong mai Tong muc - Diep 3" xfId="5063"/>
    <cellStyle name="_10.Bieuthegioi-tan_NGTT2008(1)_01 DVHC-DSLD 2010_12 MSDC_Thuy Van" xfId="5064"/>
    <cellStyle name="_10.Bieuthegioi-tan_NGTT2008(1)_01 DVHC-DSLD 2010_Bo sung 04 bieu Cong nghiep" xfId="5065"/>
    <cellStyle name="_10.Bieuthegioi-tan_NGTT2008(1)_01 DVHC-DSLD 2010_Bo sung 04 bieu Cong nghiep 2" xfId="5066"/>
    <cellStyle name="_10.Bieuthegioi-tan_NGTT2008(1)_01 DVHC-DSLD 2010_Bo sung 04 bieu Cong nghiep 3" xfId="5067"/>
    <cellStyle name="_10.Bieuthegioi-tan_NGTT2008(1)_01 DVHC-DSLD 2010_Bo sung 04 bieu Cong nghiep 4" xfId="5068"/>
    <cellStyle name="_10.Bieuthegioi-tan_NGTT2008(1)_01 DVHC-DSLD 2010_Bo sung 04 bieu Cong nghiep_Book2" xfId="5069"/>
    <cellStyle name="_10.Bieuthegioi-tan_NGTT2008(1)_01 DVHC-DSLD 2010_Bo sung 04 bieu Cong nghiep_Book2 2" xfId="5070"/>
    <cellStyle name="_10.Bieuthegioi-tan_NGTT2008(1)_01 DVHC-DSLD 2010_Bo sung 04 bieu Cong nghiep_Book2 3" xfId="5071"/>
    <cellStyle name="_10.Bieuthegioi-tan_NGTT2008(1)_01 DVHC-DSLD 2010_Bo sung 04 bieu Cong nghiep_Dieuchinh-DSTB-2010-2014-Tinh-Trungcau-CTK" xfId="5072"/>
    <cellStyle name="_10.Bieuthegioi-tan_NGTT2008(1)_01 DVHC-DSLD 2010_Bo sung 04 bieu Cong nghiep_Market DSLD 2013  Co so" xfId="5073"/>
    <cellStyle name="_10.Bieuthegioi-tan_NGTT2008(1)_01 DVHC-DSLD 2010_Bo sung 04 bieu Cong nghiep_Market DSLD 2013  Co so_Dieuchinh-DSTB-2010-2014-Tinh-Trungcau-CTK" xfId="5074"/>
    <cellStyle name="_10.Bieuthegioi-tan_NGTT2008(1)_01 DVHC-DSLD 2010_Bo sung 04 bieu Cong nghiep_Market DSLD 2013  Co so_Tonghop-phucdap-Tinh-Hanh-TuanAnh-V1" xfId="5075"/>
    <cellStyle name="_10.Bieuthegioi-tan_NGTT2008(1)_01 DVHC-DSLD 2010_Bo sung 04 bieu Cong nghiep_Market DSLD 2013  Co so_Uoc-danso-2014-2015-2016-BoTaichinh" xfId="5076"/>
    <cellStyle name="_10.Bieuthegioi-tan_NGTT2008(1)_01 DVHC-DSLD 2010_Bo sung 04 bieu Cong nghiep_Mau" xfId="5077"/>
    <cellStyle name="_10.Bieuthegioi-tan_NGTT2008(1)_01 DVHC-DSLD 2010_Bo sung 04 bieu Cong nghiep_Mau 2" xfId="5078"/>
    <cellStyle name="_10.Bieuthegioi-tan_NGTT2008(1)_01 DVHC-DSLD 2010_Bo sung 04 bieu Cong nghiep_Mau 3" xfId="5079"/>
    <cellStyle name="_10.Bieuthegioi-tan_NGTT2008(1)_01 DVHC-DSLD 2010_Bo sung 04 bieu Cong nghiep_NGTK-daydu-2014-Laodong" xfId="5080"/>
    <cellStyle name="_10.Bieuthegioi-tan_NGTT2008(1)_01 DVHC-DSLD 2010_Bo sung 04 bieu Cong nghiep_NGTK-daydu-2014-Laodong 2" xfId="5081"/>
    <cellStyle name="_10.Bieuthegioi-tan_NGTT2008(1)_01 DVHC-DSLD 2010_Bo sung 04 bieu Cong nghiep_NGTK-daydu-2014-Laodong 3" xfId="5082"/>
    <cellStyle name="_10.Bieuthegioi-tan_NGTT2008(1)_01 DVHC-DSLD 2010_Bo sung 04 bieu Cong nghiep_Nien giam Thong ke_DSLD_2013_gui vu TH" xfId="5083"/>
    <cellStyle name="_10.Bieuthegioi-tan_NGTT2008(1)_01 DVHC-DSLD 2010_Bo sung 04 bieu Cong nghiep_Nien giam Thong ke_DSLD_2013_gui vu TH_25-12-2014" xfId="5084"/>
    <cellStyle name="_10.Bieuthegioi-tan_NGTT2008(1)_01 DVHC-DSLD 2010_Bo sung 04 bieu Cong nghiep_Nien giam Thong ke_DSLD_2013_gui vu TH_25-12-2014_Dieuchinh-DSTB-2010-2014-Tinh-Trungcau-CTK" xfId="5085"/>
    <cellStyle name="_10.Bieuthegioi-tan_NGTT2008(1)_01 DVHC-DSLD 2010_Bo sung 04 bieu Cong nghiep_Nien giam Thong ke_DSLD_2013_gui vu TH_25-12-2014_Tonghop-phucdap-Tinh-Hanh-TuanAnh-V1" xfId="5086"/>
    <cellStyle name="_10.Bieuthegioi-tan_NGTT2008(1)_01 DVHC-DSLD 2010_Bo sung 04 bieu Cong nghiep_Nien giam Thong ke_DSLD_2013_gui vu TH_25-12-2014_Uoc-danso-2014-2015-2016-BoTaichinh" xfId="5087"/>
    <cellStyle name="_10.Bieuthegioi-tan_NGTT2008(1)_01 DVHC-DSLD 2010_Bo sung 04 bieu Cong nghiep_Nien giam Thong ke_DSLD_2013_gui vu TH_Dieuchinh-DSTB-2010-2014-Tinh-Trungcau-CTK" xfId="5088"/>
    <cellStyle name="_10.Bieuthegioi-tan_NGTT2008(1)_01 DVHC-DSLD 2010_Bo sung 04 bieu Cong nghiep_Nien giam Thong ke_DSLD_2013_gui vu TH_Tonghop-phucdap-Tinh-Hanh-TuanAnh-V1" xfId="5089"/>
    <cellStyle name="_10.Bieuthegioi-tan_NGTT2008(1)_01 DVHC-DSLD 2010_Bo sung 04 bieu Cong nghiep_Nien giam Thong ke_DSLD_2013_gui vu TH_Uoc-danso-2014-2015-2016-BoTaichinh" xfId="5090"/>
    <cellStyle name="_10.Bieuthegioi-tan_NGTT2008(1)_01 DVHC-DSLD 2010_Bo sung 04 bieu Cong nghiep_Niengiam_Hung_final" xfId="5091"/>
    <cellStyle name="_10.Bieuthegioi-tan_NGTT2008(1)_01 DVHC-DSLD 2010_Bo sung 04 bieu Cong nghiep_Niengiam_Hung_final 2" xfId="5092"/>
    <cellStyle name="_10.Bieuthegioi-tan_NGTT2008(1)_01 DVHC-DSLD 2010_Bo sung 04 bieu Cong nghiep_Niengiam_Hung_final 3" xfId="5093"/>
    <cellStyle name="_10.Bieuthegioi-tan_NGTT2008(1)_01 DVHC-DSLD 2010_Bo sung 04 bieu Cong nghiep_Sovu-lyhon-2014" xfId="5094"/>
    <cellStyle name="_10.Bieuthegioi-tan_NGTT2008(1)_01 DVHC-DSLD 2010_Bo sung 04 bieu Cong nghiep_Tonghop-phucdap-Tinh-Hanh-TuanAnh-V1" xfId="5095"/>
    <cellStyle name="_10.Bieuthegioi-tan_NGTT2008(1)_01 DVHC-DSLD 2010_Bo sung 04 bieu Cong nghiep_Uoc-danso-2014-2015-2016-BoTaichinh" xfId="5096"/>
    <cellStyle name="_10.Bieuthegioi-tan_NGTT2008(1)_01 DVHC-DSLD 2010_Bo sung 04 bieu Cong nghiep_Uoctinh-danso-31-12-2013-BoTaichinh-OUT" xfId="5097"/>
    <cellStyle name="_10.Bieuthegioi-tan_NGTT2008(1)_01 DVHC-DSLD 2010_Ca the" xfId="5098"/>
    <cellStyle name="_10.Bieuthegioi-tan_NGTT2008(1)_01 DVHC-DSLD 2010_ca the NGDD 2011" xfId="5099"/>
    <cellStyle name="_10.Bieuthegioi-tan_NGTT2008(1)_01 DVHC-DSLD 2010_Ca the_ca the NGDD 2011" xfId="5100"/>
    <cellStyle name="_10.Bieuthegioi-tan_NGTT2008(1)_01 DVHC-DSLD 2010_Ca the1(OK)" xfId="5101"/>
    <cellStyle name="_10.Bieuthegioi-tan_NGTT2008(1)_01 DVHC-DSLD 2010_Dieuchinh-DSTB-2010-2014-Tinh-Trungcau-CTK" xfId="5102"/>
    <cellStyle name="_10.Bieuthegioi-tan_NGTT2008(1)_01 DVHC-DSLD 2010_Dieuchinh-DSTB-2010-2014-Toanquoc-Chi-XMai-TAnh-25-12-2014" xfId="5103"/>
    <cellStyle name="_10.Bieuthegioi-tan_NGTT2008(1)_01 DVHC-DSLD 2010_Dieuchinh-DSTB-2010-2014-Toanquoc-Chi-XMai-TAnh-25-12-2014_Dieuchinh-DSTB-2010-2014-Tinh-Trungcau-CTK" xfId="5104"/>
    <cellStyle name="_10.Bieuthegioi-tan_NGTT2008(1)_01 DVHC-DSLD 2010_Dieuchinh-DSTB-2010-2014-Toanquoc-Chi-XMai-TAnh-25-12-2014_Tonghop-phucdap-Tinh-Hanh-TuanAnh-V1" xfId="5105"/>
    <cellStyle name="_10.Bieuthegioi-tan_NGTT2008(1)_01 DVHC-DSLD 2010_Dieuchinh-DSTB-2010-2014-Toanquoc-Chi-XMai-TAnh-25-12-2014_Uoc-danso-2014-2015-2016-BoTaichinh" xfId="5106"/>
    <cellStyle name="_10.Bieuthegioi-tan_NGTT2008(1)_01 DVHC-DSLD 2010_Don vi HC, dat dai, khi hau" xfId="5107"/>
    <cellStyle name="_10.Bieuthegioi-tan_NGTT2008(1)_01 DVHC-DSLD 2010_Mau" xfId="5108"/>
    <cellStyle name="_10.Bieuthegioi-tan_NGTT2008(1)_01 DVHC-DSLD 2010_Mau 2" xfId="5109"/>
    <cellStyle name="_10.Bieuthegioi-tan_NGTT2008(1)_01 DVHC-DSLD 2010_Mau 3" xfId="5110"/>
    <cellStyle name="_10.Bieuthegioi-tan_NGTT2008(1)_01 DVHC-DSLD 2010_Mau 4" xfId="5111"/>
    <cellStyle name="_10.Bieuthegioi-tan_NGTT2008(1)_01 DVHC-DSLD 2010_Mau_1" xfId="5112"/>
    <cellStyle name="_10.Bieuthegioi-tan_NGTT2008(1)_01 DVHC-DSLD 2010_Mau_1 2" xfId="5113"/>
    <cellStyle name="_10.Bieuthegioi-tan_NGTT2008(1)_01 DVHC-DSLD 2010_Mau_1 3" xfId="5114"/>
    <cellStyle name="_10.Bieuthegioi-tan_NGTT2008(1)_01 DVHC-DSLD 2010_Mau_12 MSDC_Thuy Van" xfId="5115"/>
    <cellStyle name="_10.Bieuthegioi-tan_NGTT2008(1)_01 DVHC-DSLD 2010_Mau_Book2" xfId="5116"/>
    <cellStyle name="_10.Bieuthegioi-tan_NGTT2008(1)_01 DVHC-DSLD 2010_Mau_Book2 2" xfId="5117"/>
    <cellStyle name="_10.Bieuthegioi-tan_NGTT2008(1)_01 DVHC-DSLD 2010_Mau_Book2 3" xfId="5118"/>
    <cellStyle name="_10.Bieuthegioi-tan_NGTT2008(1)_01 DVHC-DSLD 2010_Mau_NGTK-daydu-2014-Laodong" xfId="5119"/>
    <cellStyle name="_10.Bieuthegioi-tan_NGTT2008(1)_01 DVHC-DSLD 2010_Mau_NGTK-daydu-2014-Laodong 2" xfId="5120"/>
    <cellStyle name="_10.Bieuthegioi-tan_NGTT2008(1)_01 DVHC-DSLD 2010_Mau_NGTK-daydu-2014-Laodong 3" xfId="5121"/>
    <cellStyle name="_10.Bieuthegioi-tan_NGTT2008(1)_01 DVHC-DSLD 2010_Mau_Niengiam_Hung_final" xfId="5122"/>
    <cellStyle name="_10.Bieuthegioi-tan_NGTT2008(1)_01 DVHC-DSLD 2010_Mau_Niengiam_Hung_final 2" xfId="5123"/>
    <cellStyle name="_10.Bieuthegioi-tan_NGTT2008(1)_01 DVHC-DSLD 2010_Mau_Niengiam_Hung_final 3" xfId="5124"/>
    <cellStyle name="_10.Bieuthegioi-tan_NGTT2008(1)_01 DVHC-DSLD 2010_Mau_Sovu-lyhon-2014" xfId="5125"/>
    <cellStyle name="_10.Bieuthegioi-tan_NGTT2008(1)_01 DVHC-DSLD 2010_Mau_Tong Muc 2014" xfId="5126"/>
    <cellStyle name="_10.Bieuthegioi-tan_NGTT2008(1)_01 DVHC-DSLD 2010_Mau_Tong Muc 2014 2" xfId="5127"/>
    <cellStyle name="_10.Bieuthegioi-tan_NGTT2008(1)_01 DVHC-DSLD 2010_Mau_Tong Muc 2014 3" xfId="5128"/>
    <cellStyle name="_10.Bieuthegioi-tan_NGTT2008(1)_01 DVHC-DSLD 2010_NGDD 2013 Thu chi NSNN " xfId="5129"/>
    <cellStyle name="_10.Bieuthegioi-tan_NGTT2008(1)_01 DVHC-DSLD 2010_NGDD 2013 Thu chi NSNN  2" xfId="5130"/>
    <cellStyle name="_10.Bieuthegioi-tan_NGTT2008(1)_01 DVHC-DSLD 2010_NGDD 2013 Thu chi NSNN  3" xfId="5131"/>
    <cellStyle name="_10.Bieuthegioi-tan_NGTT2008(1)_01 DVHC-DSLD 2010_NGTK-daydu-2014-VuDSLD(22.5.2015)" xfId="5132"/>
    <cellStyle name="_10.Bieuthegioi-tan_NGTT2008(1)_01 DVHC-DSLD 2010_NGTK-daydu-2014-VuDSLD(22.5.2015) 2" xfId="5133"/>
    <cellStyle name="_10.Bieuthegioi-tan_NGTT2008(1)_01 DVHC-DSLD 2010_NGTK-daydu-2014-VuDSLD(22.5.2015) 3" xfId="5134"/>
    <cellStyle name="_10.Bieuthegioi-tan_NGTT2008(1)_01 DVHC-DSLD 2010_nien giam 28.5.12_sua tn_Oanh-gui-3.15pm-28-5-2012" xfId="5135"/>
    <cellStyle name="_10.Bieuthegioi-tan_NGTT2008(1)_01 DVHC-DSLD 2010_Nien giam KT_TV 2010" xfId="5136"/>
    <cellStyle name="_10.Bieuthegioi-tan_NGTT2008(1)_01 DVHC-DSLD 2010_Nien giam KT_TV 2010 2" xfId="5137"/>
    <cellStyle name="_10.Bieuthegioi-tan_NGTT2008(1)_01 DVHC-DSLD 2010_Nien giam KT_TV 2010 3" xfId="5138"/>
    <cellStyle name="_10.Bieuthegioi-tan_NGTT2008(1)_01 DVHC-DSLD 2010_Nien giam KT_TV 2010_Book1" xfId="5139"/>
    <cellStyle name="_10.Bieuthegioi-tan_NGTT2008(1)_01 DVHC-DSLD 2010_Nien giam KT_TV 2010_Book1 2" xfId="5140"/>
    <cellStyle name="_10.Bieuthegioi-tan_NGTT2008(1)_01 DVHC-DSLD 2010_Nien giam KT_TV 2010_Book1 3" xfId="5141"/>
    <cellStyle name="_10.Bieuthegioi-tan_NGTT2008(1)_01 DVHC-DSLD 2010_nien giam tom tat 2010 (thuy)" xfId="5142"/>
    <cellStyle name="_10.Bieuthegioi-tan_NGTT2008(1)_01 DVHC-DSLD 2010_nien giam tom tat 2010 (thuy) 2" xfId="5143"/>
    <cellStyle name="_10.Bieuthegioi-tan_NGTT2008(1)_01 DVHC-DSLD 2010_nien giam tom tat 2010 (thuy) 3" xfId="5144"/>
    <cellStyle name="_10.Bieuthegioi-tan_NGTT2008(1)_01 DVHC-DSLD 2010_nien giam tom tat 2010 (thuy)_01 Danh muc hanh chinh (Nam)" xfId="5145"/>
    <cellStyle name="_10.Bieuthegioi-tan_NGTT2008(1)_01 DVHC-DSLD 2010_nien giam tom tat 2010 (thuy)_01 Danh muc hanh chinh (Nam) 2" xfId="5146"/>
    <cellStyle name="_10.Bieuthegioi-tan_NGTT2008(1)_01 DVHC-DSLD 2010_nien giam tom tat 2010 (thuy)_01 Danh muc hanh chinh (Nam) 3" xfId="5147"/>
    <cellStyle name="_10.Bieuthegioi-tan_NGTT2008(1)_01 DVHC-DSLD 2010_nien giam tom tat 2010 (thuy)_01 Don vi HC" xfId="5148"/>
    <cellStyle name="_10.Bieuthegioi-tan_NGTT2008(1)_01 DVHC-DSLD 2010_nien giam tom tat 2010 (thuy)_01 Don vi HC 2" xfId="5149"/>
    <cellStyle name="_10.Bieuthegioi-tan_NGTT2008(1)_01 DVHC-DSLD 2010_nien giam tom tat 2010 (thuy)_01 Don vi HC 3" xfId="5150"/>
    <cellStyle name="_10.Bieuthegioi-tan_NGTT2008(1)_01 DVHC-DSLD 2010_nien giam tom tat 2010 (thuy)_01 Don vi HC 4" xfId="5151"/>
    <cellStyle name="_10.Bieuthegioi-tan_NGTT2008(1)_01 DVHC-DSLD 2010_nien giam tom tat 2010 (thuy)_01 Don vi HC_Book2" xfId="5152"/>
    <cellStyle name="_10.Bieuthegioi-tan_NGTT2008(1)_01 DVHC-DSLD 2010_nien giam tom tat 2010 (thuy)_01 Don vi HC_Book2 2" xfId="5153"/>
    <cellStyle name="_10.Bieuthegioi-tan_NGTT2008(1)_01 DVHC-DSLD 2010_nien giam tom tat 2010 (thuy)_01 Don vi HC_Book2 3" xfId="5154"/>
    <cellStyle name="_10.Bieuthegioi-tan_NGTT2008(1)_01 DVHC-DSLD 2010_nien giam tom tat 2010 (thuy)_01 Don vi HC_NGTK-daydu-2014-Laodong" xfId="5155"/>
    <cellStyle name="_10.Bieuthegioi-tan_NGTT2008(1)_01 DVHC-DSLD 2010_nien giam tom tat 2010 (thuy)_01 Don vi HC_NGTK-daydu-2014-Laodong 2" xfId="5156"/>
    <cellStyle name="_10.Bieuthegioi-tan_NGTT2008(1)_01 DVHC-DSLD 2010_nien giam tom tat 2010 (thuy)_01 Don vi HC_NGTK-daydu-2014-Laodong 3" xfId="5157"/>
    <cellStyle name="_10.Bieuthegioi-tan_NGTT2008(1)_01 DVHC-DSLD 2010_nien giam tom tat 2010 (thuy)_01 Don vi HC_Niengiam_Hung_final" xfId="5158"/>
    <cellStyle name="_10.Bieuthegioi-tan_NGTT2008(1)_01 DVHC-DSLD 2010_nien giam tom tat 2010 (thuy)_01 Don vi HC_Niengiam_Hung_final 2" xfId="5159"/>
    <cellStyle name="_10.Bieuthegioi-tan_NGTT2008(1)_01 DVHC-DSLD 2010_nien giam tom tat 2010 (thuy)_01 Don vi HC_Niengiam_Hung_final 3" xfId="5160"/>
    <cellStyle name="_10.Bieuthegioi-tan_NGTT2008(1)_01 DVHC-DSLD 2010_nien giam tom tat 2010 (thuy)_01 Don vi HC_Sovu-lyhon-2014" xfId="5161"/>
    <cellStyle name="_10.Bieuthegioi-tan_NGTT2008(1)_01 DVHC-DSLD 2010_nien giam tom tat 2010 (thuy)_02 Danso_Laodong 2012(chuan) CO SO" xfId="5162"/>
    <cellStyle name="_10.Bieuthegioi-tan_NGTT2008(1)_01 DVHC-DSLD 2010_nien giam tom tat 2010 (thuy)_02 Danso_Laodong 2012(chuan) CO SO 2" xfId="5163"/>
    <cellStyle name="_10.Bieuthegioi-tan_NGTT2008(1)_01 DVHC-DSLD 2010_nien giam tom tat 2010 (thuy)_02 Danso_Laodong 2012(chuan) CO SO 3" xfId="5164"/>
    <cellStyle name="_10.Bieuthegioi-tan_NGTT2008(1)_01 DVHC-DSLD 2010_nien giam tom tat 2010 (thuy)_04 Doanh nghiep va CSKDCT 2012" xfId="5165"/>
    <cellStyle name="_10.Bieuthegioi-tan_NGTT2008(1)_01 DVHC-DSLD 2010_nien giam tom tat 2010 (thuy)_04 Doanh nghiep va CSKDCT 2012 2" xfId="5166"/>
    <cellStyle name="_10.Bieuthegioi-tan_NGTT2008(1)_01 DVHC-DSLD 2010_nien giam tom tat 2010 (thuy)_04 Doanh nghiep va CSKDCT 2012 3" xfId="5167"/>
    <cellStyle name="_10.Bieuthegioi-tan_NGTT2008(1)_01 DVHC-DSLD 2010_nien giam tom tat 2010 (thuy)_08 Thuong mai Tong muc - Diep" xfId="5168"/>
    <cellStyle name="_10.Bieuthegioi-tan_NGTT2008(1)_01 DVHC-DSLD 2010_nien giam tom tat 2010 (thuy)_08 Thuong mai Tong muc - Diep 2" xfId="5169"/>
    <cellStyle name="_10.Bieuthegioi-tan_NGTT2008(1)_01 DVHC-DSLD 2010_nien giam tom tat 2010 (thuy)_08 Thuong mai Tong muc - Diep 3" xfId="5170"/>
    <cellStyle name="_10.Bieuthegioi-tan_NGTT2008(1)_01 DVHC-DSLD 2010_nien giam tom tat 2010 (thuy)_09 Thuong mai va Du lich" xfId="5171"/>
    <cellStyle name="_10.Bieuthegioi-tan_NGTT2008(1)_01 DVHC-DSLD 2010_nien giam tom tat 2010 (thuy)_09 Thuong mai va Du lich 2" xfId="5172"/>
    <cellStyle name="_10.Bieuthegioi-tan_NGTT2008(1)_01 DVHC-DSLD 2010_nien giam tom tat 2010 (thuy)_09 Thuong mai va Du lich_01 Danh muc hanh chinh (Nam)" xfId="5173"/>
    <cellStyle name="_10.Bieuthegioi-tan_NGTT2008(1)_01 DVHC-DSLD 2010_nien giam tom tat 2010 (thuy)_09 Thuong mai va Du lich_01 Danh muc hanh chinh (Nam) 2" xfId="5174"/>
    <cellStyle name="_10.Bieuthegioi-tan_NGTT2008(1)_01 DVHC-DSLD 2010_nien giam tom tat 2010 (thuy)_09 Thuong mai va Du lich_01 Danh muc hanh chinh (Nam) 3" xfId="5175"/>
    <cellStyle name="_10.Bieuthegioi-tan_NGTT2008(1)_01 DVHC-DSLD 2010_nien giam tom tat 2010 (thuy)_09 Thuong mai va Du lich_01 Don vi HC" xfId="5176"/>
    <cellStyle name="_10.Bieuthegioi-tan_NGTT2008(1)_01 DVHC-DSLD 2010_nien giam tom tat 2010 (thuy)_09 Thuong mai va Du lich_01 Don vi HC 2" xfId="5177"/>
    <cellStyle name="_10.Bieuthegioi-tan_NGTT2008(1)_01 DVHC-DSLD 2010_nien giam tom tat 2010 (thuy)_09 Thuong mai va Du lich_01 Don vi HC 3" xfId="5178"/>
    <cellStyle name="_10.Bieuthegioi-tan_NGTT2008(1)_01 DVHC-DSLD 2010_nien giam tom tat 2010 (thuy)_09 Thuong mai va Du lich_Book2" xfId="5179"/>
    <cellStyle name="_10.Bieuthegioi-tan_NGTT2008(1)_01 DVHC-DSLD 2010_nien giam tom tat 2010 (thuy)_09 Thuong mai va Du lich_Book2 2" xfId="5180"/>
    <cellStyle name="_10.Bieuthegioi-tan_NGTT2008(1)_01 DVHC-DSLD 2010_nien giam tom tat 2010 (thuy)_09 Thuong mai va Du lich_Book2 3" xfId="5181"/>
    <cellStyle name="_10.Bieuthegioi-tan_NGTT2008(1)_01 DVHC-DSLD 2010_nien giam tom tat 2010 (thuy)_09 Thuong mai va Du lich_Mau" xfId="5182"/>
    <cellStyle name="_10.Bieuthegioi-tan_NGTT2008(1)_01 DVHC-DSLD 2010_nien giam tom tat 2010 (thuy)_09 Thuong mai va Du lich_Mau 2" xfId="5183"/>
    <cellStyle name="_10.Bieuthegioi-tan_NGTT2008(1)_01 DVHC-DSLD 2010_nien giam tom tat 2010 (thuy)_09 Thuong mai va Du lich_Mau 3" xfId="5184"/>
    <cellStyle name="_10.Bieuthegioi-tan_NGTT2008(1)_01 DVHC-DSLD 2010_nien giam tom tat 2010 (thuy)_09 Thuong mai va Du lich_NGDD 2013 Thu chi NSNN " xfId="5185"/>
    <cellStyle name="_10.Bieuthegioi-tan_NGTT2008(1)_01 DVHC-DSLD 2010_nien giam tom tat 2010 (thuy)_09 Thuong mai va Du lich_NGDD 2013 Thu chi NSNN  2" xfId="5186"/>
    <cellStyle name="_10.Bieuthegioi-tan_NGTT2008(1)_01 DVHC-DSLD 2010_nien giam tom tat 2010 (thuy)_09 Thuong mai va Du lich_NGDD 2013 Thu chi NSNN  3" xfId="5187"/>
    <cellStyle name="_10.Bieuthegioi-tan_NGTT2008(1)_01 DVHC-DSLD 2010_nien giam tom tat 2010 (thuy)_09 Thuong mai va Du lich_NGTK-daydu-2014-Laodong" xfId="5188"/>
    <cellStyle name="_10.Bieuthegioi-tan_NGTT2008(1)_01 DVHC-DSLD 2010_nien giam tom tat 2010 (thuy)_09 Thuong mai va Du lich_NGTK-daydu-2014-Laodong 2" xfId="5189"/>
    <cellStyle name="_10.Bieuthegioi-tan_NGTT2008(1)_01 DVHC-DSLD 2010_nien giam tom tat 2010 (thuy)_09 Thuong mai va Du lich_NGTK-daydu-2014-Laodong 3" xfId="5190"/>
    <cellStyle name="_10.Bieuthegioi-tan_NGTT2008(1)_01 DVHC-DSLD 2010_nien giam tom tat 2010 (thuy)_09 Thuong mai va Du lich_nien giam tom tat nong nghiep 2013" xfId="5191"/>
    <cellStyle name="_10.Bieuthegioi-tan_NGTT2008(1)_01 DVHC-DSLD 2010_nien giam tom tat 2010 (thuy)_09 Thuong mai va Du lich_Niengiam_Hung_final" xfId="5192"/>
    <cellStyle name="_10.Bieuthegioi-tan_NGTT2008(1)_01 DVHC-DSLD 2010_nien giam tom tat 2010 (thuy)_09 Thuong mai va Du lich_Niengiam_Hung_final 2" xfId="5193"/>
    <cellStyle name="_10.Bieuthegioi-tan_NGTT2008(1)_01 DVHC-DSLD 2010_nien giam tom tat 2010 (thuy)_09 Thuong mai va Du lich_Niengiam_Hung_final 3" xfId="5194"/>
    <cellStyle name="_10.Bieuthegioi-tan_NGTT2008(1)_01 DVHC-DSLD 2010_nien giam tom tat 2010 (thuy)_09 Thuong mai va Du lich_Phan II (In)" xfId="5195"/>
    <cellStyle name="_10.Bieuthegioi-tan_NGTT2008(1)_01 DVHC-DSLD 2010_nien giam tom tat 2010 (thuy)_09 Thuong mai va Du lich_Sovu-lyhon-2014" xfId="5196"/>
    <cellStyle name="_10.Bieuthegioi-tan_NGTT2008(1)_01 DVHC-DSLD 2010_nien giam tom tat 2010 (thuy)_09 Thuong mai va Du lich_Tong Muc 2014" xfId="5197"/>
    <cellStyle name="_10.Bieuthegioi-tan_NGTT2008(1)_01 DVHC-DSLD 2010_nien giam tom tat 2010 (thuy)_09 Thuong mai va Du lich_Tong Muc 2014 2" xfId="5198"/>
    <cellStyle name="_10.Bieuthegioi-tan_NGTT2008(1)_01 DVHC-DSLD 2010_nien giam tom tat 2010 (thuy)_09 Thuong mai va Du lich_Tong Muc 2014 3" xfId="5199"/>
    <cellStyle name="_10.Bieuthegioi-tan_NGTT2008(1)_01 DVHC-DSLD 2010_nien giam tom tat 2010 (thuy)_12 MSDC_Thuy Van" xfId="5200"/>
    <cellStyle name="_10.Bieuthegioi-tan_NGTT2008(1)_01 DVHC-DSLD 2010_nien giam tom tat 2010 (thuy)_Dieuchinh-DSTB-2010-2014-Tinh-Trungcau-CTK" xfId="5201"/>
    <cellStyle name="_10.Bieuthegioi-tan_NGTT2008(1)_01 DVHC-DSLD 2010_nien giam tom tat 2010 (thuy)_Dieuchinh-DSTB-2010-2014-Toanquoc-Chi-XMai-TAnh-25-12-2014" xfId="5202"/>
    <cellStyle name="_10.Bieuthegioi-tan_NGTT2008(1)_01 DVHC-DSLD 2010_nien giam tom tat 2010 (thuy)_Dieuchinh-DSTB-2010-2014-Toanquoc-Chi-XMai-TAnh-25-12-2014_Dieuchinh-DSTB-2010-2014-Tinh-Trungcau-CTK" xfId="5203"/>
    <cellStyle name="_10.Bieuthegioi-tan_NGTT2008(1)_01 DVHC-DSLD 2010_nien giam tom tat 2010 (thuy)_Dieuchinh-DSTB-2010-2014-Toanquoc-Chi-XMai-TAnh-25-12-2014_Tonghop-phucdap-Tinh-Hanh-TuanAnh-V1" xfId="5204"/>
    <cellStyle name="_10.Bieuthegioi-tan_NGTT2008(1)_01 DVHC-DSLD 2010_nien giam tom tat 2010 (thuy)_Dieuchinh-DSTB-2010-2014-Toanquoc-Chi-XMai-TAnh-25-12-2014_Uoc-danso-2014-2015-2016-BoTaichinh" xfId="5205"/>
    <cellStyle name="_10.Bieuthegioi-tan_NGTT2008(1)_01 DVHC-DSLD 2010_nien giam tom tat 2010 (thuy)_Don vi HC, dat dai, khi hau" xfId="5206"/>
    <cellStyle name="_10.Bieuthegioi-tan_NGTT2008(1)_01 DVHC-DSLD 2010_nien giam tom tat 2010 (thuy)_Mau" xfId="5207"/>
    <cellStyle name="_10.Bieuthegioi-tan_NGTT2008(1)_01 DVHC-DSLD 2010_nien giam tom tat 2010 (thuy)_Mau 2" xfId="5208"/>
    <cellStyle name="_10.Bieuthegioi-tan_NGTT2008(1)_01 DVHC-DSLD 2010_nien giam tom tat 2010 (thuy)_Mau 3" xfId="5209"/>
    <cellStyle name="_10.Bieuthegioi-tan_NGTT2008(1)_01 DVHC-DSLD 2010_nien giam tom tat 2010 (thuy)_NGTK-daydu-2014-VuDSLD(22.5.2015)" xfId="5210"/>
    <cellStyle name="_10.Bieuthegioi-tan_NGTT2008(1)_01 DVHC-DSLD 2010_nien giam tom tat 2010 (thuy)_NGTK-daydu-2014-VuDSLD(22.5.2015) 2" xfId="5211"/>
    <cellStyle name="_10.Bieuthegioi-tan_NGTT2008(1)_01 DVHC-DSLD 2010_nien giam tom tat 2010 (thuy)_NGTK-daydu-2014-VuDSLD(22.5.2015) 3" xfId="5212"/>
    <cellStyle name="_10.Bieuthegioi-tan_NGTT2008(1)_01 DVHC-DSLD 2010_nien giam tom tat 2010 (thuy)_nien giam 28.5.12_sua tn_Oanh-gui-3.15pm-28-5-2012" xfId="5213"/>
    <cellStyle name="_10.Bieuthegioi-tan_NGTT2008(1)_01 DVHC-DSLD 2010_nien giam tom tat 2010 (thuy)_nien giam tom tat nong nghiep 2013" xfId="5214"/>
    <cellStyle name="_10.Bieuthegioi-tan_NGTT2008(1)_01 DVHC-DSLD 2010_nien giam tom tat 2010 (thuy)_Phan II (In)" xfId="5215"/>
    <cellStyle name="_10.Bieuthegioi-tan_NGTT2008(1)_01 DVHC-DSLD 2010_nien giam tom tat 2010 (thuy)_TKQG" xfId="5216"/>
    <cellStyle name="_10.Bieuthegioi-tan_NGTT2008(1)_01 DVHC-DSLD 2010_nien giam tom tat 2010 (thuy)_Tysuat-dicu-1-nam-1-4-2014" xfId="5217"/>
    <cellStyle name="_10.Bieuthegioi-tan_NGTT2008(1)_01 DVHC-DSLD 2010_nien giam tom tat 2010 (thuy)_Tysuat-dicu-1-nam-1-4-2014_Dieuchinh-DSTB-2010-2014-Tinh-Trungcau-CTK" xfId="5218"/>
    <cellStyle name="_10.Bieuthegioi-tan_NGTT2008(1)_01 DVHC-DSLD 2010_nien giam tom tat 2010 (thuy)_Tysuat-dicu-1-nam-1-4-2014_Tonghop-phucdap-Tinh-Hanh-TuanAnh-V1" xfId="5219"/>
    <cellStyle name="_10.Bieuthegioi-tan_NGTT2008(1)_01 DVHC-DSLD 2010_nien giam tom tat 2010 (thuy)_Tysuat-dicu-1-nam-1-4-2014_Uoc-danso-2014-2015-2016-BoTaichinh" xfId="5220"/>
    <cellStyle name="_10.Bieuthegioi-tan_NGTT2008(1)_01 DVHC-DSLD 2010_nien giam tom tat 2010 (thuy)_Uoctinh-danso-31-12-2013-BoTaichinh-OUT" xfId="5221"/>
    <cellStyle name="_10.Bieuthegioi-tan_NGTT2008(1)_01 DVHC-DSLD 2010_nien giam tom tat 2010 (thuy)_Xl0000006" xfId="5222"/>
    <cellStyle name="_10.Bieuthegioi-tan_NGTT2008(1)_01 DVHC-DSLD 2010_nien giam tom tat 2010 (thuy)_Xl0000167" xfId="5223"/>
    <cellStyle name="_10.Bieuthegioi-tan_NGTT2008(1)_01 DVHC-DSLD 2010_nien giam tom tat 2010 (thuy)_Xl0000167 2" xfId="5224"/>
    <cellStyle name="_10.Bieuthegioi-tan_NGTT2008(1)_01 DVHC-DSLD 2010_nien giam tom tat 2010 (thuy)_Xl0000167 3" xfId="5225"/>
    <cellStyle name="_10.Bieuthegioi-tan_NGTT2008(1)_01 DVHC-DSLD 2010_nien giam tom tat 2010 (thuy)_Y te-VH TT_Tam(1)" xfId="5226"/>
    <cellStyle name="_10.Bieuthegioi-tan_NGTT2008(1)_01 DVHC-DSLD 2010_nien giam tom tat nong nghiep 2013" xfId="5227"/>
    <cellStyle name="_10.Bieuthegioi-tan_NGTT2008(1)_01 DVHC-DSLD 2010_Phan II (In)" xfId="5228"/>
    <cellStyle name="_10.Bieuthegioi-tan_NGTT2008(1)_01 DVHC-DSLD 2010_Tong hop NGTT" xfId="5229"/>
    <cellStyle name="_10.Bieuthegioi-tan_NGTT2008(1)_01 DVHC-DSLD 2010_Tong hop NGTT 2" xfId="5230"/>
    <cellStyle name="_10.Bieuthegioi-tan_NGTT2008(1)_01 DVHC-DSLD 2010_Tong hop NGTT 3" xfId="5231"/>
    <cellStyle name="_10.Bieuthegioi-tan_NGTT2008(1)_01 DVHC-DSLD 2010_Tong hop NGTT 4" xfId="5232"/>
    <cellStyle name="_10.Bieuthegioi-tan_NGTT2008(1)_01 DVHC-DSLD 2010_Tong hop NGTT_09 Thuong mai va Du lich" xfId="5233"/>
    <cellStyle name="_10.Bieuthegioi-tan_NGTT2008(1)_01 DVHC-DSLD 2010_Tong hop NGTT_09 Thuong mai va Du lich 2" xfId="5234"/>
    <cellStyle name="_10.Bieuthegioi-tan_NGTT2008(1)_01 DVHC-DSLD 2010_Tong hop NGTT_09 Thuong mai va Du lich_01 Danh muc hanh chinh (Nam)" xfId="5235"/>
    <cellStyle name="_10.Bieuthegioi-tan_NGTT2008(1)_01 DVHC-DSLD 2010_Tong hop NGTT_09 Thuong mai va Du lich_01 Danh muc hanh chinh (Nam) 2" xfId="5236"/>
    <cellStyle name="_10.Bieuthegioi-tan_NGTT2008(1)_01 DVHC-DSLD 2010_Tong hop NGTT_09 Thuong mai va Du lich_01 Danh muc hanh chinh (Nam) 3" xfId="5237"/>
    <cellStyle name="_10.Bieuthegioi-tan_NGTT2008(1)_01 DVHC-DSLD 2010_Tong hop NGTT_09 Thuong mai va Du lich_01 Don vi HC" xfId="5238"/>
    <cellStyle name="_10.Bieuthegioi-tan_NGTT2008(1)_01 DVHC-DSLD 2010_Tong hop NGTT_09 Thuong mai va Du lich_01 Don vi HC 2" xfId="5239"/>
    <cellStyle name="_10.Bieuthegioi-tan_NGTT2008(1)_01 DVHC-DSLD 2010_Tong hop NGTT_09 Thuong mai va Du lich_01 Don vi HC 3" xfId="5240"/>
    <cellStyle name="_10.Bieuthegioi-tan_NGTT2008(1)_01 DVHC-DSLD 2010_Tong hop NGTT_09 Thuong mai va Du lich_Book2" xfId="5241"/>
    <cellStyle name="_10.Bieuthegioi-tan_NGTT2008(1)_01 DVHC-DSLD 2010_Tong hop NGTT_09 Thuong mai va Du lich_Book2 2" xfId="5242"/>
    <cellStyle name="_10.Bieuthegioi-tan_NGTT2008(1)_01 DVHC-DSLD 2010_Tong hop NGTT_09 Thuong mai va Du lich_Book2 3" xfId="5243"/>
    <cellStyle name="_10.Bieuthegioi-tan_NGTT2008(1)_01 DVHC-DSLD 2010_Tong hop NGTT_09 Thuong mai va Du lich_Mau" xfId="5244"/>
    <cellStyle name="_10.Bieuthegioi-tan_NGTT2008(1)_01 DVHC-DSLD 2010_Tong hop NGTT_09 Thuong mai va Du lich_Mau 2" xfId="5245"/>
    <cellStyle name="_10.Bieuthegioi-tan_NGTT2008(1)_01 DVHC-DSLD 2010_Tong hop NGTT_09 Thuong mai va Du lich_Mau 3" xfId="5246"/>
    <cellStyle name="_10.Bieuthegioi-tan_NGTT2008(1)_01 DVHC-DSLD 2010_Tong hop NGTT_09 Thuong mai va Du lich_NGDD 2013 Thu chi NSNN " xfId="5247"/>
    <cellStyle name="_10.Bieuthegioi-tan_NGTT2008(1)_01 DVHC-DSLD 2010_Tong hop NGTT_09 Thuong mai va Du lich_NGDD 2013 Thu chi NSNN  2" xfId="5248"/>
    <cellStyle name="_10.Bieuthegioi-tan_NGTT2008(1)_01 DVHC-DSLD 2010_Tong hop NGTT_09 Thuong mai va Du lich_NGDD 2013 Thu chi NSNN  3" xfId="5249"/>
    <cellStyle name="_10.Bieuthegioi-tan_NGTT2008(1)_01 DVHC-DSLD 2010_Tong hop NGTT_09 Thuong mai va Du lich_NGTK-daydu-2014-Laodong" xfId="5250"/>
    <cellStyle name="_10.Bieuthegioi-tan_NGTT2008(1)_01 DVHC-DSLD 2010_Tong hop NGTT_09 Thuong mai va Du lich_NGTK-daydu-2014-Laodong 2" xfId="5251"/>
    <cellStyle name="_10.Bieuthegioi-tan_NGTT2008(1)_01 DVHC-DSLD 2010_Tong hop NGTT_09 Thuong mai va Du lich_NGTK-daydu-2014-Laodong 3" xfId="5252"/>
    <cellStyle name="_10.Bieuthegioi-tan_NGTT2008(1)_01 DVHC-DSLD 2010_Tong hop NGTT_09 Thuong mai va Du lich_nien giam tom tat nong nghiep 2013" xfId="5253"/>
    <cellStyle name="_10.Bieuthegioi-tan_NGTT2008(1)_01 DVHC-DSLD 2010_Tong hop NGTT_09 Thuong mai va Du lich_Niengiam_Hung_final" xfId="5254"/>
    <cellStyle name="_10.Bieuthegioi-tan_NGTT2008(1)_01 DVHC-DSLD 2010_Tong hop NGTT_09 Thuong mai va Du lich_Niengiam_Hung_final 2" xfId="5255"/>
    <cellStyle name="_10.Bieuthegioi-tan_NGTT2008(1)_01 DVHC-DSLD 2010_Tong hop NGTT_09 Thuong mai va Du lich_Niengiam_Hung_final 3" xfId="5256"/>
    <cellStyle name="_10.Bieuthegioi-tan_NGTT2008(1)_01 DVHC-DSLD 2010_Tong hop NGTT_09 Thuong mai va Du lich_Phan II (In)" xfId="5257"/>
    <cellStyle name="_10.Bieuthegioi-tan_NGTT2008(1)_01 DVHC-DSLD 2010_Tong hop NGTT_09 Thuong mai va Du lich_Sovu-lyhon-2014" xfId="5258"/>
    <cellStyle name="_10.Bieuthegioi-tan_NGTT2008(1)_01 DVHC-DSLD 2010_Tong hop NGTT_09 Thuong mai va Du lich_Tong Muc 2014" xfId="5259"/>
    <cellStyle name="_10.Bieuthegioi-tan_NGTT2008(1)_01 DVHC-DSLD 2010_Tong hop NGTT_09 Thuong mai va Du lich_Tong Muc 2014 2" xfId="5260"/>
    <cellStyle name="_10.Bieuthegioi-tan_NGTT2008(1)_01 DVHC-DSLD 2010_Tong hop NGTT_09 Thuong mai va Du lich_Tong Muc 2014 3" xfId="5261"/>
    <cellStyle name="_10.Bieuthegioi-tan_NGTT2008(1)_01 DVHC-DSLD 2010_Tong hop NGTT_Book2" xfId="5262"/>
    <cellStyle name="_10.Bieuthegioi-tan_NGTT2008(1)_01 DVHC-DSLD 2010_Tong hop NGTT_Book2 2" xfId="5263"/>
    <cellStyle name="_10.Bieuthegioi-tan_NGTT2008(1)_01 DVHC-DSLD 2010_Tong hop NGTT_Book2 3" xfId="5264"/>
    <cellStyle name="_10.Bieuthegioi-tan_NGTT2008(1)_01 DVHC-DSLD 2010_Tong hop NGTT_Dieuchinh-DSTB-2010-2014-Tinh-Trungcau-CTK" xfId="5265"/>
    <cellStyle name="_10.Bieuthegioi-tan_NGTT2008(1)_01 DVHC-DSLD 2010_Tong hop NGTT_Market DSLD 2013  Co so" xfId="5266"/>
    <cellStyle name="_10.Bieuthegioi-tan_NGTT2008(1)_01 DVHC-DSLD 2010_Tong hop NGTT_Market DSLD 2013  Co so_Dieuchinh-DSTB-2010-2014-Tinh-Trungcau-CTK" xfId="5267"/>
    <cellStyle name="_10.Bieuthegioi-tan_NGTT2008(1)_01 DVHC-DSLD 2010_Tong hop NGTT_Market DSLD 2013  Co so_Tonghop-phucdap-Tinh-Hanh-TuanAnh-V1" xfId="5268"/>
    <cellStyle name="_10.Bieuthegioi-tan_NGTT2008(1)_01 DVHC-DSLD 2010_Tong hop NGTT_Market DSLD 2013  Co so_Uoc-danso-2014-2015-2016-BoTaichinh" xfId="5269"/>
    <cellStyle name="_10.Bieuthegioi-tan_NGTT2008(1)_01 DVHC-DSLD 2010_Tong hop NGTT_Mau" xfId="5270"/>
    <cellStyle name="_10.Bieuthegioi-tan_NGTT2008(1)_01 DVHC-DSLD 2010_Tong hop NGTT_Mau 2" xfId="5271"/>
    <cellStyle name="_10.Bieuthegioi-tan_NGTT2008(1)_01 DVHC-DSLD 2010_Tong hop NGTT_Mau 3" xfId="5272"/>
    <cellStyle name="_10.Bieuthegioi-tan_NGTT2008(1)_01 DVHC-DSLD 2010_Tong hop NGTT_NGTK-daydu-2014-Laodong" xfId="5273"/>
    <cellStyle name="_10.Bieuthegioi-tan_NGTT2008(1)_01 DVHC-DSLD 2010_Tong hop NGTT_NGTK-daydu-2014-Laodong 2" xfId="5274"/>
    <cellStyle name="_10.Bieuthegioi-tan_NGTT2008(1)_01 DVHC-DSLD 2010_Tong hop NGTT_NGTK-daydu-2014-Laodong 3" xfId="5275"/>
    <cellStyle name="_10.Bieuthegioi-tan_NGTT2008(1)_01 DVHC-DSLD 2010_Tong hop NGTT_Nien giam Thong ke_DSLD_2013_gui vu TH" xfId="5276"/>
    <cellStyle name="_10.Bieuthegioi-tan_NGTT2008(1)_01 DVHC-DSLD 2010_Tong hop NGTT_Nien giam Thong ke_DSLD_2013_gui vu TH_25-12-2014" xfId="5277"/>
    <cellStyle name="_10.Bieuthegioi-tan_NGTT2008(1)_01 DVHC-DSLD 2010_Tong hop NGTT_Nien giam Thong ke_DSLD_2013_gui vu TH_25-12-2014_Dieuchinh-DSTB-2010-2014-Tinh-Trungcau-CTK" xfId="5278"/>
    <cellStyle name="_10.Bieuthegioi-tan_NGTT2008(1)_01 DVHC-DSLD 2010_Tong hop NGTT_Nien giam Thong ke_DSLD_2013_gui vu TH_25-12-2014_Tonghop-phucdap-Tinh-Hanh-TuanAnh-V1" xfId="5279"/>
    <cellStyle name="_10.Bieuthegioi-tan_NGTT2008(1)_01 DVHC-DSLD 2010_Tong hop NGTT_Nien giam Thong ke_DSLD_2013_gui vu TH_25-12-2014_Uoc-danso-2014-2015-2016-BoTaichinh" xfId="5280"/>
    <cellStyle name="_10.Bieuthegioi-tan_NGTT2008(1)_01 DVHC-DSLD 2010_Tong hop NGTT_Nien giam Thong ke_DSLD_2013_gui vu TH_Dieuchinh-DSTB-2010-2014-Tinh-Trungcau-CTK" xfId="5281"/>
    <cellStyle name="_10.Bieuthegioi-tan_NGTT2008(1)_01 DVHC-DSLD 2010_Tong hop NGTT_Nien giam Thong ke_DSLD_2013_gui vu TH_Tonghop-phucdap-Tinh-Hanh-TuanAnh-V1" xfId="5282"/>
    <cellStyle name="_10.Bieuthegioi-tan_NGTT2008(1)_01 DVHC-DSLD 2010_Tong hop NGTT_Nien giam Thong ke_DSLD_2013_gui vu TH_Uoc-danso-2014-2015-2016-BoTaichinh" xfId="5283"/>
    <cellStyle name="_10.Bieuthegioi-tan_NGTT2008(1)_01 DVHC-DSLD 2010_Tong hop NGTT_Niengiam_Hung_final" xfId="5284"/>
    <cellStyle name="_10.Bieuthegioi-tan_NGTT2008(1)_01 DVHC-DSLD 2010_Tong hop NGTT_Niengiam_Hung_final 2" xfId="5285"/>
    <cellStyle name="_10.Bieuthegioi-tan_NGTT2008(1)_01 DVHC-DSLD 2010_Tong hop NGTT_Niengiam_Hung_final 3" xfId="5286"/>
    <cellStyle name="_10.Bieuthegioi-tan_NGTT2008(1)_01 DVHC-DSLD 2010_Tong hop NGTT_Sovu-lyhon-2014" xfId="5287"/>
    <cellStyle name="_10.Bieuthegioi-tan_NGTT2008(1)_01 DVHC-DSLD 2010_Tong hop NGTT_Tonghop-phucdap-Tinh-Hanh-TuanAnh-V1" xfId="5288"/>
    <cellStyle name="_10.Bieuthegioi-tan_NGTT2008(1)_01 DVHC-DSLD 2010_Tong hop NGTT_Uoc-danso-2014-2015-2016-BoTaichinh" xfId="5289"/>
    <cellStyle name="_10.Bieuthegioi-tan_NGTT2008(1)_01 DVHC-DSLD 2010_Tong hop NGTT_Uoctinh-danso-31-12-2013-BoTaichinh-OUT" xfId="5290"/>
    <cellStyle name="_10.Bieuthegioi-tan_NGTT2008(1)_01 DVHC-DSLD 2010_Tysuat-dicu-1-nam-1-4-2014" xfId="5291"/>
    <cellStyle name="_10.Bieuthegioi-tan_NGTT2008(1)_01 DVHC-DSLD 2010_Tysuat-dicu-1-nam-1-4-2014_Dieuchinh-DSTB-2010-2014-Tinh-Trungcau-CTK" xfId="5292"/>
    <cellStyle name="_10.Bieuthegioi-tan_NGTT2008(1)_01 DVHC-DSLD 2010_Tysuat-dicu-1-nam-1-4-2014_Tonghop-phucdap-Tinh-Hanh-TuanAnh-V1" xfId="5293"/>
    <cellStyle name="_10.Bieuthegioi-tan_NGTT2008(1)_01 DVHC-DSLD 2010_Tysuat-dicu-1-nam-1-4-2014_Uoc-danso-2014-2015-2016-BoTaichinh" xfId="5294"/>
    <cellStyle name="_10.Bieuthegioi-tan_NGTT2008(1)_01 DVHC-DSLD 2010_Uoctinh-danso-31-12-2013-BoTaichinh-OUT" xfId="5295"/>
    <cellStyle name="_10.Bieuthegioi-tan_NGTT2008(1)_01 DVHC-DSLD 2010_Xl0000006" xfId="5296"/>
    <cellStyle name="_10.Bieuthegioi-tan_NGTT2008(1)_01 DVHC-DSLD 2010_Xl0000167" xfId="5297"/>
    <cellStyle name="_10.Bieuthegioi-tan_NGTT2008(1)_01 DVHC-DSLD 2010_Xl0000167 2" xfId="5298"/>
    <cellStyle name="_10.Bieuthegioi-tan_NGTT2008(1)_01 DVHC-DSLD 2010_Xl0000167 3" xfId="5299"/>
    <cellStyle name="_10.Bieuthegioi-tan_NGTT2008(1)_01 DVHC-DSLD 2010_Y te-VH TT_Tam(1)" xfId="5300"/>
    <cellStyle name="_10.Bieuthegioi-tan_NGTT2008(1)_02  Dan so lao dong(OK)" xfId="5301"/>
    <cellStyle name="_10.Bieuthegioi-tan_NGTT2008(1)_02  Dan so lao dong(OK) 2" xfId="5302"/>
    <cellStyle name="_10.Bieuthegioi-tan_NGTT2008(1)_02  Dan so lao dong(OK) 3" xfId="5303"/>
    <cellStyle name="_10.Bieuthegioi-tan_NGTT2008(1)_02 Dan so 2010 (ok)" xfId="5304"/>
    <cellStyle name="_10.Bieuthegioi-tan_NGTT2008(1)_02 Dan so Lao dong 2011" xfId="5305"/>
    <cellStyle name="_10.Bieuthegioi-tan_NGTT2008(1)_02 Danso_Laodong 2012(chuan) CO SO" xfId="5306"/>
    <cellStyle name="_10.Bieuthegioi-tan_NGTT2008(1)_02 Danso_Laodong 2012(chuan) CO SO 2" xfId="5307"/>
    <cellStyle name="_10.Bieuthegioi-tan_NGTT2008(1)_02 Danso_Laodong 2012(chuan) CO SO 3" xfId="5308"/>
    <cellStyle name="_10.Bieuthegioi-tan_NGTT2008(1)_02 DSLD_2011(ok).xls" xfId="5309"/>
    <cellStyle name="_10.Bieuthegioi-tan_NGTT2008(1)_03 Dautu 2010" xfId="5310"/>
    <cellStyle name="_10.Bieuthegioi-tan_NGTT2008(1)_03 Dautu 2010 2" xfId="5311"/>
    <cellStyle name="_10.Bieuthegioi-tan_NGTT2008(1)_03 Dautu 2010 3" xfId="5312"/>
    <cellStyle name="_10.Bieuthegioi-tan_NGTT2008(1)_03 Dautu 2010_01 Danh muc hanh chinh (Nam)" xfId="5313"/>
    <cellStyle name="_10.Bieuthegioi-tan_NGTT2008(1)_03 Dautu 2010_01 Danh muc hanh chinh (Nam) 2" xfId="5314"/>
    <cellStyle name="_10.Bieuthegioi-tan_NGTT2008(1)_03 Dautu 2010_01 Danh muc hanh chinh (Nam) 3" xfId="5315"/>
    <cellStyle name="_10.Bieuthegioi-tan_NGTT2008(1)_03 Dautu 2010_01 Don vi HC" xfId="5316"/>
    <cellStyle name="_10.Bieuthegioi-tan_NGTT2008(1)_03 Dautu 2010_01 Don vi HC 2" xfId="5317"/>
    <cellStyle name="_10.Bieuthegioi-tan_NGTT2008(1)_03 Dautu 2010_01 Don vi HC 3" xfId="5318"/>
    <cellStyle name="_10.Bieuthegioi-tan_NGTT2008(1)_03 Dautu 2010_01 Don vi HC 4" xfId="5319"/>
    <cellStyle name="_10.Bieuthegioi-tan_NGTT2008(1)_03 Dautu 2010_01 Don vi HC_Book2" xfId="5320"/>
    <cellStyle name="_10.Bieuthegioi-tan_NGTT2008(1)_03 Dautu 2010_01 Don vi HC_Book2 2" xfId="5321"/>
    <cellStyle name="_10.Bieuthegioi-tan_NGTT2008(1)_03 Dautu 2010_01 Don vi HC_Book2 3" xfId="5322"/>
    <cellStyle name="_10.Bieuthegioi-tan_NGTT2008(1)_03 Dautu 2010_01 Don vi HC_NGTK-daydu-2014-Laodong" xfId="5323"/>
    <cellStyle name="_10.Bieuthegioi-tan_NGTT2008(1)_03 Dautu 2010_01 Don vi HC_NGTK-daydu-2014-Laodong 2" xfId="5324"/>
    <cellStyle name="_10.Bieuthegioi-tan_NGTT2008(1)_03 Dautu 2010_01 Don vi HC_NGTK-daydu-2014-Laodong 3" xfId="5325"/>
    <cellStyle name="_10.Bieuthegioi-tan_NGTT2008(1)_03 Dautu 2010_01 Don vi HC_Niengiam_Hung_final" xfId="5326"/>
    <cellStyle name="_10.Bieuthegioi-tan_NGTT2008(1)_03 Dautu 2010_01 Don vi HC_Niengiam_Hung_final 2" xfId="5327"/>
    <cellStyle name="_10.Bieuthegioi-tan_NGTT2008(1)_03 Dautu 2010_01 Don vi HC_Niengiam_Hung_final 3" xfId="5328"/>
    <cellStyle name="_10.Bieuthegioi-tan_NGTT2008(1)_03 Dautu 2010_01 Don vi HC_Sovu-lyhon-2014" xfId="5329"/>
    <cellStyle name="_10.Bieuthegioi-tan_NGTT2008(1)_03 Dautu 2010_02 Danso_Laodong 2012(chuan) CO SO" xfId="5330"/>
    <cellStyle name="_10.Bieuthegioi-tan_NGTT2008(1)_03 Dautu 2010_02 Danso_Laodong 2012(chuan) CO SO 2" xfId="5331"/>
    <cellStyle name="_10.Bieuthegioi-tan_NGTT2008(1)_03 Dautu 2010_02 Danso_Laodong 2012(chuan) CO SO 3" xfId="5332"/>
    <cellStyle name="_10.Bieuthegioi-tan_NGTT2008(1)_03 Dautu 2010_04 Doanh nghiep va CSKDCT 2012" xfId="5333"/>
    <cellStyle name="_10.Bieuthegioi-tan_NGTT2008(1)_03 Dautu 2010_04 Doanh nghiep va CSKDCT 2012 2" xfId="5334"/>
    <cellStyle name="_10.Bieuthegioi-tan_NGTT2008(1)_03 Dautu 2010_04 Doanh nghiep va CSKDCT 2012 3" xfId="5335"/>
    <cellStyle name="_10.Bieuthegioi-tan_NGTT2008(1)_03 Dautu 2010_08 Thuong mai Tong muc - Diep" xfId="5336"/>
    <cellStyle name="_10.Bieuthegioi-tan_NGTT2008(1)_03 Dautu 2010_08 Thuong mai Tong muc - Diep 2" xfId="5337"/>
    <cellStyle name="_10.Bieuthegioi-tan_NGTT2008(1)_03 Dautu 2010_08 Thuong mai Tong muc - Diep 3" xfId="5338"/>
    <cellStyle name="_10.Bieuthegioi-tan_NGTT2008(1)_03 Dautu 2010_09 Thuong mai va Du lich" xfId="5339"/>
    <cellStyle name="_10.Bieuthegioi-tan_NGTT2008(1)_03 Dautu 2010_09 Thuong mai va Du lich 2" xfId="5340"/>
    <cellStyle name="_10.Bieuthegioi-tan_NGTT2008(1)_03 Dautu 2010_09 Thuong mai va Du lich_01 Danh muc hanh chinh (Nam)" xfId="5341"/>
    <cellStyle name="_10.Bieuthegioi-tan_NGTT2008(1)_03 Dautu 2010_09 Thuong mai va Du lich_01 Danh muc hanh chinh (Nam) 2" xfId="5342"/>
    <cellStyle name="_10.Bieuthegioi-tan_NGTT2008(1)_03 Dautu 2010_09 Thuong mai va Du lich_01 Danh muc hanh chinh (Nam) 3" xfId="5343"/>
    <cellStyle name="_10.Bieuthegioi-tan_NGTT2008(1)_03 Dautu 2010_09 Thuong mai va Du lich_01 Don vi HC" xfId="5344"/>
    <cellStyle name="_10.Bieuthegioi-tan_NGTT2008(1)_03 Dautu 2010_09 Thuong mai va Du lich_01 Don vi HC 2" xfId="5345"/>
    <cellStyle name="_10.Bieuthegioi-tan_NGTT2008(1)_03 Dautu 2010_09 Thuong mai va Du lich_01 Don vi HC 3" xfId="5346"/>
    <cellStyle name="_10.Bieuthegioi-tan_NGTT2008(1)_03 Dautu 2010_09 Thuong mai va Du lich_Book2" xfId="5347"/>
    <cellStyle name="_10.Bieuthegioi-tan_NGTT2008(1)_03 Dautu 2010_09 Thuong mai va Du lich_Book2 2" xfId="5348"/>
    <cellStyle name="_10.Bieuthegioi-tan_NGTT2008(1)_03 Dautu 2010_09 Thuong mai va Du lich_Book2 3" xfId="5349"/>
    <cellStyle name="_10.Bieuthegioi-tan_NGTT2008(1)_03 Dautu 2010_09 Thuong mai va Du lich_Mau" xfId="5350"/>
    <cellStyle name="_10.Bieuthegioi-tan_NGTT2008(1)_03 Dautu 2010_09 Thuong mai va Du lich_Mau 2" xfId="5351"/>
    <cellStyle name="_10.Bieuthegioi-tan_NGTT2008(1)_03 Dautu 2010_09 Thuong mai va Du lich_Mau 3" xfId="5352"/>
    <cellStyle name="_10.Bieuthegioi-tan_NGTT2008(1)_03 Dautu 2010_09 Thuong mai va Du lich_NGDD 2013 Thu chi NSNN " xfId="5353"/>
    <cellStyle name="_10.Bieuthegioi-tan_NGTT2008(1)_03 Dautu 2010_09 Thuong mai va Du lich_NGDD 2013 Thu chi NSNN  2" xfId="5354"/>
    <cellStyle name="_10.Bieuthegioi-tan_NGTT2008(1)_03 Dautu 2010_09 Thuong mai va Du lich_NGDD 2013 Thu chi NSNN  3" xfId="5355"/>
    <cellStyle name="_10.Bieuthegioi-tan_NGTT2008(1)_03 Dautu 2010_09 Thuong mai va Du lich_NGTK-daydu-2014-Laodong" xfId="5356"/>
    <cellStyle name="_10.Bieuthegioi-tan_NGTT2008(1)_03 Dautu 2010_09 Thuong mai va Du lich_NGTK-daydu-2014-Laodong 2" xfId="5357"/>
    <cellStyle name="_10.Bieuthegioi-tan_NGTT2008(1)_03 Dautu 2010_09 Thuong mai va Du lich_NGTK-daydu-2014-Laodong 3" xfId="5358"/>
    <cellStyle name="_10.Bieuthegioi-tan_NGTT2008(1)_03 Dautu 2010_09 Thuong mai va Du lich_nien giam tom tat nong nghiep 2013" xfId="5359"/>
    <cellStyle name="_10.Bieuthegioi-tan_NGTT2008(1)_03 Dautu 2010_09 Thuong mai va Du lich_Niengiam_Hung_final" xfId="5360"/>
    <cellStyle name="_10.Bieuthegioi-tan_NGTT2008(1)_03 Dautu 2010_09 Thuong mai va Du lich_Niengiam_Hung_final 2" xfId="5361"/>
    <cellStyle name="_10.Bieuthegioi-tan_NGTT2008(1)_03 Dautu 2010_09 Thuong mai va Du lich_Niengiam_Hung_final 3" xfId="5362"/>
    <cellStyle name="_10.Bieuthegioi-tan_NGTT2008(1)_03 Dautu 2010_09 Thuong mai va Du lich_Phan II (In)" xfId="5363"/>
    <cellStyle name="_10.Bieuthegioi-tan_NGTT2008(1)_03 Dautu 2010_09 Thuong mai va Du lich_Sovu-lyhon-2014" xfId="5364"/>
    <cellStyle name="_10.Bieuthegioi-tan_NGTT2008(1)_03 Dautu 2010_09 Thuong mai va Du lich_Tong Muc 2014" xfId="5365"/>
    <cellStyle name="_10.Bieuthegioi-tan_NGTT2008(1)_03 Dautu 2010_09 Thuong mai va Du lich_Tong Muc 2014 2" xfId="5366"/>
    <cellStyle name="_10.Bieuthegioi-tan_NGTT2008(1)_03 Dautu 2010_09 Thuong mai va Du lich_Tong Muc 2014 3" xfId="5367"/>
    <cellStyle name="_10.Bieuthegioi-tan_NGTT2008(1)_03 Dautu 2010_12 MSDC_Thuy Van" xfId="5368"/>
    <cellStyle name="_10.Bieuthegioi-tan_NGTT2008(1)_03 Dautu 2010_Dieuchinh-DSTB-2010-2014-Tinh-Trungcau-CTK" xfId="5369"/>
    <cellStyle name="_10.Bieuthegioi-tan_NGTT2008(1)_03 Dautu 2010_Dieuchinh-DSTB-2010-2014-Toanquoc-Chi-XMai-TAnh-25-12-2014" xfId="5370"/>
    <cellStyle name="_10.Bieuthegioi-tan_NGTT2008(1)_03 Dautu 2010_Dieuchinh-DSTB-2010-2014-Toanquoc-Chi-XMai-TAnh-25-12-2014_Dieuchinh-DSTB-2010-2014-Tinh-Trungcau-CTK" xfId="5371"/>
    <cellStyle name="_10.Bieuthegioi-tan_NGTT2008(1)_03 Dautu 2010_Dieuchinh-DSTB-2010-2014-Toanquoc-Chi-XMai-TAnh-25-12-2014_Tonghop-phucdap-Tinh-Hanh-TuanAnh-V1" xfId="5372"/>
    <cellStyle name="_10.Bieuthegioi-tan_NGTT2008(1)_03 Dautu 2010_Dieuchinh-DSTB-2010-2014-Toanquoc-Chi-XMai-TAnh-25-12-2014_Uoc-danso-2014-2015-2016-BoTaichinh" xfId="5373"/>
    <cellStyle name="_10.Bieuthegioi-tan_NGTT2008(1)_03 Dautu 2010_Don vi HC, dat dai, khi hau" xfId="5374"/>
    <cellStyle name="_10.Bieuthegioi-tan_NGTT2008(1)_03 Dautu 2010_Mau" xfId="5375"/>
    <cellStyle name="_10.Bieuthegioi-tan_NGTT2008(1)_03 Dautu 2010_Mau 2" xfId="5376"/>
    <cellStyle name="_10.Bieuthegioi-tan_NGTT2008(1)_03 Dautu 2010_Mau 3" xfId="5377"/>
    <cellStyle name="_10.Bieuthegioi-tan_NGTT2008(1)_03 Dautu 2010_NGTK-daydu-2014-VuDSLD(22.5.2015)" xfId="5378"/>
    <cellStyle name="_10.Bieuthegioi-tan_NGTT2008(1)_03 Dautu 2010_NGTK-daydu-2014-VuDSLD(22.5.2015) 2" xfId="5379"/>
    <cellStyle name="_10.Bieuthegioi-tan_NGTT2008(1)_03 Dautu 2010_NGTK-daydu-2014-VuDSLD(22.5.2015) 3" xfId="5380"/>
    <cellStyle name="_10.Bieuthegioi-tan_NGTT2008(1)_03 Dautu 2010_nien giam 28.5.12_sua tn_Oanh-gui-3.15pm-28-5-2012" xfId="5381"/>
    <cellStyle name="_10.Bieuthegioi-tan_NGTT2008(1)_03 Dautu 2010_nien giam tom tat nong nghiep 2013" xfId="5382"/>
    <cellStyle name="_10.Bieuthegioi-tan_NGTT2008(1)_03 Dautu 2010_Phan II (In)" xfId="5383"/>
    <cellStyle name="_10.Bieuthegioi-tan_NGTT2008(1)_03 Dautu 2010_TKQG" xfId="5384"/>
    <cellStyle name="_10.Bieuthegioi-tan_NGTT2008(1)_03 Dautu 2010_Tysuat-dicu-1-nam-1-4-2014" xfId="5385"/>
    <cellStyle name="_10.Bieuthegioi-tan_NGTT2008(1)_03 Dautu 2010_Tysuat-dicu-1-nam-1-4-2014_Dieuchinh-DSTB-2010-2014-Tinh-Trungcau-CTK" xfId="5386"/>
    <cellStyle name="_10.Bieuthegioi-tan_NGTT2008(1)_03 Dautu 2010_Tysuat-dicu-1-nam-1-4-2014_Tonghop-phucdap-Tinh-Hanh-TuanAnh-V1" xfId="5387"/>
    <cellStyle name="_10.Bieuthegioi-tan_NGTT2008(1)_03 Dautu 2010_Tysuat-dicu-1-nam-1-4-2014_Uoc-danso-2014-2015-2016-BoTaichinh" xfId="5388"/>
    <cellStyle name="_10.Bieuthegioi-tan_NGTT2008(1)_03 Dautu 2010_Uoctinh-danso-31-12-2013-BoTaichinh-OUT" xfId="5389"/>
    <cellStyle name="_10.Bieuthegioi-tan_NGTT2008(1)_03 Dautu 2010_Xl0000006" xfId="5390"/>
    <cellStyle name="_10.Bieuthegioi-tan_NGTT2008(1)_03 Dautu 2010_Xl0000167" xfId="5391"/>
    <cellStyle name="_10.Bieuthegioi-tan_NGTT2008(1)_03 Dautu 2010_Xl0000167 2" xfId="5392"/>
    <cellStyle name="_10.Bieuthegioi-tan_NGTT2008(1)_03 Dautu 2010_Xl0000167 3" xfId="5393"/>
    <cellStyle name="_10.Bieuthegioi-tan_NGTT2008(1)_03 Dautu 2010_Y te-VH TT_Tam(1)" xfId="5394"/>
    <cellStyle name="_10.Bieuthegioi-tan_NGTT2008(1)_03 TKQG" xfId="5395"/>
    <cellStyle name="_10.Bieuthegioi-tan_NGTT2008(1)_03 TKQG 2" xfId="5396"/>
    <cellStyle name="_10.Bieuthegioi-tan_NGTT2008(1)_03 TKQG 3" xfId="5397"/>
    <cellStyle name="_10.Bieuthegioi-tan_NGTT2008(1)_03 TKQG 4" xfId="5398"/>
    <cellStyle name="_10.Bieuthegioi-tan_NGTT2008(1)_03 TKQG_02  Dan so lao dong(OK)" xfId="5399"/>
    <cellStyle name="_10.Bieuthegioi-tan_NGTT2008(1)_03 TKQG_02  Dan so lao dong(OK) 2" xfId="5400"/>
    <cellStyle name="_10.Bieuthegioi-tan_NGTT2008(1)_03 TKQG_02  Dan so lao dong(OK) 3" xfId="5401"/>
    <cellStyle name="_10.Bieuthegioi-tan_NGTT2008(1)_03 TKQG_Book2" xfId="5402"/>
    <cellStyle name="_10.Bieuthegioi-tan_NGTT2008(1)_03 TKQG_Book2 2" xfId="5403"/>
    <cellStyle name="_10.Bieuthegioi-tan_NGTT2008(1)_03 TKQG_Book2 3" xfId="5404"/>
    <cellStyle name="_10.Bieuthegioi-tan_NGTT2008(1)_03 TKQG_NGTK-daydu-2014-Laodong" xfId="5405"/>
    <cellStyle name="_10.Bieuthegioi-tan_NGTT2008(1)_03 TKQG_NGTK-daydu-2014-Laodong 2" xfId="5406"/>
    <cellStyle name="_10.Bieuthegioi-tan_NGTT2008(1)_03 TKQG_NGTK-daydu-2014-Laodong 3" xfId="5407"/>
    <cellStyle name="_10.Bieuthegioi-tan_NGTT2008(1)_03 TKQG_Niengiam_Hung_final" xfId="5408"/>
    <cellStyle name="_10.Bieuthegioi-tan_NGTT2008(1)_03 TKQG_Niengiam_Hung_final 2" xfId="5409"/>
    <cellStyle name="_10.Bieuthegioi-tan_NGTT2008(1)_03 TKQG_Niengiam_Hung_final 3" xfId="5410"/>
    <cellStyle name="_10.Bieuthegioi-tan_NGTT2008(1)_03 TKQG_Sovu-lyhon-2014" xfId="5411"/>
    <cellStyle name="_10.Bieuthegioi-tan_NGTT2008(1)_03 TKQG_Xl0000167" xfId="5412"/>
    <cellStyle name="_10.Bieuthegioi-tan_NGTT2008(1)_03 TKQG_Xl0000167 2" xfId="5413"/>
    <cellStyle name="_10.Bieuthegioi-tan_NGTT2008(1)_03 TKQG_Xl0000167 3" xfId="5414"/>
    <cellStyle name="_10.Bieuthegioi-tan_NGTT2008(1)_04 Doanh nghiep va CSKDCT 2012" xfId="5415"/>
    <cellStyle name="_10.Bieuthegioi-tan_NGTT2008(1)_04 Doanh nghiep va CSKDCT 2012 2" xfId="5416"/>
    <cellStyle name="_10.Bieuthegioi-tan_NGTT2008(1)_04 Doanh nghiep va CSKDCT 2012 3" xfId="5417"/>
    <cellStyle name="_10.Bieuthegioi-tan_NGTT2008(1)_05 Doanh nghiep va Ca the_2011 (Ok)" xfId="5418"/>
    <cellStyle name="_10.Bieuthegioi-tan_NGTT2008(1)_05 Thu chi NSNN" xfId="5419"/>
    <cellStyle name="_10.Bieuthegioi-tan_NGTT2008(1)_05 Thu chi NSNN 2" xfId="5420"/>
    <cellStyle name="_10.Bieuthegioi-tan_NGTT2008(1)_05 Thu chi NSNN 3" xfId="5421"/>
    <cellStyle name="_10.Bieuthegioi-tan_NGTT2008(1)_05 Thuong mai" xfId="5422"/>
    <cellStyle name="_10.Bieuthegioi-tan_NGTT2008(1)_05 Thuong mai 2" xfId="5423"/>
    <cellStyle name="_10.Bieuthegioi-tan_NGTT2008(1)_05 Thuong mai 3" xfId="5424"/>
    <cellStyle name="_10.Bieuthegioi-tan_NGTT2008(1)_05 Thuong mai_01 Danh muc hanh chinh (Nam)" xfId="5425"/>
    <cellStyle name="_10.Bieuthegioi-tan_NGTT2008(1)_05 Thuong mai_01 Danh muc hanh chinh (Nam) 2" xfId="5426"/>
    <cellStyle name="_10.Bieuthegioi-tan_NGTT2008(1)_05 Thuong mai_01 Danh muc hanh chinh (Nam) 3" xfId="5427"/>
    <cellStyle name="_10.Bieuthegioi-tan_NGTT2008(1)_05 Thuong mai_01 Don vi HC" xfId="5428"/>
    <cellStyle name="_10.Bieuthegioi-tan_NGTT2008(1)_05 Thuong mai_01 Don vi HC 2" xfId="5429"/>
    <cellStyle name="_10.Bieuthegioi-tan_NGTT2008(1)_05 Thuong mai_01 Don vi HC 3" xfId="5430"/>
    <cellStyle name="_10.Bieuthegioi-tan_NGTT2008(1)_05 Thuong mai_02 Danso_Laodong 2012(chuan) CO SO" xfId="5431"/>
    <cellStyle name="_10.Bieuthegioi-tan_NGTT2008(1)_05 Thuong mai_02 Danso_Laodong 2012(chuan) CO SO 2" xfId="5432"/>
    <cellStyle name="_10.Bieuthegioi-tan_NGTT2008(1)_05 Thuong mai_02 Danso_Laodong 2012(chuan) CO SO 3" xfId="5433"/>
    <cellStyle name="_10.Bieuthegioi-tan_NGTT2008(1)_05 Thuong mai_04 Doanh nghiep va CSKDCT 2012" xfId="5434"/>
    <cellStyle name="_10.Bieuthegioi-tan_NGTT2008(1)_05 Thuong mai_04 Doanh nghiep va CSKDCT 2012 2" xfId="5435"/>
    <cellStyle name="_10.Bieuthegioi-tan_NGTT2008(1)_05 Thuong mai_04 Doanh nghiep va CSKDCT 2012 3" xfId="5436"/>
    <cellStyle name="_10.Bieuthegioi-tan_NGTT2008(1)_05 Thuong mai_12 MSDC_Thuy Van" xfId="5437"/>
    <cellStyle name="_10.Bieuthegioi-tan_NGTT2008(1)_05 Thuong mai_Ca the" xfId="5438"/>
    <cellStyle name="_10.Bieuthegioi-tan_NGTT2008(1)_05 Thuong mai_ca the NGDD 2011" xfId="5439"/>
    <cellStyle name="_10.Bieuthegioi-tan_NGTT2008(1)_05 Thuong mai_Ca the_ca the NGDD 2011" xfId="5440"/>
    <cellStyle name="_10.Bieuthegioi-tan_NGTT2008(1)_05 Thuong mai_Ca the1(OK)" xfId="5441"/>
    <cellStyle name="_10.Bieuthegioi-tan_NGTT2008(1)_05 Thuong mai_Dieuchinh-DSTB-2010-2014-Tinh-Trungcau-CTK" xfId="5442"/>
    <cellStyle name="_10.Bieuthegioi-tan_NGTT2008(1)_05 Thuong mai_Dieuchinh-DSTB-2010-2014-Toanquoc-Chi-XMai-TAnh-25-12-2014" xfId="5443"/>
    <cellStyle name="_10.Bieuthegioi-tan_NGTT2008(1)_05 Thuong mai_Dieuchinh-DSTB-2010-2014-Toanquoc-Chi-XMai-TAnh-25-12-2014_Dieuchinh-DSTB-2010-2014-Tinh-Trungcau-CTK" xfId="5444"/>
    <cellStyle name="_10.Bieuthegioi-tan_NGTT2008(1)_05 Thuong mai_Dieuchinh-DSTB-2010-2014-Toanquoc-Chi-XMai-TAnh-25-12-2014_Tonghop-phucdap-Tinh-Hanh-TuanAnh-V1" xfId="5445"/>
    <cellStyle name="_10.Bieuthegioi-tan_NGTT2008(1)_05 Thuong mai_Dieuchinh-DSTB-2010-2014-Toanquoc-Chi-XMai-TAnh-25-12-2014_Uoc-danso-2014-2015-2016-BoTaichinh" xfId="5446"/>
    <cellStyle name="_10.Bieuthegioi-tan_NGTT2008(1)_05 Thuong mai_Don vi HC, dat dai, khi hau" xfId="5447"/>
    <cellStyle name="_10.Bieuthegioi-tan_NGTT2008(1)_05 Thuong mai_Mau" xfId="5448"/>
    <cellStyle name="_10.Bieuthegioi-tan_NGTT2008(1)_05 Thuong mai_Mau 2" xfId="5449"/>
    <cellStyle name="_10.Bieuthegioi-tan_NGTT2008(1)_05 Thuong mai_Mau 3" xfId="5450"/>
    <cellStyle name="_10.Bieuthegioi-tan_NGTT2008(1)_05 Thuong mai_Mau 4" xfId="5451"/>
    <cellStyle name="_10.Bieuthegioi-tan_NGTT2008(1)_05 Thuong mai_Mau_Book2" xfId="5452"/>
    <cellStyle name="_10.Bieuthegioi-tan_NGTT2008(1)_05 Thuong mai_Mau_Book2 2" xfId="5453"/>
    <cellStyle name="_10.Bieuthegioi-tan_NGTT2008(1)_05 Thuong mai_Mau_Book2 3" xfId="5454"/>
    <cellStyle name="_10.Bieuthegioi-tan_NGTT2008(1)_05 Thuong mai_Mau_NGTK-daydu-2014-Laodong" xfId="5455"/>
    <cellStyle name="_10.Bieuthegioi-tan_NGTT2008(1)_05 Thuong mai_Mau_NGTK-daydu-2014-Laodong 2" xfId="5456"/>
    <cellStyle name="_10.Bieuthegioi-tan_NGTT2008(1)_05 Thuong mai_Mau_NGTK-daydu-2014-Laodong 3" xfId="5457"/>
    <cellStyle name="_10.Bieuthegioi-tan_NGTT2008(1)_05 Thuong mai_Mau_Niengiam_Hung_final" xfId="5458"/>
    <cellStyle name="_10.Bieuthegioi-tan_NGTT2008(1)_05 Thuong mai_Mau_Niengiam_Hung_final 2" xfId="5459"/>
    <cellStyle name="_10.Bieuthegioi-tan_NGTT2008(1)_05 Thuong mai_Mau_Niengiam_Hung_final 3" xfId="5460"/>
    <cellStyle name="_10.Bieuthegioi-tan_NGTT2008(1)_05 Thuong mai_Mau_Sovu-lyhon-2014" xfId="5461"/>
    <cellStyle name="_10.Bieuthegioi-tan_NGTT2008(1)_05 Thuong mai_NGDD 2013 Thu chi NSNN " xfId="5462"/>
    <cellStyle name="_10.Bieuthegioi-tan_NGTT2008(1)_05 Thuong mai_NGDD 2013 Thu chi NSNN  2" xfId="5463"/>
    <cellStyle name="_10.Bieuthegioi-tan_NGTT2008(1)_05 Thuong mai_NGDD 2013 Thu chi NSNN  3" xfId="5464"/>
    <cellStyle name="_10.Bieuthegioi-tan_NGTT2008(1)_05 Thuong mai_NGTK-daydu-2014-VuDSLD(22.5.2015)" xfId="5465"/>
    <cellStyle name="_10.Bieuthegioi-tan_NGTT2008(1)_05 Thuong mai_NGTK-daydu-2014-VuDSLD(22.5.2015) 2" xfId="5466"/>
    <cellStyle name="_10.Bieuthegioi-tan_NGTT2008(1)_05 Thuong mai_NGTK-daydu-2014-VuDSLD(22.5.2015) 3" xfId="5467"/>
    <cellStyle name="_10.Bieuthegioi-tan_NGTT2008(1)_05 Thuong mai_nien giam 28.5.12_sua tn_Oanh-gui-3.15pm-28-5-2012" xfId="5468"/>
    <cellStyle name="_10.Bieuthegioi-tan_NGTT2008(1)_05 Thuong mai_Nien giam KT_TV 2010" xfId="5469"/>
    <cellStyle name="_10.Bieuthegioi-tan_NGTT2008(1)_05 Thuong mai_Nien giam KT_TV 2010 2" xfId="5470"/>
    <cellStyle name="_10.Bieuthegioi-tan_NGTT2008(1)_05 Thuong mai_Nien giam KT_TV 2010 3" xfId="5471"/>
    <cellStyle name="_10.Bieuthegioi-tan_NGTT2008(1)_05 Thuong mai_Nien giam KT_TV 2010_Book1" xfId="5472"/>
    <cellStyle name="_10.Bieuthegioi-tan_NGTT2008(1)_05 Thuong mai_Nien giam KT_TV 2010_Book1 2" xfId="5473"/>
    <cellStyle name="_10.Bieuthegioi-tan_NGTT2008(1)_05 Thuong mai_Nien giam KT_TV 2010_Book1 3" xfId="5474"/>
    <cellStyle name="_10.Bieuthegioi-tan_NGTT2008(1)_05 Thuong mai_nien giam tom tat nong nghiep 2013" xfId="5475"/>
    <cellStyle name="_10.Bieuthegioi-tan_NGTT2008(1)_05 Thuong mai_Phan II (In)" xfId="5476"/>
    <cellStyle name="_10.Bieuthegioi-tan_NGTT2008(1)_05 Thuong mai_Tysuat-dicu-1-nam-1-4-2014" xfId="5477"/>
    <cellStyle name="_10.Bieuthegioi-tan_NGTT2008(1)_05 Thuong mai_Tysuat-dicu-1-nam-1-4-2014_Dieuchinh-DSTB-2010-2014-Tinh-Trungcau-CTK" xfId="5478"/>
    <cellStyle name="_10.Bieuthegioi-tan_NGTT2008(1)_05 Thuong mai_Tysuat-dicu-1-nam-1-4-2014_Tonghop-phucdap-Tinh-Hanh-TuanAnh-V1" xfId="5479"/>
    <cellStyle name="_10.Bieuthegioi-tan_NGTT2008(1)_05 Thuong mai_Tysuat-dicu-1-nam-1-4-2014_Uoc-danso-2014-2015-2016-BoTaichinh" xfId="5480"/>
    <cellStyle name="_10.Bieuthegioi-tan_NGTT2008(1)_05 Thuong mai_Uoctinh-danso-31-12-2013-BoTaichinh-OUT" xfId="5481"/>
    <cellStyle name="_10.Bieuthegioi-tan_NGTT2008(1)_05 Thuong mai_Xl0000006" xfId="5482"/>
    <cellStyle name="_10.Bieuthegioi-tan_NGTT2008(1)_05 Thuong mai_Xl0000167" xfId="5483"/>
    <cellStyle name="_10.Bieuthegioi-tan_NGTT2008(1)_05 Thuong mai_Xl0000167 2" xfId="5484"/>
    <cellStyle name="_10.Bieuthegioi-tan_NGTT2008(1)_05 Thuong mai_Xl0000167 3" xfId="5485"/>
    <cellStyle name="_10.Bieuthegioi-tan_NGTT2008(1)_05 Thuong mai_Y te-VH TT_Tam(1)" xfId="5486"/>
    <cellStyle name="_10.Bieuthegioi-tan_NGTT2008(1)_06 NGTT LN,TS 2013 co so" xfId="5487"/>
    <cellStyle name="_10.Bieuthegioi-tan_NGTT2008(1)_06 Nong, lam nghiep 2010  (ok)" xfId="5488"/>
    <cellStyle name="_10.Bieuthegioi-tan_NGTT2008(1)_06 Nong, lam nghiep 2010  (ok) 2" xfId="5489"/>
    <cellStyle name="_10.Bieuthegioi-tan_NGTT2008(1)_06 Nong, lam nghiep 2010  (ok) 3" xfId="5490"/>
    <cellStyle name="_10.Bieuthegioi-tan_NGTT2008(1)_06 Van tai" xfId="5491"/>
    <cellStyle name="_10.Bieuthegioi-tan_NGTT2008(1)_06 Van tai 2" xfId="5492"/>
    <cellStyle name="_10.Bieuthegioi-tan_NGTT2008(1)_06 Van tai 3" xfId="5493"/>
    <cellStyle name="_10.Bieuthegioi-tan_NGTT2008(1)_06 Van tai_01 Danh muc hanh chinh (Nam)" xfId="5494"/>
    <cellStyle name="_10.Bieuthegioi-tan_NGTT2008(1)_06 Van tai_01 Danh muc hanh chinh (Nam) 2" xfId="5495"/>
    <cellStyle name="_10.Bieuthegioi-tan_NGTT2008(1)_06 Van tai_01 Danh muc hanh chinh (Nam) 3" xfId="5496"/>
    <cellStyle name="_10.Bieuthegioi-tan_NGTT2008(1)_06 Van tai_01 Don vi HC" xfId="5497"/>
    <cellStyle name="_10.Bieuthegioi-tan_NGTT2008(1)_06 Van tai_01 Don vi HC 2" xfId="5498"/>
    <cellStyle name="_10.Bieuthegioi-tan_NGTT2008(1)_06 Van tai_01 Don vi HC 3" xfId="5499"/>
    <cellStyle name="_10.Bieuthegioi-tan_NGTT2008(1)_06 Van tai_02 Danso_Laodong 2012(chuan) CO SO" xfId="5500"/>
    <cellStyle name="_10.Bieuthegioi-tan_NGTT2008(1)_06 Van tai_02 Danso_Laodong 2012(chuan) CO SO 2" xfId="5501"/>
    <cellStyle name="_10.Bieuthegioi-tan_NGTT2008(1)_06 Van tai_02 Danso_Laodong 2012(chuan) CO SO 3" xfId="5502"/>
    <cellStyle name="_10.Bieuthegioi-tan_NGTT2008(1)_06 Van tai_04 Doanh nghiep va CSKDCT 2012" xfId="5503"/>
    <cellStyle name="_10.Bieuthegioi-tan_NGTT2008(1)_06 Van tai_04 Doanh nghiep va CSKDCT 2012 2" xfId="5504"/>
    <cellStyle name="_10.Bieuthegioi-tan_NGTT2008(1)_06 Van tai_04 Doanh nghiep va CSKDCT 2012 3" xfId="5505"/>
    <cellStyle name="_10.Bieuthegioi-tan_NGTT2008(1)_06 Van tai_12 MSDC_Thuy Van" xfId="5506"/>
    <cellStyle name="_10.Bieuthegioi-tan_NGTT2008(1)_06 Van tai_Ca the" xfId="5507"/>
    <cellStyle name="_10.Bieuthegioi-tan_NGTT2008(1)_06 Van tai_ca the NGDD 2011" xfId="5508"/>
    <cellStyle name="_10.Bieuthegioi-tan_NGTT2008(1)_06 Van tai_Ca the_ca the NGDD 2011" xfId="5509"/>
    <cellStyle name="_10.Bieuthegioi-tan_NGTT2008(1)_06 Van tai_Ca the1(OK)" xfId="5510"/>
    <cellStyle name="_10.Bieuthegioi-tan_NGTT2008(1)_06 Van tai_Dieuchinh-DSTB-2010-2014-Tinh-Trungcau-CTK" xfId="5511"/>
    <cellStyle name="_10.Bieuthegioi-tan_NGTT2008(1)_06 Van tai_Dieuchinh-DSTB-2010-2014-Toanquoc-Chi-XMai-TAnh-25-12-2014" xfId="5512"/>
    <cellStyle name="_10.Bieuthegioi-tan_NGTT2008(1)_06 Van tai_Dieuchinh-DSTB-2010-2014-Toanquoc-Chi-XMai-TAnh-25-12-2014_Dieuchinh-DSTB-2010-2014-Tinh-Trungcau-CTK" xfId="5513"/>
    <cellStyle name="_10.Bieuthegioi-tan_NGTT2008(1)_06 Van tai_Dieuchinh-DSTB-2010-2014-Toanquoc-Chi-XMai-TAnh-25-12-2014_Tonghop-phucdap-Tinh-Hanh-TuanAnh-V1" xfId="5514"/>
    <cellStyle name="_10.Bieuthegioi-tan_NGTT2008(1)_06 Van tai_Dieuchinh-DSTB-2010-2014-Toanquoc-Chi-XMai-TAnh-25-12-2014_Uoc-danso-2014-2015-2016-BoTaichinh" xfId="5515"/>
    <cellStyle name="_10.Bieuthegioi-tan_NGTT2008(1)_06 Van tai_Don vi HC, dat dai, khi hau" xfId="5516"/>
    <cellStyle name="_10.Bieuthegioi-tan_NGTT2008(1)_06 Van tai_Mau" xfId="5517"/>
    <cellStyle name="_10.Bieuthegioi-tan_NGTT2008(1)_06 Van tai_Mau 2" xfId="5518"/>
    <cellStyle name="_10.Bieuthegioi-tan_NGTT2008(1)_06 Van tai_Mau 3" xfId="5519"/>
    <cellStyle name="_10.Bieuthegioi-tan_NGTT2008(1)_06 Van tai_Mau 4" xfId="5520"/>
    <cellStyle name="_10.Bieuthegioi-tan_NGTT2008(1)_06 Van tai_Mau_Book2" xfId="5521"/>
    <cellStyle name="_10.Bieuthegioi-tan_NGTT2008(1)_06 Van tai_Mau_Book2 2" xfId="5522"/>
    <cellStyle name="_10.Bieuthegioi-tan_NGTT2008(1)_06 Van tai_Mau_Book2 3" xfId="5523"/>
    <cellStyle name="_10.Bieuthegioi-tan_NGTT2008(1)_06 Van tai_Mau_NGTK-daydu-2014-Laodong" xfId="5524"/>
    <cellStyle name="_10.Bieuthegioi-tan_NGTT2008(1)_06 Van tai_Mau_NGTK-daydu-2014-Laodong 2" xfId="5525"/>
    <cellStyle name="_10.Bieuthegioi-tan_NGTT2008(1)_06 Van tai_Mau_NGTK-daydu-2014-Laodong 3" xfId="5526"/>
    <cellStyle name="_10.Bieuthegioi-tan_NGTT2008(1)_06 Van tai_Mau_Niengiam_Hung_final" xfId="5527"/>
    <cellStyle name="_10.Bieuthegioi-tan_NGTT2008(1)_06 Van tai_Mau_Niengiam_Hung_final 2" xfId="5528"/>
    <cellStyle name="_10.Bieuthegioi-tan_NGTT2008(1)_06 Van tai_Mau_Niengiam_Hung_final 3" xfId="5529"/>
    <cellStyle name="_10.Bieuthegioi-tan_NGTT2008(1)_06 Van tai_Mau_Sovu-lyhon-2014" xfId="5530"/>
    <cellStyle name="_10.Bieuthegioi-tan_NGTT2008(1)_06 Van tai_NGDD 2013 Thu chi NSNN " xfId="5531"/>
    <cellStyle name="_10.Bieuthegioi-tan_NGTT2008(1)_06 Van tai_NGDD 2013 Thu chi NSNN  2" xfId="5532"/>
    <cellStyle name="_10.Bieuthegioi-tan_NGTT2008(1)_06 Van tai_NGDD 2013 Thu chi NSNN  3" xfId="5533"/>
    <cellStyle name="_10.Bieuthegioi-tan_NGTT2008(1)_06 Van tai_NGTK-daydu-2014-VuDSLD(22.5.2015)" xfId="5534"/>
    <cellStyle name="_10.Bieuthegioi-tan_NGTT2008(1)_06 Van tai_NGTK-daydu-2014-VuDSLD(22.5.2015) 2" xfId="5535"/>
    <cellStyle name="_10.Bieuthegioi-tan_NGTT2008(1)_06 Van tai_NGTK-daydu-2014-VuDSLD(22.5.2015) 3" xfId="5536"/>
    <cellStyle name="_10.Bieuthegioi-tan_NGTT2008(1)_06 Van tai_nien giam 28.5.12_sua tn_Oanh-gui-3.15pm-28-5-2012" xfId="5537"/>
    <cellStyle name="_10.Bieuthegioi-tan_NGTT2008(1)_06 Van tai_Nien giam KT_TV 2010" xfId="5538"/>
    <cellStyle name="_10.Bieuthegioi-tan_NGTT2008(1)_06 Van tai_Nien giam KT_TV 2010 2" xfId="5539"/>
    <cellStyle name="_10.Bieuthegioi-tan_NGTT2008(1)_06 Van tai_Nien giam KT_TV 2010 3" xfId="5540"/>
    <cellStyle name="_10.Bieuthegioi-tan_NGTT2008(1)_06 Van tai_Nien giam KT_TV 2010_Book1" xfId="5541"/>
    <cellStyle name="_10.Bieuthegioi-tan_NGTT2008(1)_06 Van tai_Nien giam KT_TV 2010_Book1 2" xfId="5542"/>
    <cellStyle name="_10.Bieuthegioi-tan_NGTT2008(1)_06 Van tai_Nien giam KT_TV 2010_Book1 3" xfId="5543"/>
    <cellStyle name="_10.Bieuthegioi-tan_NGTT2008(1)_06 Van tai_nien giam tom tat nong nghiep 2013" xfId="5544"/>
    <cellStyle name="_10.Bieuthegioi-tan_NGTT2008(1)_06 Van tai_Phan II (In)" xfId="5545"/>
    <cellStyle name="_10.Bieuthegioi-tan_NGTT2008(1)_06 Van tai_Tysuat-dicu-1-nam-1-4-2014" xfId="5546"/>
    <cellStyle name="_10.Bieuthegioi-tan_NGTT2008(1)_06 Van tai_Tysuat-dicu-1-nam-1-4-2014_Dieuchinh-DSTB-2010-2014-Tinh-Trungcau-CTK" xfId="5547"/>
    <cellStyle name="_10.Bieuthegioi-tan_NGTT2008(1)_06 Van tai_Tysuat-dicu-1-nam-1-4-2014_Tonghop-phucdap-Tinh-Hanh-TuanAnh-V1" xfId="5548"/>
    <cellStyle name="_10.Bieuthegioi-tan_NGTT2008(1)_06 Van tai_Tysuat-dicu-1-nam-1-4-2014_Uoc-danso-2014-2015-2016-BoTaichinh" xfId="5549"/>
    <cellStyle name="_10.Bieuthegioi-tan_NGTT2008(1)_06 Van tai_Uoctinh-danso-31-12-2013-BoTaichinh-OUT" xfId="5550"/>
    <cellStyle name="_10.Bieuthegioi-tan_NGTT2008(1)_06 Van tai_Xl0000006" xfId="5551"/>
    <cellStyle name="_10.Bieuthegioi-tan_NGTT2008(1)_06 Van tai_Xl0000167" xfId="5552"/>
    <cellStyle name="_10.Bieuthegioi-tan_NGTT2008(1)_06 Van tai_Xl0000167 2" xfId="5553"/>
    <cellStyle name="_10.Bieuthegioi-tan_NGTT2008(1)_06 Van tai_Xl0000167 3" xfId="5554"/>
    <cellStyle name="_10.Bieuthegioi-tan_NGTT2008(1)_06 Van tai_Y te-VH TT_Tam(1)" xfId="5555"/>
    <cellStyle name="_10.Bieuthegioi-tan_NGTT2008(1)_07 Buu dien" xfId="5556"/>
    <cellStyle name="_10.Bieuthegioi-tan_NGTT2008(1)_07 Buu dien 2" xfId="5557"/>
    <cellStyle name="_10.Bieuthegioi-tan_NGTT2008(1)_07 Buu dien 3" xfId="5558"/>
    <cellStyle name="_10.Bieuthegioi-tan_NGTT2008(1)_07 Buu dien_01 Danh muc hanh chinh (Nam)" xfId="5559"/>
    <cellStyle name="_10.Bieuthegioi-tan_NGTT2008(1)_07 Buu dien_01 Danh muc hanh chinh (Nam) 2" xfId="5560"/>
    <cellStyle name="_10.Bieuthegioi-tan_NGTT2008(1)_07 Buu dien_01 Danh muc hanh chinh (Nam) 3" xfId="5561"/>
    <cellStyle name="_10.Bieuthegioi-tan_NGTT2008(1)_07 Buu dien_01 Don vi HC" xfId="5562"/>
    <cellStyle name="_10.Bieuthegioi-tan_NGTT2008(1)_07 Buu dien_01 Don vi HC 2" xfId="5563"/>
    <cellStyle name="_10.Bieuthegioi-tan_NGTT2008(1)_07 Buu dien_01 Don vi HC 3" xfId="5564"/>
    <cellStyle name="_10.Bieuthegioi-tan_NGTT2008(1)_07 Buu dien_02 Danso_Laodong 2012(chuan) CO SO" xfId="5565"/>
    <cellStyle name="_10.Bieuthegioi-tan_NGTT2008(1)_07 Buu dien_02 Danso_Laodong 2012(chuan) CO SO 2" xfId="5566"/>
    <cellStyle name="_10.Bieuthegioi-tan_NGTT2008(1)_07 Buu dien_02 Danso_Laodong 2012(chuan) CO SO 3" xfId="5567"/>
    <cellStyle name="_10.Bieuthegioi-tan_NGTT2008(1)_07 Buu dien_04 Doanh nghiep va CSKDCT 2012" xfId="5568"/>
    <cellStyle name="_10.Bieuthegioi-tan_NGTT2008(1)_07 Buu dien_04 Doanh nghiep va CSKDCT 2012 2" xfId="5569"/>
    <cellStyle name="_10.Bieuthegioi-tan_NGTT2008(1)_07 Buu dien_04 Doanh nghiep va CSKDCT 2012 3" xfId="5570"/>
    <cellStyle name="_10.Bieuthegioi-tan_NGTT2008(1)_07 Buu dien_12 MSDC_Thuy Van" xfId="5571"/>
    <cellStyle name="_10.Bieuthegioi-tan_NGTT2008(1)_07 Buu dien_Ca the" xfId="5572"/>
    <cellStyle name="_10.Bieuthegioi-tan_NGTT2008(1)_07 Buu dien_ca the NGDD 2011" xfId="5573"/>
    <cellStyle name="_10.Bieuthegioi-tan_NGTT2008(1)_07 Buu dien_Ca the_ca the NGDD 2011" xfId="5574"/>
    <cellStyle name="_10.Bieuthegioi-tan_NGTT2008(1)_07 Buu dien_Ca the1(OK)" xfId="5575"/>
    <cellStyle name="_10.Bieuthegioi-tan_NGTT2008(1)_07 Buu dien_Dieuchinh-DSTB-2010-2014-Tinh-Trungcau-CTK" xfId="5576"/>
    <cellStyle name="_10.Bieuthegioi-tan_NGTT2008(1)_07 Buu dien_Dieuchinh-DSTB-2010-2014-Toanquoc-Chi-XMai-TAnh-25-12-2014" xfId="5577"/>
    <cellStyle name="_10.Bieuthegioi-tan_NGTT2008(1)_07 Buu dien_Dieuchinh-DSTB-2010-2014-Toanquoc-Chi-XMai-TAnh-25-12-2014_Dieuchinh-DSTB-2010-2014-Tinh-Trungcau-CTK" xfId="5578"/>
    <cellStyle name="_10.Bieuthegioi-tan_NGTT2008(1)_07 Buu dien_Dieuchinh-DSTB-2010-2014-Toanquoc-Chi-XMai-TAnh-25-12-2014_Tonghop-phucdap-Tinh-Hanh-TuanAnh-V1" xfId="5579"/>
    <cellStyle name="_10.Bieuthegioi-tan_NGTT2008(1)_07 Buu dien_Dieuchinh-DSTB-2010-2014-Toanquoc-Chi-XMai-TAnh-25-12-2014_Uoc-danso-2014-2015-2016-BoTaichinh" xfId="5580"/>
    <cellStyle name="_10.Bieuthegioi-tan_NGTT2008(1)_07 Buu dien_Don vi HC, dat dai, khi hau" xfId="5581"/>
    <cellStyle name="_10.Bieuthegioi-tan_NGTT2008(1)_07 Buu dien_Mau" xfId="5582"/>
    <cellStyle name="_10.Bieuthegioi-tan_NGTT2008(1)_07 Buu dien_Mau 2" xfId="5583"/>
    <cellStyle name="_10.Bieuthegioi-tan_NGTT2008(1)_07 Buu dien_Mau 3" xfId="5584"/>
    <cellStyle name="_10.Bieuthegioi-tan_NGTT2008(1)_07 Buu dien_Mau 4" xfId="5585"/>
    <cellStyle name="_10.Bieuthegioi-tan_NGTT2008(1)_07 Buu dien_Mau_Book2" xfId="5586"/>
    <cellStyle name="_10.Bieuthegioi-tan_NGTT2008(1)_07 Buu dien_Mau_Book2 2" xfId="5587"/>
    <cellStyle name="_10.Bieuthegioi-tan_NGTT2008(1)_07 Buu dien_Mau_Book2 3" xfId="5588"/>
    <cellStyle name="_10.Bieuthegioi-tan_NGTT2008(1)_07 Buu dien_Mau_NGTK-daydu-2014-Laodong" xfId="5589"/>
    <cellStyle name="_10.Bieuthegioi-tan_NGTT2008(1)_07 Buu dien_Mau_NGTK-daydu-2014-Laodong 2" xfId="5590"/>
    <cellStyle name="_10.Bieuthegioi-tan_NGTT2008(1)_07 Buu dien_Mau_NGTK-daydu-2014-Laodong 3" xfId="5591"/>
    <cellStyle name="_10.Bieuthegioi-tan_NGTT2008(1)_07 Buu dien_Mau_Niengiam_Hung_final" xfId="5592"/>
    <cellStyle name="_10.Bieuthegioi-tan_NGTT2008(1)_07 Buu dien_Mau_Niengiam_Hung_final 2" xfId="5593"/>
    <cellStyle name="_10.Bieuthegioi-tan_NGTT2008(1)_07 Buu dien_Mau_Niengiam_Hung_final 3" xfId="5594"/>
    <cellStyle name="_10.Bieuthegioi-tan_NGTT2008(1)_07 Buu dien_Mau_Sovu-lyhon-2014" xfId="5595"/>
    <cellStyle name="_10.Bieuthegioi-tan_NGTT2008(1)_07 Buu dien_NGDD 2013 Thu chi NSNN " xfId="5596"/>
    <cellStyle name="_10.Bieuthegioi-tan_NGTT2008(1)_07 Buu dien_NGDD 2013 Thu chi NSNN  2" xfId="5597"/>
    <cellStyle name="_10.Bieuthegioi-tan_NGTT2008(1)_07 Buu dien_NGDD 2013 Thu chi NSNN  3" xfId="5598"/>
    <cellStyle name="_10.Bieuthegioi-tan_NGTT2008(1)_07 Buu dien_NGTK-daydu-2014-VuDSLD(22.5.2015)" xfId="5599"/>
    <cellStyle name="_10.Bieuthegioi-tan_NGTT2008(1)_07 Buu dien_NGTK-daydu-2014-VuDSLD(22.5.2015) 2" xfId="5600"/>
    <cellStyle name="_10.Bieuthegioi-tan_NGTT2008(1)_07 Buu dien_NGTK-daydu-2014-VuDSLD(22.5.2015) 3" xfId="5601"/>
    <cellStyle name="_10.Bieuthegioi-tan_NGTT2008(1)_07 Buu dien_nien giam 28.5.12_sua tn_Oanh-gui-3.15pm-28-5-2012" xfId="5602"/>
    <cellStyle name="_10.Bieuthegioi-tan_NGTT2008(1)_07 Buu dien_Nien giam KT_TV 2010" xfId="5603"/>
    <cellStyle name="_10.Bieuthegioi-tan_NGTT2008(1)_07 Buu dien_Nien giam KT_TV 2010 2" xfId="5604"/>
    <cellStyle name="_10.Bieuthegioi-tan_NGTT2008(1)_07 Buu dien_Nien giam KT_TV 2010 3" xfId="5605"/>
    <cellStyle name="_10.Bieuthegioi-tan_NGTT2008(1)_07 Buu dien_Nien giam KT_TV 2010_Book1" xfId="5606"/>
    <cellStyle name="_10.Bieuthegioi-tan_NGTT2008(1)_07 Buu dien_Nien giam KT_TV 2010_Book1 2" xfId="5607"/>
    <cellStyle name="_10.Bieuthegioi-tan_NGTT2008(1)_07 Buu dien_Nien giam KT_TV 2010_Book1 3" xfId="5608"/>
    <cellStyle name="_10.Bieuthegioi-tan_NGTT2008(1)_07 Buu dien_nien giam tom tat nong nghiep 2013" xfId="5609"/>
    <cellStyle name="_10.Bieuthegioi-tan_NGTT2008(1)_07 Buu dien_Phan II (In)" xfId="5610"/>
    <cellStyle name="_10.Bieuthegioi-tan_NGTT2008(1)_07 Buu dien_Tysuat-dicu-1-nam-1-4-2014" xfId="5611"/>
    <cellStyle name="_10.Bieuthegioi-tan_NGTT2008(1)_07 Buu dien_Tysuat-dicu-1-nam-1-4-2014_Dieuchinh-DSTB-2010-2014-Tinh-Trungcau-CTK" xfId="5612"/>
    <cellStyle name="_10.Bieuthegioi-tan_NGTT2008(1)_07 Buu dien_Tysuat-dicu-1-nam-1-4-2014_Tonghop-phucdap-Tinh-Hanh-TuanAnh-V1" xfId="5613"/>
    <cellStyle name="_10.Bieuthegioi-tan_NGTT2008(1)_07 Buu dien_Tysuat-dicu-1-nam-1-4-2014_Uoc-danso-2014-2015-2016-BoTaichinh" xfId="5614"/>
    <cellStyle name="_10.Bieuthegioi-tan_NGTT2008(1)_07 Buu dien_Uoctinh-danso-31-12-2013-BoTaichinh-OUT" xfId="5615"/>
    <cellStyle name="_10.Bieuthegioi-tan_NGTT2008(1)_07 Buu dien_Xl0000006" xfId="5616"/>
    <cellStyle name="_10.Bieuthegioi-tan_NGTT2008(1)_07 Buu dien_Xl0000167" xfId="5617"/>
    <cellStyle name="_10.Bieuthegioi-tan_NGTT2008(1)_07 Buu dien_Xl0000167 2" xfId="5618"/>
    <cellStyle name="_10.Bieuthegioi-tan_NGTT2008(1)_07 Buu dien_Xl0000167 3" xfId="5619"/>
    <cellStyle name="_10.Bieuthegioi-tan_NGTT2008(1)_07 Buu dien_Y te-VH TT_Tam(1)" xfId="5620"/>
    <cellStyle name="_10.Bieuthegioi-tan_NGTT2008(1)_07 NGTT CN 2012" xfId="5621"/>
    <cellStyle name="_10.Bieuthegioi-tan_NGTT2008(1)_07 NGTT CN 2012 2" xfId="5622"/>
    <cellStyle name="_10.Bieuthegioi-tan_NGTT2008(1)_07 NGTT CN 2012 3" xfId="5623"/>
    <cellStyle name="_10.Bieuthegioi-tan_NGTT2008(1)_08 Thuong mai Tong muc - Diep" xfId="5624"/>
    <cellStyle name="_10.Bieuthegioi-tan_NGTT2008(1)_08 Thuong mai Tong muc - Diep 2" xfId="5625"/>
    <cellStyle name="_10.Bieuthegioi-tan_NGTT2008(1)_08 Thuong mai Tong muc - Diep 3" xfId="5626"/>
    <cellStyle name="_10.Bieuthegioi-tan_NGTT2008(1)_08 Thuong mai va Du lich (Ok)" xfId="5627"/>
    <cellStyle name="_10.Bieuthegioi-tan_NGTT2008(1)_08 Thuong mai va Du lich (Ok) 2" xfId="5628"/>
    <cellStyle name="_10.Bieuthegioi-tan_NGTT2008(1)_08 Thuong mai va Du lich (Ok) 3" xfId="5629"/>
    <cellStyle name="_10.Bieuthegioi-tan_NGTT2008(1)_08 Thuong mai va Du lich (Ok)_nien giam tom tat nong nghiep 2013" xfId="5630"/>
    <cellStyle name="_10.Bieuthegioi-tan_NGTT2008(1)_08 Thuong mai va Du lich (Ok)_Phan II (In)" xfId="5631"/>
    <cellStyle name="_10.Bieuthegioi-tan_NGTT2008(1)_08 Van tai" xfId="5632"/>
    <cellStyle name="_10.Bieuthegioi-tan_NGTT2008(1)_08 Van tai 2" xfId="5633"/>
    <cellStyle name="_10.Bieuthegioi-tan_NGTT2008(1)_08 Van tai 3" xfId="5634"/>
    <cellStyle name="_10.Bieuthegioi-tan_NGTT2008(1)_08 Van tai_01 Danh muc hanh chinh (Nam)" xfId="5635"/>
    <cellStyle name="_10.Bieuthegioi-tan_NGTT2008(1)_08 Van tai_01 Danh muc hanh chinh (Nam) 2" xfId="5636"/>
    <cellStyle name="_10.Bieuthegioi-tan_NGTT2008(1)_08 Van tai_01 Danh muc hanh chinh (Nam) 3" xfId="5637"/>
    <cellStyle name="_10.Bieuthegioi-tan_NGTT2008(1)_08 Van tai_01 Don vi HC" xfId="5638"/>
    <cellStyle name="_10.Bieuthegioi-tan_NGTT2008(1)_08 Van tai_01 Don vi HC 2" xfId="5639"/>
    <cellStyle name="_10.Bieuthegioi-tan_NGTT2008(1)_08 Van tai_01 Don vi HC 3" xfId="5640"/>
    <cellStyle name="_10.Bieuthegioi-tan_NGTT2008(1)_08 Van tai_02 Danso_Laodong 2012(chuan) CO SO" xfId="5641"/>
    <cellStyle name="_10.Bieuthegioi-tan_NGTT2008(1)_08 Van tai_02 Danso_Laodong 2012(chuan) CO SO 2" xfId="5642"/>
    <cellStyle name="_10.Bieuthegioi-tan_NGTT2008(1)_08 Van tai_02 Danso_Laodong 2012(chuan) CO SO 3" xfId="5643"/>
    <cellStyle name="_10.Bieuthegioi-tan_NGTT2008(1)_08 Van tai_04 Doanh nghiep va CSKDCT 2012" xfId="5644"/>
    <cellStyle name="_10.Bieuthegioi-tan_NGTT2008(1)_08 Van tai_04 Doanh nghiep va CSKDCT 2012 2" xfId="5645"/>
    <cellStyle name="_10.Bieuthegioi-tan_NGTT2008(1)_08 Van tai_04 Doanh nghiep va CSKDCT 2012 3" xfId="5646"/>
    <cellStyle name="_10.Bieuthegioi-tan_NGTT2008(1)_08 Van tai_12 MSDC_Thuy Van" xfId="5647"/>
    <cellStyle name="_10.Bieuthegioi-tan_NGTT2008(1)_08 Van tai_Ca the" xfId="5648"/>
    <cellStyle name="_10.Bieuthegioi-tan_NGTT2008(1)_08 Van tai_ca the NGDD 2011" xfId="5649"/>
    <cellStyle name="_10.Bieuthegioi-tan_NGTT2008(1)_08 Van tai_Ca the_ca the NGDD 2011" xfId="5650"/>
    <cellStyle name="_10.Bieuthegioi-tan_NGTT2008(1)_08 Van tai_Ca the1(OK)" xfId="5651"/>
    <cellStyle name="_10.Bieuthegioi-tan_NGTT2008(1)_08 Van tai_Dieuchinh-DSTB-2010-2014-Tinh-Trungcau-CTK" xfId="5652"/>
    <cellStyle name="_10.Bieuthegioi-tan_NGTT2008(1)_08 Van tai_Dieuchinh-DSTB-2010-2014-Toanquoc-Chi-XMai-TAnh-25-12-2014" xfId="5653"/>
    <cellStyle name="_10.Bieuthegioi-tan_NGTT2008(1)_08 Van tai_Dieuchinh-DSTB-2010-2014-Toanquoc-Chi-XMai-TAnh-25-12-2014_Dieuchinh-DSTB-2010-2014-Tinh-Trungcau-CTK" xfId="5654"/>
    <cellStyle name="_10.Bieuthegioi-tan_NGTT2008(1)_08 Van tai_Dieuchinh-DSTB-2010-2014-Toanquoc-Chi-XMai-TAnh-25-12-2014_Tonghop-phucdap-Tinh-Hanh-TuanAnh-V1" xfId="5655"/>
    <cellStyle name="_10.Bieuthegioi-tan_NGTT2008(1)_08 Van tai_Dieuchinh-DSTB-2010-2014-Toanquoc-Chi-XMai-TAnh-25-12-2014_Uoc-danso-2014-2015-2016-BoTaichinh" xfId="5656"/>
    <cellStyle name="_10.Bieuthegioi-tan_NGTT2008(1)_08 Van tai_Don vi HC, dat dai, khi hau" xfId="5657"/>
    <cellStyle name="_10.Bieuthegioi-tan_NGTT2008(1)_08 Van tai_Mau" xfId="5658"/>
    <cellStyle name="_10.Bieuthegioi-tan_NGTT2008(1)_08 Van tai_Mau 2" xfId="5659"/>
    <cellStyle name="_10.Bieuthegioi-tan_NGTT2008(1)_08 Van tai_Mau 3" xfId="5660"/>
    <cellStyle name="_10.Bieuthegioi-tan_NGTT2008(1)_08 Van tai_Mau 4" xfId="5661"/>
    <cellStyle name="_10.Bieuthegioi-tan_NGTT2008(1)_08 Van tai_Mau_Book2" xfId="5662"/>
    <cellStyle name="_10.Bieuthegioi-tan_NGTT2008(1)_08 Van tai_Mau_Book2 2" xfId="5663"/>
    <cellStyle name="_10.Bieuthegioi-tan_NGTT2008(1)_08 Van tai_Mau_Book2 3" xfId="5664"/>
    <cellStyle name="_10.Bieuthegioi-tan_NGTT2008(1)_08 Van tai_Mau_NGTK-daydu-2014-Laodong" xfId="5665"/>
    <cellStyle name="_10.Bieuthegioi-tan_NGTT2008(1)_08 Van tai_Mau_NGTK-daydu-2014-Laodong 2" xfId="5666"/>
    <cellStyle name="_10.Bieuthegioi-tan_NGTT2008(1)_08 Van tai_Mau_NGTK-daydu-2014-Laodong 3" xfId="5667"/>
    <cellStyle name="_10.Bieuthegioi-tan_NGTT2008(1)_08 Van tai_Mau_Niengiam_Hung_final" xfId="5668"/>
    <cellStyle name="_10.Bieuthegioi-tan_NGTT2008(1)_08 Van tai_Mau_Niengiam_Hung_final 2" xfId="5669"/>
    <cellStyle name="_10.Bieuthegioi-tan_NGTT2008(1)_08 Van tai_Mau_Niengiam_Hung_final 3" xfId="5670"/>
    <cellStyle name="_10.Bieuthegioi-tan_NGTT2008(1)_08 Van tai_Mau_Sovu-lyhon-2014" xfId="5671"/>
    <cellStyle name="_10.Bieuthegioi-tan_NGTT2008(1)_08 Van tai_NGDD 2013 Thu chi NSNN " xfId="5672"/>
    <cellStyle name="_10.Bieuthegioi-tan_NGTT2008(1)_08 Van tai_NGDD 2013 Thu chi NSNN  2" xfId="5673"/>
    <cellStyle name="_10.Bieuthegioi-tan_NGTT2008(1)_08 Van tai_NGDD 2013 Thu chi NSNN  3" xfId="5674"/>
    <cellStyle name="_10.Bieuthegioi-tan_NGTT2008(1)_08 Van tai_NGTK-daydu-2014-VuDSLD(22.5.2015)" xfId="5675"/>
    <cellStyle name="_10.Bieuthegioi-tan_NGTT2008(1)_08 Van tai_NGTK-daydu-2014-VuDSLD(22.5.2015) 2" xfId="5676"/>
    <cellStyle name="_10.Bieuthegioi-tan_NGTT2008(1)_08 Van tai_NGTK-daydu-2014-VuDSLD(22.5.2015) 3" xfId="5677"/>
    <cellStyle name="_10.Bieuthegioi-tan_NGTT2008(1)_08 Van tai_nien giam 28.5.12_sua tn_Oanh-gui-3.15pm-28-5-2012" xfId="5678"/>
    <cellStyle name="_10.Bieuthegioi-tan_NGTT2008(1)_08 Van tai_Nien giam KT_TV 2010" xfId="5679"/>
    <cellStyle name="_10.Bieuthegioi-tan_NGTT2008(1)_08 Van tai_Nien giam KT_TV 2010 2" xfId="5680"/>
    <cellStyle name="_10.Bieuthegioi-tan_NGTT2008(1)_08 Van tai_Nien giam KT_TV 2010 3" xfId="5681"/>
    <cellStyle name="_10.Bieuthegioi-tan_NGTT2008(1)_08 Van tai_Nien giam KT_TV 2010_Book1" xfId="5682"/>
    <cellStyle name="_10.Bieuthegioi-tan_NGTT2008(1)_08 Van tai_Nien giam KT_TV 2010_Book1 2" xfId="5683"/>
    <cellStyle name="_10.Bieuthegioi-tan_NGTT2008(1)_08 Van tai_Nien giam KT_TV 2010_Book1 3" xfId="5684"/>
    <cellStyle name="_10.Bieuthegioi-tan_NGTT2008(1)_08 Van tai_nien giam tom tat nong nghiep 2013" xfId="5685"/>
    <cellStyle name="_10.Bieuthegioi-tan_NGTT2008(1)_08 Van tai_Phan II (In)" xfId="5686"/>
    <cellStyle name="_10.Bieuthegioi-tan_NGTT2008(1)_08 Van tai_Tysuat-dicu-1-nam-1-4-2014" xfId="5687"/>
    <cellStyle name="_10.Bieuthegioi-tan_NGTT2008(1)_08 Van tai_Tysuat-dicu-1-nam-1-4-2014_Dieuchinh-DSTB-2010-2014-Tinh-Trungcau-CTK" xfId="5688"/>
    <cellStyle name="_10.Bieuthegioi-tan_NGTT2008(1)_08 Van tai_Tysuat-dicu-1-nam-1-4-2014_Tonghop-phucdap-Tinh-Hanh-TuanAnh-V1" xfId="5689"/>
    <cellStyle name="_10.Bieuthegioi-tan_NGTT2008(1)_08 Van tai_Tysuat-dicu-1-nam-1-4-2014_Uoc-danso-2014-2015-2016-BoTaichinh" xfId="5690"/>
    <cellStyle name="_10.Bieuthegioi-tan_NGTT2008(1)_08 Van tai_Uoctinh-danso-31-12-2013-BoTaichinh-OUT" xfId="5691"/>
    <cellStyle name="_10.Bieuthegioi-tan_NGTT2008(1)_08 Van tai_Xl0000006" xfId="5692"/>
    <cellStyle name="_10.Bieuthegioi-tan_NGTT2008(1)_08 Van tai_Xl0000167" xfId="5693"/>
    <cellStyle name="_10.Bieuthegioi-tan_NGTT2008(1)_08 Van tai_Xl0000167 2" xfId="5694"/>
    <cellStyle name="_10.Bieuthegioi-tan_NGTT2008(1)_08 Van tai_Xl0000167 3" xfId="5695"/>
    <cellStyle name="_10.Bieuthegioi-tan_NGTT2008(1)_08 Van tai_Y te-VH TT_Tam(1)" xfId="5696"/>
    <cellStyle name="_10.Bieuthegioi-tan_NGTT2008(1)_08 Yte-van hoa" xfId="5697"/>
    <cellStyle name="_10.Bieuthegioi-tan_NGTT2008(1)_08 Yte-van hoa 2" xfId="5698"/>
    <cellStyle name="_10.Bieuthegioi-tan_NGTT2008(1)_08 Yte-van hoa 3" xfId="5699"/>
    <cellStyle name="_10.Bieuthegioi-tan_NGTT2008(1)_08 Yte-van hoa_01 Danh muc hanh chinh (Nam)" xfId="5700"/>
    <cellStyle name="_10.Bieuthegioi-tan_NGTT2008(1)_08 Yte-van hoa_01 Danh muc hanh chinh (Nam) 2" xfId="5701"/>
    <cellStyle name="_10.Bieuthegioi-tan_NGTT2008(1)_08 Yte-van hoa_01 Danh muc hanh chinh (Nam) 3" xfId="5702"/>
    <cellStyle name="_10.Bieuthegioi-tan_NGTT2008(1)_08 Yte-van hoa_01 Don vi HC" xfId="5703"/>
    <cellStyle name="_10.Bieuthegioi-tan_NGTT2008(1)_08 Yte-van hoa_01 Don vi HC 2" xfId="5704"/>
    <cellStyle name="_10.Bieuthegioi-tan_NGTT2008(1)_08 Yte-van hoa_01 Don vi HC 3" xfId="5705"/>
    <cellStyle name="_10.Bieuthegioi-tan_NGTT2008(1)_08 Yte-van hoa_02 Danso_Laodong 2012(chuan) CO SO" xfId="5706"/>
    <cellStyle name="_10.Bieuthegioi-tan_NGTT2008(1)_08 Yte-van hoa_02 Danso_Laodong 2012(chuan) CO SO 2" xfId="5707"/>
    <cellStyle name="_10.Bieuthegioi-tan_NGTT2008(1)_08 Yte-van hoa_02 Danso_Laodong 2012(chuan) CO SO 3" xfId="5708"/>
    <cellStyle name="_10.Bieuthegioi-tan_NGTT2008(1)_08 Yte-van hoa_04 Doanh nghiep va CSKDCT 2012" xfId="5709"/>
    <cellStyle name="_10.Bieuthegioi-tan_NGTT2008(1)_08 Yte-van hoa_04 Doanh nghiep va CSKDCT 2012 2" xfId="5710"/>
    <cellStyle name="_10.Bieuthegioi-tan_NGTT2008(1)_08 Yte-van hoa_04 Doanh nghiep va CSKDCT 2012 3" xfId="5711"/>
    <cellStyle name="_10.Bieuthegioi-tan_NGTT2008(1)_08 Yte-van hoa_12 MSDC_Thuy Van" xfId="5712"/>
    <cellStyle name="_10.Bieuthegioi-tan_NGTT2008(1)_08 Yte-van hoa_Ca the" xfId="5713"/>
    <cellStyle name="_10.Bieuthegioi-tan_NGTT2008(1)_08 Yte-van hoa_ca the NGDD 2011" xfId="5714"/>
    <cellStyle name="_10.Bieuthegioi-tan_NGTT2008(1)_08 Yte-van hoa_Ca the_ca the NGDD 2011" xfId="5715"/>
    <cellStyle name="_10.Bieuthegioi-tan_NGTT2008(1)_08 Yte-van hoa_Ca the1(OK)" xfId="5716"/>
    <cellStyle name="_10.Bieuthegioi-tan_NGTT2008(1)_08 Yte-van hoa_Dieuchinh-DSTB-2010-2014-Tinh-Trungcau-CTK" xfId="5717"/>
    <cellStyle name="_10.Bieuthegioi-tan_NGTT2008(1)_08 Yte-van hoa_Dieuchinh-DSTB-2010-2014-Toanquoc-Chi-XMai-TAnh-25-12-2014" xfId="5718"/>
    <cellStyle name="_10.Bieuthegioi-tan_NGTT2008(1)_08 Yte-van hoa_Dieuchinh-DSTB-2010-2014-Toanquoc-Chi-XMai-TAnh-25-12-2014_Dieuchinh-DSTB-2010-2014-Tinh-Trungcau-CTK" xfId="5719"/>
    <cellStyle name="_10.Bieuthegioi-tan_NGTT2008(1)_08 Yte-van hoa_Dieuchinh-DSTB-2010-2014-Toanquoc-Chi-XMai-TAnh-25-12-2014_Tonghop-phucdap-Tinh-Hanh-TuanAnh-V1" xfId="5720"/>
    <cellStyle name="_10.Bieuthegioi-tan_NGTT2008(1)_08 Yte-van hoa_Dieuchinh-DSTB-2010-2014-Toanquoc-Chi-XMai-TAnh-25-12-2014_Uoc-danso-2014-2015-2016-BoTaichinh" xfId="5721"/>
    <cellStyle name="_10.Bieuthegioi-tan_NGTT2008(1)_08 Yte-van hoa_Don vi HC, dat dai, khi hau" xfId="5722"/>
    <cellStyle name="_10.Bieuthegioi-tan_NGTT2008(1)_08 Yte-van hoa_Mau" xfId="5723"/>
    <cellStyle name="_10.Bieuthegioi-tan_NGTT2008(1)_08 Yte-van hoa_Mau 2" xfId="5724"/>
    <cellStyle name="_10.Bieuthegioi-tan_NGTT2008(1)_08 Yte-van hoa_Mau 3" xfId="5725"/>
    <cellStyle name="_10.Bieuthegioi-tan_NGTT2008(1)_08 Yte-van hoa_Mau 4" xfId="5726"/>
    <cellStyle name="_10.Bieuthegioi-tan_NGTT2008(1)_08 Yte-van hoa_Mau_Book2" xfId="5727"/>
    <cellStyle name="_10.Bieuthegioi-tan_NGTT2008(1)_08 Yte-van hoa_Mau_Book2 2" xfId="5728"/>
    <cellStyle name="_10.Bieuthegioi-tan_NGTT2008(1)_08 Yte-van hoa_Mau_Book2 3" xfId="5729"/>
    <cellStyle name="_10.Bieuthegioi-tan_NGTT2008(1)_08 Yte-van hoa_Mau_NGTK-daydu-2014-Laodong" xfId="5730"/>
    <cellStyle name="_10.Bieuthegioi-tan_NGTT2008(1)_08 Yte-van hoa_Mau_NGTK-daydu-2014-Laodong 2" xfId="5731"/>
    <cellStyle name="_10.Bieuthegioi-tan_NGTT2008(1)_08 Yte-van hoa_Mau_NGTK-daydu-2014-Laodong 3" xfId="5732"/>
    <cellStyle name="_10.Bieuthegioi-tan_NGTT2008(1)_08 Yte-van hoa_Mau_Niengiam_Hung_final" xfId="5733"/>
    <cellStyle name="_10.Bieuthegioi-tan_NGTT2008(1)_08 Yte-van hoa_Mau_Niengiam_Hung_final 2" xfId="5734"/>
    <cellStyle name="_10.Bieuthegioi-tan_NGTT2008(1)_08 Yte-van hoa_Mau_Niengiam_Hung_final 3" xfId="5735"/>
    <cellStyle name="_10.Bieuthegioi-tan_NGTT2008(1)_08 Yte-van hoa_Mau_Sovu-lyhon-2014" xfId="5736"/>
    <cellStyle name="_10.Bieuthegioi-tan_NGTT2008(1)_08 Yte-van hoa_NGDD 2013 Thu chi NSNN " xfId="5737"/>
    <cellStyle name="_10.Bieuthegioi-tan_NGTT2008(1)_08 Yte-van hoa_NGDD 2013 Thu chi NSNN  2" xfId="5738"/>
    <cellStyle name="_10.Bieuthegioi-tan_NGTT2008(1)_08 Yte-van hoa_NGDD 2013 Thu chi NSNN  3" xfId="5739"/>
    <cellStyle name="_10.Bieuthegioi-tan_NGTT2008(1)_08 Yte-van hoa_NGTK-daydu-2014-VuDSLD(22.5.2015)" xfId="5740"/>
    <cellStyle name="_10.Bieuthegioi-tan_NGTT2008(1)_08 Yte-van hoa_NGTK-daydu-2014-VuDSLD(22.5.2015) 2" xfId="5741"/>
    <cellStyle name="_10.Bieuthegioi-tan_NGTT2008(1)_08 Yte-van hoa_NGTK-daydu-2014-VuDSLD(22.5.2015) 3" xfId="5742"/>
    <cellStyle name="_10.Bieuthegioi-tan_NGTT2008(1)_08 Yte-van hoa_nien giam 28.5.12_sua tn_Oanh-gui-3.15pm-28-5-2012" xfId="5743"/>
    <cellStyle name="_10.Bieuthegioi-tan_NGTT2008(1)_08 Yte-van hoa_Nien giam KT_TV 2010" xfId="5744"/>
    <cellStyle name="_10.Bieuthegioi-tan_NGTT2008(1)_08 Yte-van hoa_Nien giam KT_TV 2010 2" xfId="5745"/>
    <cellStyle name="_10.Bieuthegioi-tan_NGTT2008(1)_08 Yte-van hoa_Nien giam KT_TV 2010 3" xfId="5746"/>
    <cellStyle name="_10.Bieuthegioi-tan_NGTT2008(1)_08 Yte-van hoa_Nien giam KT_TV 2010_Book1" xfId="5747"/>
    <cellStyle name="_10.Bieuthegioi-tan_NGTT2008(1)_08 Yte-van hoa_Nien giam KT_TV 2010_Book1 2" xfId="5748"/>
    <cellStyle name="_10.Bieuthegioi-tan_NGTT2008(1)_08 Yte-van hoa_Nien giam KT_TV 2010_Book1 3" xfId="5749"/>
    <cellStyle name="_10.Bieuthegioi-tan_NGTT2008(1)_08 Yte-van hoa_nien giam tom tat nong nghiep 2013" xfId="5750"/>
    <cellStyle name="_10.Bieuthegioi-tan_NGTT2008(1)_08 Yte-van hoa_Phan II (In)" xfId="5751"/>
    <cellStyle name="_10.Bieuthegioi-tan_NGTT2008(1)_08 Yte-van hoa_Tysuat-dicu-1-nam-1-4-2014" xfId="5752"/>
    <cellStyle name="_10.Bieuthegioi-tan_NGTT2008(1)_08 Yte-van hoa_Tysuat-dicu-1-nam-1-4-2014_Dieuchinh-DSTB-2010-2014-Tinh-Trungcau-CTK" xfId="5753"/>
    <cellStyle name="_10.Bieuthegioi-tan_NGTT2008(1)_08 Yte-van hoa_Tysuat-dicu-1-nam-1-4-2014_Tonghop-phucdap-Tinh-Hanh-TuanAnh-V1" xfId="5754"/>
    <cellStyle name="_10.Bieuthegioi-tan_NGTT2008(1)_08 Yte-van hoa_Tysuat-dicu-1-nam-1-4-2014_Uoc-danso-2014-2015-2016-BoTaichinh" xfId="5755"/>
    <cellStyle name="_10.Bieuthegioi-tan_NGTT2008(1)_08 Yte-van hoa_Uoctinh-danso-31-12-2013-BoTaichinh-OUT" xfId="5756"/>
    <cellStyle name="_10.Bieuthegioi-tan_NGTT2008(1)_08 Yte-van hoa_Xl0000006" xfId="5757"/>
    <cellStyle name="_10.Bieuthegioi-tan_NGTT2008(1)_08 Yte-van hoa_Xl0000167" xfId="5758"/>
    <cellStyle name="_10.Bieuthegioi-tan_NGTT2008(1)_08 Yte-van hoa_Xl0000167 2" xfId="5759"/>
    <cellStyle name="_10.Bieuthegioi-tan_NGTT2008(1)_08 Yte-van hoa_Xl0000167 3" xfId="5760"/>
    <cellStyle name="_10.Bieuthegioi-tan_NGTT2008(1)_08 Yte-van hoa_Y te-VH TT_Tam(1)" xfId="5761"/>
    <cellStyle name="_10.Bieuthegioi-tan_NGTT2008(1)_09 Chi so gia 2011- VuTKG-1 (Ok)" xfId="5762"/>
    <cellStyle name="_10.Bieuthegioi-tan_NGTT2008(1)_09 Chi so gia 2011- VuTKG-1 (Ok) 2" xfId="5763"/>
    <cellStyle name="_10.Bieuthegioi-tan_NGTT2008(1)_09 Chi so gia 2011- VuTKG-1 (Ok) 3" xfId="5764"/>
    <cellStyle name="_10.Bieuthegioi-tan_NGTT2008(1)_09 Chi so gia 2011- VuTKG-1 (Ok)_nien giam tom tat nong nghiep 2013" xfId="5765"/>
    <cellStyle name="_10.Bieuthegioi-tan_NGTT2008(1)_09 Chi so gia 2011- VuTKG-1 (Ok)_Phan II (In)" xfId="5766"/>
    <cellStyle name="_10.Bieuthegioi-tan_NGTT2008(1)_09 Du lich" xfId="5767"/>
    <cellStyle name="_10.Bieuthegioi-tan_NGTT2008(1)_09 Du lich 2" xfId="5768"/>
    <cellStyle name="_10.Bieuthegioi-tan_NGTT2008(1)_09 Du lich 3" xfId="5769"/>
    <cellStyle name="_10.Bieuthegioi-tan_NGTT2008(1)_09 Du lich_nien giam tom tat nong nghiep 2013" xfId="5770"/>
    <cellStyle name="_10.Bieuthegioi-tan_NGTT2008(1)_09 Du lich_Phan II (In)" xfId="5771"/>
    <cellStyle name="_10.Bieuthegioi-tan_NGTT2008(1)_09 Thuong mai va Du lich" xfId="5772"/>
    <cellStyle name="_10.Bieuthegioi-tan_NGTT2008(1)_09 Thuong mai va Du lich 2" xfId="5773"/>
    <cellStyle name="_10.Bieuthegioi-tan_NGTT2008(1)_09 Thuong mai va Du lich_01 Danh muc hanh chinh (Nam)" xfId="5774"/>
    <cellStyle name="_10.Bieuthegioi-tan_NGTT2008(1)_09 Thuong mai va Du lich_01 Danh muc hanh chinh (Nam) 2" xfId="5775"/>
    <cellStyle name="_10.Bieuthegioi-tan_NGTT2008(1)_09 Thuong mai va Du lich_01 Danh muc hanh chinh (Nam) 3" xfId="5776"/>
    <cellStyle name="_10.Bieuthegioi-tan_NGTT2008(1)_09 Thuong mai va Du lich_01 Don vi HC" xfId="5777"/>
    <cellStyle name="_10.Bieuthegioi-tan_NGTT2008(1)_09 Thuong mai va Du lich_01 Don vi HC 2" xfId="5778"/>
    <cellStyle name="_10.Bieuthegioi-tan_NGTT2008(1)_09 Thuong mai va Du lich_01 Don vi HC 3" xfId="5779"/>
    <cellStyle name="_10.Bieuthegioi-tan_NGTT2008(1)_09 Thuong mai va Du lich_Book2" xfId="5780"/>
    <cellStyle name="_10.Bieuthegioi-tan_NGTT2008(1)_09 Thuong mai va Du lich_Book2 2" xfId="5781"/>
    <cellStyle name="_10.Bieuthegioi-tan_NGTT2008(1)_09 Thuong mai va Du lich_Book2 3" xfId="5782"/>
    <cellStyle name="_10.Bieuthegioi-tan_NGTT2008(1)_09 Thuong mai va Du lich_Mau" xfId="5783"/>
    <cellStyle name="_10.Bieuthegioi-tan_NGTT2008(1)_09 Thuong mai va Du lich_Mau 2" xfId="5784"/>
    <cellStyle name="_10.Bieuthegioi-tan_NGTT2008(1)_09 Thuong mai va Du lich_Mau 3" xfId="5785"/>
    <cellStyle name="_10.Bieuthegioi-tan_NGTT2008(1)_09 Thuong mai va Du lich_NGDD 2013 Thu chi NSNN " xfId="5786"/>
    <cellStyle name="_10.Bieuthegioi-tan_NGTT2008(1)_09 Thuong mai va Du lich_NGDD 2013 Thu chi NSNN  2" xfId="5787"/>
    <cellStyle name="_10.Bieuthegioi-tan_NGTT2008(1)_09 Thuong mai va Du lich_NGDD 2013 Thu chi NSNN  3" xfId="5788"/>
    <cellStyle name="_10.Bieuthegioi-tan_NGTT2008(1)_09 Thuong mai va Du lich_NGTK-daydu-2014-Laodong" xfId="5789"/>
    <cellStyle name="_10.Bieuthegioi-tan_NGTT2008(1)_09 Thuong mai va Du lich_NGTK-daydu-2014-Laodong 2" xfId="5790"/>
    <cellStyle name="_10.Bieuthegioi-tan_NGTT2008(1)_09 Thuong mai va Du lich_NGTK-daydu-2014-Laodong 3" xfId="5791"/>
    <cellStyle name="_10.Bieuthegioi-tan_NGTT2008(1)_09 Thuong mai va Du lich_nien giam tom tat nong nghiep 2013" xfId="5792"/>
    <cellStyle name="_10.Bieuthegioi-tan_NGTT2008(1)_09 Thuong mai va Du lich_Niengiam_Hung_final" xfId="5793"/>
    <cellStyle name="_10.Bieuthegioi-tan_NGTT2008(1)_09 Thuong mai va Du lich_Niengiam_Hung_final 2" xfId="5794"/>
    <cellStyle name="_10.Bieuthegioi-tan_NGTT2008(1)_09 Thuong mai va Du lich_Niengiam_Hung_final 3" xfId="5795"/>
    <cellStyle name="_10.Bieuthegioi-tan_NGTT2008(1)_09 Thuong mai va Du lich_Phan II (In)" xfId="5796"/>
    <cellStyle name="_10.Bieuthegioi-tan_NGTT2008(1)_09 Thuong mai va Du lich_Sovu-lyhon-2014" xfId="5797"/>
    <cellStyle name="_10.Bieuthegioi-tan_NGTT2008(1)_09 Thuong mai va Du lich_Tong Muc 2014" xfId="5798"/>
    <cellStyle name="_10.Bieuthegioi-tan_NGTT2008(1)_09 Thuong mai va Du lich_Tong Muc 2014 2" xfId="5799"/>
    <cellStyle name="_10.Bieuthegioi-tan_NGTT2008(1)_09 Thuong mai va Du lich_Tong Muc 2014 3" xfId="5800"/>
    <cellStyle name="_10.Bieuthegioi-tan_NGTT2008(1)_09 TM-DV-GC-DU LICH" xfId="5801"/>
    <cellStyle name="_10.Bieuthegioi-tan_NGTT2008(1)_10 Market VH, YT, GD, NGTT 2011 " xfId="5802"/>
    <cellStyle name="_10.Bieuthegioi-tan_NGTT2008(1)_10 Market VH, YT, GD, NGTT 2011  2" xfId="5803"/>
    <cellStyle name="_10.Bieuthegioi-tan_NGTT2008(1)_10 Market VH, YT, GD, NGTT 2011  3" xfId="5804"/>
    <cellStyle name="_10.Bieuthegioi-tan_NGTT2008(1)_10 Market VH, YT, GD, NGTT 2011  4" xfId="5805"/>
    <cellStyle name="_10.Bieuthegioi-tan_NGTT2008(1)_10 Market VH, YT, GD, NGTT 2011 _02  Dan so lao dong(OK)" xfId="5806"/>
    <cellStyle name="_10.Bieuthegioi-tan_NGTT2008(1)_10 Market VH, YT, GD, NGTT 2011 _02  Dan so lao dong(OK) 2" xfId="5807"/>
    <cellStyle name="_10.Bieuthegioi-tan_NGTT2008(1)_10 Market VH, YT, GD, NGTT 2011 _02  Dan so lao dong(OK) 3" xfId="5808"/>
    <cellStyle name="_10.Bieuthegioi-tan_NGTT2008(1)_10 Market VH, YT, GD, NGTT 2011 _03 TKQG va Thu chi NSNN 2012" xfId="5809"/>
    <cellStyle name="_10.Bieuthegioi-tan_NGTT2008(1)_10 Market VH, YT, GD, NGTT 2011 _03 TKQG va Thu chi NSNN 2012 2" xfId="5810"/>
    <cellStyle name="_10.Bieuthegioi-tan_NGTT2008(1)_10 Market VH, YT, GD, NGTT 2011 _03 TKQG va Thu chi NSNN 2012 3" xfId="5811"/>
    <cellStyle name="_10.Bieuthegioi-tan_NGTT2008(1)_10 Market VH, YT, GD, NGTT 2011 _04 Doanh nghiep va CSKDCT 2012" xfId="5812"/>
    <cellStyle name="_10.Bieuthegioi-tan_NGTT2008(1)_10 Market VH, YT, GD, NGTT 2011 _04 Doanh nghiep va CSKDCT 2012 2" xfId="5813"/>
    <cellStyle name="_10.Bieuthegioi-tan_NGTT2008(1)_10 Market VH, YT, GD, NGTT 2011 _04 Doanh nghiep va CSKDCT 2012 3" xfId="5814"/>
    <cellStyle name="_10.Bieuthegioi-tan_NGTT2008(1)_10 Market VH, YT, GD, NGTT 2011 _05 Doanh nghiep va Ca the_2011 (Ok)" xfId="5815"/>
    <cellStyle name="_10.Bieuthegioi-tan_NGTT2008(1)_10 Market VH, YT, GD, NGTT 2011 _06 NGTT LN,TS 2013 co so" xfId="5816"/>
    <cellStyle name="_10.Bieuthegioi-tan_NGTT2008(1)_10 Market VH, YT, GD, NGTT 2011 _07 NGTT CN 2012" xfId="5817"/>
    <cellStyle name="_10.Bieuthegioi-tan_NGTT2008(1)_10 Market VH, YT, GD, NGTT 2011 _07 NGTT CN 2012 2" xfId="5818"/>
    <cellStyle name="_10.Bieuthegioi-tan_NGTT2008(1)_10 Market VH, YT, GD, NGTT 2011 _07 NGTT CN 2012 3" xfId="5819"/>
    <cellStyle name="_10.Bieuthegioi-tan_NGTT2008(1)_10 Market VH, YT, GD, NGTT 2011 _08 Thuong mai Tong muc - Diep" xfId="5820"/>
    <cellStyle name="_10.Bieuthegioi-tan_NGTT2008(1)_10 Market VH, YT, GD, NGTT 2011 _08 Thuong mai Tong muc - Diep 2" xfId="5821"/>
    <cellStyle name="_10.Bieuthegioi-tan_NGTT2008(1)_10 Market VH, YT, GD, NGTT 2011 _08 Thuong mai Tong muc - Diep 3" xfId="5822"/>
    <cellStyle name="_10.Bieuthegioi-tan_NGTT2008(1)_10 Market VH, YT, GD, NGTT 2011 _08 Thuong mai va Du lich (Ok)" xfId="5823"/>
    <cellStyle name="_10.Bieuthegioi-tan_NGTT2008(1)_10 Market VH, YT, GD, NGTT 2011 _08 Thuong mai va Du lich (Ok) 2" xfId="5824"/>
    <cellStyle name="_10.Bieuthegioi-tan_NGTT2008(1)_10 Market VH, YT, GD, NGTT 2011 _08 Thuong mai va Du lich (Ok) 3" xfId="5825"/>
    <cellStyle name="_10.Bieuthegioi-tan_NGTT2008(1)_10 Market VH, YT, GD, NGTT 2011 _08 Thuong mai va Du lich (Ok)_nien giam tom tat nong nghiep 2013" xfId="5826"/>
    <cellStyle name="_10.Bieuthegioi-tan_NGTT2008(1)_10 Market VH, YT, GD, NGTT 2011 _08 Thuong mai va Du lich (Ok)_Phan II (In)" xfId="5827"/>
    <cellStyle name="_10.Bieuthegioi-tan_NGTT2008(1)_10 Market VH, YT, GD, NGTT 2011 _09 Chi so gia 2011- VuTKG-1 (Ok)" xfId="5828"/>
    <cellStyle name="_10.Bieuthegioi-tan_NGTT2008(1)_10 Market VH, YT, GD, NGTT 2011 _09 Chi so gia 2011- VuTKG-1 (Ok) 2" xfId="5829"/>
    <cellStyle name="_10.Bieuthegioi-tan_NGTT2008(1)_10 Market VH, YT, GD, NGTT 2011 _09 Chi so gia 2011- VuTKG-1 (Ok) 3" xfId="5830"/>
    <cellStyle name="_10.Bieuthegioi-tan_NGTT2008(1)_10 Market VH, YT, GD, NGTT 2011 _09 Chi so gia 2011- VuTKG-1 (Ok)_nien giam tom tat nong nghiep 2013" xfId="5831"/>
    <cellStyle name="_10.Bieuthegioi-tan_NGTT2008(1)_10 Market VH, YT, GD, NGTT 2011 _09 Chi so gia 2011- VuTKG-1 (Ok)_Phan II (In)" xfId="5832"/>
    <cellStyle name="_10.Bieuthegioi-tan_NGTT2008(1)_10 Market VH, YT, GD, NGTT 2011 _09 Du lich" xfId="5833"/>
    <cellStyle name="_10.Bieuthegioi-tan_NGTT2008(1)_10 Market VH, YT, GD, NGTT 2011 _09 Du lich 2" xfId="5834"/>
    <cellStyle name="_10.Bieuthegioi-tan_NGTT2008(1)_10 Market VH, YT, GD, NGTT 2011 _09 Du lich 3" xfId="5835"/>
    <cellStyle name="_10.Bieuthegioi-tan_NGTT2008(1)_10 Market VH, YT, GD, NGTT 2011 _09 Du lich_nien giam tom tat nong nghiep 2013" xfId="5836"/>
    <cellStyle name="_10.Bieuthegioi-tan_NGTT2008(1)_10 Market VH, YT, GD, NGTT 2011 _09 Du lich_Phan II (In)" xfId="5837"/>
    <cellStyle name="_10.Bieuthegioi-tan_NGTT2008(1)_10 Market VH, YT, GD, NGTT 2011 _10 Van tai va BCVT (da sua ok)" xfId="5838"/>
    <cellStyle name="_10.Bieuthegioi-tan_NGTT2008(1)_10 Market VH, YT, GD, NGTT 2011 _10 Van tai va BCVT (da sua ok) 2" xfId="5839"/>
    <cellStyle name="_10.Bieuthegioi-tan_NGTT2008(1)_10 Market VH, YT, GD, NGTT 2011 _10 Van tai va BCVT (da sua ok) 3" xfId="5840"/>
    <cellStyle name="_10.Bieuthegioi-tan_NGTT2008(1)_10 Market VH, YT, GD, NGTT 2011 _10 Van tai va BCVT (da sua ok)_nien giam tom tat nong nghiep 2013" xfId="5841"/>
    <cellStyle name="_10.Bieuthegioi-tan_NGTT2008(1)_10 Market VH, YT, GD, NGTT 2011 _10 Van tai va BCVT (da sua ok)_Phan II (In)" xfId="5842"/>
    <cellStyle name="_10.Bieuthegioi-tan_NGTT2008(1)_10 Market VH, YT, GD, NGTT 2011 _11 (3)" xfId="5843"/>
    <cellStyle name="_10.Bieuthegioi-tan_NGTT2008(1)_10 Market VH, YT, GD, NGTT 2011 _11 (3) 2" xfId="5844"/>
    <cellStyle name="_10.Bieuthegioi-tan_NGTT2008(1)_10 Market VH, YT, GD, NGTT 2011 _11 (3) 3" xfId="5845"/>
    <cellStyle name="_10.Bieuthegioi-tan_NGTT2008(1)_10 Market VH, YT, GD, NGTT 2011 _11 (3) 4" xfId="5846"/>
    <cellStyle name="_10.Bieuthegioi-tan_NGTT2008(1)_10 Market VH, YT, GD, NGTT 2011 _11 (3)_04 Doanh nghiep va CSKDCT 2012" xfId="5847"/>
    <cellStyle name="_10.Bieuthegioi-tan_NGTT2008(1)_10 Market VH, YT, GD, NGTT 2011 _11 (3)_04 Doanh nghiep va CSKDCT 2012 2" xfId="5848"/>
    <cellStyle name="_10.Bieuthegioi-tan_NGTT2008(1)_10 Market VH, YT, GD, NGTT 2011 _11 (3)_04 Doanh nghiep va CSKDCT 2012 3" xfId="5849"/>
    <cellStyle name="_10.Bieuthegioi-tan_NGTT2008(1)_10 Market VH, YT, GD, NGTT 2011 _11 (3)_Book2" xfId="5850"/>
    <cellStyle name="_10.Bieuthegioi-tan_NGTT2008(1)_10 Market VH, YT, GD, NGTT 2011 _11 (3)_Book2 2" xfId="5851"/>
    <cellStyle name="_10.Bieuthegioi-tan_NGTT2008(1)_10 Market VH, YT, GD, NGTT 2011 _11 (3)_Book2 3" xfId="5852"/>
    <cellStyle name="_10.Bieuthegioi-tan_NGTT2008(1)_10 Market VH, YT, GD, NGTT 2011 _11 (3)_NGTK-daydu-2014-Laodong" xfId="5853"/>
    <cellStyle name="_10.Bieuthegioi-tan_NGTT2008(1)_10 Market VH, YT, GD, NGTT 2011 _11 (3)_NGTK-daydu-2014-Laodong 2" xfId="5854"/>
    <cellStyle name="_10.Bieuthegioi-tan_NGTT2008(1)_10 Market VH, YT, GD, NGTT 2011 _11 (3)_NGTK-daydu-2014-Laodong 3" xfId="5855"/>
    <cellStyle name="_10.Bieuthegioi-tan_NGTT2008(1)_10 Market VH, YT, GD, NGTT 2011 _11 (3)_nien giam tom tat nong nghiep 2013" xfId="5856"/>
    <cellStyle name="_10.Bieuthegioi-tan_NGTT2008(1)_10 Market VH, YT, GD, NGTT 2011 _11 (3)_Niengiam_Hung_final" xfId="5857"/>
    <cellStyle name="_10.Bieuthegioi-tan_NGTT2008(1)_10 Market VH, YT, GD, NGTT 2011 _11 (3)_Niengiam_Hung_final 2" xfId="5858"/>
    <cellStyle name="_10.Bieuthegioi-tan_NGTT2008(1)_10 Market VH, YT, GD, NGTT 2011 _11 (3)_Niengiam_Hung_final 3" xfId="5859"/>
    <cellStyle name="_10.Bieuthegioi-tan_NGTT2008(1)_10 Market VH, YT, GD, NGTT 2011 _11 (3)_Phan II (In)" xfId="5860"/>
    <cellStyle name="_10.Bieuthegioi-tan_NGTT2008(1)_10 Market VH, YT, GD, NGTT 2011 _11 (3)_Sovu-lyhon-2014" xfId="5861"/>
    <cellStyle name="_10.Bieuthegioi-tan_NGTT2008(1)_10 Market VH, YT, GD, NGTT 2011 _11 (3)_Xl0000167" xfId="5862"/>
    <cellStyle name="_10.Bieuthegioi-tan_NGTT2008(1)_10 Market VH, YT, GD, NGTT 2011 _11 (3)_Xl0000167 2" xfId="5863"/>
    <cellStyle name="_10.Bieuthegioi-tan_NGTT2008(1)_10 Market VH, YT, GD, NGTT 2011 _11 (3)_Xl0000167 3" xfId="5864"/>
    <cellStyle name="_10.Bieuthegioi-tan_NGTT2008(1)_10 Market VH, YT, GD, NGTT 2011 _12 (2)" xfId="5865"/>
    <cellStyle name="_10.Bieuthegioi-tan_NGTT2008(1)_10 Market VH, YT, GD, NGTT 2011 _12 (2) 2" xfId="5866"/>
    <cellStyle name="_10.Bieuthegioi-tan_NGTT2008(1)_10 Market VH, YT, GD, NGTT 2011 _12 (2) 3" xfId="5867"/>
    <cellStyle name="_10.Bieuthegioi-tan_NGTT2008(1)_10 Market VH, YT, GD, NGTT 2011 _12 (2) 4" xfId="5868"/>
    <cellStyle name="_10.Bieuthegioi-tan_NGTT2008(1)_10 Market VH, YT, GD, NGTT 2011 _12 (2)_04 Doanh nghiep va CSKDCT 2012" xfId="5869"/>
    <cellStyle name="_10.Bieuthegioi-tan_NGTT2008(1)_10 Market VH, YT, GD, NGTT 2011 _12 (2)_04 Doanh nghiep va CSKDCT 2012 2" xfId="5870"/>
    <cellStyle name="_10.Bieuthegioi-tan_NGTT2008(1)_10 Market VH, YT, GD, NGTT 2011 _12 (2)_04 Doanh nghiep va CSKDCT 2012 3" xfId="5871"/>
    <cellStyle name="_10.Bieuthegioi-tan_NGTT2008(1)_10 Market VH, YT, GD, NGTT 2011 _12 (2)_Book2" xfId="5872"/>
    <cellStyle name="_10.Bieuthegioi-tan_NGTT2008(1)_10 Market VH, YT, GD, NGTT 2011 _12 (2)_Book2 2" xfId="5873"/>
    <cellStyle name="_10.Bieuthegioi-tan_NGTT2008(1)_10 Market VH, YT, GD, NGTT 2011 _12 (2)_Book2 3" xfId="5874"/>
    <cellStyle name="_10.Bieuthegioi-tan_NGTT2008(1)_10 Market VH, YT, GD, NGTT 2011 _12 (2)_NGTK-daydu-2014-Laodong" xfId="5875"/>
    <cellStyle name="_10.Bieuthegioi-tan_NGTT2008(1)_10 Market VH, YT, GD, NGTT 2011 _12 (2)_NGTK-daydu-2014-Laodong 2" xfId="5876"/>
    <cellStyle name="_10.Bieuthegioi-tan_NGTT2008(1)_10 Market VH, YT, GD, NGTT 2011 _12 (2)_NGTK-daydu-2014-Laodong 3" xfId="5877"/>
    <cellStyle name="_10.Bieuthegioi-tan_NGTT2008(1)_10 Market VH, YT, GD, NGTT 2011 _12 (2)_nien giam tom tat nong nghiep 2013" xfId="5878"/>
    <cellStyle name="_10.Bieuthegioi-tan_NGTT2008(1)_10 Market VH, YT, GD, NGTT 2011 _12 (2)_Niengiam_Hung_final" xfId="5879"/>
    <cellStyle name="_10.Bieuthegioi-tan_NGTT2008(1)_10 Market VH, YT, GD, NGTT 2011 _12 (2)_Niengiam_Hung_final 2" xfId="5880"/>
    <cellStyle name="_10.Bieuthegioi-tan_NGTT2008(1)_10 Market VH, YT, GD, NGTT 2011 _12 (2)_Niengiam_Hung_final 3" xfId="5881"/>
    <cellStyle name="_10.Bieuthegioi-tan_NGTT2008(1)_10 Market VH, YT, GD, NGTT 2011 _12 (2)_Phan II (In)" xfId="5882"/>
    <cellStyle name="_10.Bieuthegioi-tan_NGTT2008(1)_10 Market VH, YT, GD, NGTT 2011 _12 (2)_Sovu-lyhon-2014" xfId="5883"/>
    <cellStyle name="_10.Bieuthegioi-tan_NGTT2008(1)_10 Market VH, YT, GD, NGTT 2011 _12 (2)_Xl0000167" xfId="5884"/>
    <cellStyle name="_10.Bieuthegioi-tan_NGTT2008(1)_10 Market VH, YT, GD, NGTT 2011 _12 (2)_Xl0000167 2" xfId="5885"/>
    <cellStyle name="_10.Bieuthegioi-tan_NGTT2008(1)_10 Market VH, YT, GD, NGTT 2011 _12 (2)_Xl0000167 3" xfId="5886"/>
    <cellStyle name="_10.Bieuthegioi-tan_NGTT2008(1)_10 Market VH, YT, GD, NGTT 2011 _12 Giao duc, Y Te va Muc songnam2011" xfId="5887"/>
    <cellStyle name="_10.Bieuthegioi-tan_NGTT2008(1)_10 Market VH, YT, GD, NGTT 2011 _12 Giao duc, Y Te va Muc songnam2011 2" xfId="5888"/>
    <cellStyle name="_10.Bieuthegioi-tan_NGTT2008(1)_10 Market VH, YT, GD, NGTT 2011 _12 Giao duc, Y Te va Muc songnam2011 3" xfId="5889"/>
    <cellStyle name="_10.Bieuthegioi-tan_NGTT2008(1)_10 Market VH, YT, GD, NGTT 2011 _12 Giao duc, Y Te va Muc songnam2011_nien giam tom tat nong nghiep 2013" xfId="5890"/>
    <cellStyle name="_10.Bieuthegioi-tan_NGTT2008(1)_10 Market VH, YT, GD, NGTT 2011 _12 Giao duc, Y Te va Muc songnam2011_Phan II (In)" xfId="5891"/>
    <cellStyle name="_10.Bieuthegioi-tan_NGTT2008(1)_10 Market VH, YT, GD, NGTT 2011 _12 MSDC_Thuy Van" xfId="5892"/>
    <cellStyle name="_10.Bieuthegioi-tan_NGTT2008(1)_10 Market VH, YT, GD, NGTT 2011 _13 Van tai 2012" xfId="5893"/>
    <cellStyle name="_10.Bieuthegioi-tan_NGTT2008(1)_10 Market VH, YT, GD, NGTT 2011 _13 Van tai 2012 2" xfId="5894"/>
    <cellStyle name="_10.Bieuthegioi-tan_NGTT2008(1)_10 Market VH, YT, GD, NGTT 2011 _13 Van tai 2012 3" xfId="5895"/>
    <cellStyle name="_10.Bieuthegioi-tan_NGTT2008(1)_10 Market VH, YT, GD, NGTT 2011 _Book2" xfId="5896"/>
    <cellStyle name="_10.Bieuthegioi-tan_NGTT2008(1)_10 Market VH, YT, GD, NGTT 2011 _Book2 2" xfId="5897"/>
    <cellStyle name="_10.Bieuthegioi-tan_NGTT2008(1)_10 Market VH, YT, GD, NGTT 2011 _Book2 3" xfId="5898"/>
    <cellStyle name="_10.Bieuthegioi-tan_NGTT2008(1)_10 Market VH, YT, GD, NGTT 2011 _Giaoduc2013(ok)" xfId="5899"/>
    <cellStyle name="_10.Bieuthegioi-tan_NGTT2008(1)_10 Market VH, YT, GD, NGTT 2011 _Giaoduc2013(ok) 2" xfId="5900"/>
    <cellStyle name="_10.Bieuthegioi-tan_NGTT2008(1)_10 Market VH, YT, GD, NGTT 2011 _Giaoduc2013(ok) 3" xfId="5901"/>
    <cellStyle name="_10.Bieuthegioi-tan_NGTT2008(1)_10 Market VH, YT, GD, NGTT 2011 _Maket NGTT2012 LN,TS (7-1-2013)" xfId="5902"/>
    <cellStyle name="_10.Bieuthegioi-tan_NGTT2008(1)_10 Market VH, YT, GD, NGTT 2011 _Maket NGTT2012 LN,TS (7-1-2013) 2" xfId="5903"/>
    <cellStyle name="_10.Bieuthegioi-tan_NGTT2008(1)_10 Market VH, YT, GD, NGTT 2011 _Maket NGTT2012 LN,TS (7-1-2013) 3" xfId="5904"/>
    <cellStyle name="_10.Bieuthegioi-tan_NGTT2008(1)_10 Market VH, YT, GD, NGTT 2011 _Maket NGTT2012 LN,TS (7-1-2013)_Nongnghiep" xfId="5905"/>
    <cellStyle name="_10.Bieuthegioi-tan_NGTT2008(1)_10 Market VH, YT, GD, NGTT 2011 _Maket NGTT2012 LN,TS (7-1-2013)_Nongnghiep 2" xfId="5906"/>
    <cellStyle name="_10.Bieuthegioi-tan_NGTT2008(1)_10 Market VH, YT, GD, NGTT 2011 _Maket NGTT2012 LN,TS (7-1-2013)_Nongnghiep 3" xfId="5907"/>
    <cellStyle name="_10.Bieuthegioi-tan_NGTT2008(1)_10 Market VH, YT, GD, NGTT 2011 _Mau" xfId="5908"/>
    <cellStyle name="_10.Bieuthegioi-tan_NGTT2008(1)_10 Market VH, YT, GD, NGTT 2011 _Ngiam_lamnghiep_2011_v2(1)(1)" xfId="5909"/>
    <cellStyle name="_10.Bieuthegioi-tan_NGTT2008(1)_10 Market VH, YT, GD, NGTT 2011 _Ngiam_lamnghiep_2011_v2(1)(1) 2" xfId="5910"/>
    <cellStyle name="_10.Bieuthegioi-tan_NGTT2008(1)_10 Market VH, YT, GD, NGTT 2011 _Ngiam_lamnghiep_2011_v2(1)(1) 3" xfId="5911"/>
    <cellStyle name="_10.Bieuthegioi-tan_NGTT2008(1)_10 Market VH, YT, GD, NGTT 2011 _Ngiam_lamnghiep_2011_v2(1)(1)_Nongnghiep" xfId="5912"/>
    <cellStyle name="_10.Bieuthegioi-tan_NGTT2008(1)_10 Market VH, YT, GD, NGTT 2011 _Ngiam_lamnghiep_2011_v2(1)(1)_Nongnghiep 2" xfId="5913"/>
    <cellStyle name="_10.Bieuthegioi-tan_NGTT2008(1)_10 Market VH, YT, GD, NGTT 2011 _Ngiam_lamnghiep_2011_v2(1)(1)_Nongnghiep 3" xfId="5914"/>
    <cellStyle name="_10.Bieuthegioi-tan_NGTT2008(1)_10 Market VH, YT, GD, NGTT 2011 _NGTK-daydu-2014-Laodong" xfId="5915"/>
    <cellStyle name="_10.Bieuthegioi-tan_NGTT2008(1)_10 Market VH, YT, GD, NGTT 2011 _NGTK-daydu-2014-Laodong 2" xfId="5916"/>
    <cellStyle name="_10.Bieuthegioi-tan_NGTT2008(1)_10 Market VH, YT, GD, NGTT 2011 _NGTK-daydu-2014-Laodong 3" xfId="5917"/>
    <cellStyle name="_10.Bieuthegioi-tan_NGTT2008(1)_10 Market VH, YT, GD, NGTT 2011 _NGTT LN,TS 2012 (Chuan)" xfId="5918"/>
    <cellStyle name="_10.Bieuthegioi-tan_NGTT2008(1)_10 Market VH, YT, GD, NGTT 2011 _NGTT LN,TS 2012 (Chuan) 2" xfId="5919"/>
    <cellStyle name="_10.Bieuthegioi-tan_NGTT2008(1)_10 Market VH, YT, GD, NGTT 2011 _NGTT LN,TS 2012 (Chuan) 3" xfId="5920"/>
    <cellStyle name="_10.Bieuthegioi-tan_NGTT2008(1)_10 Market VH, YT, GD, NGTT 2011 _Nien giam TT Vu Nong nghiep 2012(solieu)-gui Vu TH 29-3-2013" xfId="5921"/>
    <cellStyle name="_10.Bieuthegioi-tan_NGTT2008(1)_10 Market VH, YT, GD, NGTT 2011 _Nien giam TT Vu Nong nghiep 2012(solieu)-gui Vu TH 29-3-2013 2" xfId="5922"/>
    <cellStyle name="_10.Bieuthegioi-tan_NGTT2008(1)_10 Market VH, YT, GD, NGTT 2011 _Nien giam TT Vu Nong nghiep 2012(solieu)-gui Vu TH 29-3-2013 3" xfId="5923"/>
    <cellStyle name="_10.Bieuthegioi-tan_NGTT2008(1)_10 Market VH, YT, GD, NGTT 2011 _Niengiam_Hung_final" xfId="5924"/>
    <cellStyle name="_10.Bieuthegioi-tan_NGTT2008(1)_10 Market VH, YT, GD, NGTT 2011 _Niengiam_Hung_final 2" xfId="5925"/>
    <cellStyle name="_10.Bieuthegioi-tan_NGTT2008(1)_10 Market VH, YT, GD, NGTT 2011 _Niengiam_Hung_final 3" xfId="5926"/>
    <cellStyle name="_10.Bieuthegioi-tan_NGTT2008(1)_10 Market VH, YT, GD, NGTT 2011 _Nongnghiep" xfId="5927"/>
    <cellStyle name="_10.Bieuthegioi-tan_NGTT2008(1)_10 Market VH, YT, GD, NGTT 2011 _Nongnghiep 2" xfId="5928"/>
    <cellStyle name="_10.Bieuthegioi-tan_NGTT2008(1)_10 Market VH, YT, GD, NGTT 2011 _Nongnghiep 3" xfId="5929"/>
    <cellStyle name="_10.Bieuthegioi-tan_NGTT2008(1)_10 Market VH, YT, GD, NGTT 2011 _Nongnghiep NGDD 2012_cap nhat den 24-5-2013(1)" xfId="5930"/>
    <cellStyle name="_10.Bieuthegioi-tan_NGTT2008(1)_10 Market VH, YT, GD, NGTT 2011 _Nongnghiep NGDD 2012_cap nhat den 24-5-2013(1) 2" xfId="5931"/>
    <cellStyle name="_10.Bieuthegioi-tan_NGTT2008(1)_10 Market VH, YT, GD, NGTT 2011 _Nongnghiep NGDD 2012_cap nhat den 24-5-2013(1) 3" xfId="5932"/>
    <cellStyle name="_10.Bieuthegioi-tan_NGTT2008(1)_10 Market VH, YT, GD, NGTT 2011 _Nongnghiep_Nongnghiep NGDD 2012_cap nhat den 24-5-2013(1)" xfId="5933"/>
    <cellStyle name="_10.Bieuthegioi-tan_NGTT2008(1)_10 Market VH, YT, GD, NGTT 2011 _Nongnghiep_Nongnghiep NGDD 2012_cap nhat den 24-5-2013(1) 2" xfId="5934"/>
    <cellStyle name="_10.Bieuthegioi-tan_NGTT2008(1)_10 Market VH, YT, GD, NGTT 2011 _Nongnghiep_Nongnghiep NGDD 2012_cap nhat den 24-5-2013(1) 3" xfId="5935"/>
    <cellStyle name="_10.Bieuthegioi-tan_NGTT2008(1)_10 Market VH, YT, GD, NGTT 2011 _So lieu quoc te TH" xfId="5936"/>
    <cellStyle name="_10.Bieuthegioi-tan_NGTT2008(1)_10 Market VH, YT, GD, NGTT 2011 _So lieu quoc te TH 2" xfId="5937"/>
    <cellStyle name="_10.Bieuthegioi-tan_NGTT2008(1)_10 Market VH, YT, GD, NGTT 2011 _So lieu quoc te TH 3" xfId="5938"/>
    <cellStyle name="_10.Bieuthegioi-tan_NGTT2008(1)_10 Market VH, YT, GD, NGTT 2011 _So lieu quoc te TH_nien giam tom tat nong nghiep 2013" xfId="5939"/>
    <cellStyle name="_10.Bieuthegioi-tan_NGTT2008(1)_10 Market VH, YT, GD, NGTT 2011 _So lieu quoc te TH_Phan II (In)" xfId="5940"/>
    <cellStyle name="_10.Bieuthegioi-tan_NGTT2008(1)_10 Market VH, YT, GD, NGTT 2011 _Sovu-lyhon-2014" xfId="5941"/>
    <cellStyle name="_10.Bieuthegioi-tan_NGTT2008(1)_10 Market VH, YT, GD, NGTT 2011 _TKQG" xfId="5942"/>
    <cellStyle name="_10.Bieuthegioi-tan_NGTT2008(1)_10 Market VH, YT, GD, NGTT 2011 _Xl0000147" xfId="5943"/>
    <cellStyle name="_10.Bieuthegioi-tan_NGTT2008(1)_10 Market VH, YT, GD, NGTT 2011 _Xl0000147 2" xfId="5944"/>
    <cellStyle name="_10.Bieuthegioi-tan_NGTT2008(1)_10 Market VH, YT, GD, NGTT 2011 _Xl0000147 3" xfId="5945"/>
    <cellStyle name="_10.Bieuthegioi-tan_NGTT2008(1)_10 Market VH, YT, GD, NGTT 2011 _Xl0000167" xfId="5946"/>
    <cellStyle name="_10.Bieuthegioi-tan_NGTT2008(1)_10 Market VH, YT, GD, NGTT 2011 _Xl0000167 2" xfId="5947"/>
    <cellStyle name="_10.Bieuthegioi-tan_NGTT2008(1)_10 Market VH, YT, GD, NGTT 2011 _Xl0000167 3" xfId="5948"/>
    <cellStyle name="_10.Bieuthegioi-tan_NGTT2008(1)_10 Market VH, YT, GD, NGTT 2011 _XNK" xfId="5949"/>
    <cellStyle name="_10.Bieuthegioi-tan_NGTT2008(1)_10 Market VH, YT, GD, NGTT 2011 _XNK 2" xfId="5950"/>
    <cellStyle name="_10.Bieuthegioi-tan_NGTT2008(1)_10 Market VH, YT, GD, NGTT 2011 _XNK 3" xfId="5951"/>
    <cellStyle name="_10.Bieuthegioi-tan_NGTT2008(1)_10 Market VH, YT, GD, NGTT 2011 _XNK_nien giam tom tat nong nghiep 2013" xfId="5952"/>
    <cellStyle name="_10.Bieuthegioi-tan_NGTT2008(1)_10 Market VH, YT, GD, NGTT 2011 _XNK_Phan II (In)" xfId="5953"/>
    <cellStyle name="_10.Bieuthegioi-tan_NGTT2008(1)_10 Van tai va BCVT (da sua ok)" xfId="5954"/>
    <cellStyle name="_10.Bieuthegioi-tan_NGTT2008(1)_10 Van tai va BCVT (da sua ok) 2" xfId="5955"/>
    <cellStyle name="_10.Bieuthegioi-tan_NGTT2008(1)_10 Van tai va BCVT (da sua ok) 3" xfId="5956"/>
    <cellStyle name="_10.Bieuthegioi-tan_NGTT2008(1)_10 Van tai va BCVT (da sua ok)_nien giam tom tat nong nghiep 2013" xfId="5957"/>
    <cellStyle name="_10.Bieuthegioi-tan_NGTT2008(1)_10 Van tai va BCVT (da sua ok)_Phan II (In)" xfId="5958"/>
    <cellStyle name="_10.Bieuthegioi-tan_NGTT2008(1)_10 VH, YT, GD, NGTT 2010 - (OK)" xfId="5959"/>
    <cellStyle name="_10.Bieuthegioi-tan_NGTT2008(1)_10 VH, YT, GD, NGTT 2010 - (OK) 2" xfId="5960"/>
    <cellStyle name="_10.Bieuthegioi-tan_NGTT2008(1)_10 VH, YT, GD, NGTT 2010 - (OK) 3" xfId="5961"/>
    <cellStyle name="_10.Bieuthegioi-tan_NGTT2008(1)_10 VH, YT, GD, NGTT 2010 - (OK) 4" xfId="5962"/>
    <cellStyle name="_10.Bieuthegioi-tan_NGTT2008(1)_10 VH, YT, GD, NGTT 2010 - (OK)_Bo sung 04 bieu Cong nghiep" xfId="5963"/>
    <cellStyle name="_10.Bieuthegioi-tan_NGTT2008(1)_10 VH, YT, GD, NGTT 2010 - (OK)_Bo sung 04 bieu Cong nghiep 2" xfId="5964"/>
    <cellStyle name="_10.Bieuthegioi-tan_NGTT2008(1)_10 VH, YT, GD, NGTT 2010 - (OK)_Bo sung 04 bieu Cong nghiep 3" xfId="5965"/>
    <cellStyle name="_10.Bieuthegioi-tan_NGTT2008(1)_10 VH, YT, GD, NGTT 2010 - (OK)_Bo sung 04 bieu Cong nghiep 4" xfId="5966"/>
    <cellStyle name="_10.Bieuthegioi-tan_NGTT2008(1)_10 VH, YT, GD, NGTT 2010 - (OK)_Bo sung 04 bieu Cong nghiep_Book2" xfId="5967"/>
    <cellStyle name="_10.Bieuthegioi-tan_NGTT2008(1)_10 VH, YT, GD, NGTT 2010 - (OK)_Bo sung 04 bieu Cong nghiep_Book2 2" xfId="5968"/>
    <cellStyle name="_10.Bieuthegioi-tan_NGTT2008(1)_10 VH, YT, GD, NGTT 2010 - (OK)_Bo sung 04 bieu Cong nghiep_Book2 3" xfId="5969"/>
    <cellStyle name="_10.Bieuthegioi-tan_NGTT2008(1)_10 VH, YT, GD, NGTT 2010 - (OK)_Bo sung 04 bieu Cong nghiep_Dieuchinh-DSTB-2010-2014-Tinh-Trungcau-CTK" xfId="5970"/>
    <cellStyle name="_10.Bieuthegioi-tan_NGTT2008(1)_10 VH, YT, GD, NGTT 2010 - (OK)_Bo sung 04 bieu Cong nghiep_Market DSLD 2013  Co so" xfId="5971"/>
    <cellStyle name="_10.Bieuthegioi-tan_NGTT2008(1)_10 VH, YT, GD, NGTT 2010 - (OK)_Bo sung 04 bieu Cong nghiep_Market DSLD 2013  Co so_Dieuchinh-DSTB-2010-2014-Tinh-Trungcau-CTK" xfId="5972"/>
    <cellStyle name="_10.Bieuthegioi-tan_NGTT2008(1)_10 VH, YT, GD, NGTT 2010 - (OK)_Bo sung 04 bieu Cong nghiep_Market DSLD 2013  Co so_Tonghop-phucdap-Tinh-Hanh-TuanAnh-V1" xfId="5973"/>
    <cellStyle name="_10.Bieuthegioi-tan_NGTT2008(1)_10 VH, YT, GD, NGTT 2010 - (OK)_Bo sung 04 bieu Cong nghiep_Market DSLD 2013  Co so_Uoc-danso-2014-2015-2016-BoTaichinh" xfId="5974"/>
    <cellStyle name="_10.Bieuthegioi-tan_NGTT2008(1)_10 VH, YT, GD, NGTT 2010 - (OK)_Bo sung 04 bieu Cong nghiep_Mau" xfId="5975"/>
    <cellStyle name="_10.Bieuthegioi-tan_NGTT2008(1)_10 VH, YT, GD, NGTT 2010 - (OK)_Bo sung 04 bieu Cong nghiep_Mau 2" xfId="5976"/>
    <cellStyle name="_10.Bieuthegioi-tan_NGTT2008(1)_10 VH, YT, GD, NGTT 2010 - (OK)_Bo sung 04 bieu Cong nghiep_Mau 3" xfId="5977"/>
    <cellStyle name="_10.Bieuthegioi-tan_NGTT2008(1)_10 VH, YT, GD, NGTT 2010 - (OK)_Bo sung 04 bieu Cong nghiep_NGTK-daydu-2014-Laodong" xfId="5978"/>
    <cellStyle name="_10.Bieuthegioi-tan_NGTT2008(1)_10 VH, YT, GD, NGTT 2010 - (OK)_Bo sung 04 bieu Cong nghiep_NGTK-daydu-2014-Laodong 2" xfId="5979"/>
    <cellStyle name="_10.Bieuthegioi-tan_NGTT2008(1)_10 VH, YT, GD, NGTT 2010 - (OK)_Bo sung 04 bieu Cong nghiep_NGTK-daydu-2014-Laodong 3" xfId="5980"/>
    <cellStyle name="_10.Bieuthegioi-tan_NGTT2008(1)_10 VH, YT, GD, NGTT 2010 - (OK)_Bo sung 04 bieu Cong nghiep_Nien giam Thong ke_DSLD_2013_gui vu TH" xfId="5981"/>
    <cellStyle name="_10.Bieuthegioi-tan_NGTT2008(1)_10 VH, YT, GD, NGTT 2010 - (OK)_Bo sung 04 bieu Cong nghiep_Nien giam Thong ke_DSLD_2013_gui vu TH_25-12-2014" xfId="5982"/>
    <cellStyle name="_10.Bieuthegioi-tan_NGTT2008(1)_10 VH, YT, GD, NGTT 2010 - (OK)_Bo sung 04 bieu Cong nghiep_Nien giam Thong ke_DSLD_2013_gui vu TH_25-12-2014_Dieuchinh-DSTB-2010-2014-Tinh-Trungcau-CTK" xfId="5983"/>
    <cellStyle name="_10.Bieuthegioi-tan_NGTT2008(1)_10 VH, YT, GD, NGTT 2010 - (OK)_Bo sung 04 bieu Cong nghiep_Nien giam Thong ke_DSLD_2013_gui vu TH_25-12-2014_Tonghop-phucdap-Tinh-Hanh-TuanAnh-V1" xfId="5984"/>
    <cellStyle name="_10.Bieuthegioi-tan_NGTT2008(1)_10 VH, YT, GD, NGTT 2010 - (OK)_Bo sung 04 bieu Cong nghiep_Nien giam Thong ke_DSLD_2013_gui vu TH_25-12-2014_Uoc-danso-2014-2015-2016-BoTaichinh" xfId="5985"/>
    <cellStyle name="_10.Bieuthegioi-tan_NGTT2008(1)_10 VH, YT, GD, NGTT 2010 - (OK)_Bo sung 04 bieu Cong nghiep_Nien giam Thong ke_DSLD_2013_gui vu TH_Dieuchinh-DSTB-2010-2014-Tinh-Trungcau-CTK" xfId="5986"/>
    <cellStyle name="_10.Bieuthegioi-tan_NGTT2008(1)_10 VH, YT, GD, NGTT 2010 - (OK)_Bo sung 04 bieu Cong nghiep_Nien giam Thong ke_DSLD_2013_gui vu TH_Tonghop-phucdap-Tinh-Hanh-TuanAnh-V1" xfId="5987"/>
    <cellStyle name="_10.Bieuthegioi-tan_NGTT2008(1)_10 VH, YT, GD, NGTT 2010 - (OK)_Bo sung 04 bieu Cong nghiep_Nien giam Thong ke_DSLD_2013_gui vu TH_Uoc-danso-2014-2015-2016-BoTaichinh" xfId="5988"/>
    <cellStyle name="_10.Bieuthegioi-tan_NGTT2008(1)_10 VH, YT, GD, NGTT 2010 - (OK)_Bo sung 04 bieu Cong nghiep_Niengiam_Hung_final" xfId="5989"/>
    <cellStyle name="_10.Bieuthegioi-tan_NGTT2008(1)_10 VH, YT, GD, NGTT 2010 - (OK)_Bo sung 04 bieu Cong nghiep_Niengiam_Hung_final 2" xfId="5990"/>
    <cellStyle name="_10.Bieuthegioi-tan_NGTT2008(1)_10 VH, YT, GD, NGTT 2010 - (OK)_Bo sung 04 bieu Cong nghiep_Niengiam_Hung_final 3" xfId="5991"/>
    <cellStyle name="_10.Bieuthegioi-tan_NGTT2008(1)_10 VH, YT, GD, NGTT 2010 - (OK)_Bo sung 04 bieu Cong nghiep_Sovu-lyhon-2014" xfId="5992"/>
    <cellStyle name="_10.Bieuthegioi-tan_NGTT2008(1)_10 VH, YT, GD, NGTT 2010 - (OK)_Bo sung 04 bieu Cong nghiep_Tonghop-phucdap-Tinh-Hanh-TuanAnh-V1" xfId="5993"/>
    <cellStyle name="_10.Bieuthegioi-tan_NGTT2008(1)_10 VH, YT, GD, NGTT 2010 - (OK)_Bo sung 04 bieu Cong nghiep_Uoc-danso-2014-2015-2016-BoTaichinh" xfId="5994"/>
    <cellStyle name="_10.Bieuthegioi-tan_NGTT2008(1)_10 VH, YT, GD, NGTT 2010 - (OK)_Bo sung 04 bieu Cong nghiep_Uoctinh-danso-31-12-2013-BoTaichinh-OUT" xfId="5995"/>
    <cellStyle name="_10.Bieuthegioi-tan_NGTT2008(1)_10 VH, YT, GD, NGTT 2010 - (OK)_Book2" xfId="5996"/>
    <cellStyle name="_10.Bieuthegioi-tan_NGTT2008(1)_10 VH, YT, GD, NGTT 2010 - (OK)_Book2 2" xfId="5997"/>
    <cellStyle name="_10.Bieuthegioi-tan_NGTT2008(1)_10 VH, YT, GD, NGTT 2010 - (OK)_Book2 3" xfId="5998"/>
    <cellStyle name="_10.Bieuthegioi-tan_NGTT2008(1)_10 VH, YT, GD, NGTT 2010 - (OK)_Dieuchinh-DSTB-2010-2014-Tinh-Trungcau-CTK" xfId="5999"/>
    <cellStyle name="_10.Bieuthegioi-tan_NGTT2008(1)_10 VH, YT, GD, NGTT 2010 - (OK)_Market DSLD 2013  Co so" xfId="6000"/>
    <cellStyle name="_10.Bieuthegioi-tan_NGTT2008(1)_10 VH, YT, GD, NGTT 2010 - (OK)_Market DSLD 2013  Co so_Dieuchinh-DSTB-2010-2014-Tinh-Trungcau-CTK" xfId="6001"/>
    <cellStyle name="_10.Bieuthegioi-tan_NGTT2008(1)_10 VH, YT, GD, NGTT 2010 - (OK)_Market DSLD 2013  Co so_Tonghop-phucdap-Tinh-Hanh-TuanAnh-V1" xfId="6002"/>
    <cellStyle name="_10.Bieuthegioi-tan_NGTT2008(1)_10 VH, YT, GD, NGTT 2010 - (OK)_Market DSLD 2013  Co so_Uoc-danso-2014-2015-2016-BoTaichinh" xfId="6003"/>
    <cellStyle name="_10.Bieuthegioi-tan_NGTT2008(1)_10 VH, YT, GD, NGTT 2010 - (OK)_Mau" xfId="6004"/>
    <cellStyle name="_10.Bieuthegioi-tan_NGTT2008(1)_10 VH, YT, GD, NGTT 2010 - (OK)_Mau 2" xfId="6005"/>
    <cellStyle name="_10.Bieuthegioi-tan_NGTT2008(1)_10 VH, YT, GD, NGTT 2010 - (OK)_Mau 3" xfId="6006"/>
    <cellStyle name="_10.Bieuthegioi-tan_NGTT2008(1)_10 VH, YT, GD, NGTT 2010 - (OK)_NGTK-daydu-2014-Laodong" xfId="6007"/>
    <cellStyle name="_10.Bieuthegioi-tan_NGTT2008(1)_10 VH, YT, GD, NGTT 2010 - (OK)_NGTK-daydu-2014-Laodong 2" xfId="6008"/>
    <cellStyle name="_10.Bieuthegioi-tan_NGTT2008(1)_10 VH, YT, GD, NGTT 2010 - (OK)_NGTK-daydu-2014-Laodong 3" xfId="6009"/>
    <cellStyle name="_10.Bieuthegioi-tan_NGTT2008(1)_10 VH, YT, GD, NGTT 2010 - (OK)_Nien giam Thong ke_DSLD_2013_gui vu TH" xfId="6010"/>
    <cellStyle name="_10.Bieuthegioi-tan_NGTT2008(1)_10 VH, YT, GD, NGTT 2010 - (OK)_Nien giam Thong ke_DSLD_2013_gui vu TH_25-12-2014" xfId="6011"/>
    <cellStyle name="_10.Bieuthegioi-tan_NGTT2008(1)_10 VH, YT, GD, NGTT 2010 - (OK)_Nien giam Thong ke_DSLD_2013_gui vu TH_25-12-2014_Dieuchinh-DSTB-2010-2014-Tinh-Trungcau-CTK" xfId="6012"/>
    <cellStyle name="_10.Bieuthegioi-tan_NGTT2008(1)_10 VH, YT, GD, NGTT 2010 - (OK)_Nien giam Thong ke_DSLD_2013_gui vu TH_25-12-2014_Tonghop-phucdap-Tinh-Hanh-TuanAnh-V1" xfId="6013"/>
    <cellStyle name="_10.Bieuthegioi-tan_NGTT2008(1)_10 VH, YT, GD, NGTT 2010 - (OK)_Nien giam Thong ke_DSLD_2013_gui vu TH_25-12-2014_Uoc-danso-2014-2015-2016-BoTaichinh" xfId="6014"/>
    <cellStyle name="_10.Bieuthegioi-tan_NGTT2008(1)_10 VH, YT, GD, NGTT 2010 - (OK)_Nien giam Thong ke_DSLD_2013_gui vu TH_Dieuchinh-DSTB-2010-2014-Tinh-Trungcau-CTK" xfId="6015"/>
    <cellStyle name="_10.Bieuthegioi-tan_NGTT2008(1)_10 VH, YT, GD, NGTT 2010 - (OK)_Nien giam Thong ke_DSLD_2013_gui vu TH_Tonghop-phucdap-Tinh-Hanh-TuanAnh-V1" xfId="6016"/>
    <cellStyle name="_10.Bieuthegioi-tan_NGTT2008(1)_10 VH, YT, GD, NGTT 2010 - (OK)_Nien giam Thong ke_DSLD_2013_gui vu TH_Uoc-danso-2014-2015-2016-BoTaichinh" xfId="6017"/>
    <cellStyle name="_10.Bieuthegioi-tan_NGTT2008(1)_10 VH, YT, GD, NGTT 2010 - (OK)_Niengiam_Hung_final" xfId="6018"/>
    <cellStyle name="_10.Bieuthegioi-tan_NGTT2008(1)_10 VH, YT, GD, NGTT 2010 - (OK)_Niengiam_Hung_final 2" xfId="6019"/>
    <cellStyle name="_10.Bieuthegioi-tan_NGTT2008(1)_10 VH, YT, GD, NGTT 2010 - (OK)_Niengiam_Hung_final 3" xfId="6020"/>
    <cellStyle name="_10.Bieuthegioi-tan_NGTT2008(1)_10 VH, YT, GD, NGTT 2010 - (OK)_Sovu-lyhon-2014" xfId="6021"/>
    <cellStyle name="_10.Bieuthegioi-tan_NGTT2008(1)_10 VH, YT, GD, NGTT 2010 - (OK)_Tonghop-phucdap-Tinh-Hanh-TuanAnh-V1" xfId="6022"/>
    <cellStyle name="_10.Bieuthegioi-tan_NGTT2008(1)_10 VH, YT, GD, NGTT 2010 - (OK)_Uoc-danso-2014-2015-2016-BoTaichinh" xfId="6023"/>
    <cellStyle name="_10.Bieuthegioi-tan_NGTT2008(1)_10 VH, YT, GD, NGTT 2010 - (OK)_Uoctinh-danso-31-12-2013-BoTaichinh-OUT" xfId="6024"/>
    <cellStyle name="_10.Bieuthegioi-tan_NGTT2008(1)_11 (3)" xfId="6025"/>
    <cellStyle name="_10.Bieuthegioi-tan_NGTT2008(1)_11 (3) 2" xfId="6026"/>
    <cellStyle name="_10.Bieuthegioi-tan_NGTT2008(1)_11 (3) 3" xfId="6027"/>
    <cellStyle name="_10.Bieuthegioi-tan_NGTT2008(1)_11 (3) 4" xfId="6028"/>
    <cellStyle name="_10.Bieuthegioi-tan_NGTT2008(1)_11 (3)_04 Doanh nghiep va CSKDCT 2012" xfId="6029"/>
    <cellStyle name="_10.Bieuthegioi-tan_NGTT2008(1)_11 (3)_04 Doanh nghiep va CSKDCT 2012 2" xfId="6030"/>
    <cellStyle name="_10.Bieuthegioi-tan_NGTT2008(1)_11 (3)_04 Doanh nghiep va CSKDCT 2012 3" xfId="6031"/>
    <cellStyle name="_10.Bieuthegioi-tan_NGTT2008(1)_11 (3)_Book2" xfId="6032"/>
    <cellStyle name="_10.Bieuthegioi-tan_NGTT2008(1)_11 (3)_Book2 2" xfId="6033"/>
    <cellStyle name="_10.Bieuthegioi-tan_NGTT2008(1)_11 (3)_Book2 3" xfId="6034"/>
    <cellStyle name="_10.Bieuthegioi-tan_NGTT2008(1)_11 (3)_NGTK-daydu-2014-Laodong" xfId="6035"/>
    <cellStyle name="_10.Bieuthegioi-tan_NGTT2008(1)_11 (3)_NGTK-daydu-2014-Laodong 2" xfId="6036"/>
    <cellStyle name="_10.Bieuthegioi-tan_NGTT2008(1)_11 (3)_NGTK-daydu-2014-Laodong 3" xfId="6037"/>
    <cellStyle name="_10.Bieuthegioi-tan_NGTT2008(1)_11 (3)_nien giam tom tat nong nghiep 2013" xfId="6038"/>
    <cellStyle name="_10.Bieuthegioi-tan_NGTT2008(1)_11 (3)_Niengiam_Hung_final" xfId="6039"/>
    <cellStyle name="_10.Bieuthegioi-tan_NGTT2008(1)_11 (3)_Niengiam_Hung_final 2" xfId="6040"/>
    <cellStyle name="_10.Bieuthegioi-tan_NGTT2008(1)_11 (3)_Niengiam_Hung_final 3" xfId="6041"/>
    <cellStyle name="_10.Bieuthegioi-tan_NGTT2008(1)_11 (3)_Phan II (In)" xfId="6042"/>
    <cellStyle name="_10.Bieuthegioi-tan_NGTT2008(1)_11 (3)_Sovu-lyhon-2014" xfId="6043"/>
    <cellStyle name="_10.Bieuthegioi-tan_NGTT2008(1)_11 (3)_Xl0000167" xfId="6044"/>
    <cellStyle name="_10.Bieuthegioi-tan_NGTT2008(1)_11 (3)_Xl0000167 2" xfId="6045"/>
    <cellStyle name="_10.Bieuthegioi-tan_NGTT2008(1)_11 (3)_Xl0000167 3" xfId="6046"/>
    <cellStyle name="_10.Bieuthegioi-tan_NGTT2008(1)_11 So lieu quoc te 2010-final" xfId="6047"/>
    <cellStyle name="_10.Bieuthegioi-tan_NGTT2008(1)_11 So lieu quoc te 2010-final 2" xfId="6048"/>
    <cellStyle name="_10.Bieuthegioi-tan_NGTT2008(1)_11 So lieu quoc te 2010-final 3" xfId="6049"/>
    <cellStyle name="_10.Bieuthegioi-tan_NGTT2008(1)_11 So lieu quoc te 2010-final 4" xfId="6050"/>
    <cellStyle name="_10.Bieuthegioi-tan_NGTT2008(1)_11 So lieu quoc te 2010-final_01 Don vi HC" xfId="6051"/>
    <cellStyle name="_10.Bieuthegioi-tan_NGTT2008(1)_11 So lieu quoc te 2010-final_01 Don vi HC 2" xfId="6052"/>
    <cellStyle name="_10.Bieuthegioi-tan_NGTT2008(1)_11 So lieu quoc te 2010-final_01 Don vi HC 3" xfId="6053"/>
    <cellStyle name="_10.Bieuthegioi-tan_NGTT2008(1)_11 So lieu quoc te 2010-final_Book1" xfId="6054"/>
    <cellStyle name="_10.Bieuthegioi-tan_NGTT2008(1)_11 So lieu quoc te 2010-final_Book1 2" xfId="6055"/>
    <cellStyle name="_10.Bieuthegioi-tan_NGTT2008(1)_11 So lieu quoc te 2010-final_Book1 3" xfId="6056"/>
    <cellStyle name="_10.Bieuthegioi-tan_NGTT2008(1)_11 So lieu quoc te 2010-final_Book2" xfId="6057"/>
    <cellStyle name="_10.Bieuthegioi-tan_NGTT2008(1)_11 So lieu quoc te 2010-final_Book2 2" xfId="6058"/>
    <cellStyle name="_10.Bieuthegioi-tan_NGTT2008(1)_11 So lieu quoc te 2010-final_Book2 3" xfId="6059"/>
    <cellStyle name="_10.Bieuthegioi-tan_NGTT2008(1)_11 So lieu quoc te 2010-final_Dieuchinh-DSTB-2010-2014-Tinh-Trungcau-CTK" xfId="6060"/>
    <cellStyle name="_10.Bieuthegioi-tan_NGTT2008(1)_11 So lieu quoc te 2010-final_Market DSLD 2013  Co so" xfId="6061"/>
    <cellStyle name="_10.Bieuthegioi-tan_NGTT2008(1)_11 So lieu quoc te 2010-final_Market DSLD 2013  Co so_Dieuchinh-DSTB-2010-2014-Tinh-Trungcau-CTK" xfId="6062"/>
    <cellStyle name="_10.Bieuthegioi-tan_NGTT2008(1)_11 So lieu quoc te 2010-final_Market DSLD 2013  Co so_Tonghop-phucdap-Tinh-Hanh-TuanAnh-V1" xfId="6063"/>
    <cellStyle name="_10.Bieuthegioi-tan_NGTT2008(1)_11 So lieu quoc te 2010-final_Market DSLD 2013  Co so_Uoc-danso-2014-2015-2016-BoTaichinh" xfId="6064"/>
    <cellStyle name="_10.Bieuthegioi-tan_NGTT2008(1)_11 So lieu quoc te 2010-final_Mau" xfId="6065"/>
    <cellStyle name="_10.Bieuthegioi-tan_NGTT2008(1)_11 So lieu quoc te 2010-final_Mau 2" xfId="6066"/>
    <cellStyle name="_10.Bieuthegioi-tan_NGTT2008(1)_11 So lieu quoc te 2010-final_Mau 3" xfId="6067"/>
    <cellStyle name="_10.Bieuthegioi-tan_NGTT2008(1)_11 So lieu quoc te 2010-final_NGTK-daydu-2014-Laodong" xfId="6068"/>
    <cellStyle name="_10.Bieuthegioi-tan_NGTT2008(1)_11 So lieu quoc te 2010-final_NGTK-daydu-2014-Laodong 2" xfId="6069"/>
    <cellStyle name="_10.Bieuthegioi-tan_NGTT2008(1)_11 So lieu quoc te 2010-final_NGTK-daydu-2014-Laodong 3" xfId="6070"/>
    <cellStyle name="_10.Bieuthegioi-tan_NGTT2008(1)_11 So lieu quoc te 2010-final_Nien giam Thong ke_DSLD_2013_gui vu TH" xfId="6071"/>
    <cellStyle name="_10.Bieuthegioi-tan_NGTT2008(1)_11 So lieu quoc te 2010-final_Nien giam Thong ke_DSLD_2013_gui vu TH_25-12-2014" xfId="6072"/>
    <cellStyle name="_10.Bieuthegioi-tan_NGTT2008(1)_11 So lieu quoc te 2010-final_Nien giam Thong ke_DSLD_2013_gui vu TH_25-12-2014_Dieuchinh-DSTB-2010-2014-Tinh-Trungcau-CTK" xfId="6073"/>
    <cellStyle name="_10.Bieuthegioi-tan_NGTT2008(1)_11 So lieu quoc te 2010-final_Nien giam Thong ke_DSLD_2013_gui vu TH_25-12-2014_Tonghop-phucdap-Tinh-Hanh-TuanAnh-V1" xfId="6074"/>
    <cellStyle name="_10.Bieuthegioi-tan_NGTT2008(1)_11 So lieu quoc te 2010-final_Nien giam Thong ke_DSLD_2013_gui vu TH_25-12-2014_Uoc-danso-2014-2015-2016-BoTaichinh" xfId="6075"/>
    <cellStyle name="_10.Bieuthegioi-tan_NGTT2008(1)_11 So lieu quoc te 2010-final_Nien giam Thong ke_DSLD_2013_gui vu TH_Dieuchinh-DSTB-2010-2014-Tinh-Trungcau-CTK" xfId="6076"/>
    <cellStyle name="_10.Bieuthegioi-tan_NGTT2008(1)_11 So lieu quoc te 2010-final_Nien giam Thong ke_DSLD_2013_gui vu TH_Tonghop-phucdap-Tinh-Hanh-TuanAnh-V1" xfId="6077"/>
    <cellStyle name="_10.Bieuthegioi-tan_NGTT2008(1)_11 So lieu quoc te 2010-final_Nien giam Thong ke_DSLD_2013_gui vu TH_Uoc-danso-2014-2015-2016-BoTaichinh" xfId="6078"/>
    <cellStyle name="_10.Bieuthegioi-tan_NGTT2008(1)_11 So lieu quoc te 2010-final_Niengiam_Hung_final" xfId="6079"/>
    <cellStyle name="_10.Bieuthegioi-tan_NGTT2008(1)_11 So lieu quoc te 2010-final_Niengiam_Hung_final 2" xfId="6080"/>
    <cellStyle name="_10.Bieuthegioi-tan_NGTT2008(1)_11 So lieu quoc te 2010-final_Niengiam_Hung_final 3" xfId="6081"/>
    <cellStyle name="_10.Bieuthegioi-tan_NGTT2008(1)_11 So lieu quoc te 2010-final_Sovu-lyhon-2014" xfId="6082"/>
    <cellStyle name="_10.Bieuthegioi-tan_NGTT2008(1)_11 So lieu quoc te 2010-final_Tonghop-phucdap-Tinh-Hanh-TuanAnh-V1" xfId="6083"/>
    <cellStyle name="_10.Bieuthegioi-tan_NGTT2008(1)_11 So lieu quoc te 2010-final_Uoc-danso-2014-2015-2016-BoTaichinh" xfId="6084"/>
    <cellStyle name="_10.Bieuthegioi-tan_NGTT2008(1)_11 So lieu quoc te 2010-final_Uoctinh-danso-31-12-2013-BoTaichinh-OUT" xfId="6085"/>
    <cellStyle name="_10.Bieuthegioi-tan_NGTT2008(1)_12 (2)" xfId="6086"/>
    <cellStyle name="_10.Bieuthegioi-tan_NGTT2008(1)_12 (2) 2" xfId="6087"/>
    <cellStyle name="_10.Bieuthegioi-tan_NGTT2008(1)_12 (2) 3" xfId="6088"/>
    <cellStyle name="_10.Bieuthegioi-tan_NGTT2008(1)_12 (2) 4" xfId="6089"/>
    <cellStyle name="_10.Bieuthegioi-tan_NGTT2008(1)_12 (2)_04 Doanh nghiep va CSKDCT 2012" xfId="6090"/>
    <cellStyle name="_10.Bieuthegioi-tan_NGTT2008(1)_12 (2)_04 Doanh nghiep va CSKDCT 2012 2" xfId="6091"/>
    <cellStyle name="_10.Bieuthegioi-tan_NGTT2008(1)_12 (2)_04 Doanh nghiep va CSKDCT 2012 3" xfId="6092"/>
    <cellStyle name="_10.Bieuthegioi-tan_NGTT2008(1)_12 (2)_Book2" xfId="6093"/>
    <cellStyle name="_10.Bieuthegioi-tan_NGTT2008(1)_12 (2)_Book2 2" xfId="6094"/>
    <cellStyle name="_10.Bieuthegioi-tan_NGTT2008(1)_12 (2)_Book2 3" xfId="6095"/>
    <cellStyle name="_10.Bieuthegioi-tan_NGTT2008(1)_12 (2)_NGTK-daydu-2014-Laodong" xfId="6096"/>
    <cellStyle name="_10.Bieuthegioi-tan_NGTT2008(1)_12 (2)_NGTK-daydu-2014-Laodong 2" xfId="6097"/>
    <cellStyle name="_10.Bieuthegioi-tan_NGTT2008(1)_12 (2)_NGTK-daydu-2014-Laodong 3" xfId="6098"/>
    <cellStyle name="_10.Bieuthegioi-tan_NGTT2008(1)_12 (2)_nien giam tom tat nong nghiep 2013" xfId="6099"/>
    <cellStyle name="_10.Bieuthegioi-tan_NGTT2008(1)_12 (2)_Niengiam_Hung_final" xfId="6100"/>
    <cellStyle name="_10.Bieuthegioi-tan_NGTT2008(1)_12 (2)_Niengiam_Hung_final 2" xfId="6101"/>
    <cellStyle name="_10.Bieuthegioi-tan_NGTT2008(1)_12 (2)_Niengiam_Hung_final 3" xfId="6102"/>
    <cellStyle name="_10.Bieuthegioi-tan_NGTT2008(1)_12 (2)_Phan II (In)" xfId="6103"/>
    <cellStyle name="_10.Bieuthegioi-tan_NGTT2008(1)_12 (2)_Sovu-lyhon-2014" xfId="6104"/>
    <cellStyle name="_10.Bieuthegioi-tan_NGTT2008(1)_12 (2)_Xl0000167" xfId="6105"/>
    <cellStyle name="_10.Bieuthegioi-tan_NGTT2008(1)_12 (2)_Xl0000167 2" xfId="6106"/>
    <cellStyle name="_10.Bieuthegioi-tan_NGTT2008(1)_12 (2)_Xl0000167 3" xfId="6107"/>
    <cellStyle name="_10.Bieuthegioi-tan_NGTT2008(1)_12 Chi so gia 2012(chuan) co so" xfId="6108"/>
    <cellStyle name="_10.Bieuthegioi-tan_NGTT2008(1)_12 Chi so gia 2012(chuan) co so 2" xfId="6109"/>
    <cellStyle name="_10.Bieuthegioi-tan_NGTT2008(1)_12 Chi so gia 2012(chuan) co so 3" xfId="6110"/>
    <cellStyle name="_10.Bieuthegioi-tan_NGTT2008(1)_12 Giao duc, Y Te va Muc songnam2011" xfId="6111"/>
    <cellStyle name="_10.Bieuthegioi-tan_NGTT2008(1)_12 Giao duc, Y Te va Muc songnam2011 2" xfId="6112"/>
    <cellStyle name="_10.Bieuthegioi-tan_NGTT2008(1)_12 Giao duc, Y Te va Muc songnam2011 3" xfId="6113"/>
    <cellStyle name="_10.Bieuthegioi-tan_NGTT2008(1)_12 Giao duc, Y Te va Muc songnam2011_nien giam tom tat nong nghiep 2013" xfId="6114"/>
    <cellStyle name="_10.Bieuthegioi-tan_NGTT2008(1)_12 Giao duc, Y Te va Muc songnam2011_Phan II (In)" xfId="6115"/>
    <cellStyle name="_10.Bieuthegioi-tan_NGTT2008(1)_13 Van tai 2012" xfId="6116"/>
    <cellStyle name="_10.Bieuthegioi-tan_NGTT2008(1)_13 Van tai 2012 2" xfId="6117"/>
    <cellStyle name="_10.Bieuthegioi-tan_NGTT2008(1)_13 Van tai 2012 3" xfId="6118"/>
    <cellStyle name="_10.Bieuthegioi-tan_NGTT2008(1)_Book1" xfId="6119"/>
    <cellStyle name="_10.Bieuthegioi-tan_NGTT2008(1)_Book1 2" xfId="6120"/>
    <cellStyle name="_10.Bieuthegioi-tan_NGTT2008(1)_Book1 3" xfId="6121"/>
    <cellStyle name="_10.Bieuthegioi-tan_NGTT2008(1)_Book1 4" xfId="6122"/>
    <cellStyle name="_10.Bieuthegioi-tan_NGTT2008(1)_Book1_Book2" xfId="6123"/>
    <cellStyle name="_10.Bieuthegioi-tan_NGTT2008(1)_Book1_Book2 2" xfId="6124"/>
    <cellStyle name="_10.Bieuthegioi-tan_NGTT2008(1)_Book1_Book2 3" xfId="6125"/>
    <cellStyle name="_10.Bieuthegioi-tan_NGTT2008(1)_Book1_Dieuchinh-DSTB-2010-2014-Tinh-Trungcau-CTK" xfId="6126"/>
    <cellStyle name="_10.Bieuthegioi-tan_NGTT2008(1)_Book1_Market DSLD 2013  Co so" xfId="6127"/>
    <cellStyle name="_10.Bieuthegioi-tan_NGTT2008(1)_Book1_Market DSLD 2013  Co so_Dieuchinh-DSTB-2010-2014-Tinh-Trungcau-CTK" xfId="6128"/>
    <cellStyle name="_10.Bieuthegioi-tan_NGTT2008(1)_Book1_Market DSLD 2013  Co so_Tonghop-phucdap-Tinh-Hanh-TuanAnh-V1" xfId="6129"/>
    <cellStyle name="_10.Bieuthegioi-tan_NGTT2008(1)_Book1_Market DSLD 2013  Co so_Uoc-danso-2014-2015-2016-BoTaichinh" xfId="6130"/>
    <cellStyle name="_10.Bieuthegioi-tan_NGTT2008(1)_Book1_Mau" xfId="6131"/>
    <cellStyle name="_10.Bieuthegioi-tan_NGTT2008(1)_Book1_Mau 2" xfId="6132"/>
    <cellStyle name="_10.Bieuthegioi-tan_NGTT2008(1)_Book1_Mau 3" xfId="6133"/>
    <cellStyle name="_10.Bieuthegioi-tan_NGTT2008(1)_Book1_NGTK-daydu-2014-Laodong" xfId="6134"/>
    <cellStyle name="_10.Bieuthegioi-tan_NGTT2008(1)_Book1_NGTK-daydu-2014-Laodong 2" xfId="6135"/>
    <cellStyle name="_10.Bieuthegioi-tan_NGTT2008(1)_Book1_NGTK-daydu-2014-Laodong 3" xfId="6136"/>
    <cellStyle name="_10.Bieuthegioi-tan_NGTT2008(1)_Book1_Nien giam Thong ke_DSLD_2013_gui vu TH" xfId="6137"/>
    <cellStyle name="_10.Bieuthegioi-tan_NGTT2008(1)_Book1_Nien giam Thong ke_DSLD_2013_gui vu TH_25-12-2014" xfId="6138"/>
    <cellStyle name="_10.Bieuthegioi-tan_NGTT2008(1)_Book1_Nien giam Thong ke_DSLD_2013_gui vu TH_25-12-2014_Dieuchinh-DSTB-2010-2014-Tinh-Trungcau-CTK" xfId="6139"/>
    <cellStyle name="_10.Bieuthegioi-tan_NGTT2008(1)_Book1_Nien giam Thong ke_DSLD_2013_gui vu TH_25-12-2014_Tonghop-phucdap-Tinh-Hanh-TuanAnh-V1" xfId="6140"/>
    <cellStyle name="_10.Bieuthegioi-tan_NGTT2008(1)_Book1_Nien giam Thong ke_DSLD_2013_gui vu TH_25-12-2014_Uoc-danso-2014-2015-2016-BoTaichinh" xfId="6141"/>
    <cellStyle name="_10.Bieuthegioi-tan_NGTT2008(1)_Book1_Nien giam Thong ke_DSLD_2013_gui vu TH_Dieuchinh-DSTB-2010-2014-Tinh-Trungcau-CTK" xfId="6142"/>
    <cellStyle name="_10.Bieuthegioi-tan_NGTT2008(1)_Book1_Nien giam Thong ke_DSLD_2013_gui vu TH_Tonghop-phucdap-Tinh-Hanh-TuanAnh-V1" xfId="6143"/>
    <cellStyle name="_10.Bieuthegioi-tan_NGTT2008(1)_Book1_Nien giam Thong ke_DSLD_2013_gui vu TH_Uoc-danso-2014-2015-2016-BoTaichinh" xfId="6144"/>
    <cellStyle name="_10.Bieuthegioi-tan_NGTT2008(1)_Book1_Niengiam_Hung_final" xfId="6145"/>
    <cellStyle name="_10.Bieuthegioi-tan_NGTT2008(1)_Book1_Niengiam_Hung_final 2" xfId="6146"/>
    <cellStyle name="_10.Bieuthegioi-tan_NGTT2008(1)_Book1_Niengiam_Hung_final 3" xfId="6147"/>
    <cellStyle name="_10.Bieuthegioi-tan_NGTT2008(1)_Book1_Sovu-lyhon-2014" xfId="6148"/>
    <cellStyle name="_10.Bieuthegioi-tan_NGTT2008(1)_Book1_Tonghop-phucdap-Tinh-Hanh-TuanAnh-V1" xfId="6149"/>
    <cellStyle name="_10.Bieuthegioi-tan_NGTT2008(1)_Book1_Uoc-danso-2014-2015-2016-BoTaichinh" xfId="6150"/>
    <cellStyle name="_10.Bieuthegioi-tan_NGTT2008(1)_Book1_Uoctinh-danso-31-12-2013-BoTaichinh-OUT" xfId="6151"/>
    <cellStyle name="_10.Bieuthegioi-tan_NGTT2008(1)_Book2" xfId="6152"/>
    <cellStyle name="_10.Bieuthegioi-tan_NGTT2008(1)_Book2 2" xfId="6153"/>
    <cellStyle name="_10.Bieuthegioi-tan_NGTT2008(1)_Book2 3" xfId="6154"/>
    <cellStyle name="_10.Bieuthegioi-tan_NGTT2008(1)_Book3" xfId="6155"/>
    <cellStyle name="_10.Bieuthegioi-tan_NGTT2008(1)_Book3 10" xfId="6156"/>
    <cellStyle name="_10.Bieuthegioi-tan_NGTT2008(1)_Book3 10 2" xfId="6157"/>
    <cellStyle name="_10.Bieuthegioi-tan_NGTT2008(1)_Book3 10 3" xfId="6158"/>
    <cellStyle name="_10.Bieuthegioi-tan_NGTT2008(1)_Book3 11" xfId="6159"/>
    <cellStyle name="_10.Bieuthegioi-tan_NGTT2008(1)_Book3 11 2" xfId="6160"/>
    <cellStyle name="_10.Bieuthegioi-tan_NGTT2008(1)_Book3 11 3" xfId="6161"/>
    <cellStyle name="_10.Bieuthegioi-tan_NGTT2008(1)_Book3 12" xfId="6162"/>
    <cellStyle name="_10.Bieuthegioi-tan_NGTT2008(1)_Book3 12 2" xfId="6163"/>
    <cellStyle name="_10.Bieuthegioi-tan_NGTT2008(1)_Book3 12 3" xfId="6164"/>
    <cellStyle name="_10.Bieuthegioi-tan_NGTT2008(1)_Book3 13" xfId="6165"/>
    <cellStyle name="_10.Bieuthegioi-tan_NGTT2008(1)_Book3 13 2" xfId="6166"/>
    <cellStyle name="_10.Bieuthegioi-tan_NGTT2008(1)_Book3 13 3" xfId="6167"/>
    <cellStyle name="_10.Bieuthegioi-tan_NGTT2008(1)_Book3 14" xfId="6168"/>
    <cellStyle name="_10.Bieuthegioi-tan_NGTT2008(1)_Book3 14 2" xfId="6169"/>
    <cellStyle name="_10.Bieuthegioi-tan_NGTT2008(1)_Book3 14 3" xfId="6170"/>
    <cellStyle name="_10.Bieuthegioi-tan_NGTT2008(1)_Book3 15" xfId="6171"/>
    <cellStyle name="_10.Bieuthegioi-tan_NGTT2008(1)_Book3 15 2" xfId="6172"/>
    <cellStyle name="_10.Bieuthegioi-tan_NGTT2008(1)_Book3 15 3" xfId="6173"/>
    <cellStyle name="_10.Bieuthegioi-tan_NGTT2008(1)_Book3 16" xfId="6174"/>
    <cellStyle name="_10.Bieuthegioi-tan_NGTT2008(1)_Book3 16 2" xfId="6175"/>
    <cellStyle name="_10.Bieuthegioi-tan_NGTT2008(1)_Book3 16 3" xfId="6176"/>
    <cellStyle name="_10.Bieuthegioi-tan_NGTT2008(1)_Book3 17" xfId="6177"/>
    <cellStyle name="_10.Bieuthegioi-tan_NGTT2008(1)_Book3 17 2" xfId="6178"/>
    <cellStyle name="_10.Bieuthegioi-tan_NGTT2008(1)_Book3 17 3" xfId="6179"/>
    <cellStyle name="_10.Bieuthegioi-tan_NGTT2008(1)_Book3 18" xfId="6180"/>
    <cellStyle name="_10.Bieuthegioi-tan_NGTT2008(1)_Book3 18 2" xfId="6181"/>
    <cellStyle name="_10.Bieuthegioi-tan_NGTT2008(1)_Book3 18 3" xfId="6182"/>
    <cellStyle name="_10.Bieuthegioi-tan_NGTT2008(1)_Book3 19" xfId="6183"/>
    <cellStyle name="_10.Bieuthegioi-tan_NGTT2008(1)_Book3 19 2" xfId="6184"/>
    <cellStyle name="_10.Bieuthegioi-tan_NGTT2008(1)_Book3 19 3" xfId="6185"/>
    <cellStyle name="_10.Bieuthegioi-tan_NGTT2008(1)_Book3 2" xfId="6186"/>
    <cellStyle name="_10.Bieuthegioi-tan_NGTT2008(1)_Book3 2 2" xfId="6187"/>
    <cellStyle name="_10.Bieuthegioi-tan_NGTT2008(1)_Book3 2 3" xfId="6188"/>
    <cellStyle name="_10.Bieuthegioi-tan_NGTT2008(1)_Book3 20" xfId="6189"/>
    <cellStyle name="_10.Bieuthegioi-tan_NGTT2008(1)_Book3 21" xfId="6190"/>
    <cellStyle name="_10.Bieuthegioi-tan_NGTT2008(1)_Book3 3" xfId="6191"/>
    <cellStyle name="_10.Bieuthegioi-tan_NGTT2008(1)_Book3 3 2" xfId="6192"/>
    <cellStyle name="_10.Bieuthegioi-tan_NGTT2008(1)_Book3 3 3" xfId="6193"/>
    <cellStyle name="_10.Bieuthegioi-tan_NGTT2008(1)_Book3 4" xfId="6194"/>
    <cellStyle name="_10.Bieuthegioi-tan_NGTT2008(1)_Book3 4 2" xfId="6195"/>
    <cellStyle name="_10.Bieuthegioi-tan_NGTT2008(1)_Book3 4 3" xfId="6196"/>
    <cellStyle name="_10.Bieuthegioi-tan_NGTT2008(1)_Book3 5" xfId="6197"/>
    <cellStyle name="_10.Bieuthegioi-tan_NGTT2008(1)_Book3 5 2" xfId="6198"/>
    <cellStyle name="_10.Bieuthegioi-tan_NGTT2008(1)_Book3 5 3" xfId="6199"/>
    <cellStyle name="_10.Bieuthegioi-tan_NGTT2008(1)_Book3 6" xfId="6200"/>
    <cellStyle name="_10.Bieuthegioi-tan_NGTT2008(1)_Book3 6 2" xfId="6201"/>
    <cellStyle name="_10.Bieuthegioi-tan_NGTT2008(1)_Book3 6 3" xfId="6202"/>
    <cellStyle name="_10.Bieuthegioi-tan_NGTT2008(1)_Book3 7" xfId="6203"/>
    <cellStyle name="_10.Bieuthegioi-tan_NGTT2008(1)_Book3 7 2" xfId="6204"/>
    <cellStyle name="_10.Bieuthegioi-tan_NGTT2008(1)_Book3 7 3" xfId="6205"/>
    <cellStyle name="_10.Bieuthegioi-tan_NGTT2008(1)_Book3 8" xfId="6206"/>
    <cellStyle name="_10.Bieuthegioi-tan_NGTT2008(1)_Book3 8 2" xfId="6207"/>
    <cellStyle name="_10.Bieuthegioi-tan_NGTT2008(1)_Book3 8 3" xfId="6208"/>
    <cellStyle name="_10.Bieuthegioi-tan_NGTT2008(1)_Book3 9" xfId="6209"/>
    <cellStyle name="_10.Bieuthegioi-tan_NGTT2008(1)_Book3 9 2" xfId="6210"/>
    <cellStyle name="_10.Bieuthegioi-tan_NGTT2008(1)_Book3 9 3" xfId="6211"/>
    <cellStyle name="_10.Bieuthegioi-tan_NGTT2008(1)_Book3_01 Don vi HC" xfId="6212"/>
    <cellStyle name="_10.Bieuthegioi-tan_NGTT2008(1)_Book3_01 Don vi HC 2" xfId="6213"/>
    <cellStyle name="_10.Bieuthegioi-tan_NGTT2008(1)_Book3_01 Don vi HC 3" xfId="6214"/>
    <cellStyle name="_10.Bieuthegioi-tan_NGTT2008(1)_Book3_01 Don vi HC 4" xfId="6215"/>
    <cellStyle name="_10.Bieuthegioi-tan_NGTT2008(1)_Book3_01 Don vi HC_Book2" xfId="6216"/>
    <cellStyle name="_10.Bieuthegioi-tan_NGTT2008(1)_Book3_01 Don vi HC_Book2 2" xfId="6217"/>
    <cellStyle name="_10.Bieuthegioi-tan_NGTT2008(1)_Book3_01 Don vi HC_Book2 3" xfId="6218"/>
    <cellStyle name="_10.Bieuthegioi-tan_NGTT2008(1)_Book3_01 Don vi HC_NGTK-daydu-2014-Laodong" xfId="6219"/>
    <cellStyle name="_10.Bieuthegioi-tan_NGTT2008(1)_Book3_01 Don vi HC_NGTK-daydu-2014-Laodong 2" xfId="6220"/>
    <cellStyle name="_10.Bieuthegioi-tan_NGTT2008(1)_Book3_01 Don vi HC_NGTK-daydu-2014-Laodong 3" xfId="6221"/>
    <cellStyle name="_10.Bieuthegioi-tan_NGTT2008(1)_Book3_01 Don vi HC_Niengiam_Hung_final" xfId="6222"/>
    <cellStyle name="_10.Bieuthegioi-tan_NGTT2008(1)_Book3_01 Don vi HC_Niengiam_Hung_final 2" xfId="6223"/>
    <cellStyle name="_10.Bieuthegioi-tan_NGTT2008(1)_Book3_01 Don vi HC_Niengiam_Hung_final 3" xfId="6224"/>
    <cellStyle name="_10.Bieuthegioi-tan_NGTT2008(1)_Book3_01 Don vi HC_Sovu-lyhon-2014" xfId="6225"/>
    <cellStyle name="_10.Bieuthegioi-tan_NGTT2008(1)_Book3_01 DVHC-DSLD 2010" xfId="6226"/>
    <cellStyle name="_10.Bieuthegioi-tan_NGTT2008(1)_Book3_01 DVHC-DSLD 2010 2" xfId="6227"/>
    <cellStyle name="_10.Bieuthegioi-tan_NGTT2008(1)_Book3_01 DVHC-DSLD 2010 3" xfId="6228"/>
    <cellStyle name="_10.Bieuthegioi-tan_NGTT2008(1)_Book3_01 DVHC-DSLD 2010 4" xfId="6229"/>
    <cellStyle name="_10.Bieuthegioi-tan_NGTT2008(1)_Book3_01 DVHC-DSLD 2010_Book2" xfId="6230"/>
    <cellStyle name="_10.Bieuthegioi-tan_NGTT2008(1)_Book3_01 DVHC-DSLD 2010_Book2 2" xfId="6231"/>
    <cellStyle name="_10.Bieuthegioi-tan_NGTT2008(1)_Book3_01 DVHC-DSLD 2010_Book2 3" xfId="6232"/>
    <cellStyle name="_10.Bieuthegioi-tan_NGTT2008(1)_Book3_01 DVHC-DSLD 2010_Dieuchinh-DSTB-2010-2014-Tinh-Trungcau-CTK" xfId="6233"/>
    <cellStyle name="_10.Bieuthegioi-tan_NGTT2008(1)_Book3_01 DVHC-DSLD 2010_Market DSLD 2013  Co so" xfId="6234"/>
    <cellStyle name="_10.Bieuthegioi-tan_NGTT2008(1)_Book3_01 DVHC-DSLD 2010_Market DSLD 2013  Co so_Dieuchinh-DSTB-2010-2014-Tinh-Trungcau-CTK" xfId="6235"/>
    <cellStyle name="_10.Bieuthegioi-tan_NGTT2008(1)_Book3_01 DVHC-DSLD 2010_Market DSLD 2013  Co so_Tonghop-phucdap-Tinh-Hanh-TuanAnh-V1" xfId="6236"/>
    <cellStyle name="_10.Bieuthegioi-tan_NGTT2008(1)_Book3_01 DVHC-DSLD 2010_Market DSLD 2013  Co so_Uoc-danso-2014-2015-2016-BoTaichinh" xfId="6237"/>
    <cellStyle name="_10.Bieuthegioi-tan_NGTT2008(1)_Book3_01 DVHC-DSLD 2010_Mau" xfId="6238"/>
    <cellStyle name="_10.Bieuthegioi-tan_NGTT2008(1)_Book3_01 DVHC-DSLD 2010_Mau 2" xfId="6239"/>
    <cellStyle name="_10.Bieuthegioi-tan_NGTT2008(1)_Book3_01 DVHC-DSLD 2010_Mau 3" xfId="6240"/>
    <cellStyle name="_10.Bieuthegioi-tan_NGTT2008(1)_Book3_01 DVHC-DSLD 2010_NGTK-daydu-2014-Laodong" xfId="6241"/>
    <cellStyle name="_10.Bieuthegioi-tan_NGTT2008(1)_Book3_01 DVHC-DSLD 2010_NGTK-daydu-2014-Laodong 2" xfId="6242"/>
    <cellStyle name="_10.Bieuthegioi-tan_NGTT2008(1)_Book3_01 DVHC-DSLD 2010_NGTK-daydu-2014-Laodong 3" xfId="6243"/>
    <cellStyle name="_10.Bieuthegioi-tan_NGTT2008(1)_Book3_01 DVHC-DSLD 2010_Nien giam Thong ke_DSLD_2013_gui vu TH" xfId="6244"/>
    <cellStyle name="_10.Bieuthegioi-tan_NGTT2008(1)_Book3_01 DVHC-DSLD 2010_Nien giam Thong ke_DSLD_2013_gui vu TH_25-12-2014" xfId="6245"/>
    <cellStyle name="_10.Bieuthegioi-tan_NGTT2008(1)_Book3_01 DVHC-DSLD 2010_Nien giam Thong ke_DSLD_2013_gui vu TH_25-12-2014_Dieuchinh-DSTB-2010-2014-Tinh-Trungcau-CTK" xfId="6246"/>
    <cellStyle name="_10.Bieuthegioi-tan_NGTT2008(1)_Book3_01 DVHC-DSLD 2010_Nien giam Thong ke_DSLD_2013_gui vu TH_25-12-2014_Tonghop-phucdap-Tinh-Hanh-TuanAnh-V1" xfId="6247"/>
    <cellStyle name="_10.Bieuthegioi-tan_NGTT2008(1)_Book3_01 DVHC-DSLD 2010_Nien giam Thong ke_DSLD_2013_gui vu TH_25-12-2014_Uoc-danso-2014-2015-2016-BoTaichinh" xfId="6248"/>
    <cellStyle name="_10.Bieuthegioi-tan_NGTT2008(1)_Book3_01 DVHC-DSLD 2010_Nien giam Thong ke_DSLD_2013_gui vu TH_Dieuchinh-DSTB-2010-2014-Tinh-Trungcau-CTK" xfId="6249"/>
    <cellStyle name="_10.Bieuthegioi-tan_NGTT2008(1)_Book3_01 DVHC-DSLD 2010_Nien giam Thong ke_DSLD_2013_gui vu TH_Tonghop-phucdap-Tinh-Hanh-TuanAnh-V1" xfId="6250"/>
    <cellStyle name="_10.Bieuthegioi-tan_NGTT2008(1)_Book3_01 DVHC-DSLD 2010_Nien giam Thong ke_DSLD_2013_gui vu TH_Uoc-danso-2014-2015-2016-BoTaichinh" xfId="6251"/>
    <cellStyle name="_10.Bieuthegioi-tan_NGTT2008(1)_Book3_01 DVHC-DSLD 2010_Niengiam_Hung_final" xfId="6252"/>
    <cellStyle name="_10.Bieuthegioi-tan_NGTT2008(1)_Book3_01 DVHC-DSLD 2010_Niengiam_Hung_final 2" xfId="6253"/>
    <cellStyle name="_10.Bieuthegioi-tan_NGTT2008(1)_Book3_01 DVHC-DSLD 2010_Niengiam_Hung_final 3" xfId="6254"/>
    <cellStyle name="_10.Bieuthegioi-tan_NGTT2008(1)_Book3_01 DVHC-DSLD 2010_Sovu-lyhon-2014" xfId="6255"/>
    <cellStyle name="_10.Bieuthegioi-tan_NGTT2008(1)_Book3_01 DVHC-DSLD 2010_Tonghop-phucdap-Tinh-Hanh-TuanAnh-V1" xfId="6256"/>
    <cellStyle name="_10.Bieuthegioi-tan_NGTT2008(1)_Book3_01 DVHC-DSLD 2010_Uoc-danso-2014-2015-2016-BoTaichinh" xfId="6257"/>
    <cellStyle name="_10.Bieuthegioi-tan_NGTT2008(1)_Book3_01 DVHC-DSLD 2010_Uoctinh-danso-31-12-2013-BoTaichinh-OUT" xfId="6258"/>
    <cellStyle name="_10.Bieuthegioi-tan_NGTT2008(1)_Book3_02  Dan so lao dong(OK)" xfId="6259"/>
    <cellStyle name="_10.Bieuthegioi-tan_NGTT2008(1)_Book3_02  Dan so lao dong(OK) 2" xfId="6260"/>
    <cellStyle name="_10.Bieuthegioi-tan_NGTT2008(1)_Book3_02  Dan so lao dong(OK) 3" xfId="6261"/>
    <cellStyle name="_10.Bieuthegioi-tan_NGTT2008(1)_Book3_02 Dan so 2010 (ok)" xfId="6262"/>
    <cellStyle name="_10.Bieuthegioi-tan_NGTT2008(1)_Book3_02 Dan so Lao dong 2011" xfId="6263"/>
    <cellStyle name="_10.Bieuthegioi-tan_NGTT2008(1)_Book3_02 Danso_Laodong 2012(chuan) CO SO" xfId="6264"/>
    <cellStyle name="_10.Bieuthegioi-tan_NGTT2008(1)_Book3_02 Danso_Laodong 2012(chuan) CO SO 2" xfId="6265"/>
    <cellStyle name="_10.Bieuthegioi-tan_NGTT2008(1)_Book3_02 Danso_Laodong 2012(chuan) CO SO 3" xfId="6266"/>
    <cellStyle name="_10.Bieuthegioi-tan_NGTT2008(1)_Book3_02 DSLD_2011(ok).xls" xfId="6267"/>
    <cellStyle name="_10.Bieuthegioi-tan_NGTT2008(1)_Book3_03 TKQG va Thu chi NSNN 2012" xfId="6268"/>
    <cellStyle name="_10.Bieuthegioi-tan_NGTT2008(1)_Book3_03 TKQG va Thu chi NSNN 2012 2" xfId="6269"/>
    <cellStyle name="_10.Bieuthegioi-tan_NGTT2008(1)_Book3_03 TKQG va Thu chi NSNN 2012 3" xfId="6270"/>
    <cellStyle name="_10.Bieuthegioi-tan_NGTT2008(1)_Book3_04 Doanh nghiep va CSKDCT 2012" xfId="6271"/>
    <cellStyle name="_10.Bieuthegioi-tan_NGTT2008(1)_Book3_04 Doanh nghiep va CSKDCT 2012 2" xfId="6272"/>
    <cellStyle name="_10.Bieuthegioi-tan_NGTT2008(1)_Book3_04 Doanh nghiep va CSKDCT 2012 3" xfId="6273"/>
    <cellStyle name="_10.Bieuthegioi-tan_NGTT2008(1)_Book3_05 Doanh nghiep va Ca the_2011 (Ok)" xfId="6274"/>
    <cellStyle name="_10.Bieuthegioi-tan_NGTT2008(1)_Book3_05 NGTT DN 2010 (OK)" xfId="6275"/>
    <cellStyle name="_10.Bieuthegioi-tan_NGTT2008(1)_Book3_05 NGTT DN 2010 (OK) 2" xfId="6276"/>
    <cellStyle name="_10.Bieuthegioi-tan_NGTT2008(1)_Book3_05 NGTT DN 2010 (OK) 3" xfId="6277"/>
    <cellStyle name="_10.Bieuthegioi-tan_NGTT2008(1)_Book3_05 NGTT DN 2010 (OK) 4" xfId="6278"/>
    <cellStyle name="_10.Bieuthegioi-tan_NGTT2008(1)_Book3_05 NGTT DN 2010 (OK)_Bo sung 04 bieu Cong nghiep" xfId="6279"/>
    <cellStyle name="_10.Bieuthegioi-tan_NGTT2008(1)_Book3_05 NGTT DN 2010 (OK)_Bo sung 04 bieu Cong nghiep 2" xfId="6280"/>
    <cellStyle name="_10.Bieuthegioi-tan_NGTT2008(1)_Book3_05 NGTT DN 2010 (OK)_Bo sung 04 bieu Cong nghiep 3" xfId="6281"/>
    <cellStyle name="_10.Bieuthegioi-tan_NGTT2008(1)_Book3_05 NGTT DN 2010 (OK)_Bo sung 04 bieu Cong nghiep 4" xfId="6282"/>
    <cellStyle name="_10.Bieuthegioi-tan_NGTT2008(1)_Book3_05 NGTT DN 2010 (OK)_Bo sung 04 bieu Cong nghiep_Book2" xfId="6283"/>
    <cellStyle name="_10.Bieuthegioi-tan_NGTT2008(1)_Book3_05 NGTT DN 2010 (OK)_Bo sung 04 bieu Cong nghiep_Book2 2" xfId="6284"/>
    <cellStyle name="_10.Bieuthegioi-tan_NGTT2008(1)_Book3_05 NGTT DN 2010 (OK)_Bo sung 04 bieu Cong nghiep_Book2 3" xfId="6285"/>
    <cellStyle name="_10.Bieuthegioi-tan_NGTT2008(1)_Book3_05 NGTT DN 2010 (OK)_Bo sung 04 bieu Cong nghiep_Dieuchinh-DSTB-2010-2014-Tinh-Trungcau-CTK" xfId="6286"/>
    <cellStyle name="_10.Bieuthegioi-tan_NGTT2008(1)_Book3_05 NGTT DN 2010 (OK)_Bo sung 04 bieu Cong nghiep_Market DSLD 2013  Co so" xfId="6287"/>
    <cellStyle name="_10.Bieuthegioi-tan_NGTT2008(1)_Book3_05 NGTT DN 2010 (OK)_Bo sung 04 bieu Cong nghiep_Market DSLD 2013  Co so_Dieuchinh-DSTB-2010-2014-Tinh-Trungcau-CTK" xfId="6288"/>
    <cellStyle name="_10.Bieuthegioi-tan_NGTT2008(1)_Book3_05 NGTT DN 2010 (OK)_Bo sung 04 bieu Cong nghiep_Market DSLD 2013  Co so_Tonghop-phucdap-Tinh-Hanh-TuanAnh-V1" xfId="6289"/>
    <cellStyle name="_10.Bieuthegioi-tan_NGTT2008(1)_Book3_05 NGTT DN 2010 (OK)_Bo sung 04 bieu Cong nghiep_Market DSLD 2013  Co so_Uoc-danso-2014-2015-2016-BoTaichinh" xfId="6290"/>
    <cellStyle name="_10.Bieuthegioi-tan_NGTT2008(1)_Book3_05 NGTT DN 2010 (OK)_Bo sung 04 bieu Cong nghiep_Mau" xfId="6291"/>
    <cellStyle name="_10.Bieuthegioi-tan_NGTT2008(1)_Book3_05 NGTT DN 2010 (OK)_Bo sung 04 bieu Cong nghiep_Mau 2" xfId="6292"/>
    <cellStyle name="_10.Bieuthegioi-tan_NGTT2008(1)_Book3_05 NGTT DN 2010 (OK)_Bo sung 04 bieu Cong nghiep_Mau 3" xfId="6293"/>
    <cellStyle name="_10.Bieuthegioi-tan_NGTT2008(1)_Book3_05 NGTT DN 2010 (OK)_Bo sung 04 bieu Cong nghiep_NGTK-daydu-2014-Laodong" xfId="6294"/>
    <cellStyle name="_10.Bieuthegioi-tan_NGTT2008(1)_Book3_05 NGTT DN 2010 (OK)_Bo sung 04 bieu Cong nghiep_NGTK-daydu-2014-Laodong 2" xfId="6295"/>
    <cellStyle name="_10.Bieuthegioi-tan_NGTT2008(1)_Book3_05 NGTT DN 2010 (OK)_Bo sung 04 bieu Cong nghiep_NGTK-daydu-2014-Laodong 3" xfId="6296"/>
    <cellStyle name="_10.Bieuthegioi-tan_NGTT2008(1)_Book3_05 NGTT DN 2010 (OK)_Bo sung 04 bieu Cong nghiep_Nien giam Thong ke_DSLD_2013_gui vu TH" xfId="6297"/>
    <cellStyle name="_10.Bieuthegioi-tan_NGTT2008(1)_Book3_05 NGTT DN 2010 (OK)_Bo sung 04 bieu Cong nghiep_Nien giam Thong ke_DSLD_2013_gui vu TH_25-12-2014" xfId="6298"/>
    <cellStyle name="_10.Bieuthegioi-tan_NGTT2008(1)_Book3_05 NGTT DN 2010 (OK)_Bo sung 04 bieu Cong nghiep_Nien giam Thong ke_DSLD_2013_gui vu TH_25-12-2014_Dieuchinh-DSTB-2010-2014-Tinh-Trungcau-CTK" xfId="6299"/>
    <cellStyle name="_10.Bieuthegioi-tan_NGTT2008(1)_Book3_05 NGTT DN 2010 (OK)_Bo sung 04 bieu Cong nghiep_Nien giam Thong ke_DSLD_2013_gui vu TH_25-12-2014_Tonghop-phucdap-Tinh-Hanh-TuanAnh-V1" xfId="6300"/>
    <cellStyle name="_10.Bieuthegioi-tan_NGTT2008(1)_Book3_05 NGTT DN 2010 (OK)_Bo sung 04 bieu Cong nghiep_Nien giam Thong ke_DSLD_2013_gui vu TH_25-12-2014_Uoc-danso-2014-2015-2016-BoTaichinh" xfId="6301"/>
    <cellStyle name="_10.Bieuthegioi-tan_NGTT2008(1)_Book3_05 NGTT DN 2010 (OK)_Bo sung 04 bieu Cong nghiep_Nien giam Thong ke_DSLD_2013_gui vu TH_Dieuchinh-DSTB-2010-2014-Tinh-Trungcau-CTK" xfId="6302"/>
    <cellStyle name="_10.Bieuthegioi-tan_NGTT2008(1)_Book3_05 NGTT DN 2010 (OK)_Bo sung 04 bieu Cong nghiep_Nien giam Thong ke_DSLD_2013_gui vu TH_Tonghop-phucdap-Tinh-Hanh-TuanAnh-V1" xfId="6303"/>
    <cellStyle name="_10.Bieuthegioi-tan_NGTT2008(1)_Book3_05 NGTT DN 2010 (OK)_Bo sung 04 bieu Cong nghiep_Nien giam Thong ke_DSLD_2013_gui vu TH_Uoc-danso-2014-2015-2016-BoTaichinh" xfId="6304"/>
    <cellStyle name="_10.Bieuthegioi-tan_NGTT2008(1)_Book3_05 NGTT DN 2010 (OK)_Bo sung 04 bieu Cong nghiep_Niengiam_Hung_final" xfId="6305"/>
    <cellStyle name="_10.Bieuthegioi-tan_NGTT2008(1)_Book3_05 NGTT DN 2010 (OK)_Bo sung 04 bieu Cong nghiep_Niengiam_Hung_final 2" xfId="6306"/>
    <cellStyle name="_10.Bieuthegioi-tan_NGTT2008(1)_Book3_05 NGTT DN 2010 (OK)_Bo sung 04 bieu Cong nghiep_Niengiam_Hung_final 3" xfId="6307"/>
    <cellStyle name="_10.Bieuthegioi-tan_NGTT2008(1)_Book3_05 NGTT DN 2010 (OK)_Bo sung 04 bieu Cong nghiep_Sovu-lyhon-2014" xfId="6308"/>
    <cellStyle name="_10.Bieuthegioi-tan_NGTT2008(1)_Book3_05 NGTT DN 2010 (OK)_Bo sung 04 bieu Cong nghiep_Tonghop-phucdap-Tinh-Hanh-TuanAnh-V1" xfId="6309"/>
    <cellStyle name="_10.Bieuthegioi-tan_NGTT2008(1)_Book3_05 NGTT DN 2010 (OK)_Bo sung 04 bieu Cong nghiep_Uoc-danso-2014-2015-2016-BoTaichinh" xfId="6310"/>
    <cellStyle name="_10.Bieuthegioi-tan_NGTT2008(1)_Book3_05 NGTT DN 2010 (OK)_Bo sung 04 bieu Cong nghiep_Uoctinh-danso-31-12-2013-BoTaichinh-OUT" xfId="6311"/>
    <cellStyle name="_10.Bieuthegioi-tan_NGTT2008(1)_Book3_05 NGTT DN 2010 (OK)_Book2" xfId="6312"/>
    <cellStyle name="_10.Bieuthegioi-tan_NGTT2008(1)_Book3_05 NGTT DN 2010 (OK)_Book2 2" xfId="6313"/>
    <cellStyle name="_10.Bieuthegioi-tan_NGTT2008(1)_Book3_05 NGTT DN 2010 (OK)_Book2 3" xfId="6314"/>
    <cellStyle name="_10.Bieuthegioi-tan_NGTT2008(1)_Book3_05 NGTT DN 2010 (OK)_Dieuchinh-DSTB-2010-2014-Tinh-Trungcau-CTK" xfId="6315"/>
    <cellStyle name="_10.Bieuthegioi-tan_NGTT2008(1)_Book3_05 NGTT DN 2010 (OK)_Market DSLD 2013  Co so" xfId="6316"/>
    <cellStyle name="_10.Bieuthegioi-tan_NGTT2008(1)_Book3_05 NGTT DN 2010 (OK)_Market DSLD 2013  Co so_Dieuchinh-DSTB-2010-2014-Tinh-Trungcau-CTK" xfId="6317"/>
    <cellStyle name="_10.Bieuthegioi-tan_NGTT2008(1)_Book3_05 NGTT DN 2010 (OK)_Market DSLD 2013  Co so_Tonghop-phucdap-Tinh-Hanh-TuanAnh-V1" xfId="6318"/>
    <cellStyle name="_10.Bieuthegioi-tan_NGTT2008(1)_Book3_05 NGTT DN 2010 (OK)_Market DSLD 2013  Co so_Uoc-danso-2014-2015-2016-BoTaichinh" xfId="6319"/>
    <cellStyle name="_10.Bieuthegioi-tan_NGTT2008(1)_Book3_05 NGTT DN 2010 (OK)_Mau" xfId="6320"/>
    <cellStyle name="_10.Bieuthegioi-tan_NGTT2008(1)_Book3_05 NGTT DN 2010 (OK)_Mau 2" xfId="6321"/>
    <cellStyle name="_10.Bieuthegioi-tan_NGTT2008(1)_Book3_05 NGTT DN 2010 (OK)_Mau 3" xfId="6322"/>
    <cellStyle name="_10.Bieuthegioi-tan_NGTT2008(1)_Book3_05 NGTT DN 2010 (OK)_NGTK-daydu-2014-Laodong" xfId="6323"/>
    <cellStyle name="_10.Bieuthegioi-tan_NGTT2008(1)_Book3_05 NGTT DN 2010 (OK)_NGTK-daydu-2014-Laodong 2" xfId="6324"/>
    <cellStyle name="_10.Bieuthegioi-tan_NGTT2008(1)_Book3_05 NGTT DN 2010 (OK)_NGTK-daydu-2014-Laodong 3" xfId="6325"/>
    <cellStyle name="_10.Bieuthegioi-tan_NGTT2008(1)_Book3_05 NGTT DN 2010 (OK)_Nien giam Thong ke_DSLD_2013_gui vu TH" xfId="6326"/>
    <cellStyle name="_10.Bieuthegioi-tan_NGTT2008(1)_Book3_05 NGTT DN 2010 (OK)_Nien giam Thong ke_DSLD_2013_gui vu TH_25-12-2014" xfId="6327"/>
    <cellStyle name="_10.Bieuthegioi-tan_NGTT2008(1)_Book3_05 NGTT DN 2010 (OK)_Nien giam Thong ke_DSLD_2013_gui vu TH_25-12-2014_Dieuchinh-DSTB-2010-2014-Tinh-Trungcau-CTK" xfId="6328"/>
    <cellStyle name="_10.Bieuthegioi-tan_NGTT2008(1)_Book3_05 NGTT DN 2010 (OK)_Nien giam Thong ke_DSLD_2013_gui vu TH_25-12-2014_Tonghop-phucdap-Tinh-Hanh-TuanAnh-V1" xfId="6329"/>
    <cellStyle name="_10.Bieuthegioi-tan_NGTT2008(1)_Book3_05 NGTT DN 2010 (OK)_Nien giam Thong ke_DSLD_2013_gui vu TH_25-12-2014_Uoc-danso-2014-2015-2016-BoTaichinh" xfId="6330"/>
    <cellStyle name="_10.Bieuthegioi-tan_NGTT2008(1)_Book3_05 NGTT DN 2010 (OK)_Nien giam Thong ke_DSLD_2013_gui vu TH_Dieuchinh-DSTB-2010-2014-Tinh-Trungcau-CTK" xfId="6331"/>
    <cellStyle name="_10.Bieuthegioi-tan_NGTT2008(1)_Book3_05 NGTT DN 2010 (OK)_Nien giam Thong ke_DSLD_2013_gui vu TH_Tonghop-phucdap-Tinh-Hanh-TuanAnh-V1" xfId="6332"/>
    <cellStyle name="_10.Bieuthegioi-tan_NGTT2008(1)_Book3_05 NGTT DN 2010 (OK)_Nien giam Thong ke_DSLD_2013_gui vu TH_Uoc-danso-2014-2015-2016-BoTaichinh" xfId="6333"/>
    <cellStyle name="_10.Bieuthegioi-tan_NGTT2008(1)_Book3_05 NGTT DN 2010 (OK)_Niengiam_Hung_final" xfId="6334"/>
    <cellStyle name="_10.Bieuthegioi-tan_NGTT2008(1)_Book3_05 NGTT DN 2010 (OK)_Niengiam_Hung_final 2" xfId="6335"/>
    <cellStyle name="_10.Bieuthegioi-tan_NGTT2008(1)_Book3_05 NGTT DN 2010 (OK)_Niengiam_Hung_final 3" xfId="6336"/>
    <cellStyle name="_10.Bieuthegioi-tan_NGTT2008(1)_Book3_05 NGTT DN 2010 (OK)_Sovu-lyhon-2014" xfId="6337"/>
    <cellStyle name="_10.Bieuthegioi-tan_NGTT2008(1)_Book3_05 NGTT DN 2010 (OK)_Tonghop-phucdap-Tinh-Hanh-TuanAnh-V1" xfId="6338"/>
    <cellStyle name="_10.Bieuthegioi-tan_NGTT2008(1)_Book3_05 NGTT DN 2010 (OK)_Uoc-danso-2014-2015-2016-BoTaichinh" xfId="6339"/>
    <cellStyle name="_10.Bieuthegioi-tan_NGTT2008(1)_Book3_05 NGTT DN 2010 (OK)_Uoctinh-danso-31-12-2013-BoTaichinh-OUT" xfId="6340"/>
    <cellStyle name="_10.Bieuthegioi-tan_NGTT2008(1)_Book3_06 NGTT LN,TS 2013 co so" xfId="6341"/>
    <cellStyle name="_10.Bieuthegioi-tan_NGTT2008(1)_Book3_06 Nong, lam nghiep 2010  (ok)" xfId="6342"/>
    <cellStyle name="_10.Bieuthegioi-tan_NGTT2008(1)_Book3_06 Nong, lam nghiep 2010  (ok) 2" xfId="6343"/>
    <cellStyle name="_10.Bieuthegioi-tan_NGTT2008(1)_Book3_06 Nong, lam nghiep 2010  (ok) 3" xfId="6344"/>
    <cellStyle name="_10.Bieuthegioi-tan_NGTT2008(1)_Book3_07 NGTT CN 2012" xfId="6345"/>
    <cellStyle name="_10.Bieuthegioi-tan_NGTT2008(1)_Book3_07 NGTT CN 2012 2" xfId="6346"/>
    <cellStyle name="_10.Bieuthegioi-tan_NGTT2008(1)_Book3_07 NGTT CN 2012 3" xfId="6347"/>
    <cellStyle name="_10.Bieuthegioi-tan_NGTT2008(1)_Book3_08 Thuong mai Tong muc - Diep" xfId="6348"/>
    <cellStyle name="_10.Bieuthegioi-tan_NGTT2008(1)_Book3_08 Thuong mai Tong muc - Diep 2" xfId="6349"/>
    <cellStyle name="_10.Bieuthegioi-tan_NGTT2008(1)_Book3_08 Thuong mai Tong muc - Diep 3" xfId="6350"/>
    <cellStyle name="_10.Bieuthegioi-tan_NGTT2008(1)_Book3_08 Thuong mai va Du lich (Ok)" xfId="6351"/>
    <cellStyle name="_10.Bieuthegioi-tan_NGTT2008(1)_Book3_08 Thuong mai va Du lich (Ok) 2" xfId="6352"/>
    <cellStyle name="_10.Bieuthegioi-tan_NGTT2008(1)_Book3_08 Thuong mai va Du lich (Ok) 3" xfId="6353"/>
    <cellStyle name="_10.Bieuthegioi-tan_NGTT2008(1)_Book3_08 Thuong mai va Du lich (Ok)_nien giam tom tat nong nghiep 2013" xfId="6354"/>
    <cellStyle name="_10.Bieuthegioi-tan_NGTT2008(1)_Book3_08 Thuong mai va Du lich (Ok)_Phan II (In)" xfId="6355"/>
    <cellStyle name="_10.Bieuthegioi-tan_NGTT2008(1)_Book3_09 Chi so gia 2011- VuTKG-1 (Ok)" xfId="6356"/>
    <cellStyle name="_10.Bieuthegioi-tan_NGTT2008(1)_Book3_09 Chi so gia 2011- VuTKG-1 (Ok) 2" xfId="6357"/>
    <cellStyle name="_10.Bieuthegioi-tan_NGTT2008(1)_Book3_09 Chi so gia 2011- VuTKG-1 (Ok) 3" xfId="6358"/>
    <cellStyle name="_10.Bieuthegioi-tan_NGTT2008(1)_Book3_09 Chi so gia 2011- VuTKG-1 (Ok)_nien giam tom tat nong nghiep 2013" xfId="6359"/>
    <cellStyle name="_10.Bieuthegioi-tan_NGTT2008(1)_Book3_09 Chi so gia 2011- VuTKG-1 (Ok)_Phan II (In)" xfId="6360"/>
    <cellStyle name="_10.Bieuthegioi-tan_NGTT2008(1)_Book3_09 Du lich" xfId="6361"/>
    <cellStyle name="_10.Bieuthegioi-tan_NGTT2008(1)_Book3_09 Du lich 2" xfId="6362"/>
    <cellStyle name="_10.Bieuthegioi-tan_NGTT2008(1)_Book3_09 Du lich 3" xfId="6363"/>
    <cellStyle name="_10.Bieuthegioi-tan_NGTT2008(1)_Book3_09 Du lich_nien giam tom tat nong nghiep 2013" xfId="6364"/>
    <cellStyle name="_10.Bieuthegioi-tan_NGTT2008(1)_Book3_09 Du lich_Phan II (In)" xfId="6365"/>
    <cellStyle name="_10.Bieuthegioi-tan_NGTT2008(1)_Book3_10 Market VH, YT, GD, NGTT 2011 " xfId="6366"/>
    <cellStyle name="_10.Bieuthegioi-tan_NGTT2008(1)_Book3_10 Market VH, YT, GD, NGTT 2011  2" xfId="6367"/>
    <cellStyle name="_10.Bieuthegioi-tan_NGTT2008(1)_Book3_10 Market VH, YT, GD, NGTT 2011  3" xfId="6368"/>
    <cellStyle name="_10.Bieuthegioi-tan_NGTT2008(1)_Book3_10 Market VH, YT, GD, NGTT 2011  4" xfId="6369"/>
    <cellStyle name="_10.Bieuthegioi-tan_NGTT2008(1)_Book3_10 Market VH, YT, GD, NGTT 2011 _02  Dan so lao dong(OK)" xfId="6370"/>
    <cellStyle name="_10.Bieuthegioi-tan_NGTT2008(1)_Book3_10 Market VH, YT, GD, NGTT 2011 _02  Dan so lao dong(OK) 2" xfId="6371"/>
    <cellStyle name="_10.Bieuthegioi-tan_NGTT2008(1)_Book3_10 Market VH, YT, GD, NGTT 2011 _02  Dan so lao dong(OK) 3" xfId="6372"/>
    <cellStyle name="_10.Bieuthegioi-tan_NGTT2008(1)_Book3_10 Market VH, YT, GD, NGTT 2011 _03 TKQG va Thu chi NSNN 2012" xfId="6373"/>
    <cellStyle name="_10.Bieuthegioi-tan_NGTT2008(1)_Book3_10 Market VH, YT, GD, NGTT 2011 _03 TKQG va Thu chi NSNN 2012 2" xfId="6374"/>
    <cellStyle name="_10.Bieuthegioi-tan_NGTT2008(1)_Book3_10 Market VH, YT, GD, NGTT 2011 _03 TKQG va Thu chi NSNN 2012 3" xfId="6375"/>
    <cellStyle name="_10.Bieuthegioi-tan_NGTT2008(1)_Book3_10 Market VH, YT, GD, NGTT 2011 _04 Doanh nghiep va CSKDCT 2012" xfId="6376"/>
    <cellStyle name="_10.Bieuthegioi-tan_NGTT2008(1)_Book3_10 Market VH, YT, GD, NGTT 2011 _04 Doanh nghiep va CSKDCT 2012 2" xfId="6377"/>
    <cellStyle name="_10.Bieuthegioi-tan_NGTT2008(1)_Book3_10 Market VH, YT, GD, NGTT 2011 _04 Doanh nghiep va CSKDCT 2012 3" xfId="6378"/>
    <cellStyle name="_10.Bieuthegioi-tan_NGTT2008(1)_Book3_10 Market VH, YT, GD, NGTT 2011 _05 Doanh nghiep va Ca the_2011 (Ok)" xfId="6379"/>
    <cellStyle name="_10.Bieuthegioi-tan_NGTT2008(1)_Book3_10 Market VH, YT, GD, NGTT 2011 _06 NGTT LN,TS 2013 co so" xfId="6380"/>
    <cellStyle name="_10.Bieuthegioi-tan_NGTT2008(1)_Book3_10 Market VH, YT, GD, NGTT 2011 _07 NGTT CN 2012" xfId="6381"/>
    <cellStyle name="_10.Bieuthegioi-tan_NGTT2008(1)_Book3_10 Market VH, YT, GD, NGTT 2011 _07 NGTT CN 2012 2" xfId="6382"/>
    <cellStyle name="_10.Bieuthegioi-tan_NGTT2008(1)_Book3_10 Market VH, YT, GD, NGTT 2011 _07 NGTT CN 2012 3" xfId="6383"/>
    <cellStyle name="_10.Bieuthegioi-tan_NGTT2008(1)_Book3_10 Market VH, YT, GD, NGTT 2011 _08 Thuong mai Tong muc - Diep" xfId="6384"/>
    <cellStyle name="_10.Bieuthegioi-tan_NGTT2008(1)_Book3_10 Market VH, YT, GD, NGTT 2011 _08 Thuong mai Tong muc - Diep 2" xfId="6385"/>
    <cellStyle name="_10.Bieuthegioi-tan_NGTT2008(1)_Book3_10 Market VH, YT, GD, NGTT 2011 _08 Thuong mai Tong muc - Diep 3" xfId="6386"/>
    <cellStyle name="_10.Bieuthegioi-tan_NGTT2008(1)_Book3_10 Market VH, YT, GD, NGTT 2011 _08 Thuong mai va Du lich (Ok)" xfId="6387"/>
    <cellStyle name="_10.Bieuthegioi-tan_NGTT2008(1)_Book3_10 Market VH, YT, GD, NGTT 2011 _08 Thuong mai va Du lich (Ok) 2" xfId="6388"/>
    <cellStyle name="_10.Bieuthegioi-tan_NGTT2008(1)_Book3_10 Market VH, YT, GD, NGTT 2011 _08 Thuong mai va Du lich (Ok) 3" xfId="6389"/>
    <cellStyle name="_10.Bieuthegioi-tan_NGTT2008(1)_Book3_10 Market VH, YT, GD, NGTT 2011 _08 Thuong mai va Du lich (Ok)_nien giam tom tat nong nghiep 2013" xfId="6390"/>
    <cellStyle name="_10.Bieuthegioi-tan_NGTT2008(1)_Book3_10 Market VH, YT, GD, NGTT 2011 _08 Thuong mai va Du lich (Ok)_Phan II (In)" xfId="6391"/>
    <cellStyle name="_10.Bieuthegioi-tan_NGTT2008(1)_Book3_10 Market VH, YT, GD, NGTT 2011 _09 Chi so gia 2011- VuTKG-1 (Ok)" xfId="6392"/>
    <cellStyle name="_10.Bieuthegioi-tan_NGTT2008(1)_Book3_10 Market VH, YT, GD, NGTT 2011 _09 Chi so gia 2011- VuTKG-1 (Ok) 2" xfId="6393"/>
    <cellStyle name="_10.Bieuthegioi-tan_NGTT2008(1)_Book3_10 Market VH, YT, GD, NGTT 2011 _09 Chi so gia 2011- VuTKG-1 (Ok) 3" xfId="6394"/>
    <cellStyle name="_10.Bieuthegioi-tan_NGTT2008(1)_Book3_10 Market VH, YT, GD, NGTT 2011 _09 Chi so gia 2011- VuTKG-1 (Ok)_nien giam tom tat nong nghiep 2013" xfId="6395"/>
    <cellStyle name="_10.Bieuthegioi-tan_NGTT2008(1)_Book3_10 Market VH, YT, GD, NGTT 2011 _09 Chi so gia 2011- VuTKG-1 (Ok)_Phan II (In)" xfId="6396"/>
    <cellStyle name="_10.Bieuthegioi-tan_NGTT2008(1)_Book3_10 Market VH, YT, GD, NGTT 2011 _09 Du lich" xfId="6397"/>
    <cellStyle name="_10.Bieuthegioi-tan_NGTT2008(1)_Book3_10 Market VH, YT, GD, NGTT 2011 _09 Du lich 2" xfId="6398"/>
    <cellStyle name="_10.Bieuthegioi-tan_NGTT2008(1)_Book3_10 Market VH, YT, GD, NGTT 2011 _09 Du lich 3" xfId="6399"/>
    <cellStyle name="_10.Bieuthegioi-tan_NGTT2008(1)_Book3_10 Market VH, YT, GD, NGTT 2011 _09 Du lich_nien giam tom tat nong nghiep 2013" xfId="6400"/>
    <cellStyle name="_10.Bieuthegioi-tan_NGTT2008(1)_Book3_10 Market VH, YT, GD, NGTT 2011 _09 Du lich_Phan II (In)" xfId="6401"/>
    <cellStyle name="_10.Bieuthegioi-tan_NGTT2008(1)_Book3_10 Market VH, YT, GD, NGTT 2011 _10 Van tai va BCVT (da sua ok)" xfId="6402"/>
    <cellStyle name="_10.Bieuthegioi-tan_NGTT2008(1)_Book3_10 Market VH, YT, GD, NGTT 2011 _10 Van tai va BCVT (da sua ok) 2" xfId="6403"/>
    <cellStyle name="_10.Bieuthegioi-tan_NGTT2008(1)_Book3_10 Market VH, YT, GD, NGTT 2011 _10 Van tai va BCVT (da sua ok) 3" xfId="6404"/>
    <cellStyle name="_10.Bieuthegioi-tan_NGTT2008(1)_Book3_10 Market VH, YT, GD, NGTT 2011 _10 Van tai va BCVT (da sua ok)_nien giam tom tat nong nghiep 2013" xfId="6405"/>
    <cellStyle name="_10.Bieuthegioi-tan_NGTT2008(1)_Book3_10 Market VH, YT, GD, NGTT 2011 _10 Van tai va BCVT (da sua ok)_Phan II (In)" xfId="6406"/>
    <cellStyle name="_10.Bieuthegioi-tan_NGTT2008(1)_Book3_10 Market VH, YT, GD, NGTT 2011 _11 (3)" xfId="6407"/>
    <cellStyle name="_10.Bieuthegioi-tan_NGTT2008(1)_Book3_10 Market VH, YT, GD, NGTT 2011 _11 (3) 2" xfId="6408"/>
    <cellStyle name="_10.Bieuthegioi-tan_NGTT2008(1)_Book3_10 Market VH, YT, GD, NGTT 2011 _11 (3) 3" xfId="6409"/>
    <cellStyle name="_10.Bieuthegioi-tan_NGTT2008(1)_Book3_10 Market VH, YT, GD, NGTT 2011 _11 (3) 4" xfId="6410"/>
    <cellStyle name="_10.Bieuthegioi-tan_NGTT2008(1)_Book3_10 Market VH, YT, GD, NGTT 2011 _11 (3)_04 Doanh nghiep va CSKDCT 2012" xfId="6411"/>
    <cellStyle name="_10.Bieuthegioi-tan_NGTT2008(1)_Book3_10 Market VH, YT, GD, NGTT 2011 _11 (3)_04 Doanh nghiep va CSKDCT 2012 2" xfId="6412"/>
    <cellStyle name="_10.Bieuthegioi-tan_NGTT2008(1)_Book3_10 Market VH, YT, GD, NGTT 2011 _11 (3)_04 Doanh nghiep va CSKDCT 2012 3" xfId="6413"/>
    <cellStyle name="_10.Bieuthegioi-tan_NGTT2008(1)_Book3_10 Market VH, YT, GD, NGTT 2011 _11 (3)_Book2" xfId="6414"/>
    <cellStyle name="_10.Bieuthegioi-tan_NGTT2008(1)_Book3_10 Market VH, YT, GD, NGTT 2011 _11 (3)_Book2 2" xfId="6415"/>
    <cellStyle name="_10.Bieuthegioi-tan_NGTT2008(1)_Book3_10 Market VH, YT, GD, NGTT 2011 _11 (3)_Book2 3" xfId="6416"/>
    <cellStyle name="_10.Bieuthegioi-tan_NGTT2008(1)_Book3_10 Market VH, YT, GD, NGTT 2011 _11 (3)_NGTK-daydu-2014-Laodong" xfId="6417"/>
    <cellStyle name="_10.Bieuthegioi-tan_NGTT2008(1)_Book3_10 Market VH, YT, GD, NGTT 2011 _11 (3)_NGTK-daydu-2014-Laodong 2" xfId="6418"/>
    <cellStyle name="_10.Bieuthegioi-tan_NGTT2008(1)_Book3_10 Market VH, YT, GD, NGTT 2011 _11 (3)_NGTK-daydu-2014-Laodong 3" xfId="6419"/>
    <cellStyle name="_10.Bieuthegioi-tan_NGTT2008(1)_Book3_10 Market VH, YT, GD, NGTT 2011 _11 (3)_nien giam tom tat nong nghiep 2013" xfId="6420"/>
    <cellStyle name="_10.Bieuthegioi-tan_NGTT2008(1)_Book3_10 Market VH, YT, GD, NGTT 2011 _11 (3)_Niengiam_Hung_final" xfId="6421"/>
    <cellStyle name="_10.Bieuthegioi-tan_NGTT2008(1)_Book3_10 Market VH, YT, GD, NGTT 2011 _11 (3)_Niengiam_Hung_final 2" xfId="6422"/>
    <cellStyle name="_10.Bieuthegioi-tan_NGTT2008(1)_Book3_10 Market VH, YT, GD, NGTT 2011 _11 (3)_Niengiam_Hung_final 3" xfId="6423"/>
    <cellStyle name="_10.Bieuthegioi-tan_NGTT2008(1)_Book3_10 Market VH, YT, GD, NGTT 2011 _11 (3)_Phan II (In)" xfId="6424"/>
    <cellStyle name="_10.Bieuthegioi-tan_NGTT2008(1)_Book3_10 Market VH, YT, GD, NGTT 2011 _11 (3)_Sovu-lyhon-2014" xfId="6425"/>
    <cellStyle name="_10.Bieuthegioi-tan_NGTT2008(1)_Book3_10 Market VH, YT, GD, NGTT 2011 _11 (3)_Xl0000167" xfId="6426"/>
    <cellStyle name="_10.Bieuthegioi-tan_NGTT2008(1)_Book3_10 Market VH, YT, GD, NGTT 2011 _11 (3)_Xl0000167 2" xfId="6427"/>
    <cellStyle name="_10.Bieuthegioi-tan_NGTT2008(1)_Book3_10 Market VH, YT, GD, NGTT 2011 _11 (3)_Xl0000167 3" xfId="6428"/>
    <cellStyle name="_10.Bieuthegioi-tan_NGTT2008(1)_Book3_10 Market VH, YT, GD, NGTT 2011 _12 (2)" xfId="6429"/>
    <cellStyle name="_10.Bieuthegioi-tan_NGTT2008(1)_Book3_10 Market VH, YT, GD, NGTT 2011 _12 (2) 2" xfId="6430"/>
    <cellStyle name="_10.Bieuthegioi-tan_NGTT2008(1)_Book3_10 Market VH, YT, GD, NGTT 2011 _12 (2) 3" xfId="6431"/>
    <cellStyle name="_10.Bieuthegioi-tan_NGTT2008(1)_Book3_10 Market VH, YT, GD, NGTT 2011 _12 (2) 4" xfId="6432"/>
    <cellStyle name="_10.Bieuthegioi-tan_NGTT2008(1)_Book3_10 Market VH, YT, GD, NGTT 2011 _12 (2)_04 Doanh nghiep va CSKDCT 2012" xfId="6433"/>
    <cellStyle name="_10.Bieuthegioi-tan_NGTT2008(1)_Book3_10 Market VH, YT, GD, NGTT 2011 _12 (2)_04 Doanh nghiep va CSKDCT 2012 2" xfId="6434"/>
    <cellStyle name="_10.Bieuthegioi-tan_NGTT2008(1)_Book3_10 Market VH, YT, GD, NGTT 2011 _12 (2)_04 Doanh nghiep va CSKDCT 2012 3" xfId="6435"/>
    <cellStyle name="_10.Bieuthegioi-tan_NGTT2008(1)_Book3_10 Market VH, YT, GD, NGTT 2011 _12 (2)_Book2" xfId="6436"/>
    <cellStyle name="_10.Bieuthegioi-tan_NGTT2008(1)_Book3_10 Market VH, YT, GD, NGTT 2011 _12 (2)_Book2 2" xfId="6437"/>
    <cellStyle name="_10.Bieuthegioi-tan_NGTT2008(1)_Book3_10 Market VH, YT, GD, NGTT 2011 _12 (2)_Book2 3" xfId="6438"/>
    <cellStyle name="_10.Bieuthegioi-tan_NGTT2008(1)_Book3_10 Market VH, YT, GD, NGTT 2011 _12 (2)_NGTK-daydu-2014-Laodong" xfId="6439"/>
    <cellStyle name="_10.Bieuthegioi-tan_NGTT2008(1)_Book3_10 Market VH, YT, GD, NGTT 2011 _12 (2)_NGTK-daydu-2014-Laodong 2" xfId="6440"/>
    <cellStyle name="_10.Bieuthegioi-tan_NGTT2008(1)_Book3_10 Market VH, YT, GD, NGTT 2011 _12 (2)_NGTK-daydu-2014-Laodong 3" xfId="6441"/>
    <cellStyle name="_10.Bieuthegioi-tan_NGTT2008(1)_Book3_10 Market VH, YT, GD, NGTT 2011 _12 (2)_nien giam tom tat nong nghiep 2013" xfId="6442"/>
    <cellStyle name="_10.Bieuthegioi-tan_NGTT2008(1)_Book3_10 Market VH, YT, GD, NGTT 2011 _12 (2)_Niengiam_Hung_final" xfId="6443"/>
    <cellStyle name="_10.Bieuthegioi-tan_NGTT2008(1)_Book3_10 Market VH, YT, GD, NGTT 2011 _12 (2)_Niengiam_Hung_final 2" xfId="6444"/>
    <cellStyle name="_10.Bieuthegioi-tan_NGTT2008(1)_Book3_10 Market VH, YT, GD, NGTT 2011 _12 (2)_Niengiam_Hung_final 3" xfId="6445"/>
    <cellStyle name="_10.Bieuthegioi-tan_NGTT2008(1)_Book3_10 Market VH, YT, GD, NGTT 2011 _12 (2)_Phan II (In)" xfId="6446"/>
    <cellStyle name="_10.Bieuthegioi-tan_NGTT2008(1)_Book3_10 Market VH, YT, GD, NGTT 2011 _12 (2)_Sovu-lyhon-2014" xfId="6447"/>
    <cellStyle name="_10.Bieuthegioi-tan_NGTT2008(1)_Book3_10 Market VH, YT, GD, NGTT 2011 _12 (2)_Xl0000167" xfId="6448"/>
    <cellStyle name="_10.Bieuthegioi-tan_NGTT2008(1)_Book3_10 Market VH, YT, GD, NGTT 2011 _12 (2)_Xl0000167 2" xfId="6449"/>
    <cellStyle name="_10.Bieuthegioi-tan_NGTT2008(1)_Book3_10 Market VH, YT, GD, NGTT 2011 _12 (2)_Xl0000167 3" xfId="6450"/>
    <cellStyle name="_10.Bieuthegioi-tan_NGTT2008(1)_Book3_10 Market VH, YT, GD, NGTT 2011 _12 Giao duc, Y Te va Muc songnam2011" xfId="6451"/>
    <cellStyle name="_10.Bieuthegioi-tan_NGTT2008(1)_Book3_10 Market VH, YT, GD, NGTT 2011 _12 Giao duc, Y Te va Muc songnam2011 2" xfId="6452"/>
    <cellStyle name="_10.Bieuthegioi-tan_NGTT2008(1)_Book3_10 Market VH, YT, GD, NGTT 2011 _12 Giao duc, Y Te va Muc songnam2011 3" xfId="6453"/>
    <cellStyle name="_10.Bieuthegioi-tan_NGTT2008(1)_Book3_10 Market VH, YT, GD, NGTT 2011 _12 Giao duc, Y Te va Muc songnam2011_nien giam tom tat nong nghiep 2013" xfId="6454"/>
    <cellStyle name="_10.Bieuthegioi-tan_NGTT2008(1)_Book3_10 Market VH, YT, GD, NGTT 2011 _12 Giao duc, Y Te va Muc songnam2011_Phan II (In)" xfId="6455"/>
    <cellStyle name="_10.Bieuthegioi-tan_NGTT2008(1)_Book3_10 Market VH, YT, GD, NGTT 2011 _12 MSDC_Thuy Van" xfId="6456"/>
    <cellStyle name="_10.Bieuthegioi-tan_NGTT2008(1)_Book3_10 Market VH, YT, GD, NGTT 2011 _13 Van tai 2012" xfId="6457"/>
    <cellStyle name="_10.Bieuthegioi-tan_NGTT2008(1)_Book3_10 Market VH, YT, GD, NGTT 2011 _13 Van tai 2012 2" xfId="6458"/>
    <cellStyle name="_10.Bieuthegioi-tan_NGTT2008(1)_Book3_10 Market VH, YT, GD, NGTT 2011 _13 Van tai 2012 3" xfId="6459"/>
    <cellStyle name="_10.Bieuthegioi-tan_NGTT2008(1)_Book3_10 Market VH, YT, GD, NGTT 2011 _Book2" xfId="6460"/>
    <cellStyle name="_10.Bieuthegioi-tan_NGTT2008(1)_Book3_10 Market VH, YT, GD, NGTT 2011 _Book2 2" xfId="6461"/>
    <cellStyle name="_10.Bieuthegioi-tan_NGTT2008(1)_Book3_10 Market VH, YT, GD, NGTT 2011 _Book2 3" xfId="6462"/>
    <cellStyle name="_10.Bieuthegioi-tan_NGTT2008(1)_Book3_10 Market VH, YT, GD, NGTT 2011 _Giaoduc2013(ok)" xfId="6463"/>
    <cellStyle name="_10.Bieuthegioi-tan_NGTT2008(1)_Book3_10 Market VH, YT, GD, NGTT 2011 _Giaoduc2013(ok) 2" xfId="6464"/>
    <cellStyle name="_10.Bieuthegioi-tan_NGTT2008(1)_Book3_10 Market VH, YT, GD, NGTT 2011 _Giaoduc2013(ok) 3" xfId="6465"/>
    <cellStyle name="_10.Bieuthegioi-tan_NGTT2008(1)_Book3_10 Market VH, YT, GD, NGTT 2011 _Maket NGTT2012 LN,TS (7-1-2013)" xfId="6466"/>
    <cellStyle name="_10.Bieuthegioi-tan_NGTT2008(1)_Book3_10 Market VH, YT, GD, NGTT 2011 _Maket NGTT2012 LN,TS (7-1-2013) 2" xfId="6467"/>
    <cellStyle name="_10.Bieuthegioi-tan_NGTT2008(1)_Book3_10 Market VH, YT, GD, NGTT 2011 _Maket NGTT2012 LN,TS (7-1-2013) 3" xfId="6468"/>
    <cellStyle name="_10.Bieuthegioi-tan_NGTT2008(1)_Book3_10 Market VH, YT, GD, NGTT 2011 _Maket NGTT2012 LN,TS (7-1-2013)_Nongnghiep" xfId="6469"/>
    <cellStyle name="_10.Bieuthegioi-tan_NGTT2008(1)_Book3_10 Market VH, YT, GD, NGTT 2011 _Maket NGTT2012 LN,TS (7-1-2013)_Nongnghiep 2" xfId="6470"/>
    <cellStyle name="_10.Bieuthegioi-tan_NGTT2008(1)_Book3_10 Market VH, YT, GD, NGTT 2011 _Maket NGTT2012 LN,TS (7-1-2013)_Nongnghiep 3" xfId="6471"/>
    <cellStyle name="_10.Bieuthegioi-tan_NGTT2008(1)_Book3_10 Market VH, YT, GD, NGTT 2011 _Mau" xfId="6472"/>
    <cellStyle name="_10.Bieuthegioi-tan_NGTT2008(1)_Book3_10 Market VH, YT, GD, NGTT 2011 _Ngiam_lamnghiep_2011_v2(1)(1)" xfId="6473"/>
    <cellStyle name="_10.Bieuthegioi-tan_NGTT2008(1)_Book3_10 Market VH, YT, GD, NGTT 2011 _Ngiam_lamnghiep_2011_v2(1)(1) 2" xfId="6474"/>
    <cellStyle name="_10.Bieuthegioi-tan_NGTT2008(1)_Book3_10 Market VH, YT, GD, NGTT 2011 _Ngiam_lamnghiep_2011_v2(1)(1) 3" xfId="6475"/>
    <cellStyle name="_10.Bieuthegioi-tan_NGTT2008(1)_Book3_10 Market VH, YT, GD, NGTT 2011 _Ngiam_lamnghiep_2011_v2(1)(1)_Nongnghiep" xfId="6476"/>
    <cellStyle name="_10.Bieuthegioi-tan_NGTT2008(1)_Book3_10 Market VH, YT, GD, NGTT 2011 _Ngiam_lamnghiep_2011_v2(1)(1)_Nongnghiep 2" xfId="6477"/>
    <cellStyle name="_10.Bieuthegioi-tan_NGTT2008(1)_Book3_10 Market VH, YT, GD, NGTT 2011 _Ngiam_lamnghiep_2011_v2(1)(1)_Nongnghiep 3" xfId="6478"/>
    <cellStyle name="_10.Bieuthegioi-tan_NGTT2008(1)_Book3_10 Market VH, YT, GD, NGTT 2011 _NGTK-daydu-2014-Laodong" xfId="6479"/>
    <cellStyle name="_10.Bieuthegioi-tan_NGTT2008(1)_Book3_10 Market VH, YT, GD, NGTT 2011 _NGTK-daydu-2014-Laodong 2" xfId="6480"/>
    <cellStyle name="_10.Bieuthegioi-tan_NGTT2008(1)_Book3_10 Market VH, YT, GD, NGTT 2011 _NGTK-daydu-2014-Laodong 3" xfId="6481"/>
    <cellStyle name="_10.Bieuthegioi-tan_NGTT2008(1)_Book3_10 Market VH, YT, GD, NGTT 2011 _NGTT LN,TS 2012 (Chuan)" xfId="6482"/>
    <cellStyle name="_10.Bieuthegioi-tan_NGTT2008(1)_Book3_10 Market VH, YT, GD, NGTT 2011 _NGTT LN,TS 2012 (Chuan) 2" xfId="6483"/>
    <cellStyle name="_10.Bieuthegioi-tan_NGTT2008(1)_Book3_10 Market VH, YT, GD, NGTT 2011 _NGTT LN,TS 2012 (Chuan) 3" xfId="6484"/>
    <cellStyle name="_10.Bieuthegioi-tan_NGTT2008(1)_Book3_10 Market VH, YT, GD, NGTT 2011 _Nien giam TT Vu Nong nghiep 2012(solieu)-gui Vu TH 29-3-2013" xfId="6485"/>
    <cellStyle name="_10.Bieuthegioi-tan_NGTT2008(1)_Book3_10 Market VH, YT, GD, NGTT 2011 _Nien giam TT Vu Nong nghiep 2012(solieu)-gui Vu TH 29-3-2013 2" xfId="6486"/>
    <cellStyle name="_10.Bieuthegioi-tan_NGTT2008(1)_Book3_10 Market VH, YT, GD, NGTT 2011 _Nien giam TT Vu Nong nghiep 2012(solieu)-gui Vu TH 29-3-2013 3" xfId="6487"/>
    <cellStyle name="_10.Bieuthegioi-tan_NGTT2008(1)_Book3_10 Market VH, YT, GD, NGTT 2011 _Niengiam_Hung_final" xfId="6488"/>
    <cellStyle name="_10.Bieuthegioi-tan_NGTT2008(1)_Book3_10 Market VH, YT, GD, NGTT 2011 _Niengiam_Hung_final 2" xfId="6489"/>
    <cellStyle name="_10.Bieuthegioi-tan_NGTT2008(1)_Book3_10 Market VH, YT, GD, NGTT 2011 _Niengiam_Hung_final 3" xfId="6490"/>
    <cellStyle name="_10.Bieuthegioi-tan_NGTT2008(1)_Book3_10 Market VH, YT, GD, NGTT 2011 _Nongnghiep" xfId="6491"/>
    <cellStyle name="_10.Bieuthegioi-tan_NGTT2008(1)_Book3_10 Market VH, YT, GD, NGTT 2011 _Nongnghiep 2" xfId="6492"/>
    <cellStyle name="_10.Bieuthegioi-tan_NGTT2008(1)_Book3_10 Market VH, YT, GD, NGTT 2011 _Nongnghiep 3" xfId="6493"/>
    <cellStyle name="_10.Bieuthegioi-tan_NGTT2008(1)_Book3_10 Market VH, YT, GD, NGTT 2011 _Nongnghiep NGDD 2012_cap nhat den 24-5-2013(1)" xfId="6494"/>
    <cellStyle name="_10.Bieuthegioi-tan_NGTT2008(1)_Book3_10 Market VH, YT, GD, NGTT 2011 _Nongnghiep NGDD 2012_cap nhat den 24-5-2013(1) 2" xfId="6495"/>
    <cellStyle name="_10.Bieuthegioi-tan_NGTT2008(1)_Book3_10 Market VH, YT, GD, NGTT 2011 _Nongnghiep NGDD 2012_cap nhat den 24-5-2013(1) 3" xfId="6496"/>
    <cellStyle name="_10.Bieuthegioi-tan_NGTT2008(1)_Book3_10 Market VH, YT, GD, NGTT 2011 _Nongnghiep_Nongnghiep NGDD 2012_cap nhat den 24-5-2013(1)" xfId="6497"/>
    <cellStyle name="_10.Bieuthegioi-tan_NGTT2008(1)_Book3_10 Market VH, YT, GD, NGTT 2011 _Nongnghiep_Nongnghiep NGDD 2012_cap nhat den 24-5-2013(1) 2" xfId="6498"/>
    <cellStyle name="_10.Bieuthegioi-tan_NGTT2008(1)_Book3_10 Market VH, YT, GD, NGTT 2011 _Nongnghiep_Nongnghiep NGDD 2012_cap nhat den 24-5-2013(1) 3" xfId="6499"/>
    <cellStyle name="_10.Bieuthegioi-tan_NGTT2008(1)_Book3_10 Market VH, YT, GD, NGTT 2011 _So lieu quoc te TH" xfId="6500"/>
    <cellStyle name="_10.Bieuthegioi-tan_NGTT2008(1)_Book3_10 Market VH, YT, GD, NGTT 2011 _So lieu quoc te TH 2" xfId="6501"/>
    <cellStyle name="_10.Bieuthegioi-tan_NGTT2008(1)_Book3_10 Market VH, YT, GD, NGTT 2011 _So lieu quoc te TH 3" xfId="6502"/>
    <cellStyle name="_10.Bieuthegioi-tan_NGTT2008(1)_Book3_10 Market VH, YT, GD, NGTT 2011 _So lieu quoc te TH_nien giam tom tat nong nghiep 2013" xfId="6503"/>
    <cellStyle name="_10.Bieuthegioi-tan_NGTT2008(1)_Book3_10 Market VH, YT, GD, NGTT 2011 _So lieu quoc te TH_Phan II (In)" xfId="6504"/>
    <cellStyle name="_10.Bieuthegioi-tan_NGTT2008(1)_Book3_10 Market VH, YT, GD, NGTT 2011 _Sovu-lyhon-2014" xfId="6505"/>
    <cellStyle name="_10.Bieuthegioi-tan_NGTT2008(1)_Book3_10 Market VH, YT, GD, NGTT 2011 _TKQG" xfId="6506"/>
    <cellStyle name="_10.Bieuthegioi-tan_NGTT2008(1)_Book3_10 Market VH, YT, GD, NGTT 2011 _Xl0000147" xfId="6507"/>
    <cellStyle name="_10.Bieuthegioi-tan_NGTT2008(1)_Book3_10 Market VH, YT, GD, NGTT 2011 _Xl0000147 2" xfId="6508"/>
    <cellStyle name="_10.Bieuthegioi-tan_NGTT2008(1)_Book3_10 Market VH, YT, GD, NGTT 2011 _Xl0000147 3" xfId="6509"/>
    <cellStyle name="_10.Bieuthegioi-tan_NGTT2008(1)_Book3_10 Market VH, YT, GD, NGTT 2011 _Xl0000167" xfId="6510"/>
    <cellStyle name="_10.Bieuthegioi-tan_NGTT2008(1)_Book3_10 Market VH, YT, GD, NGTT 2011 _Xl0000167 2" xfId="6511"/>
    <cellStyle name="_10.Bieuthegioi-tan_NGTT2008(1)_Book3_10 Market VH, YT, GD, NGTT 2011 _Xl0000167 3" xfId="6512"/>
    <cellStyle name="_10.Bieuthegioi-tan_NGTT2008(1)_Book3_10 Market VH, YT, GD, NGTT 2011 _XNK" xfId="6513"/>
    <cellStyle name="_10.Bieuthegioi-tan_NGTT2008(1)_Book3_10 Market VH, YT, GD, NGTT 2011 _XNK 2" xfId="6514"/>
    <cellStyle name="_10.Bieuthegioi-tan_NGTT2008(1)_Book3_10 Market VH, YT, GD, NGTT 2011 _XNK 3" xfId="6515"/>
    <cellStyle name="_10.Bieuthegioi-tan_NGTT2008(1)_Book3_10 Market VH, YT, GD, NGTT 2011 _XNK_nien giam tom tat nong nghiep 2013" xfId="6516"/>
    <cellStyle name="_10.Bieuthegioi-tan_NGTT2008(1)_Book3_10 Market VH, YT, GD, NGTT 2011 _XNK_Phan II (In)" xfId="6517"/>
    <cellStyle name="_10.Bieuthegioi-tan_NGTT2008(1)_Book3_10 Van tai va BCVT (da sua ok)" xfId="6518"/>
    <cellStyle name="_10.Bieuthegioi-tan_NGTT2008(1)_Book3_10 Van tai va BCVT (da sua ok) 2" xfId="6519"/>
    <cellStyle name="_10.Bieuthegioi-tan_NGTT2008(1)_Book3_10 Van tai va BCVT (da sua ok) 3" xfId="6520"/>
    <cellStyle name="_10.Bieuthegioi-tan_NGTT2008(1)_Book3_10 Van tai va BCVT (da sua ok)_nien giam tom tat nong nghiep 2013" xfId="6521"/>
    <cellStyle name="_10.Bieuthegioi-tan_NGTT2008(1)_Book3_10 Van tai va BCVT (da sua ok)_Phan II (In)" xfId="6522"/>
    <cellStyle name="_10.Bieuthegioi-tan_NGTT2008(1)_Book3_10 VH, YT, GD, NGTT 2010 - (OK)" xfId="6523"/>
    <cellStyle name="_10.Bieuthegioi-tan_NGTT2008(1)_Book3_10 VH, YT, GD, NGTT 2010 - (OK) 2" xfId="6524"/>
    <cellStyle name="_10.Bieuthegioi-tan_NGTT2008(1)_Book3_10 VH, YT, GD, NGTT 2010 - (OK) 3" xfId="6525"/>
    <cellStyle name="_10.Bieuthegioi-tan_NGTT2008(1)_Book3_10 VH, YT, GD, NGTT 2010 - (OK) 4" xfId="6526"/>
    <cellStyle name="_10.Bieuthegioi-tan_NGTT2008(1)_Book3_10 VH, YT, GD, NGTT 2010 - (OK)_Bo sung 04 bieu Cong nghiep" xfId="6527"/>
    <cellStyle name="_10.Bieuthegioi-tan_NGTT2008(1)_Book3_10 VH, YT, GD, NGTT 2010 - (OK)_Bo sung 04 bieu Cong nghiep 2" xfId="6528"/>
    <cellStyle name="_10.Bieuthegioi-tan_NGTT2008(1)_Book3_10 VH, YT, GD, NGTT 2010 - (OK)_Bo sung 04 bieu Cong nghiep 3" xfId="6529"/>
    <cellStyle name="_10.Bieuthegioi-tan_NGTT2008(1)_Book3_10 VH, YT, GD, NGTT 2010 - (OK)_Bo sung 04 bieu Cong nghiep 4" xfId="6530"/>
    <cellStyle name="_10.Bieuthegioi-tan_NGTT2008(1)_Book3_10 VH, YT, GD, NGTT 2010 - (OK)_Bo sung 04 bieu Cong nghiep_Book2" xfId="6531"/>
    <cellStyle name="_10.Bieuthegioi-tan_NGTT2008(1)_Book3_10 VH, YT, GD, NGTT 2010 - (OK)_Bo sung 04 bieu Cong nghiep_Book2 2" xfId="6532"/>
    <cellStyle name="_10.Bieuthegioi-tan_NGTT2008(1)_Book3_10 VH, YT, GD, NGTT 2010 - (OK)_Bo sung 04 bieu Cong nghiep_Book2 3" xfId="6533"/>
    <cellStyle name="_10.Bieuthegioi-tan_NGTT2008(1)_Book3_10 VH, YT, GD, NGTT 2010 - (OK)_Bo sung 04 bieu Cong nghiep_Dieuchinh-DSTB-2010-2014-Tinh-Trungcau-CTK" xfId="6534"/>
    <cellStyle name="_10.Bieuthegioi-tan_NGTT2008(1)_Book3_10 VH, YT, GD, NGTT 2010 - (OK)_Bo sung 04 bieu Cong nghiep_Market DSLD 2013  Co so" xfId="6535"/>
    <cellStyle name="_10.Bieuthegioi-tan_NGTT2008(1)_Book3_10 VH, YT, GD, NGTT 2010 - (OK)_Bo sung 04 bieu Cong nghiep_Market DSLD 2013  Co so_Dieuchinh-DSTB-2010-2014-Tinh-Trungcau-CTK" xfId="6536"/>
    <cellStyle name="_10.Bieuthegioi-tan_NGTT2008(1)_Book3_10 VH, YT, GD, NGTT 2010 - (OK)_Bo sung 04 bieu Cong nghiep_Market DSLD 2013  Co so_Tonghop-phucdap-Tinh-Hanh-TuanAnh-V1" xfId="6537"/>
    <cellStyle name="_10.Bieuthegioi-tan_NGTT2008(1)_Book3_10 VH, YT, GD, NGTT 2010 - (OK)_Bo sung 04 bieu Cong nghiep_Market DSLD 2013  Co so_Uoc-danso-2014-2015-2016-BoTaichinh" xfId="6538"/>
    <cellStyle name="_10.Bieuthegioi-tan_NGTT2008(1)_Book3_10 VH, YT, GD, NGTT 2010 - (OK)_Bo sung 04 bieu Cong nghiep_Mau" xfId="6539"/>
    <cellStyle name="_10.Bieuthegioi-tan_NGTT2008(1)_Book3_10 VH, YT, GD, NGTT 2010 - (OK)_Bo sung 04 bieu Cong nghiep_Mau 2" xfId="6540"/>
    <cellStyle name="_10.Bieuthegioi-tan_NGTT2008(1)_Book3_10 VH, YT, GD, NGTT 2010 - (OK)_Bo sung 04 bieu Cong nghiep_Mau 3" xfId="6541"/>
    <cellStyle name="_10.Bieuthegioi-tan_NGTT2008(1)_Book3_10 VH, YT, GD, NGTT 2010 - (OK)_Bo sung 04 bieu Cong nghiep_NGTK-daydu-2014-Laodong" xfId="6542"/>
    <cellStyle name="_10.Bieuthegioi-tan_NGTT2008(1)_Book3_10 VH, YT, GD, NGTT 2010 - (OK)_Bo sung 04 bieu Cong nghiep_NGTK-daydu-2014-Laodong 2" xfId="6543"/>
    <cellStyle name="_10.Bieuthegioi-tan_NGTT2008(1)_Book3_10 VH, YT, GD, NGTT 2010 - (OK)_Bo sung 04 bieu Cong nghiep_NGTK-daydu-2014-Laodong 3" xfId="6544"/>
    <cellStyle name="_10.Bieuthegioi-tan_NGTT2008(1)_Book3_10 VH, YT, GD, NGTT 2010 - (OK)_Bo sung 04 bieu Cong nghiep_Nien giam Thong ke_DSLD_2013_gui vu TH" xfId="6545"/>
    <cellStyle name="_10.Bieuthegioi-tan_NGTT2008(1)_Book3_10 VH, YT, GD, NGTT 2010 - (OK)_Bo sung 04 bieu Cong nghiep_Nien giam Thong ke_DSLD_2013_gui vu TH_25-12-2014" xfId="6546"/>
    <cellStyle name="_10.Bieuthegioi-tan_NGTT2008(1)_Book3_10 VH, YT, GD, NGTT 2010 - (OK)_Bo sung 04 bieu Cong nghiep_Nien giam Thong ke_DSLD_2013_gui vu TH_25-12-2014_Dieuchinh-DSTB-2010-2014-Tinh-Trungcau-CTK" xfId="6547"/>
    <cellStyle name="_10.Bieuthegioi-tan_NGTT2008(1)_Book3_10 VH, YT, GD, NGTT 2010 - (OK)_Bo sung 04 bieu Cong nghiep_Nien giam Thong ke_DSLD_2013_gui vu TH_25-12-2014_Tonghop-phucdap-Tinh-Hanh-TuanAnh-V1" xfId="6548"/>
    <cellStyle name="_10.Bieuthegioi-tan_NGTT2008(1)_Book3_10 VH, YT, GD, NGTT 2010 - (OK)_Bo sung 04 bieu Cong nghiep_Nien giam Thong ke_DSLD_2013_gui vu TH_25-12-2014_Uoc-danso-2014-2015-2016-BoTaichinh" xfId="6549"/>
    <cellStyle name="_10.Bieuthegioi-tan_NGTT2008(1)_Book3_10 VH, YT, GD, NGTT 2010 - (OK)_Bo sung 04 bieu Cong nghiep_Nien giam Thong ke_DSLD_2013_gui vu TH_Dieuchinh-DSTB-2010-2014-Tinh-Trungcau-CTK" xfId="6550"/>
    <cellStyle name="_10.Bieuthegioi-tan_NGTT2008(1)_Book3_10 VH, YT, GD, NGTT 2010 - (OK)_Bo sung 04 bieu Cong nghiep_Nien giam Thong ke_DSLD_2013_gui vu TH_Tonghop-phucdap-Tinh-Hanh-TuanAnh-V1" xfId="6551"/>
    <cellStyle name="_10.Bieuthegioi-tan_NGTT2008(1)_Book3_10 VH, YT, GD, NGTT 2010 - (OK)_Bo sung 04 bieu Cong nghiep_Nien giam Thong ke_DSLD_2013_gui vu TH_Uoc-danso-2014-2015-2016-BoTaichinh" xfId="6552"/>
    <cellStyle name="_10.Bieuthegioi-tan_NGTT2008(1)_Book3_10 VH, YT, GD, NGTT 2010 - (OK)_Bo sung 04 bieu Cong nghiep_Niengiam_Hung_final" xfId="6553"/>
    <cellStyle name="_10.Bieuthegioi-tan_NGTT2008(1)_Book3_10 VH, YT, GD, NGTT 2010 - (OK)_Bo sung 04 bieu Cong nghiep_Niengiam_Hung_final 2" xfId="6554"/>
    <cellStyle name="_10.Bieuthegioi-tan_NGTT2008(1)_Book3_10 VH, YT, GD, NGTT 2010 - (OK)_Bo sung 04 bieu Cong nghiep_Niengiam_Hung_final 3" xfId="6555"/>
    <cellStyle name="_10.Bieuthegioi-tan_NGTT2008(1)_Book3_10 VH, YT, GD, NGTT 2010 - (OK)_Bo sung 04 bieu Cong nghiep_Sovu-lyhon-2014" xfId="6556"/>
    <cellStyle name="_10.Bieuthegioi-tan_NGTT2008(1)_Book3_10 VH, YT, GD, NGTT 2010 - (OK)_Bo sung 04 bieu Cong nghiep_Tonghop-phucdap-Tinh-Hanh-TuanAnh-V1" xfId="6557"/>
    <cellStyle name="_10.Bieuthegioi-tan_NGTT2008(1)_Book3_10 VH, YT, GD, NGTT 2010 - (OK)_Bo sung 04 bieu Cong nghiep_Uoc-danso-2014-2015-2016-BoTaichinh" xfId="6558"/>
    <cellStyle name="_10.Bieuthegioi-tan_NGTT2008(1)_Book3_10 VH, YT, GD, NGTT 2010 - (OK)_Bo sung 04 bieu Cong nghiep_Uoctinh-danso-31-12-2013-BoTaichinh-OUT" xfId="6559"/>
    <cellStyle name="_10.Bieuthegioi-tan_NGTT2008(1)_Book3_10 VH, YT, GD, NGTT 2010 - (OK)_Book2" xfId="6560"/>
    <cellStyle name="_10.Bieuthegioi-tan_NGTT2008(1)_Book3_10 VH, YT, GD, NGTT 2010 - (OK)_Book2 2" xfId="6561"/>
    <cellStyle name="_10.Bieuthegioi-tan_NGTT2008(1)_Book3_10 VH, YT, GD, NGTT 2010 - (OK)_Book2 3" xfId="6562"/>
    <cellStyle name="_10.Bieuthegioi-tan_NGTT2008(1)_Book3_10 VH, YT, GD, NGTT 2010 - (OK)_Dieuchinh-DSTB-2010-2014-Tinh-Trungcau-CTK" xfId="6563"/>
    <cellStyle name="_10.Bieuthegioi-tan_NGTT2008(1)_Book3_10 VH, YT, GD, NGTT 2010 - (OK)_Market DSLD 2013  Co so" xfId="6564"/>
    <cellStyle name="_10.Bieuthegioi-tan_NGTT2008(1)_Book3_10 VH, YT, GD, NGTT 2010 - (OK)_Market DSLD 2013  Co so_Dieuchinh-DSTB-2010-2014-Tinh-Trungcau-CTK" xfId="6565"/>
    <cellStyle name="_10.Bieuthegioi-tan_NGTT2008(1)_Book3_10 VH, YT, GD, NGTT 2010 - (OK)_Market DSLD 2013  Co so_Tonghop-phucdap-Tinh-Hanh-TuanAnh-V1" xfId="6566"/>
    <cellStyle name="_10.Bieuthegioi-tan_NGTT2008(1)_Book3_10 VH, YT, GD, NGTT 2010 - (OK)_Market DSLD 2013  Co so_Uoc-danso-2014-2015-2016-BoTaichinh" xfId="6567"/>
    <cellStyle name="_10.Bieuthegioi-tan_NGTT2008(1)_Book3_10 VH, YT, GD, NGTT 2010 - (OK)_Mau" xfId="6568"/>
    <cellStyle name="_10.Bieuthegioi-tan_NGTT2008(1)_Book3_10 VH, YT, GD, NGTT 2010 - (OK)_Mau 2" xfId="6569"/>
    <cellStyle name="_10.Bieuthegioi-tan_NGTT2008(1)_Book3_10 VH, YT, GD, NGTT 2010 - (OK)_Mau 3" xfId="6570"/>
    <cellStyle name="_10.Bieuthegioi-tan_NGTT2008(1)_Book3_10 VH, YT, GD, NGTT 2010 - (OK)_NGTK-daydu-2014-Laodong" xfId="6571"/>
    <cellStyle name="_10.Bieuthegioi-tan_NGTT2008(1)_Book3_10 VH, YT, GD, NGTT 2010 - (OK)_NGTK-daydu-2014-Laodong 2" xfId="6572"/>
    <cellStyle name="_10.Bieuthegioi-tan_NGTT2008(1)_Book3_10 VH, YT, GD, NGTT 2010 - (OK)_NGTK-daydu-2014-Laodong 3" xfId="6573"/>
    <cellStyle name="_10.Bieuthegioi-tan_NGTT2008(1)_Book3_10 VH, YT, GD, NGTT 2010 - (OK)_Nien giam Thong ke_DSLD_2013_gui vu TH" xfId="6574"/>
    <cellStyle name="_10.Bieuthegioi-tan_NGTT2008(1)_Book3_10 VH, YT, GD, NGTT 2010 - (OK)_Nien giam Thong ke_DSLD_2013_gui vu TH_25-12-2014" xfId="6575"/>
    <cellStyle name="_10.Bieuthegioi-tan_NGTT2008(1)_Book3_10 VH, YT, GD, NGTT 2010 - (OK)_Nien giam Thong ke_DSLD_2013_gui vu TH_25-12-2014_Dieuchinh-DSTB-2010-2014-Tinh-Trungcau-CTK" xfId="6576"/>
    <cellStyle name="_10.Bieuthegioi-tan_NGTT2008(1)_Book3_10 VH, YT, GD, NGTT 2010 - (OK)_Nien giam Thong ke_DSLD_2013_gui vu TH_25-12-2014_Tonghop-phucdap-Tinh-Hanh-TuanAnh-V1" xfId="6577"/>
    <cellStyle name="_10.Bieuthegioi-tan_NGTT2008(1)_Book3_10 VH, YT, GD, NGTT 2010 - (OK)_Nien giam Thong ke_DSLD_2013_gui vu TH_25-12-2014_Uoc-danso-2014-2015-2016-BoTaichinh" xfId="6578"/>
    <cellStyle name="_10.Bieuthegioi-tan_NGTT2008(1)_Book3_10 VH, YT, GD, NGTT 2010 - (OK)_Nien giam Thong ke_DSLD_2013_gui vu TH_Dieuchinh-DSTB-2010-2014-Tinh-Trungcau-CTK" xfId="6579"/>
    <cellStyle name="_10.Bieuthegioi-tan_NGTT2008(1)_Book3_10 VH, YT, GD, NGTT 2010 - (OK)_Nien giam Thong ke_DSLD_2013_gui vu TH_Tonghop-phucdap-Tinh-Hanh-TuanAnh-V1" xfId="6580"/>
    <cellStyle name="_10.Bieuthegioi-tan_NGTT2008(1)_Book3_10 VH, YT, GD, NGTT 2010 - (OK)_Nien giam Thong ke_DSLD_2013_gui vu TH_Uoc-danso-2014-2015-2016-BoTaichinh" xfId="6581"/>
    <cellStyle name="_10.Bieuthegioi-tan_NGTT2008(1)_Book3_10 VH, YT, GD, NGTT 2010 - (OK)_Niengiam_Hung_final" xfId="6582"/>
    <cellStyle name="_10.Bieuthegioi-tan_NGTT2008(1)_Book3_10 VH, YT, GD, NGTT 2010 - (OK)_Niengiam_Hung_final 2" xfId="6583"/>
    <cellStyle name="_10.Bieuthegioi-tan_NGTT2008(1)_Book3_10 VH, YT, GD, NGTT 2010 - (OK)_Niengiam_Hung_final 3" xfId="6584"/>
    <cellStyle name="_10.Bieuthegioi-tan_NGTT2008(1)_Book3_10 VH, YT, GD, NGTT 2010 - (OK)_Sovu-lyhon-2014" xfId="6585"/>
    <cellStyle name="_10.Bieuthegioi-tan_NGTT2008(1)_Book3_10 VH, YT, GD, NGTT 2010 - (OK)_Tonghop-phucdap-Tinh-Hanh-TuanAnh-V1" xfId="6586"/>
    <cellStyle name="_10.Bieuthegioi-tan_NGTT2008(1)_Book3_10 VH, YT, GD, NGTT 2010 - (OK)_Uoc-danso-2014-2015-2016-BoTaichinh" xfId="6587"/>
    <cellStyle name="_10.Bieuthegioi-tan_NGTT2008(1)_Book3_10 VH, YT, GD, NGTT 2010 - (OK)_Uoctinh-danso-31-12-2013-BoTaichinh-OUT" xfId="6588"/>
    <cellStyle name="_10.Bieuthegioi-tan_NGTT2008(1)_Book3_11 (3)" xfId="6589"/>
    <cellStyle name="_10.Bieuthegioi-tan_NGTT2008(1)_Book3_11 (3) 2" xfId="6590"/>
    <cellStyle name="_10.Bieuthegioi-tan_NGTT2008(1)_Book3_11 (3) 3" xfId="6591"/>
    <cellStyle name="_10.Bieuthegioi-tan_NGTT2008(1)_Book3_11 (3) 4" xfId="6592"/>
    <cellStyle name="_10.Bieuthegioi-tan_NGTT2008(1)_Book3_11 (3)_04 Doanh nghiep va CSKDCT 2012" xfId="6593"/>
    <cellStyle name="_10.Bieuthegioi-tan_NGTT2008(1)_Book3_11 (3)_04 Doanh nghiep va CSKDCT 2012 2" xfId="6594"/>
    <cellStyle name="_10.Bieuthegioi-tan_NGTT2008(1)_Book3_11 (3)_04 Doanh nghiep va CSKDCT 2012 3" xfId="6595"/>
    <cellStyle name="_10.Bieuthegioi-tan_NGTT2008(1)_Book3_11 (3)_Book2" xfId="6596"/>
    <cellStyle name="_10.Bieuthegioi-tan_NGTT2008(1)_Book3_11 (3)_Book2 2" xfId="6597"/>
    <cellStyle name="_10.Bieuthegioi-tan_NGTT2008(1)_Book3_11 (3)_Book2 3" xfId="6598"/>
    <cellStyle name="_10.Bieuthegioi-tan_NGTT2008(1)_Book3_11 (3)_NGTK-daydu-2014-Laodong" xfId="6599"/>
    <cellStyle name="_10.Bieuthegioi-tan_NGTT2008(1)_Book3_11 (3)_NGTK-daydu-2014-Laodong 2" xfId="6600"/>
    <cellStyle name="_10.Bieuthegioi-tan_NGTT2008(1)_Book3_11 (3)_NGTK-daydu-2014-Laodong 3" xfId="6601"/>
    <cellStyle name="_10.Bieuthegioi-tan_NGTT2008(1)_Book3_11 (3)_nien giam tom tat nong nghiep 2013" xfId="6602"/>
    <cellStyle name="_10.Bieuthegioi-tan_NGTT2008(1)_Book3_11 (3)_Niengiam_Hung_final" xfId="6603"/>
    <cellStyle name="_10.Bieuthegioi-tan_NGTT2008(1)_Book3_11 (3)_Niengiam_Hung_final 2" xfId="6604"/>
    <cellStyle name="_10.Bieuthegioi-tan_NGTT2008(1)_Book3_11 (3)_Niengiam_Hung_final 3" xfId="6605"/>
    <cellStyle name="_10.Bieuthegioi-tan_NGTT2008(1)_Book3_11 (3)_Phan II (In)" xfId="6606"/>
    <cellStyle name="_10.Bieuthegioi-tan_NGTT2008(1)_Book3_11 (3)_Sovu-lyhon-2014" xfId="6607"/>
    <cellStyle name="_10.Bieuthegioi-tan_NGTT2008(1)_Book3_11 (3)_Xl0000167" xfId="6608"/>
    <cellStyle name="_10.Bieuthegioi-tan_NGTT2008(1)_Book3_11 (3)_Xl0000167 2" xfId="6609"/>
    <cellStyle name="_10.Bieuthegioi-tan_NGTT2008(1)_Book3_11 (3)_Xl0000167 3" xfId="6610"/>
    <cellStyle name="_10.Bieuthegioi-tan_NGTT2008(1)_Book3_12 (2)" xfId="6611"/>
    <cellStyle name="_10.Bieuthegioi-tan_NGTT2008(1)_Book3_12 (2) 2" xfId="6612"/>
    <cellStyle name="_10.Bieuthegioi-tan_NGTT2008(1)_Book3_12 (2) 3" xfId="6613"/>
    <cellStyle name="_10.Bieuthegioi-tan_NGTT2008(1)_Book3_12 (2) 4" xfId="6614"/>
    <cellStyle name="_10.Bieuthegioi-tan_NGTT2008(1)_Book3_12 (2)_04 Doanh nghiep va CSKDCT 2012" xfId="6615"/>
    <cellStyle name="_10.Bieuthegioi-tan_NGTT2008(1)_Book3_12 (2)_04 Doanh nghiep va CSKDCT 2012 2" xfId="6616"/>
    <cellStyle name="_10.Bieuthegioi-tan_NGTT2008(1)_Book3_12 (2)_04 Doanh nghiep va CSKDCT 2012 3" xfId="6617"/>
    <cellStyle name="_10.Bieuthegioi-tan_NGTT2008(1)_Book3_12 (2)_Book2" xfId="6618"/>
    <cellStyle name="_10.Bieuthegioi-tan_NGTT2008(1)_Book3_12 (2)_Book2 2" xfId="6619"/>
    <cellStyle name="_10.Bieuthegioi-tan_NGTT2008(1)_Book3_12 (2)_Book2 3" xfId="6620"/>
    <cellStyle name="_10.Bieuthegioi-tan_NGTT2008(1)_Book3_12 (2)_NGTK-daydu-2014-Laodong" xfId="6621"/>
    <cellStyle name="_10.Bieuthegioi-tan_NGTT2008(1)_Book3_12 (2)_NGTK-daydu-2014-Laodong 2" xfId="6622"/>
    <cellStyle name="_10.Bieuthegioi-tan_NGTT2008(1)_Book3_12 (2)_NGTK-daydu-2014-Laodong 3" xfId="6623"/>
    <cellStyle name="_10.Bieuthegioi-tan_NGTT2008(1)_Book3_12 (2)_nien giam tom tat nong nghiep 2013" xfId="6624"/>
    <cellStyle name="_10.Bieuthegioi-tan_NGTT2008(1)_Book3_12 (2)_Niengiam_Hung_final" xfId="6625"/>
    <cellStyle name="_10.Bieuthegioi-tan_NGTT2008(1)_Book3_12 (2)_Niengiam_Hung_final 2" xfId="6626"/>
    <cellStyle name="_10.Bieuthegioi-tan_NGTT2008(1)_Book3_12 (2)_Niengiam_Hung_final 3" xfId="6627"/>
    <cellStyle name="_10.Bieuthegioi-tan_NGTT2008(1)_Book3_12 (2)_Phan II (In)" xfId="6628"/>
    <cellStyle name="_10.Bieuthegioi-tan_NGTT2008(1)_Book3_12 (2)_Sovu-lyhon-2014" xfId="6629"/>
    <cellStyle name="_10.Bieuthegioi-tan_NGTT2008(1)_Book3_12 (2)_Xl0000167" xfId="6630"/>
    <cellStyle name="_10.Bieuthegioi-tan_NGTT2008(1)_Book3_12 (2)_Xl0000167 2" xfId="6631"/>
    <cellStyle name="_10.Bieuthegioi-tan_NGTT2008(1)_Book3_12 (2)_Xl0000167 3" xfId="6632"/>
    <cellStyle name="_10.Bieuthegioi-tan_NGTT2008(1)_Book3_12 Chi so gia 2012(chuan) co so" xfId="6633"/>
    <cellStyle name="_10.Bieuthegioi-tan_NGTT2008(1)_Book3_12 Chi so gia 2012(chuan) co so 2" xfId="6634"/>
    <cellStyle name="_10.Bieuthegioi-tan_NGTT2008(1)_Book3_12 Chi so gia 2012(chuan) co so 3" xfId="6635"/>
    <cellStyle name="_10.Bieuthegioi-tan_NGTT2008(1)_Book3_12 Giao duc, Y Te va Muc songnam2011" xfId="6636"/>
    <cellStyle name="_10.Bieuthegioi-tan_NGTT2008(1)_Book3_12 Giao duc, Y Te va Muc songnam2011 2" xfId="6637"/>
    <cellStyle name="_10.Bieuthegioi-tan_NGTT2008(1)_Book3_12 Giao duc, Y Te va Muc songnam2011 3" xfId="6638"/>
    <cellStyle name="_10.Bieuthegioi-tan_NGTT2008(1)_Book3_12 Giao duc, Y Te va Muc songnam2011_nien giam tom tat nong nghiep 2013" xfId="6639"/>
    <cellStyle name="_10.Bieuthegioi-tan_NGTT2008(1)_Book3_12 Giao duc, Y Te va Muc songnam2011_Phan II (In)" xfId="6640"/>
    <cellStyle name="_10.Bieuthegioi-tan_NGTT2008(1)_Book3_13 Van tai 2012" xfId="6641"/>
    <cellStyle name="_10.Bieuthegioi-tan_NGTT2008(1)_Book3_13 Van tai 2012 2" xfId="6642"/>
    <cellStyle name="_10.Bieuthegioi-tan_NGTT2008(1)_Book3_13 Van tai 2012 3" xfId="6643"/>
    <cellStyle name="_10.Bieuthegioi-tan_NGTT2008(1)_Book3_Book1" xfId="6644"/>
    <cellStyle name="_10.Bieuthegioi-tan_NGTT2008(1)_Book3_Book1 2" xfId="6645"/>
    <cellStyle name="_10.Bieuthegioi-tan_NGTT2008(1)_Book3_Book1 3" xfId="6646"/>
    <cellStyle name="_10.Bieuthegioi-tan_NGTT2008(1)_Book3_Book1 4" xfId="6647"/>
    <cellStyle name="_10.Bieuthegioi-tan_NGTT2008(1)_Book3_Book1_Book2" xfId="6648"/>
    <cellStyle name="_10.Bieuthegioi-tan_NGTT2008(1)_Book3_Book1_Book2 2" xfId="6649"/>
    <cellStyle name="_10.Bieuthegioi-tan_NGTT2008(1)_Book3_Book1_Book2 3" xfId="6650"/>
    <cellStyle name="_10.Bieuthegioi-tan_NGTT2008(1)_Book3_Book1_Dieuchinh-DSTB-2010-2014-Tinh-Trungcau-CTK" xfId="6651"/>
    <cellStyle name="_10.Bieuthegioi-tan_NGTT2008(1)_Book3_Book1_Market DSLD 2013  Co so" xfId="6652"/>
    <cellStyle name="_10.Bieuthegioi-tan_NGTT2008(1)_Book3_Book1_Market DSLD 2013  Co so_Dieuchinh-DSTB-2010-2014-Tinh-Trungcau-CTK" xfId="6653"/>
    <cellStyle name="_10.Bieuthegioi-tan_NGTT2008(1)_Book3_Book1_Market DSLD 2013  Co so_Tonghop-phucdap-Tinh-Hanh-TuanAnh-V1" xfId="6654"/>
    <cellStyle name="_10.Bieuthegioi-tan_NGTT2008(1)_Book3_Book1_Market DSLD 2013  Co so_Uoc-danso-2014-2015-2016-BoTaichinh" xfId="6655"/>
    <cellStyle name="_10.Bieuthegioi-tan_NGTT2008(1)_Book3_Book1_Mau" xfId="6656"/>
    <cellStyle name="_10.Bieuthegioi-tan_NGTT2008(1)_Book3_Book1_Mau 2" xfId="6657"/>
    <cellStyle name="_10.Bieuthegioi-tan_NGTT2008(1)_Book3_Book1_Mau 3" xfId="6658"/>
    <cellStyle name="_10.Bieuthegioi-tan_NGTT2008(1)_Book3_Book1_NGTK-daydu-2014-Laodong" xfId="6659"/>
    <cellStyle name="_10.Bieuthegioi-tan_NGTT2008(1)_Book3_Book1_NGTK-daydu-2014-Laodong 2" xfId="6660"/>
    <cellStyle name="_10.Bieuthegioi-tan_NGTT2008(1)_Book3_Book1_NGTK-daydu-2014-Laodong 3" xfId="6661"/>
    <cellStyle name="_10.Bieuthegioi-tan_NGTT2008(1)_Book3_Book1_Nien giam Thong ke_DSLD_2013_gui vu TH" xfId="6662"/>
    <cellStyle name="_10.Bieuthegioi-tan_NGTT2008(1)_Book3_Book1_Nien giam Thong ke_DSLD_2013_gui vu TH_25-12-2014" xfId="6663"/>
    <cellStyle name="_10.Bieuthegioi-tan_NGTT2008(1)_Book3_Book1_Nien giam Thong ke_DSLD_2013_gui vu TH_25-12-2014_Dieuchinh-DSTB-2010-2014-Tinh-Trungcau-CTK" xfId="6664"/>
    <cellStyle name="_10.Bieuthegioi-tan_NGTT2008(1)_Book3_Book1_Nien giam Thong ke_DSLD_2013_gui vu TH_25-12-2014_Tonghop-phucdap-Tinh-Hanh-TuanAnh-V1" xfId="6665"/>
    <cellStyle name="_10.Bieuthegioi-tan_NGTT2008(1)_Book3_Book1_Nien giam Thong ke_DSLD_2013_gui vu TH_25-12-2014_Uoc-danso-2014-2015-2016-BoTaichinh" xfId="6666"/>
    <cellStyle name="_10.Bieuthegioi-tan_NGTT2008(1)_Book3_Book1_Nien giam Thong ke_DSLD_2013_gui vu TH_Dieuchinh-DSTB-2010-2014-Tinh-Trungcau-CTK" xfId="6667"/>
    <cellStyle name="_10.Bieuthegioi-tan_NGTT2008(1)_Book3_Book1_Nien giam Thong ke_DSLD_2013_gui vu TH_Tonghop-phucdap-Tinh-Hanh-TuanAnh-V1" xfId="6668"/>
    <cellStyle name="_10.Bieuthegioi-tan_NGTT2008(1)_Book3_Book1_Nien giam Thong ke_DSLD_2013_gui vu TH_Uoc-danso-2014-2015-2016-BoTaichinh" xfId="6669"/>
    <cellStyle name="_10.Bieuthegioi-tan_NGTT2008(1)_Book3_Book1_Niengiam_Hung_final" xfId="6670"/>
    <cellStyle name="_10.Bieuthegioi-tan_NGTT2008(1)_Book3_Book1_Niengiam_Hung_final 2" xfId="6671"/>
    <cellStyle name="_10.Bieuthegioi-tan_NGTT2008(1)_Book3_Book1_Niengiam_Hung_final 3" xfId="6672"/>
    <cellStyle name="_10.Bieuthegioi-tan_NGTT2008(1)_Book3_Book1_Sovu-lyhon-2014" xfId="6673"/>
    <cellStyle name="_10.Bieuthegioi-tan_NGTT2008(1)_Book3_Book1_Tonghop-phucdap-Tinh-Hanh-TuanAnh-V1" xfId="6674"/>
    <cellStyle name="_10.Bieuthegioi-tan_NGTT2008(1)_Book3_Book1_Uoc-danso-2014-2015-2016-BoTaichinh" xfId="6675"/>
    <cellStyle name="_10.Bieuthegioi-tan_NGTT2008(1)_Book3_Book1_Uoctinh-danso-31-12-2013-BoTaichinh-OUT" xfId="6676"/>
    <cellStyle name="_10.Bieuthegioi-tan_NGTT2008(1)_Book3_Book2" xfId="6677"/>
    <cellStyle name="_10.Bieuthegioi-tan_NGTT2008(1)_Book3_Book2 2" xfId="6678"/>
    <cellStyle name="_10.Bieuthegioi-tan_NGTT2008(1)_Book3_Book2 3" xfId="6679"/>
    <cellStyle name="_10.Bieuthegioi-tan_NGTT2008(1)_Book3_CucThongke-phucdap-Tuan-Anh" xfId="6680"/>
    <cellStyle name="_10.Bieuthegioi-tan_NGTT2008(1)_Book3_CucThongke-phucdap-Tuan-Anh 2" xfId="6681"/>
    <cellStyle name="_10.Bieuthegioi-tan_NGTT2008(1)_Book3_CucThongke-phucdap-Tuan-Anh 3" xfId="6682"/>
    <cellStyle name="_10.Bieuthegioi-tan_NGTT2008(1)_Book3_Dieuchinh-DSTB-2010-2014-Tinh-Trungcau-CTK" xfId="6683"/>
    <cellStyle name="_10.Bieuthegioi-tan_NGTT2008(1)_Book3_Giaoduc2013(ok)" xfId="6684"/>
    <cellStyle name="_10.Bieuthegioi-tan_NGTT2008(1)_Book3_Giaoduc2013(ok) 2" xfId="6685"/>
    <cellStyle name="_10.Bieuthegioi-tan_NGTT2008(1)_Book3_Giaoduc2013(ok) 3" xfId="6686"/>
    <cellStyle name="_10.Bieuthegioi-tan_NGTT2008(1)_Book3_GTSXNN" xfId="6687"/>
    <cellStyle name="_10.Bieuthegioi-tan_NGTT2008(1)_Book3_GTSXNN 2" xfId="6688"/>
    <cellStyle name="_10.Bieuthegioi-tan_NGTT2008(1)_Book3_GTSXNN 3" xfId="6689"/>
    <cellStyle name="_10.Bieuthegioi-tan_NGTT2008(1)_Book3_GTSXNN_Nongnghiep NGDD 2012_cap nhat den 24-5-2013(1)" xfId="6690"/>
    <cellStyle name="_10.Bieuthegioi-tan_NGTT2008(1)_Book3_GTSXNN_Nongnghiep NGDD 2012_cap nhat den 24-5-2013(1) 2" xfId="6691"/>
    <cellStyle name="_10.Bieuthegioi-tan_NGTT2008(1)_Book3_GTSXNN_Nongnghiep NGDD 2012_cap nhat den 24-5-2013(1) 3" xfId="6692"/>
    <cellStyle name="_10.Bieuthegioi-tan_NGTT2008(1)_Book3_Maket NGTT2012 LN,TS (7-1-2013)" xfId="6693"/>
    <cellStyle name="_10.Bieuthegioi-tan_NGTT2008(1)_Book3_Maket NGTT2012 LN,TS (7-1-2013) 2" xfId="6694"/>
    <cellStyle name="_10.Bieuthegioi-tan_NGTT2008(1)_Book3_Maket NGTT2012 LN,TS (7-1-2013) 3" xfId="6695"/>
    <cellStyle name="_10.Bieuthegioi-tan_NGTT2008(1)_Book3_Maket NGTT2012 LN,TS (7-1-2013)_Nongnghiep" xfId="6696"/>
    <cellStyle name="_10.Bieuthegioi-tan_NGTT2008(1)_Book3_Maket NGTT2012 LN,TS (7-1-2013)_Nongnghiep 2" xfId="6697"/>
    <cellStyle name="_10.Bieuthegioi-tan_NGTT2008(1)_Book3_Maket NGTT2012 LN,TS (7-1-2013)_Nongnghiep 3" xfId="6698"/>
    <cellStyle name="_10.Bieuthegioi-tan_NGTT2008(1)_Book3_Market DSLD 2013  Co so" xfId="6699"/>
    <cellStyle name="_10.Bieuthegioi-tan_NGTT2008(1)_Book3_Market DSLD 2013  Co so_Dieuchinh-DSTB-2010-2014-Tinh-Trungcau-CTK" xfId="6700"/>
    <cellStyle name="_10.Bieuthegioi-tan_NGTT2008(1)_Book3_Market DSLD 2013  Co so_Tonghop-phucdap-Tinh-Hanh-TuanAnh-V1" xfId="6701"/>
    <cellStyle name="_10.Bieuthegioi-tan_NGTT2008(1)_Book3_Market DSLD 2013  Co so_Uoc-danso-2014-2015-2016-BoTaichinh" xfId="6702"/>
    <cellStyle name="_10.Bieuthegioi-tan_NGTT2008(1)_Book3_Mau" xfId="6703"/>
    <cellStyle name="_10.Bieuthegioi-tan_NGTT2008(1)_Book3_Mau 2" xfId="6704"/>
    <cellStyle name="_10.Bieuthegioi-tan_NGTT2008(1)_Book3_Mau 3" xfId="6705"/>
    <cellStyle name="_10.Bieuthegioi-tan_NGTT2008(1)_Book3_Ngiam_lamnghiep_2011_v2(1)(1)" xfId="6706"/>
    <cellStyle name="_10.Bieuthegioi-tan_NGTT2008(1)_Book3_Ngiam_lamnghiep_2011_v2(1)(1) 2" xfId="6707"/>
    <cellStyle name="_10.Bieuthegioi-tan_NGTT2008(1)_Book3_Ngiam_lamnghiep_2011_v2(1)(1) 3" xfId="6708"/>
    <cellStyle name="_10.Bieuthegioi-tan_NGTT2008(1)_Book3_Ngiam_lamnghiep_2011_v2(1)(1)_Nongnghiep" xfId="6709"/>
    <cellStyle name="_10.Bieuthegioi-tan_NGTT2008(1)_Book3_Ngiam_lamnghiep_2011_v2(1)(1)_Nongnghiep 2" xfId="6710"/>
    <cellStyle name="_10.Bieuthegioi-tan_NGTT2008(1)_Book3_Ngiam_lamnghiep_2011_v2(1)(1)_Nongnghiep 3" xfId="6711"/>
    <cellStyle name="_10.Bieuthegioi-tan_NGTT2008(1)_Book3_NGTK-daydu-2014-Laodong" xfId="6712"/>
    <cellStyle name="_10.Bieuthegioi-tan_NGTT2008(1)_Book3_NGTK-daydu-2014-Laodong 2" xfId="6713"/>
    <cellStyle name="_10.Bieuthegioi-tan_NGTT2008(1)_Book3_NGTK-daydu-2014-Laodong 3" xfId="6714"/>
    <cellStyle name="_10.Bieuthegioi-tan_NGTT2008(1)_Book3_NGTT LN,TS 2012 (Chuan)" xfId="6715"/>
    <cellStyle name="_10.Bieuthegioi-tan_NGTT2008(1)_Book3_NGTT LN,TS 2012 (Chuan) 2" xfId="6716"/>
    <cellStyle name="_10.Bieuthegioi-tan_NGTT2008(1)_Book3_NGTT LN,TS 2012 (Chuan) 3" xfId="6717"/>
    <cellStyle name="_10.Bieuthegioi-tan_NGTT2008(1)_Book3_Nien giam day du  Nong nghiep 2010" xfId="6718"/>
    <cellStyle name="_10.Bieuthegioi-tan_NGTT2008(1)_Book3_Nien giam day du  Nong nghiep 2010 2" xfId="6719"/>
    <cellStyle name="_10.Bieuthegioi-tan_NGTT2008(1)_Book3_Nien giam day du  Nong nghiep 2010 3" xfId="6720"/>
    <cellStyle name="_10.Bieuthegioi-tan_NGTT2008(1)_Book3_Nien giam Thong ke_DSLD_2013_gui vu TH" xfId="6721"/>
    <cellStyle name="_10.Bieuthegioi-tan_NGTT2008(1)_Book3_Nien giam Thong ke_DSLD_2013_gui vu TH_25-12-2014" xfId="6722"/>
    <cellStyle name="_10.Bieuthegioi-tan_NGTT2008(1)_Book3_Nien giam Thong ke_DSLD_2013_gui vu TH_25-12-2014_Dieuchinh-DSTB-2010-2014-Tinh-Trungcau-CTK" xfId="6723"/>
    <cellStyle name="_10.Bieuthegioi-tan_NGTT2008(1)_Book3_Nien giam Thong ke_DSLD_2013_gui vu TH_25-12-2014_Tonghop-phucdap-Tinh-Hanh-TuanAnh-V1" xfId="6724"/>
    <cellStyle name="_10.Bieuthegioi-tan_NGTT2008(1)_Book3_Nien giam Thong ke_DSLD_2013_gui vu TH_25-12-2014_Uoc-danso-2014-2015-2016-BoTaichinh" xfId="6725"/>
    <cellStyle name="_10.Bieuthegioi-tan_NGTT2008(1)_Book3_Nien giam Thong ke_DSLD_2013_gui vu TH_Dieuchinh-DSTB-2010-2014-Tinh-Trungcau-CTK" xfId="6726"/>
    <cellStyle name="_10.Bieuthegioi-tan_NGTT2008(1)_Book3_Nien giam Thong ke_DSLD_2013_gui vu TH_Tonghop-phucdap-Tinh-Hanh-TuanAnh-V1" xfId="6727"/>
    <cellStyle name="_10.Bieuthegioi-tan_NGTT2008(1)_Book3_Nien giam Thong ke_DSLD_2013_gui vu TH_Uoc-danso-2014-2015-2016-BoTaichinh" xfId="6728"/>
    <cellStyle name="_10.Bieuthegioi-tan_NGTT2008(1)_Book3_Nien giam TT Vu Nong nghiep 2012(solieu)-gui Vu TH 29-3-2013" xfId="6729"/>
    <cellStyle name="_10.Bieuthegioi-tan_NGTT2008(1)_Book3_Nien giam TT Vu Nong nghiep 2012(solieu)-gui Vu TH 29-3-2013 2" xfId="6730"/>
    <cellStyle name="_10.Bieuthegioi-tan_NGTT2008(1)_Book3_Nien giam TT Vu Nong nghiep 2012(solieu)-gui Vu TH 29-3-2013 3" xfId="6731"/>
    <cellStyle name="_10.Bieuthegioi-tan_NGTT2008(1)_Book3_Niengiam_Hung_final" xfId="6732"/>
    <cellStyle name="_10.Bieuthegioi-tan_NGTT2008(1)_Book3_Niengiam_Hung_final 2" xfId="6733"/>
    <cellStyle name="_10.Bieuthegioi-tan_NGTT2008(1)_Book3_Niengiam_Hung_final 3" xfId="6734"/>
    <cellStyle name="_10.Bieuthegioi-tan_NGTT2008(1)_Book3_Nongnghiep" xfId="6735"/>
    <cellStyle name="_10.Bieuthegioi-tan_NGTT2008(1)_Book3_Nongnghiep 2" xfId="6736"/>
    <cellStyle name="_10.Bieuthegioi-tan_NGTT2008(1)_Book3_Nongnghiep 3" xfId="6737"/>
    <cellStyle name="_10.Bieuthegioi-tan_NGTT2008(1)_Book3_Nongnghiep 4" xfId="6738"/>
    <cellStyle name="_10.Bieuthegioi-tan_NGTT2008(1)_Book3_Nongnghiep_Bo sung 04 bieu Cong nghiep" xfId="6739"/>
    <cellStyle name="_10.Bieuthegioi-tan_NGTT2008(1)_Book3_Nongnghiep_Bo sung 04 bieu Cong nghiep 2" xfId="6740"/>
    <cellStyle name="_10.Bieuthegioi-tan_NGTT2008(1)_Book3_Nongnghiep_Bo sung 04 bieu Cong nghiep 3" xfId="6741"/>
    <cellStyle name="_10.Bieuthegioi-tan_NGTT2008(1)_Book3_Nongnghiep_Bo sung 04 bieu Cong nghiep 4" xfId="6742"/>
    <cellStyle name="_10.Bieuthegioi-tan_NGTT2008(1)_Book3_Nongnghiep_Bo sung 04 bieu Cong nghiep_Book2" xfId="6743"/>
    <cellStyle name="_10.Bieuthegioi-tan_NGTT2008(1)_Book3_Nongnghiep_Bo sung 04 bieu Cong nghiep_Book2 2" xfId="6744"/>
    <cellStyle name="_10.Bieuthegioi-tan_NGTT2008(1)_Book3_Nongnghiep_Bo sung 04 bieu Cong nghiep_Book2 3" xfId="6745"/>
    <cellStyle name="_10.Bieuthegioi-tan_NGTT2008(1)_Book3_Nongnghiep_Bo sung 04 bieu Cong nghiep_Dieuchinh-DSTB-2010-2014-Tinh-Trungcau-CTK" xfId="6746"/>
    <cellStyle name="_10.Bieuthegioi-tan_NGTT2008(1)_Book3_Nongnghiep_Bo sung 04 bieu Cong nghiep_Market DSLD 2013  Co so" xfId="6747"/>
    <cellStyle name="_10.Bieuthegioi-tan_NGTT2008(1)_Book3_Nongnghiep_Bo sung 04 bieu Cong nghiep_Market DSLD 2013  Co so_Dieuchinh-DSTB-2010-2014-Tinh-Trungcau-CTK" xfId="6748"/>
    <cellStyle name="_10.Bieuthegioi-tan_NGTT2008(1)_Book3_Nongnghiep_Bo sung 04 bieu Cong nghiep_Market DSLD 2013  Co so_Tonghop-phucdap-Tinh-Hanh-TuanAnh-V1" xfId="6749"/>
    <cellStyle name="_10.Bieuthegioi-tan_NGTT2008(1)_Book3_Nongnghiep_Bo sung 04 bieu Cong nghiep_Market DSLD 2013  Co so_Uoc-danso-2014-2015-2016-BoTaichinh" xfId="6750"/>
    <cellStyle name="_10.Bieuthegioi-tan_NGTT2008(1)_Book3_Nongnghiep_Bo sung 04 bieu Cong nghiep_Mau" xfId="6751"/>
    <cellStyle name="_10.Bieuthegioi-tan_NGTT2008(1)_Book3_Nongnghiep_Bo sung 04 bieu Cong nghiep_Mau 2" xfId="6752"/>
    <cellStyle name="_10.Bieuthegioi-tan_NGTT2008(1)_Book3_Nongnghiep_Bo sung 04 bieu Cong nghiep_Mau 3" xfId="6753"/>
    <cellStyle name="_10.Bieuthegioi-tan_NGTT2008(1)_Book3_Nongnghiep_Bo sung 04 bieu Cong nghiep_NGTK-daydu-2014-Laodong" xfId="6754"/>
    <cellStyle name="_10.Bieuthegioi-tan_NGTT2008(1)_Book3_Nongnghiep_Bo sung 04 bieu Cong nghiep_NGTK-daydu-2014-Laodong 2" xfId="6755"/>
    <cellStyle name="_10.Bieuthegioi-tan_NGTT2008(1)_Book3_Nongnghiep_Bo sung 04 bieu Cong nghiep_NGTK-daydu-2014-Laodong 3" xfId="6756"/>
    <cellStyle name="_10.Bieuthegioi-tan_NGTT2008(1)_Book3_Nongnghiep_Bo sung 04 bieu Cong nghiep_Nien giam Thong ke_DSLD_2013_gui vu TH" xfId="6757"/>
    <cellStyle name="_10.Bieuthegioi-tan_NGTT2008(1)_Book3_Nongnghiep_Bo sung 04 bieu Cong nghiep_Nien giam Thong ke_DSLD_2013_gui vu TH_25-12-2014" xfId="6758"/>
    <cellStyle name="_10.Bieuthegioi-tan_NGTT2008(1)_Book3_Nongnghiep_Bo sung 04 bieu Cong nghiep_Nien giam Thong ke_DSLD_2013_gui vu TH_25-12-2014_Dieuchinh-DSTB-2010-2014-Tinh-Trungcau-CTK" xfId="6759"/>
    <cellStyle name="_10.Bieuthegioi-tan_NGTT2008(1)_Book3_Nongnghiep_Bo sung 04 bieu Cong nghiep_Nien giam Thong ke_DSLD_2013_gui vu TH_25-12-2014_Tonghop-phucdap-Tinh-Hanh-TuanAnh-V1" xfId="6760"/>
    <cellStyle name="_10.Bieuthegioi-tan_NGTT2008(1)_Book3_Nongnghiep_Bo sung 04 bieu Cong nghiep_Nien giam Thong ke_DSLD_2013_gui vu TH_25-12-2014_Uoc-danso-2014-2015-2016-BoTaichinh" xfId="6761"/>
    <cellStyle name="_10.Bieuthegioi-tan_NGTT2008(1)_Book3_Nongnghiep_Bo sung 04 bieu Cong nghiep_Nien giam Thong ke_DSLD_2013_gui vu TH_Dieuchinh-DSTB-2010-2014-Tinh-Trungcau-CTK" xfId="6762"/>
    <cellStyle name="_10.Bieuthegioi-tan_NGTT2008(1)_Book3_Nongnghiep_Bo sung 04 bieu Cong nghiep_Nien giam Thong ke_DSLD_2013_gui vu TH_Tonghop-phucdap-Tinh-Hanh-TuanAnh-V1" xfId="6763"/>
    <cellStyle name="_10.Bieuthegioi-tan_NGTT2008(1)_Book3_Nongnghiep_Bo sung 04 bieu Cong nghiep_Nien giam Thong ke_DSLD_2013_gui vu TH_Uoc-danso-2014-2015-2016-BoTaichinh" xfId="6764"/>
    <cellStyle name="_10.Bieuthegioi-tan_NGTT2008(1)_Book3_Nongnghiep_Bo sung 04 bieu Cong nghiep_Niengiam_Hung_final" xfId="6765"/>
    <cellStyle name="_10.Bieuthegioi-tan_NGTT2008(1)_Book3_Nongnghiep_Bo sung 04 bieu Cong nghiep_Niengiam_Hung_final 2" xfId="6766"/>
    <cellStyle name="_10.Bieuthegioi-tan_NGTT2008(1)_Book3_Nongnghiep_Bo sung 04 bieu Cong nghiep_Niengiam_Hung_final 3" xfId="6767"/>
    <cellStyle name="_10.Bieuthegioi-tan_NGTT2008(1)_Book3_Nongnghiep_Bo sung 04 bieu Cong nghiep_Sovu-lyhon-2014" xfId="6768"/>
    <cellStyle name="_10.Bieuthegioi-tan_NGTT2008(1)_Book3_Nongnghiep_Bo sung 04 bieu Cong nghiep_Tonghop-phucdap-Tinh-Hanh-TuanAnh-V1" xfId="6769"/>
    <cellStyle name="_10.Bieuthegioi-tan_NGTT2008(1)_Book3_Nongnghiep_Bo sung 04 bieu Cong nghiep_Uoc-danso-2014-2015-2016-BoTaichinh" xfId="6770"/>
    <cellStyle name="_10.Bieuthegioi-tan_NGTT2008(1)_Book3_Nongnghiep_Bo sung 04 bieu Cong nghiep_Uoctinh-danso-31-12-2013-BoTaichinh-OUT" xfId="6771"/>
    <cellStyle name="_10.Bieuthegioi-tan_NGTT2008(1)_Book3_Nongnghiep_Book2" xfId="6772"/>
    <cellStyle name="_10.Bieuthegioi-tan_NGTT2008(1)_Book3_Nongnghiep_Book2 2" xfId="6773"/>
    <cellStyle name="_10.Bieuthegioi-tan_NGTT2008(1)_Book3_Nongnghiep_Book2 3" xfId="6774"/>
    <cellStyle name="_10.Bieuthegioi-tan_NGTT2008(1)_Book3_Nongnghiep_Dieuchinh-DSTB-2010-2014-Tinh-Trungcau-CTK" xfId="6775"/>
    <cellStyle name="_10.Bieuthegioi-tan_NGTT2008(1)_Book3_Nongnghiep_Market DSLD 2013  Co so" xfId="6776"/>
    <cellStyle name="_10.Bieuthegioi-tan_NGTT2008(1)_Book3_Nongnghiep_Market DSLD 2013  Co so_Dieuchinh-DSTB-2010-2014-Tinh-Trungcau-CTK" xfId="6777"/>
    <cellStyle name="_10.Bieuthegioi-tan_NGTT2008(1)_Book3_Nongnghiep_Market DSLD 2013  Co so_Tonghop-phucdap-Tinh-Hanh-TuanAnh-V1" xfId="6778"/>
    <cellStyle name="_10.Bieuthegioi-tan_NGTT2008(1)_Book3_Nongnghiep_Market DSLD 2013  Co so_Uoc-danso-2014-2015-2016-BoTaichinh" xfId="6779"/>
    <cellStyle name="_10.Bieuthegioi-tan_NGTT2008(1)_Book3_Nongnghiep_Mau" xfId="6780"/>
    <cellStyle name="_10.Bieuthegioi-tan_NGTT2008(1)_Book3_Nongnghiep_Mau 2" xfId="6781"/>
    <cellStyle name="_10.Bieuthegioi-tan_NGTT2008(1)_Book3_Nongnghiep_Mau 3" xfId="6782"/>
    <cellStyle name="_10.Bieuthegioi-tan_NGTT2008(1)_Book3_Nongnghiep_NGDD 2013 Thu chi NSNN " xfId="6783"/>
    <cellStyle name="_10.Bieuthegioi-tan_NGTT2008(1)_Book3_Nongnghiep_NGDD 2013 Thu chi NSNN  2" xfId="6784"/>
    <cellStyle name="_10.Bieuthegioi-tan_NGTT2008(1)_Book3_Nongnghiep_NGDD 2013 Thu chi NSNN  3" xfId="6785"/>
    <cellStyle name="_10.Bieuthegioi-tan_NGTT2008(1)_Book3_Nongnghiep_NGTK-daydu-2014-Laodong" xfId="6786"/>
    <cellStyle name="_10.Bieuthegioi-tan_NGTT2008(1)_Book3_Nongnghiep_NGTK-daydu-2014-Laodong 2" xfId="6787"/>
    <cellStyle name="_10.Bieuthegioi-tan_NGTT2008(1)_Book3_Nongnghiep_NGTK-daydu-2014-Laodong 3" xfId="6788"/>
    <cellStyle name="_10.Bieuthegioi-tan_NGTT2008(1)_Book3_Nongnghiep_Nien giam Thong ke_DSLD_2013_gui vu TH" xfId="6789"/>
    <cellStyle name="_10.Bieuthegioi-tan_NGTT2008(1)_Book3_Nongnghiep_Nien giam Thong ke_DSLD_2013_gui vu TH_25-12-2014" xfId="6790"/>
    <cellStyle name="_10.Bieuthegioi-tan_NGTT2008(1)_Book3_Nongnghiep_Nien giam Thong ke_DSLD_2013_gui vu TH_25-12-2014_Dieuchinh-DSTB-2010-2014-Tinh-Trungcau-CTK" xfId="6791"/>
    <cellStyle name="_10.Bieuthegioi-tan_NGTT2008(1)_Book3_Nongnghiep_Nien giam Thong ke_DSLD_2013_gui vu TH_25-12-2014_Tonghop-phucdap-Tinh-Hanh-TuanAnh-V1" xfId="6792"/>
    <cellStyle name="_10.Bieuthegioi-tan_NGTT2008(1)_Book3_Nongnghiep_Nien giam Thong ke_DSLD_2013_gui vu TH_25-12-2014_Uoc-danso-2014-2015-2016-BoTaichinh" xfId="6793"/>
    <cellStyle name="_10.Bieuthegioi-tan_NGTT2008(1)_Book3_Nongnghiep_Nien giam Thong ke_DSLD_2013_gui vu TH_Dieuchinh-DSTB-2010-2014-Tinh-Trungcau-CTK" xfId="6794"/>
    <cellStyle name="_10.Bieuthegioi-tan_NGTT2008(1)_Book3_Nongnghiep_Nien giam Thong ke_DSLD_2013_gui vu TH_Tonghop-phucdap-Tinh-Hanh-TuanAnh-V1" xfId="6795"/>
    <cellStyle name="_10.Bieuthegioi-tan_NGTT2008(1)_Book3_Nongnghiep_Nien giam Thong ke_DSLD_2013_gui vu TH_Uoc-danso-2014-2015-2016-BoTaichinh" xfId="6796"/>
    <cellStyle name="_10.Bieuthegioi-tan_NGTT2008(1)_Book3_Nongnghiep_Niengiam_Hung_final" xfId="6797"/>
    <cellStyle name="_10.Bieuthegioi-tan_NGTT2008(1)_Book3_Nongnghiep_Niengiam_Hung_final 2" xfId="6798"/>
    <cellStyle name="_10.Bieuthegioi-tan_NGTT2008(1)_Book3_Nongnghiep_Niengiam_Hung_final 3" xfId="6799"/>
    <cellStyle name="_10.Bieuthegioi-tan_NGTT2008(1)_Book3_Nongnghiep_Nongnghiep NGDD 2012_cap nhat den 24-5-2013(1)" xfId="6800"/>
    <cellStyle name="_10.Bieuthegioi-tan_NGTT2008(1)_Book3_Nongnghiep_Nongnghiep NGDD 2012_cap nhat den 24-5-2013(1) 2" xfId="6801"/>
    <cellStyle name="_10.Bieuthegioi-tan_NGTT2008(1)_Book3_Nongnghiep_Nongnghiep NGDD 2012_cap nhat den 24-5-2013(1) 3" xfId="6802"/>
    <cellStyle name="_10.Bieuthegioi-tan_NGTT2008(1)_Book3_Nongnghiep_Sovu-lyhon-2014" xfId="6803"/>
    <cellStyle name="_10.Bieuthegioi-tan_NGTT2008(1)_Book3_Nongnghiep_TKQG" xfId="6804"/>
    <cellStyle name="_10.Bieuthegioi-tan_NGTT2008(1)_Book3_Nongnghiep_Tonghop-phucdap-Tinh-Hanh-TuanAnh-V1" xfId="6805"/>
    <cellStyle name="_10.Bieuthegioi-tan_NGTT2008(1)_Book3_Nongnghiep_Uoc-danso-2014-2015-2016-BoTaichinh" xfId="6806"/>
    <cellStyle name="_10.Bieuthegioi-tan_NGTT2008(1)_Book3_Nongnghiep_Uoctinh-danso-31-12-2013-BoTaichinh-OUT" xfId="6807"/>
    <cellStyle name="_10.Bieuthegioi-tan_NGTT2008(1)_Book3_So lieu quoc te TH" xfId="6808"/>
    <cellStyle name="_10.Bieuthegioi-tan_NGTT2008(1)_Book3_So lieu quoc te TH 2" xfId="6809"/>
    <cellStyle name="_10.Bieuthegioi-tan_NGTT2008(1)_Book3_So lieu quoc te TH 3" xfId="6810"/>
    <cellStyle name="_10.Bieuthegioi-tan_NGTT2008(1)_Book3_So lieu quoc te TH_08 Cong nghiep 2010" xfId="6811"/>
    <cellStyle name="_10.Bieuthegioi-tan_NGTT2008(1)_Book3_So lieu quoc te TH_08 Cong nghiep 2010 2" xfId="6812"/>
    <cellStyle name="_10.Bieuthegioi-tan_NGTT2008(1)_Book3_So lieu quoc te TH_08 Cong nghiep 2010 3" xfId="6813"/>
    <cellStyle name="_10.Bieuthegioi-tan_NGTT2008(1)_Book3_So lieu quoc te TH_08 Thuong mai va Du lich (Ok)" xfId="6814"/>
    <cellStyle name="_10.Bieuthegioi-tan_NGTT2008(1)_Book3_So lieu quoc te TH_08 Thuong mai va Du lich (Ok) 2" xfId="6815"/>
    <cellStyle name="_10.Bieuthegioi-tan_NGTT2008(1)_Book3_So lieu quoc te TH_08 Thuong mai va Du lich (Ok) 3" xfId="6816"/>
    <cellStyle name="_10.Bieuthegioi-tan_NGTT2008(1)_Book3_So lieu quoc te TH_09 Chi so gia 2011- VuTKG-1 (Ok)" xfId="6817"/>
    <cellStyle name="_10.Bieuthegioi-tan_NGTT2008(1)_Book3_So lieu quoc te TH_09 Chi so gia 2011- VuTKG-1 (Ok) 2" xfId="6818"/>
    <cellStyle name="_10.Bieuthegioi-tan_NGTT2008(1)_Book3_So lieu quoc te TH_09 Chi so gia 2011- VuTKG-1 (Ok) 3" xfId="6819"/>
    <cellStyle name="_10.Bieuthegioi-tan_NGTT2008(1)_Book3_So lieu quoc te TH_09 Du lich" xfId="6820"/>
    <cellStyle name="_10.Bieuthegioi-tan_NGTT2008(1)_Book3_So lieu quoc te TH_09 Du lich 2" xfId="6821"/>
    <cellStyle name="_10.Bieuthegioi-tan_NGTT2008(1)_Book3_So lieu quoc te TH_09 Du lich 3" xfId="6822"/>
    <cellStyle name="_10.Bieuthegioi-tan_NGTT2008(1)_Book3_So lieu quoc te TH_10 Van tai va BCVT (da sua ok)" xfId="6823"/>
    <cellStyle name="_10.Bieuthegioi-tan_NGTT2008(1)_Book3_So lieu quoc te TH_10 Van tai va BCVT (da sua ok) 2" xfId="6824"/>
    <cellStyle name="_10.Bieuthegioi-tan_NGTT2008(1)_Book3_So lieu quoc te TH_10 Van tai va BCVT (da sua ok) 3" xfId="6825"/>
    <cellStyle name="_10.Bieuthegioi-tan_NGTT2008(1)_Book3_So lieu quoc te TH_12 Giao duc, Y Te va Muc songnam2011" xfId="6826"/>
    <cellStyle name="_10.Bieuthegioi-tan_NGTT2008(1)_Book3_So lieu quoc te TH_12 Giao duc, Y Te va Muc songnam2011 2" xfId="6827"/>
    <cellStyle name="_10.Bieuthegioi-tan_NGTT2008(1)_Book3_So lieu quoc te TH_12 Giao duc, Y Te va Muc songnam2011 3" xfId="6828"/>
    <cellStyle name="_10.Bieuthegioi-tan_NGTT2008(1)_Book3_So lieu quoc te TH_nien giam tom tat du lich va XNK" xfId="6829"/>
    <cellStyle name="_10.Bieuthegioi-tan_NGTT2008(1)_Book3_So lieu quoc te TH_nien giam tom tat du lich va XNK 2" xfId="6830"/>
    <cellStyle name="_10.Bieuthegioi-tan_NGTT2008(1)_Book3_So lieu quoc te TH_nien giam tom tat du lich va XNK 3" xfId="6831"/>
    <cellStyle name="_10.Bieuthegioi-tan_NGTT2008(1)_Book3_So lieu quoc te TH_Nongnghiep" xfId="6832"/>
    <cellStyle name="_10.Bieuthegioi-tan_NGTT2008(1)_Book3_So lieu quoc te TH_Nongnghiep 2" xfId="6833"/>
    <cellStyle name="_10.Bieuthegioi-tan_NGTT2008(1)_Book3_So lieu quoc te TH_Nongnghiep 3" xfId="6834"/>
    <cellStyle name="_10.Bieuthegioi-tan_NGTT2008(1)_Book3_So lieu quoc te TH_XNK" xfId="6835"/>
    <cellStyle name="_10.Bieuthegioi-tan_NGTT2008(1)_Book3_So lieu quoc te TH_XNK 2" xfId="6836"/>
    <cellStyle name="_10.Bieuthegioi-tan_NGTT2008(1)_Book3_So lieu quoc te TH_XNK 3" xfId="6837"/>
    <cellStyle name="_10.Bieuthegioi-tan_NGTT2008(1)_Book3_So lieu quoc te(GDP)" xfId="6838"/>
    <cellStyle name="_10.Bieuthegioi-tan_NGTT2008(1)_Book3_So lieu quoc te(GDP) 2" xfId="6839"/>
    <cellStyle name="_10.Bieuthegioi-tan_NGTT2008(1)_Book3_So lieu quoc te(GDP) 3" xfId="6840"/>
    <cellStyle name="_10.Bieuthegioi-tan_NGTT2008(1)_Book3_So lieu quoc te(GDP) 4" xfId="6841"/>
    <cellStyle name="_10.Bieuthegioi-tan_NGTT2008(1)_Book3_So lieu quoc te(GDP)_02  Dan so lao dong(OK)" xfId="6842"/>
    <cellStyle name="_10.Bieuthegioi-tan_NGTT2008(1)_Book3_So lieu quoc te(GDP)_02  Dan so lao dong(OK) 2" xfId="6843"/>
    <cellStyle name="_10.Bieuthegioi-tan_NGTT2008(1)_Book3_So lieu quoc te(GDP)_02  Dan so lao dong(OK) 3" xfId="6844"/>
    <cellStyle name="_10.Bieuthegioi-tan_NGTT2008(1)_Book3_So lieu quoc te(GDP)_03 TKQG va Thu chi NSNN 2012" xfId="6845"/>
    <cellStyle name="_10.Bieuthegioi-tan_NGTT2008(1)_Book3_So lieu quoc te(GDP)_03 TKQG va Thu chi NSNN 2012 2" xfId="6846"/>
    <cellStyle name="_10.Bieuthegioi-tan_NGTT2008(1)_Book3_So lieu quoc te(GDP)_03 TKQG va Thu chi NSNN 2012 3" xfId="6847"/>
    <cellStyle name="_10.Bieuthegioi-tan_NGTT2008(1)_Book3_So lieu quoc te(GDP)_04 Doanh nghiep va CSKDCT 2012" xfId="6848"/>
    <cellStyle name="_10.Bieuthegioi-tan_NGTT2008(1)_Book3_So lieu quoc te(GDP)_04 Doanh nghiep va CSKDCT 2012 2" xfId="6849"/>
    <cellStyle name="_10.Bieuthegioi-tan_NGTT2008(1)_Book3_So lieu quoc te(GDP)_04 Doanh nghiep va CSKDCT 2012 3" xfId="6850"/>
    <cellStyle name="_10.Bieuthegioi-tan_NGTT2008(1)_Book3_So lieu quoc te(GDP)_05 Doanh nghiep va Ca the_2011 (Ok)" xfId="6851"/>
    <cellStyle name="_10.Bieuthegioi-tan_NGTT2008(1)_Book3_So lieu quoc te(GDP)_06 NGTT LN,TS 2013 co so" xfId="6852"/>
    <cellStyle name="_10.Bieuthegioi-tan_NGTT2008(1)_Book3_So lieu quoc te(GDP)_07 NGTT CN 2012" xfId="6853"/>
    <cellStyle name="_10.Bieuthegioi-tan_NGTT2008(1)_Book3_So lieu quoc te(GDP)_07 NGTT CN 2012 2" xfId="6854"/>
    <cellStyle name="_10.Bieuthegioi-tan_NGTT2008(1)_Book3_So lieu quoc te(GDP)_07 NGTT CN 2012 3" xfId="6855"/>
    <cellStyle name="_10.Bieuthegioi-tan_NGTT2008(1)_Book3_So lieu quoc te(GDP)_08 Thuong mai Tong muc - Diep" xfId="6856"/>
    <cellStyle name="_10.Bieuthegioi-tan_NGTT2008(1)_Book3_So lieu quoc te(GDP)_08 Thuong mai Tong muc - Diep 2" xfId="6857"/>
    <cellStyle name="_10.Bieuthegioi-tan_NGTT2008(1)_Book3_So lieu quoc te(GDP)_08 Thuong mai Tong muc - Diep 3" xfId="6858"/>
    <cellStyle name="_10.Bieuthegioi-tan_NGTT2008(1)_Book3_So lieu quoc te(GDP)_08 Thuong mai va Du lich (Ok)" xfId="6859"/>
    <cellStyle name="_10.Bieuthegioi-tan_NGTT2008(1)_Book3_So lieu quoc te(GDP)_08 Thuong mai va Du lich (Ok) 2" xfId="6860"/>
    <cellStyle name="_10.Bieuthegioi-tan_NGTT2008(1)_Book3_So lieu quoc te(GDP)_08 Thuong mai va Du lich (Ok) 3" xfId="6861"/>
    <cellStyle name="_10.Bieuthegioi-tan_NGTT2008(1)_Book3_So lieu quoc te(GDP)_08 Thuong mai va Du lich (Ok)_nien giam tom tat nong nghiep 2013" xfId="6862"/>
    <cellStyle name="_10.Bieuthegioi-tan_NGTT2008(1)_Book3_So lieu quoc te(GDP)_08 Thuong mai va Du lich (Ok)_Phan II (In)" xfId="6863"/>
    <cellStyle name="_10.Bieuthegioi-tan_NGTT2008(1)_Book3_So lieu quoc te(GDP)_09 Chi so gia 2011- VuTKG-1 (Ok)" xfId="6864"/>
    <cellStyle name="_10.Bieuthegioi-tan_NGTT2008(1)_Book3_So lieu quoc te(GDP)_09 Chi so gia 2011- VuTKG-1 (Ok) 2" xfId="6865"/>
    <cellStyle name="_10.Bieuthegioi-tan_NGTT2008(1)_Book3_So lieu quoc te(GDP)_09 Chi so gia 2011- VuTKG-1 (Ok) 3" xfId="6866"/>
    <cellStyle name="_10.Bieuthegioi-tan_NGTT2008(1)_Book3_So lieu quoc te(GDP)_09 Chi so gia 2011- VuTKG-1 (Ok)_nien giam tom tat nong nghiep 2013" xfId="6867"/>
    <cellStyle name="_10.Bieuthegioi-tan_NGTT2008(1)_Book3_So lieu quoc te(GDP)_09 Chi so gia 2011- VuTKG-1 (Ok)_Phan II (In)" xfId="6868"/>
    <cellStyle name="_10.Bieuthegioi-tan_NGTT2008(1)_Book3_So lieu quoc te(GDP)_09 Du lich" xfId="6869"/>
    <cellStyle name="_10.Bieuthegioi-tan_NGTT2008(1)_Book3_So lieu quoc te(GDP)_09 Du lich 2" xfId="6870"/>
    <cellStyle name="_10.Bieuthegioi-tan_NGTT2008(1)_Book3_So lieu quoc te(GDP)_09 Du lich 3" xfId="6871"/>
    <cellStyle name="_10.Bieuthegioi-tan_NGTT2008(1)_Book3_So lieu quoc te(GDP)_09 Du lich_nien giam tom tat nong nghiep 2013" xfId="6872"/>
    <cellStyle name="_10.Bieuthegioi-tan_NGTT2008(1)_Book3_So lieu quoc te(GDP)_09 Du lich_Phan II (In)" xfId="6873"/>
    <cellStyle name="_10.Bieuthegioi-tan_NGTT2008(1)_Book3_So lieu quoc te(GDP)_10 Van tai va BCVT (da sua ok)" xfId="6874"/>
    <cellStyle name="_10.Bieuthegioi-tan_NGTT2008(1)_Book3_So lieu quoc te(GDP)_10 Van tai va BCVT (da sua ok) 2" xfId="6875"/>
    <cellStyle name="_10.Bieuthegioi-tan_NGTT2008(1)_Book3_So lieu quoc te(GDP)_10 Van tai va BCVT (da sua ok) 3" xfId="6876"/>
    <cellStyle name="_10.Bieuthegioi-tan_NGTT2008(1)_Book3_So lieu quoc te(GDP)_10 Van tai va BCVT (da sua ok)_nien giam tom tat nong nghiep 2013" xfId="6877"/>
    <cellStyle name="_10.Bieuthegioi-tan_NGTT2008(1)_Book3_So lieu quoc te(GDP)_10 Van tai va BCVT (da sua ok)_Phan II (In)" xfId="6878"/>
    <cellStyle name="_10.Bieuthegioi-tan_NGTT2008(1)_Book3_So lieu quoc te(GDP)_11 (3)" xfId="6879"/>
    <cellStyle name="_10.Bieuthegioi-tan_NGTT2008(1)_Book3_So lieu quoc te(GDP)_11 (3) 2" xfId="6880"/>
    <cellStyle name="_10.Bieuthegioi-tan_NGTT2008(1)_Book3_So lieu quoc te(GDP)_11 (3) 3" xfId="6881"/>
    <cellStyle name="_10.Bieuthegioi-tan_NGTT2008(1)_Book3_So lieu quoc te(GDP)_11 (3) 4" xfId="6882"/>
    <cellStyle name="_10.Bieuthegioi-tan_NGTT2008(1)_Book3_So lieu quoc te(GDP)_11 (3)_04 Doanh nghiep va CSKDCT 2012" xfId="6883"/>
    <cellStyle name="_10.Bieuthegioi-tan_NGTT2008(1)_Book3_So lieu quoc te(GDP)_11 (3)_04 Doanh nghiep va CSKDCT 2012 2" xfId="6884"/>
    <cellStyle name="_10.Bieuthegioi-tan_NGTT2008(1)_Book3_So lieu quoc te(GDP)_11 (3)_04 Doanh nghiep va CSKDCT 2012 3" xfId="6885"/>
    <cellStyle name="_10.Bieuthegioi-tan_NGTT2008(1)_Book3_So lieu quoc te(GDP)_11 (3)_Book2" xfId="6886"/>
    <cellStyle name="_10.Bieuthegioi-tan_NGTT2008(1)_Book3_So lieu quoc te(GDP)_11 (3)_Book2 2" xfId="6887"/>
    <cellStyle name="_10.Bieuthegioi-tan_NGTT2008(1)_Book3_So lieu quoc te(GDP)_11 (3)_Book2 3" xfId="6888"/>
    <cellStyle name="_10.Bieuthegioi-tan_NGTT2008(1)_Book3_So lieu quoc te(GDP)_11 (3)_NGTK-daydu-2014-Laodong" xfId="6889"/>
    <cellStyle name="_10.Bieuthegioi-tan_NGTT2008(1)_Book3_So lieu quoc te(GDP)_11 (3)_NGTK-daydu-2014-Laodong 2" xfId="6890"/>
    <cellStyle name="_10.Bieuthegioi-tan_NGTT2008(1)_Book3_So lieu quoc te(GDP)_11 (3)_NGTK-daydu-2014-Laodong 3" xfId="6891"/>
    <cellStyle name="_10.Bieuthegioi-tan_NGTT2008(1)_Book3_So lieu quoc te(GDP)_11 (3)_nien giam tom tat nong nghiep 2013" xfId="6892"/>
    <cellStyle name="_10.Bieuthegioi-tan_NGTT2008(1)_Book3_So lieu quoc te(GDP)_11 (3)_Niengiam_Hung_final" xfId="6893"/>
    <cellStyle name="_10.Bieuthegioi-tan_NGTT2008(1)_Book3_So lieu quoc te(GDP)_11 (3)_Niengiam_Hung_final 2" xfId="6894"/>
    <cellStyle name="_10.Bieuthegioi-tan_NGTT2008(1)_Book3_So lieu quoc te(GDP)_11 (3)_Niengiam_Hung_final 3" xfId="6895"/>
    <cellStyle name="_10.Bieuthegioi-tan_NGTT2008(1)_Book3_So lieu quoc te(GDP)_11 (3)_Phan II (In)" xfId="6896"/>
    <cellStyle name="_10.Bieuthegioi-tan_NGTT2008(1)_Book3_So lieu quoc te(GDP)_11 (3)_Sovu-lyhon-2014" xfId="6897"/>
    <cellStyle name="_10.Bieuthegioi-tan_NGTT2008(1)_Book3_So lieu quoc te(GDP)_11 (3)_Xl0000167" xfId="6898"/>
    <cellStyle name="_10.Bieuthegioi-tan_NGTT2008(1)_Book3_So lieu quoc te(GDP)_11 (3)_Xl0000167 2" xfId="6899"/>
    <cellStyle name="_10.Bieuthegioi-tan_NGTT2008(1)_Book3_So lieu quoc te(GDP)_11 (3)_Xl0000167 3" xfId="6900"/>
    <cellStyle name="_10.Bieuthegioi-tan_NGTT2008(1)_Book3_So lieu quoc te(GDP)_12 (2)" xfId="6901"/>
    <cellStyle name="_10.Bieuthegioi-tan_NGTT2008(1)_Book3_So lieu quoc te(GDP)_12 (2) 2" xfId="6902"/>
    <cellStyle name="_10.Bieuthegioi-tan_NGTT2008(1)_Book3_So lieu quoc te(GDP)_12 (2) 3" xfId="6903"/>
    <cellStyle name="_10.Bieuthegioi-tan_NGTT2008(1)_Book3_So lieu quoc te(GDP)_12 (2) 4" xfId="6904"/>
    <cellStyle name="_10.Bieuthegioi-tan_NGTT2008(1)_Book3_So lieu quoc te(GDP)_12 (2)_04 Doanh nghiep va CSKDCT 2012" xfId="6905"/>
    <cellStyle name="_10.Bieuthegioi-tan_NGTT2008(1)_Book3_So lieu quoc te(GDP)_12 (2)_04 Doanh nghiep va CSKDCT 2012 2" xfId="6906"/>
    <cellStyle name="_10.Bieuthegioi-tan_NGTT2008(1)_Book3_So lieu quoc te(GDP)_12 (2)_04 Doanh nghiep va CSKDCT 2012 3" xfId="6907"/>
    <cellStyle name="_10.Bieuthegioi-tan_NGTT2008(1)_Book3_So lieu quoc te(GDP)_12 (2)_Book2" xfId="6908"/>
    <cellStyle name="_10.Bieuthegioi-tan_NGTT2008(1)_Book3_So lieu quoc te(GDP)_12 (2)_Book2 2" xfId="6909"/>
    <cellStyle name="_10.Bieuthegioi-tan_NGTT2008(1)_Book3_So lieu quoc te(GDP)_12 (2)_Book2 3" xfId="6910"/>
    <cellStyle name="_10.Bieuthegioi-tan_NGTT2008(1)_Book3_So lieu quoc te(GDP)_12 (2)_NGTK-daydu-2014-Laodong" xfId="6911"/>
    <cellStyle name="_10.Bieuthegioi-tan_NGTT2008(1)_Book3_So lieu quoc te(GDP)_12 (2)_NGTK-daydu-2014-Laodong 2" xfId="6912"/>
    <cellStyle name="_10.Bieuthegioi-tan_NGTT2008(1)_Book3_So lieu quoc te(GDP)_12 (2)_NGTK-daydu-2014-Laodong 3" xfId="6913"/>
    <cellStyle name="_10.Bieuthegioi-tan_NGTT2008(1)_Book3_So lieu quoc te(GDP)_12 (2)_nien giam tom tat nong nghiep 2013" xfId="6914"/>
    <cellStyle name="_10.Bieuthegioi-tan_NGTT2008(1)_Book3_So lieu quoc te(GDP)_12 (2)_Niengiam_Hung_final" xfId="6915"/>
    <cellStyle name="_10.Bieuthegioi-tan_NGTT2008(1)_Book3_So lieu quoc te(GDP)_12 (2)_Niengiam_Hung_final 2" xfId="6916"/>
    <cellStyle name="_10.Bieuthegioi-tan_NGTT2008(1)_Book3_So lieu quoc te(GDP)_12 (2)_Niengiam_Hung_final 3" xfId="6917"/>
    <cellStyle name="_10.Bieuthegioi-tan_NGTT2008(1)_Book3_So lieu quoc te(GDP)_12 (2)_Phan II (In)" xfId="6918"/>
    <cellStyle name="_10.Bieuthegioi-tan_NGTT2008(1)_Book3_So lieu quoc te(GDP)_12 (2)_Sovu-lyhon-2014" xfId="6919"/>
    <cellStyle name="_10.Bieuthegioi-tan_NGTT2008(1)_Book3_So lieu quoc te(GDP)_12 (2)_Xl0000167" xfId="6920"/>
    <cellStyle name="_10.Bieuthegioi-tan_NGTT2008(1)_Book3_So lieu quoc te(GDP)_12 (2)_Xl0000167 2" xfId="6921"/>
    <cellStyle name="_10.Bieuthegioi-tan_NGTT2008(1)_Book3_So lieu quoc te(GDP)_12 (2)_Xl0000167 3" xfId="6922"/>
    <cellStyle name="_10.Bieuthegioi-tan_NGTT2008(1)_Book3_So lieu quoc te(GDP)_12 Giao duc, Y Te va Muc songnam2011" xfId="6923"/>
    <cellStyle name="_10.Bieuthegioi-tan_NGTT2008(1)_Book3_So lieu quoc te(GDP)_12 Giao duc, Y Te va Muc songnam2011 2" xfId="6924"/>
    <cellStyle name="_10.Bieuthegioi-tan_NGTT2008(1)_Book3_So lieu quoc te(GDP)_12 Giao duc, Y Te va Muc songnam2011 3" xfId="6925"/>
    <cellStyle name="_10.Bieuthegioi-tan_NGTT2008(1)_Book3_So lieu quoc te(GDP)_12 Giao duc, Y Te va Muc songnam2011_nien giam tom tat nong nghiep 2013" xfId="6926"/>
    <cellStyle name="_10.Bieuthegioi-tan_NGTT2008(1)_Book3_So lieu quoc te(GDP)_12 Giao duc, Y Te va Muc songnam2011_Phan II (In)" xfId="6927"/>
    <cellStyle name="_10.Bieuthegioi-tan_NGTT2008(1)_Book3_So lieu quoc te(GDP)_12 MSDC_Thuy Van" xfId="6928"/>
    <cellStyle name="_10.Bieuthegioi-tan_NGTT2008(1)_Book3_So lieu quoc te(GDP)_12 So lieu quoc te (Ok)" xfId="6929"/>
    <cellStyle name="_10.Bieuthegioi-tan_NGTT2008(1)_Book3_So lieu quoc te(GDP)_12 So lieu quoc te (Ok) 2" xfId="6930"/>
    <cellStyle name="_10.Bieuthegioi-tan_NGTT2008(1)_Book3_So lieu quoc te(GDP)_12 So lieu quoc te (Ok) 3" xfId="6931"/>
    <cellStyle name="_10.Bieuthegioi-tan_NGTT2008(1)_Book3_So lieu quoc te(GDP)_12 So lieu quoc te (Ok)_nien giam tom tat nong nghiep 2013" xfId="6932"/>
    <cellStyle name="_10.Bieuthegioi-tan_NGTT2008(1)_Book3_So lieu quoc te(GDP)_12 So lieu quoc te (Ok)_Phan II (In)" xfId="6933"/>
    <cellStyle name="_10.Bieuthegioi-tan_NGTT2008(1)_Book3_So lieu quoc te(GDP)_13 Van tai 2012" xfId="6934"/>
    <cellStyle name="_10.Bieuthegioi-tan_NGTT2008(1)_Book3_So lieu quoc te(GDP)_13 Van tai 2012 2" xfId="6935"/>
    <cellStyle name="_10.Bieuthegioi-tan_NGTT2008(1)_Book3_So lieu quoc te(GDP)_13 Van tai 2012 3" xfId="6936"/>
    <cellStyle name="_10.Bieuthegioi-tan_NGTT2008(1)_Book3_So lieu quoc te(GDP)_Book2" xfId="6937"/>
    <cellStyle name="_10.Bieuthegioi-tan_NGTT2008(1)_Book3_So lieu quoc te(GDP)_Book2 2" xfId="6938"/>
    <cellStyle name="_10.Bieuthegioi-tan_NGTT2008(1)_Book3_So lieu quoc te(GDP)_Book2 3" xfId="6939"/>
    <cellStyle name="_10.Bieuthegioi-tan_NGTT2008(1)_Book3_So lieu quoc te(GDP)_Giaoduc2013(ok)" xfId="6940"/>
    <cellStyle name="_10.Bieuthegioi-tan_NGTT2008(1)_Book3_So lieu quoc te(GDP)_Giaoduc2013(ok) 2" xfId="6941"/>
    <cellStyle name="_10.Bieuthegioi-tan_NGTT2008(1)_Book3_So lieu quoc te(GDP)_Giaoduc2013(ok) 3" xfId="6942"/>
    <cellStyle name="_10.Bieuthegioi-tan_NGTT2008(1)_Book3_So lieu quoc te(GDP)_Maket NGTT2012 LN,TS (7-1-2013)" xfId="6943"/>
    <cellStyle name="_10.Bieuthegioi-tan_NGTT2008(1)_Book3_So lieu quoc te(GDP)_Maket NGTT2012 LN,TS (7-1-2013) 2" xfId="6944"/>
    <cellStyle name="_10.Bieuthegioi-tan_NGTT2008(1)_Book3_So lieu quoc te(GDP)_Maket NGTT2012 LN,TS (7-1-2013) 3" xfId="6945"/>
    <cellStyle name="_10.Bieuthegioi-tan_NGTT2008(1)_Book3_So lieu quoc te(GDP)_Maket NGTT2012 LN,TS (7-1-2013)_Nongnghiep" xfId="6946"/>
    <cellStyle name="_10.Bieuthegioi-tan_NGTT2008(1)_Book3_So lieu quoc te(GDP)_Maket NGTT2012 LN,TS (7-1-2013)_Nongnghiep 2" xfId="6947"/>
    <cellStyle name="_10.Bieuthegioi-tan_NGTT2008(1)_Book3_So lieu quoc te(GDP)_Maket NGTT2012 LN,TS (7-1-2013)_Nongnghiep 3" xfId="6948"/>
    <cellStyle name="_10.Bieuthegioi-tan_NGTT2008(1)_Book3_So lieu quoc te(GDP)_Mau" xfId="6949"/>
    <cellStyle name="_10.Bieuthegioi-tan_NGTT2008(1)_Book3_So lieu quoc te(GDP)_Ngiam_lamnghiep_2011_v2(1)(1)" xfId="6950"/>
    <cellStyle name="_10.Bieuthegioi-tan_NGTT2008(1)_Book3_So lieu quoc te(GDP)_Ngiam_lamnghiep_2011_v2(1)(1) 2" xfId="6951"/>
    <cellStyle name="_10.Bieuthegioi-tan_NGTT2008(1)_Book3_So lieu quoc te(GDP)_Ngiam_lamnghiep_2011_v2(1)(1) 3" xfId="6952"/>
    <cellStyle name="_10.Bieuthegioi-tan_NGTT2008(1)_Book3_So lieu quoc te(GDP)_Ngiam_lamnghiep_2011_v2(1)(1)_Nongnghiep" xfId="6953"/>
    <cellStyle name="_10.Bieuthegioi-tan_NGTT2008(1)_Book3_So lieu quoc te(GDP)_Ngiam_lamnghiep_2011_v2(1)(1)_Nongnghiep 2" xfId="6954"/>
    <cellStyle name="_10.Bieuthegioi-tan_NGTT2008(1)_Book3_So lieu quoc te(GDP)_Ngiam_lamnghiep_2011_v2(1)(1)_Nongnghiep 3" xfId="6955"/>
    <cellStyle name="_10.Bieuthegioi-tan_NGTT2008(1)_Book3_So lieu quoc te(GDP)_NGTK-daydu-2014-Laodong" xfId="6956"/>
    <cellStyle name="_10.Bieuthegioi-tan_NGTT2008(1)_Book3_So lieu quoc te(GDP)_NGTK-daydu-2014-Laodong 2" xfId="6957"/>
    <cellStyle name="_10.Bieuthegioi-tan_NGTT2008(1)_Book3_So lieu quoc te(GDP)_NGTK-daydu-2014-Laodong 3" xfId="6958"/>
    <cellStyle name="_10.Bieuthegioi-tan_NGTT2008(1)_Book3_So lieu quoc te(GDP)_NGTT LN,TS 2012 (Chuan)" xfId="6959"/>
    <cellStyle name="_10.Bieuthegioi-tan_NGTT2008(1)_Book3_So lieu quoc te(GDP)_NGTT LN,TS 2012 (Chuan) 2" xfId="6960"/>
    <cellStyle name="_10.Bieuthegioi-tan_NGTT2008(1)_Book3_So lieu quoc te(GDP)_NGTT LN,TS 2012 (Chuan) 3" xfId="6961"/>
    <cellStyle name="_10.Bieuthegioi-tan_NGTT2008(1)_Book3_So lieu quoc te(GDP)_Nien giam TT Vu Nong nghiep 2012(solieu)-gui Vu TH 29-3-2013" xfId="6962"/>
    <cellStyle name="_10.Bieuthegioi-tan_NGTT2008(1)_Book3_So lieu quoc te(GDP)_Nien giam TT Vu Nong nghiep 2012(solieu)-gui Vu TH 29-3-2013 2" xfId="6963"/>
    <cellStyle name="_10.Bieuthegioi-tan_NGTT2008(1)_Book3_So lieu quoc te(GDP)_Nien giam TT Vu Nong nghiep 2012(solieu)-gui Vu TH 29-3-2013 3" xfId="6964"/>
    <cellStyle name="_10.Bieuthegioi-tan_NGTT2008(1)_Book3_So lieu quoc te(GDP)_Niengiam_Hung_final" xfId="6965"/>
    <cellStyle name="_10.Bieuthegioi-tan_NGTT2008(1)_Book3_So lieu quoc te(GDP)_Niengiam_Hung_final 2" xfId="6966"/>
    <cellStyle name="_10.Bieuthegioi-tan_NGTT2008(1)_Book3_So lieu quoc te(GDP)_Niengiam_Hung_final 3" xfId="6967"/>
    <cellStyle name="_10.Bieuthegioi-tan_NGTT2008(1)_Book3_So lieu quoc te(GDP)_Nongnghiep" xfId="6968"/>
    <cellStyle name="_10.Bieuthegioi-tan_NGTT2008(1)_Book3_So lieu quoc te(GDP)_Nongnghiep 2" xfId="6969"/>
    <cellStyle name="_10.Bieuthegioi-tan_NGTT2008(1)_Book3_So lieu quoc te(GDP)_Nongnghiep 3" xfId="6970"/>
    <cellStyle name="_10.Bieuthegioi-tan_NGTT2008(1)_Book3_So lieu quoc te(GDP)_Nongnghiep NGDD 2012_cap nhat den 24-5-2013(1)" xfId="6971"/>
    <cellStyle name="_10.Bieuthegioi-tan_NGTT2008(1)_Book3_So lieu quoc te(GDP)_Nongnghiep NGDD 2012_cap nhat den 24-5-2013(1) 2" xfId="6972"/>
    <cellStyle name="_10.Bieuthegioi-tan_NGTT2008(1)_Book3_So lieu quoc te(GDP)_Nongnghiep NGDD 2012_cap nhat den 24-5-2013(1) 3" xfId="6973"/>
    <cellStyle name="_10.Bieuthegioi-tan_NGTT2008(1)_Book3_So lieu quoc te(GDP)_Nongnghiep_Nongnghiep NGDD 2012_cap nhat den 24-5-2013(1)" xfId="6974"/>
    <cellStyle name="_10.Bieuthegioi-tan_NGTT2008(1)_Book3_So lieu quoc te(GDP)_Nongnghiep_Nongnghiep NGDD 2012_cap nhat den 24-5-2013(1) 2" xfId="6975"/>
    <cellStyle name="_10.Bieuthegioi-tan_NGTT2008(1)_Book3_So lieu quoc te(GDP)_Nongnghiep_Nongnghiep NGDD 2012_cap nhat den 24-5-2013(1) 3" xfId="6976"/>
    <cellStyle name="_10.Bieuthegioi-tan_NGTT2008(1)_Book3_So lieu quoc te(GDP)_Sovu-lyhon-2014" xfId="6977"/>
    <cellStyle name="_10.Bieuthegioi-tan_NGTT2008(1)_Book3_So lieu quoc te(GDP)_TKQG" xfId="6978"/>
    <cellStyle name="_10.Bieuthegioi-tan_NGTT2008(1)_Book3_So lieu quoc te(GDP)_Xl0000147" xfId="6979"/>
    <cellStyle name="_10.Bieuthegioi-tan_NGTT2008(1)_Book3_So lieu quoc te(GDP)_Xl0000147 2" xfId="6980"/>
    <cellStyle name="_10.Bieuthegioi-tan_NGTT2008(1)_Book3_So lieu quoc te(GDP)_Xl0000147 3" xfId="6981"/>
    <cellStyle name="_10.Bieuthegioi-tan_NGTT2008(1)_Book3_So lieu quoc te(GDP)_Xl0000167" xfId="6982"/>
    <cellStyle name="_10.Bieuthegioi-tan_NGTT2008(1)_Book3_So lieu quoc te(GDP)_Xl0000167 2" xfId="6983"/>
    <cellStyle name="_10.Bieuthegioi-tan_NGTT2008(1)_Book3_So lieu quoc te(GDP)_Xl0000167 3" xfId="6984"/>
    <cellStyle name="_10.Bieuthegioi-tan_NGTT2008(1)_Book3_So lieu quoc te(GDP)_XNK" xfId="6985"/>
    <cellStyle name="_10.Bieuthegioi-tan_NGTT2008(1)_Book3_So lieu quoc te(GDP)_XNK 2" xfId="6986"/>
    <cellStyle name="_10.Bieuthegioi-tan_NGTT2008(1)_Book3_So lieu quoc te(GDP)_XNK 3" xfId="6987"/>
    <cellStyle name="_10.Bieuthegioi-tan_NGTT2008(1)_Book3_So lieu quoc te(GDP)_XNK_nien giam tom tat nong nghiep 2013" xfId="6988"/>
    <cellStyle name="_10.Bieuthegioi-tan_NGTT2008(1)_Book3_So lieu quoc te(GDP)_XNK_Phan II (In)" xfId="6989"/>
    <cellStyle name="_10.Bieuthegioi-tan_NGTT2008(1)_Book3_Sovu-lyhon-2014" xfId="6990"/>
    <cellStyle name="_10.Bieuthegioi-tan_NGTT2008(1)_Book3_TKQG" xfId="6991"/>
    <cellStyle name="_10.Bieuthegioi-tan_NGTT2008(1)_Book3_Tonghop-phucdap-Tinh-Hanh-TuanAnh-V1" xfId="6992"/>
    <cellStyle name="_10.Bieuthegioi-tan_NGTT2008(1)_Book3_Uoc-danso-2014-2015-2016-BoTaichinh" xfId="6993"/>
    <cellStyle name="_10.Bieuthegioi-tan_NGTT2008(1)_Book3_Uoctinh-danso-31-12-2013-BoTaichinh-OUT" xfId="6994"/>
    <cellStyle name="_10.Bieuthegioi-tan_NGTT2008(1)_Book3_Xl0000006" xfId="6995"/>
    <cellStyle name="_10.Bieuthegioi-tan_NGTT2008(1)_Book3_Xl0000147" xfId="6996"/>
    <cellStyle name="_10.Bieuthegioi-tan_NGTT2008(1)_Book3_Xl0000147 2" xfId="6997"/>
    <cellStyle name="_10.Bieuthegioi-tan_NGTT2008(1)_Book3_Xl0000147 3" xfId="6998"/>
    <cellStyle name="_10.Bieuthegioi-tan_NGTT2008(1)_Book3_Xl0000167" xfId="6999"/>
    <cellStyle name="_10.Bieuthegioi-tan_NGTT2008(1)_Book3_Xl0000167 2" xfId="7000"/>
    <cellStyle name="_10.Bieuthegioi-tan_NGTT2008(1)_Book3_Xl0000167 3" xfId="7001"/>
    <cellStyle name="_10.Bieuthegioi-tan_NGTT2008(1)_Book3_Xl0000199" xfId="7002"/>
    <cellStyle name="_10.Bieuthegioi-tan_NGTT2008(1)_Book3_XNK" xfId="7003"/>
    <cellStyle name="_10.Bieuthegioi-tan_NGTT2008(1)_Book3_XNK 2" xfId="7004"/>
    <cellStyle name="_10.Bieuthegioi-tan_NGTT2008(1)_Book3_XNK 3" xfId="7005"/>
    <cellStyle name="_10.Bieuthegioi-tan_NGTT2008(1)_Book3_XNK 4" xfId="7006"/>
    <cellStyle name="_10.Bieuthegioi-tan_NGTT2008(1)_Book3_XNK_08 Thuong mai Tong muc - Diep" xfId="7007"/>
    <cellStyle name="_10.Bieuthegioi-tan_NGTT2008(1)_Book3_XNK_08 Thuong mai Tong muc - Diep 2" xfId="7008"/>
    <cellStyle name="_10.Bieuthegioi-tan_NGTT2008(1)_Book3_XNK_08 Thuong mai Tong muc - Diep 3" xfId="7009"/>
    <cellStyle name="_10.Bieuthegioi-tan_NGTT2008(1)_Book3_XNK_08 Thuong mai Tong muc - Diep_nien giam tom tat nong nghiep 2013" xfId="7010"/>
    <cellStyle name="_10.Bieuthegioi-tan_NGTT2008(1)_Book3_XNK_08 Thuong mai Tong muc - Diep_Phan II (In)" xfId="7011"/>
    <cellStyle name="_10.Bieuthegioi-tan_NGTT2008(1)_Book3_XNK_Bo sung 04 bieu Cong nghiep" xfId="7012"/>
    <cellStyle name="_10.Bieuthegioi-tan_NGTT2008(1)_Book3_XNK_Bo sung 04 bieu Cong nghiep 2" xfId="7013"/>
    <cellStyle name="_10.Bieuthegioi-tan_NGTT2008(1)_Book3_XNK_Bo sung 04 bieu Cong nghiep 3" xfId="7014"/>
    <cellStyle name="_10.Bieuthegioi-tan_NGTT2008(1)_Book3_XNK_Bo sung 04 bieu Cong nghiep 4" xfId="7015"/>
    <cellStyle name="_10.Bieuthegioi-tan_NGTT2008(1)_Book3_XNK_Bo sung 04 bieu Cong nghiep_Book2" xfId="7016"/>
    <cellStyle name="_10.Bieuthegioi-tan_NGTT2008(1)_Book3_XNK_Bo sung 04 bieu Cong nghiep_Book2 2" xfId="7017"/>
    <cellStyle name="_10.Bieuthegioi-tan_NGTT2008(1)_Book3_XNK_Bo sung 04 bieu Cong nghiep_Book2 3" xfId="7018"/>
    <cellStyle name="_10.Bieuthegioi-tan_NGTT2008(1)_Book3_XNK_Bo sung 04 bieu Cong nghiep_Dieuchinh-DSTB-2010-2014-Tinh-Trungcau-CTK" xfId="7019"/>
    <cellStyle name="_10.Bieuthegioi-tan_NGTT2008(1)_Book3_XNK_Bo sung 04 bieu Cong nghiep_Market DSLD 2013  Co so" xfId="7020"/>
    <cellStyle name="_10.Bieuthegioi-tan_NGTT2008(1)_Book3_XNK_Bo sung 04 bieu Cong nghiep_Market DSLD 2013  Co so_Dieuchinh-DSTB-2010-2014-Tinh-Trungcau-CTK" xfId="7021"/>
    <cellStyle name="_10.Bieuthegioi-tan_NGTT2008(1)_Book3_XNK_Bo sung 04 bieu Cong nghiep_Market DSLD 2013  Co so_Tonghop-phucdap-Tinh-Hanh-TuanAnh-V1" xfId="7022"/>
    <cellStyle name="_10.Bieuthegioi-tan_NGTT2008(1)_Book3_XNK_Bo sung 04 bieu Cong nghiep_Market DSLD 2013  Co so_Uoc-danso-2014-2015-2016-BoTaichinh" xfId="7023"/>
    <cellStyle name="_10.Bieuthegioi-tan_NGTT2008(1)_Book3_XNK_Bo sung 04 bieu Cong nghiep_Mau" xfId="7024"/>
    <cellStyle name="_10.Bieuthegioi-tan_NGTT2008(1)_Book3_XNK_Bo sung 04 bieu Cong nghiep_Mau 2" xfId="7025"/>
    <cellStyle name="_10.Bieuthegioi-tan_NGTT2008(1)_Book3_XNK_Bo sung 04 bieu Cong nghiep_Mau 3" xfId="7026"/>
    <cellStyle name="_10.Bieuthegioi-tan_NGTT2008(1)_Book3_XNK_Bo sung 04 bieu Cong nghiep_NGTK-daydu-2014-Laodong" xfId="7027"/>
    <cellStyle name="_10.Bieuthegioi-tan_NGTT2008(1)_Book3_XNK_Bo sung 04 bieu Cong nghiep_NGTK-daydu-2014-Laodong 2" xfId="7028"/>
    <cellStyle name="_10.Bieuthegioi-tan_NGTT2008(1)_Book3_XNK_Bo sung 04 bieu Cong nghiep_NGTK-daydu-2014-Laodong 3" xfId="7029"/>
    <cellStyle name="_10.Bieuthegioi-tan_NGTT2008(1)_Book3_XNK_Bo sung 04 bieu Cong nghiep_Nien giam Thong ke_DSLD_2013_gui vu TH" xfId="7030"/>
    <cellStyle name="_10.Bieuthegioi-tan_NGTT2008(1)_Book3_XNK_Bo sung 04 bieu Cong nghiep_Nien giam Thong ke_DSLD_2013_gui vu TH_25-12-2014" xfId="7031"/>
    <cellStyle name="_10.Bieuthegioi-tan_NGTT2008(1)_Book3_XNK_Bo sung 04 bieu Cong nghiep_Nien giam Thong ke_DSLD_2013_gui vu TH_25-12-2014_Dieuchinh-DSTB-2010-2014-Tinh-Trungcau-CTK" xfId="7032"/>
    <cellStyle name="_10.Bieuthegioi-tan_NGTT2008(1)_Book3_XNK_Bo sung 04 bieu Cong nghiep_Nien giam Thong ke_DSLD_2013_gui vu TH_25-12-2014_Tonghop-phucdap-Tinh-Hanh-TuanAnh-V1" xfId="7033"/>
    <cellStyle name="_10.Bieuthegioi-tan_NGTT2008(1)_Book3_XNK_Bo sung 04 bieu Cong nghiep_Nien giam Thong ke_DSLD_2013_gui vu TH_25-12-2014_Uoc-danso-2014-2015-2016-BoTaichinh" xfId="7034"/>
    <cellStyle name="_10.Bieuthegioi-tan_NGTT2008(1)_Book3_XNK_Bo sung 04 bieu Cong nghiep_Nien giam Thong ke_DSLD_2013_gui vu TH_Dieuchinh-DSTB-2010-2014-Tinh-Trungcau-CTK" xfId="7035"/>
    <cellStyle name="_10.Bieuthegioi-tan_NGTT2008(1)_Book3_XNK_Bo sung 04 bieu Cong nghiep_Nien giam Thong ke_DSLD_2013_gui vu TH_Tonghop-phucdap-Tinh-Hanh-TuanAnh-V1" xfId="7036"/>
    <cellStyle name="_10.Bieuthegioi-tan_NGTT2008(1)_Book3_XNK_Bo sung 04 bieu Cong nghiep_Nien giam Thong ke_DSLD_2013_gui vu TH_Uoc-danso-2014-2015-2016-BoTaichinh" xfId="7037"/>
    <cellStyle name="_10.Bieuthegioi-tan_NGTT2008(1)_Book3_XNK_Bo sung 04 bieu Cong nghiep_Niengiam_Hung_final" xfId="7038"/>
    <cellStyle name="_10.Bieuthegioi-tan_NGTT2008(1)_Book3_XNK_Bo sung 04 bieu Cong nghiep_Niengiam_Hung_final 2" xfId="7039"/>
    <cellStyle name="_10.Bieuthegioi-tan_NGTT2008(1)_Book3_XNK_Bo sung 04 bieu Cong nghiep_Niengiam_Hung_final 3" xfId="7040"/>
    <cellStyle name="_10.Bieuthegioi-tan_NGTT2008(1)_Book3_XNK_Bo sung 04 bieu Cong nghiep_Sovu-lyhon-2014" xfId="7041"/>
    <cellStyle name="_10.Bieuthegioi-tan_NGTT2008(1)_Book3_XNK_Bo sung 04 bieu Cong nghiep_Tonghop-phucdap-Tinh-Hanh-TuanAnh-V1" xfId="7042"/>
    <cellStyle name="_10.Bieuthegioi-tan_NGTT2008(1)_Book3_XNK_Bo sung 04 bieu Cong nghiep_Uoc-danso-2014-2015-2016-BoTaichinh" xfId="7043"/>
    <cellStyle name="_10.Bieuthegioi-tan_NGTT2008(1)_Book3_XNK_Bo sung 04 bieu Cong nghiep_Uoctinh-danso-31-12-2013-BoTaichinh-OUT" xfId="7044"/>
    <cellStyle name="_10.Bieuthegioi-tan_NGTT2008(1)_Book3_XNK_Book2" xfId="7045"/>
    <cellStyle name="_10.Bieuthegioi-tan_NGTT2008(1)_Book3_XNK_Book2 2" xfId="7046"/>
    <cellStyle name="_10.Bieuthegioi-tan_NGTT2008(1)_Book3_XNK_Book2 3" xfId="7047"/>
    <cellStyle name="_10.Bieuthegioi-tan_NGTT2008(1)_Book3_XNK_Dieuchinh-DSTB-2010-2014-Tinh-Trungcau-CTK" xfId="7048"/>
    <cellStyle name="_10.Bieuthegioi-tan_NGTT2008(1)_Book3_XNK_Market DSLD 2013  Co so" xfId="7049"/>
    <cellStyle name="_10.Bieuthegioi-tan_NGTT2008(1)_Book3_XNK_Market DSLD 2013  Co so_Dieuchinh-DSTB-2010-2014-Tinh-Trungcau-CTK" xfId="7050"/>
    <cellStyle name="_10.Bieuthegioi-tan_NGTT2008(1)_Book3_XNK_Market DSLD 2013  Co so_Tonghop-phucdap-Tinh-Hanh-TuanAnh-V1" xfId="7051"/>
    <cellStyle name="_10.Bieuthegioi-tan_NGTT2008(1)_Book3_XNK_Market DSLD 2013  Co so_Uoc-danso-2014-2015-2016-BoTaichinh" xfId="7052"/>
    <cellStyle name="_10.Bieuthegioi-tan_NGTT2008(1)_Book3_XNK_Mau" xfId="7053"/>
    <cellStyle name="_10.Bieuthegioi-tan_NGTT2008(1)_Book3_XNK_Mau 2" xfId="7054"/>
    <cellStyle name="_10.Bieuthegioi-tan_NGTT2008(1)_Book3_XNK_Mau 3" xfId="7055"/>
    <cellStyle name="_10.Bieuthegioi-tan_NGTT2008(1)_Book3_XNK_NGTK-daydu-2014-Laodong" xfId="7056"/>
    <cellStyle name="_10.Bieuthegioi-tan_NGTT2008(1)_Book3_XNK_NGTK-daydu-2014-Laodong 2" xfId="7057"/>
    <cellStyle name="_10.Bieuthegioi-tan_NGTT2008(1)_Book3_XNK_NGTK-daydu-2014-Laodong 3" xfId="7058"/>
    <cellStyle name="_10.Bieuthegioi-tan_NGTT2008(1)_Book3_XNK_Nien giam Thong ke_DSLD_2013_gui vu TH" xfId="7059"/>
    <cellStyle name="_10.Bieuthegioi-tan_NGTT2008(1)_Book3_XNK_Nien giam Thong ke_DSLD_2013_gui vu TH_25-12-2014" xfId="7060"/>
    <cellStyle name="_10.Bieuthegioi-tan_NGTT2008(1)_Book3_XNK_Nien giam Thong ke_DSLD_2013_gui vu TH_25-12-2014_Dieuchinh-DSTB-2010-2014-Tinh-Trungcau-CTK" xfId="7061"/>
    <cellStyle name="_10.Bieuthegioi-tan_NGTT2008(1)_Book3_XNK_Nien giam Thong ke_DSLD_2013_gui vu TH_25-12-2014_Tonghop-phucdap-Tinh-Hanh-TuanAnh-V1" xfId="7062"/>
    <cellStyle name="_10.Bieuthegioi-tan_NGTT2008(1)_Book3_XNK_Nien giam Thong ke_DSLD_2013_gui vu TH_25-12-2014_Uoc-danso-2014-2015-2016-BoTaichinh" xfId="7063"/>
    <cellStyle name="_10.Bieuthegioi-tan_NGTT2008(1)_Book3_XNK_Nien giam Thong ke_DSLD_2013_gui vu TH_Dieuchinh-DSTB-2010-2014-Tinh-Trungcau-CTK" xfId="7064"/>
    <cellStyle name="_10.Bieuthegioi-tan_NGTT2008(1)_Book3_XNK_Nien giam Thong ke_DSLD_2013_gui vu TH_Tonghop-phucdap-Tinh-Hanh-TuanAnh-V1" xfId="7065"/>
    <cellStyle name="_10.Bieuthegioi-tan_NGTT2008(1)_Book3_XNK_Nien giam Thong ke_DSLD_2013_gui vu TH_Uoc-danso-2014-2015-2016-BoTaichinh" xfId="7066"/>
    <cellStyle name="_10.Bieuthegioi-tan_NGTT2008(1)_Book3_XNK_Niengiam_Hung_final" xfId="7067"/>
    <cellStyle name="_10.Bieuthegioi-tan_NGTT2008(1)_Book3_XNK_Niengiam_Hung_final 2" xfId="7068"/>
    <cellStyle name="_10.Bieuthegioi-tan_NGTT2008(1)_Book3_XNK_Niengiam_Hung_final 3" xfId="7069"/>
    <cellStyle name="_10.Bieuthegioi-tan_NGTT2008(1)_Book3_XNK_Sovu-lyhon-2014" xfId="7070"/>
    <cellStyle name="_10.Bieuthegioi-tan_NGTT2008(1)_Book3_XNK_Tonghop-phucdap-Tinh-Hanh-TuanAnh-V1" xfId="7071"/>
    <cellStyle name="_10.Bieuthegioi-tan_NGTT2008(1)_Book3_XNK_Uoc-danso-2014-2015-2016-BoTaichinh" xfId="7072"/>
    <cellStyle name="_10.Bieuthegioi-tan_NGTT2008(1)_Book3_XNK_Uoctinh-danso-31-12-2013-BoTaichinh-OUT" xfId="7073"/>
    <cellStyle name="_10.Bieuthegioi-tan_NGTT2008(1)_Book3_XNK-2012" xfId="7074"/>
    <cellStyle name="_10.Bieuthegioi-tan_NGTT2008(1)_Book3_XNK-2012 2" xfId="7075"/>
    <cellStyle name="_10.Bieuthegioi-tan_NGTT2008(1)_Book3_XNK-2012 3" xfId="7076"/>
    <cellStyle name="_10.Bieuthegioi-tan_NGTT2008(1)_Book3_XNK-2012_nien giam tom tat nong nghiep 2013" xfId="7077"/>
    <cellStyle name="_10.Bieuthegioi-tan_NGTT2008(1)_Book3_XNK-2012_Phan II (In)" xfId="7078"/>
    <cellStyle name="_10.Bieuthegioi-tan_NGTT2008(1)_Book3_XNK-Market" xfId="7079"/>
    <cellStyle name="_10.Bieuthegioi-tan_NGTT2008(1)_Book3_XNK-Market 2" xfId="7080"/>
    <cellStyle name="_10.Bieuthegioi-tan_NGTT2008(1)_Book3_XNK-Market 3" xfId="7081"/>
    <cellStyle name="_10.Bieuthegioi-tan_NGTT2008(1)_Book4" xfId="7082"/>
    <cellStyle name="_10.Bieuthegioi-tan_NGTT2008(1)_Book4 2" xfId="7083"/>
    <cellStyle name="_10.Bieuthegioi-tan_NGTT2008(1)_Book4 3" xfId="7084"/>
    <cellStyle name="_10.Bieuthegioi-tan_NGTT2008(1)_Book4 4" xfId="7085"/>
    <cellStyle name="_10.Bieuthegioi-tan_NGTT2008(1)_Book4_01 Don vi HC" xfId="7086"/>
    <cellStyle name="_10.Bieuthegioi-tan_NGTT2008(1)_Book4_01 Don vi HC 2" xfId="7087"/>
    <cellStyle name="_10.Bieuthegioi-tan_NGTT2008(1)_Book4_01 Don vi HC 3" xfId="7088"/>
    <cellStyle name="_10.Bieuthegioi-tan_NGTT2008(1)_Book4_08 Cong nghiep 2010" xfId="7089"/>
    <cellStyle name="_10.Bieuthegioi-tan_NGTT2008(1)_Book4_08 Cong nghiep 2010 2" xfId="7090"/>
    <cellStyle name="_10.Bieuthegioi-tan_NGTT2008(1)_Book4_08 Cong nghiep 2010 3" xfId="7091"/>
    <cellStyle name="_10.Bieuthegioi-tan_NGTT2008(1)_Book4_08 Thuong mai va Du lich (Ok)" xfId="7092"/>
    <cellStyle name="_10.Bieuthegioi-tan_NGTT2008(1)_Book4_08 Thuong mai va Du lich (Ok) 2" xfId="7093"/>
    <cellStyle name="_10.Bieuthegioi-tan_NGTT2008(1)_Book4_08 Thuong mai va Du lich (Ok) 3" xfId="7094"/>
    <cellStyle name="_10.Bieuthegioi-tan_NGTT2008(1)_Book4_09 Chi so gia 2011- VuTKG-1 (Ok)" xfId="7095"/>
    <cellStyle name="_10.Bieuthegioi-tan_NGTT2008(1)_Book4_09 Chi so gia 2011- VuTKG-1 (Ok) 2" xfId="7096"/>
    <cellStyle name="_10.Bieuthegioi-tan_NGTT2008(1)_Book4_09 Chi so gia 2011- VuTKG-1 (Ok) 3" xfId="7097"/>
    <cellStyle name="_10.Bieuthegioi-tan_NGTT2008(1)_Book4_09 Du lich" xfId="7098"/>
    <cellStyle name="_10.Bieuthegioi-tan_NGTT2008(1)_Book4_09 Du lich 2" xfId="7099"/>
    <cellStyle name="_10.Bieuthegioi-tan_NGTT2008(1)_Book4_09 Du lich 3" xfId="7100"/>
    <cellStyle name="_10.Bieuthegioi-tan_NGTT2008(1)_Book4_10 Van tai va BCVT (da sua ok)" xfId="7101"/>
    <cellStyle name="_10.Bieuthegioi-tan_NGTT2008(1)_Book4_10 Van tai va BCVT (da sua ok) 2" xfId="7102"/>
    <cellStyle name="_10.Bieuthegioi-tan_NGTT2008(1)_Book4_10 Van tai va BCVT (da sua ok) 3" xfId="7103"/>
    <cellStyle name="_10.Bieuthegioi-tan_NGTT2008(1)_Book4_12 Giao duc, Y Te va Muc songnam2011" xfId="7104"/>
    <cellStyle name="_10.Bieuthegioi-tan_NGTT2008(1)_Book4_12 Giao duc, Y Te va Muc songnam2011 2" xfId="7105"/>
    <cellStyle name="_10.Bieuthegioi-tan_NGTT2008(1)_Book4_12 Giao duc, Y Te va Muc songnam2011 3" xfId="7106"/>
    <cellStyle name="_10.Bieuthegioi-tan_NGTT2008(1)_Book4_12 So lieu quoc te (Ok)" xfId="7107"/>
    <cellStyle name="_10.Bieuthegioi-tan_NGTT2008(1)_Book4_12 So lieu quoc te (Ok) 2" xfId="7108"/>
    <cellStyle name="_10.Bieuthegioi-tan_NGTT2008(1)_Book4_12 So lieu quoc te (Ok) 3" xfId="7109"/>
    <cellStyle name="_10.Bieuthegioi-tan_NGTT2008(1)_Book4_Book1" xfId="7110"/>
    <cellStyle name="_10.Bieuthegioi-tan_NGTT2008(1)_Book4_Book1 2" xfId="7111"/>
    <cellStyle name="_10.Bieuthegioi-tan_NGTT2008(1)_Book4_Book1 3" xfId="7112"/>
    <cellStyle name="_10.Bieuthegioi-tan_NGTT2008(1)_Book4_Book1 4" xfId="7113"/>
    <cellStyle name="_10.Bieuthegioi-tan_NGTT2008(1)_Book4_Book1_Book2" xfId="7114"/>
    <cellStyle name="_10.Bieuthegioi-tan_NGTT2008(1)_Book4_Book1_Book2 2" xfId="7115"/>
    <cellStyle name="_10.Bieuthegioi-tan_NGTT2008(1)_Book4_Book1_Book2 3" xfId="7116"/>
    <cellStyle name="_10.Bieuthegioi-tan_NGTT2008(1)_Book4_Book1_Dieuchinh-DSTB-2010-2014-Tinh-Trungcau-CTK" xfId="7117"/>
    <cellStyle name="_10.Bieuthegioi-tan_NGTT2008(1)_Book4_Book1_Market DSLD 2013  Co so" xfId="7118"/>
    <cellStyle name="_10.Bieuthegioi-tan_NGTT2008(1)_Book4_Book1_Market DSLD 2013  Co so_Dieuchinh-DSTB-2010-2014-Tinh-Trungcau-CTK" xfId="7119"/>
    <cellStyle name="_10.Bieuthegioi-tan_NGTT2008(1)_Book4_Book1_Market DSLD 2013  Co so_Tonghop-phucdap-Tinh-Hanh-TuanAnh-V1" xfId="7120"/>
    <cellStyle name="_10.Bieuthegioi-tan_NGTT2008(1)_Book4_Book1_Market DSLD 2013  Co so_Uoc-danso-2014-2015-2016-BoTaichinh" xfId="7121"/>
    <cellStyle name="_10.Bieuthegioi-tan_NGTT2008(1)_Book4_Book1_Mau" xfId="7122"/>
    <cellStyle name="_10.Bieuthegioi-tan_NGTT2008(1)_Book4_Book1_Mau 2" xfId="7123"/>
    <cellStyle name="_10.Bieuthegioi-tan_NGTT2008(1)_Book4_Book1_Mau 3" xfId="7124"/>
    <cellStyle name="_10.Bieuthegioi-tan_NGTT2008(1)_Book4_Book1_NGTK-daydu-2014-Laodong" xfId="7125"/>
    <cellStyle name="_10.Bieuthegioi-tan_NGTT2008(1)_Book4_Book1_NGTK-daydu-2014-Laodong 2" xfId="7126"/>
    <cellStyle name="_10.Bieuthegioi-tan_NGTT2008(1)_Book4_Book1_NGTK-daydu-2014-Laodong 3" xfId="7127"/>
    <cellStyle name="_10.Bieuthegioi-tan_NGTT2008(1)_Book4_Book1_Nien giam Thong ke_DSLD_2013_gui vu TH" xfId="7128"/>
    <cellStyle name="_10.Bieuthegioi-tan_NGTT2008(1)_Book4_Book1_Nien giam Thong ke_DSLD_2013_gui vu TH_25-12-2014" xfId="7129"/>
    <cellStyle name="_10.Bieuthegioi-tan_NGTT2008(1)_Book4_Book1_Nien giam Thong ke_DSLD_2013_gui vu TH_25-12-2014_Dieuchinh-DSTB-2010-2014-Tinh-Trungcau-CTK" xfId="7130"/>
    <cellStyle name="_10.Bieuthegioi-tan_NGTT2008(1)_Book4_Book1_Nien giam Thong ke_DSLD_2013_gui vu TH_25-12-2014_Tonghop-phucdap-Tinh-Hanh-TuanAnh-V1" xfId="7131"/>
    <cellStyle name="_10.Bieuthegioi-tan_NGTT2008(1)_Book4_Book1_Nien giam Thong ke_DSLD_2013_gui vu TH_25-12-2014_Uoc-danso-2014-2015-2016-BoTaichinh" xfId="7132"/>
    <cellStyle name="_10.Bieuthegioi-tan_NGTT2008(1)_Book4_Book1_Nien giam Thong ke_DSLD_2013_gui vu TH_Dieuchinh-DSTB-2010-2014-Tinh-Trungcau-CTK" xfId="7133"/>
    <cellStyle name="_10.Bieuthegioi-tan_NGTT2008(1)_Book4_Book1_Nien giam Thong ke_DSLD_2013_gui vu TH_Tonghop-phucdap-Tinh-Hanh-TuanAnh-V1" xfId="7134"/>
    <cellStyle name="_10.Bieuthegioi-tan_NGTT2008(1)_Book4_Book1_Nien giam Thong ke_DSLD_2013_gui vu TH_Uoc-danso-2014-2015-2016-BoTaichinh" xfId="7135"/>
    <cellStyle name="_10.Bieuthegioi-tan_NGTT2008(1)_Book4_Book1_Niengiam_Hung_final" xfId="7136"/>
    <cellStyle name="_10.Bieuthegioi-tan_NGTT2008(1)_Book4_Book1_Niengiam_Hung_final 2" xfId="7137"/>
    <cellStyle name="_10.Bieuthegioi-tan_NGTT2008(1)_Book4_Book1_Niengiam_Hung_final 3" xfId="7138"/>
    <cellStyle name="_10.Bieuthegioi-tan_NGTT2008(1)_Book4_Book1_Sovu-lyhon-2014" xfId="7139"/>
    <cellStyle name="_10.Bieuthegioi-tan_NGTT2008(1)_Book4_Book1_Tonghop-phucdap-Tinh-Hanh-TuanAnh-V1" xfId="7140"/>
    <cellStyle name="_10.Bieuthegioi-tan_NGTT2008(1)_Book4_Book1_Uoc-danso-2014-2015-2016-BoTaichinh" xfId="7141"/>
    <cellStyle name="_10.Bieuthegioi-tan_NGTT2008(1)_Book4_Book1_Uoctinh-danso-31-12-2013-BoTaichinh-OUT" xfId="7142"/>
    <cellStyle name="_10.Bieuthegioi-tan_NGTT2008(1)_Book4_Book2" xfId="7143"/>
    <cellStyle name="_10.Bieuthegioi-tan_NGTT2008(1)_Book4_Book2 2" xfId="7144"/>
    <cellStyle name="_10.Bieuthegioi-tan_NGTT2008(1)_Book4_Book2 3" xfId="7145"/>
    <cellStyle name="_10.Bieuthegioi-tan_NGTT2008(1)_Book4_Dieuchinh-DSTB-2010-2014-Tinh-Trungcau-CTK" xfId="7146"/>
    <cellStyle name="_10.Bieuthegioi-tan_NGTT2008(1)_Book4_Market DSLD 2013  Co so" xfId="7147"/>
    <cellStyle name="_10.Bieuthegioi-tan_NGTT2008(1)_Book4_Market DSLD 2013  Co so_Dieuchinh-DSTB-2010-2014-Tinh-Trungcau-CTK" xfId="7148"/>
    <cellStyle name="_10.Bieuthegioi-tan_NGTT2008(1)_Book4_Market DSLD 2013  Co so_Tonghop-phucdap-Tinh-Hanh-TuanAnh-V1" xfId="7149"/>
    <cellStyle name="_10.Bieuthegioi-tan_NGTT2008(1)_Book4_Market DSLD 2013  Co so_Uoc-danso-2014-2015-2016-BoTaichinh" xfId="7150"/>
    <cellStyle name="_10.Bieuthegioi-tan_NGTT2008(1)_Book4_Mau" xfId="7151"/>
    <cellStyle name="_10.Bieuthegioi-tan_NGTT2008(1)_Book4_Mau 2" xfId="7152"/>
    <cellStyle name="_10.Bieuthegioi-tan_NGTT2008(1)_Book4_Mau 3" xfId="7153"/>
    <cellStyle name="_10.Bieuthegioi-tan_NGTT2008(1)_Book4_NGTK-daydu-2014-Laodong" xfId="7154"/>
    <cellStyle name="_10.Bieuthegioi-tan_NGTT2008(1)_Book4_NGTK-daydu-2014-Laodong 2" xfId="7155"/>
    <cellStyle name="_10.Bieuthegioi-tan_NGTT2008(1)_Book4_NGTK-daydu-2014-Laodong 3" xfId="7156"/>
    <cellStyle name="_10.Bieuthegioi-tan_NGTT2008(1)_Book4_Nien giam Thong ke_DSLD_2013_gui vu TH" xfId="7157"/>
    <cellStyle name="_10.Bieuthegioi-tan_NGTT2008(1)_Book4_Nien giam Thong ke_DSLD_2013_gui vu TH_25-12-2014" xfId="7158"/>
    <cellStyle name="_10.Bieuthegioi-tan_NGTT2008(1)_Book4_Nien giam Thong ke_DSLD_2013_gui vu TH_25-12-2014_Dieuchinh-DSTB-2010-2014-Tinh-Trungcau-CTK" xfId="7159"/>
    <cellStyle name="_10.Bieuthegioi-tan_NGTT2008(1)_Book4_Nien giam Thong ke_DSLD_2013_gui vu TH_25-12-2014_Tonghop-phucdap-Tinh-Hanh-TuanAnh-V1" xfId="7160"/>
    <cellStyle name="_10.Bieuthegioi-tan_NGTT2008(1)_Book4_Nien giam Thong ke_DSLD_2013_gui vu TH_25-12-2014_Uoc-danso-2014-2015-2016-BoTaichinh" xfId="7161"/>
    <cellStyle name="_10.Bieuthegioi-tan_NGTT2008(1)_Book4_Nien giam Thong ke_DSLD_2013_gui vu TH_Dieuchinh-DSTB-2010-2014-Tinh-Trungcau-CTK" xfId="7162"/>
    <cellStyle name="_10.Bieuthegioi-tan_NGTT2008(1)_Book4_Nien giam Thong ke_DSLD_2013_gui vu TH_Tonghop-phucdap-Tinh-Hanh-TuanAnh-V1" xfId="7163"/>
    <cellStyle name="_10.Bieuthegioi-tan_NGTT2008(1)_Book4_Nien giam Thong ke_DSLD_2013_gui vu TH_Uoc-danso-2014-2015-2016-BoTaichinh" xfId="7164"/>
    <cellStyle name="_10.Bieuthegioi-tan_NGTT2008(1)_Book4_nien giam tom tat du lich va XNK" xfId="7165"/>
    <cellStyle name="_10.Bieuthegioi-tan_NGTT2008(1)_Book4_nien giam tom tat du lich va XNK 2" xfId="7166"/>
    <cellStyle name="_10.Bieuthegioi-tan_NGTT2008(1)_Book4_nien giam tom tat du lich va XNK 3" xfId="7167"/>
    <cellStyle name="_10.Bieuthegioi-tan_NGTT2008(1)_Book4_Niengiam_Hung_final" xfId="7168"/>
    <cellStyle name="_10.Bieuthegioi-tan_NGTT2008(1)_Book4_Niengiam_Hung_final 2" xfId="7169"/>
    <cellStyle name="_10.Bieuthegioi-tan_NGTT2008(1)_Book4_Niengiam_Hung_final 3" xfId="7170"/>
    <cellStyle name="_10.Bieuthegioi-tan_NGTT2008(1)_Book4_Nongnghiep" xfId="7171"/>
    <cellStyle name="_10.Bieuthegioi-tan_NGTT2008(1)_Book4_Nongnghiep 2" xfId="7172"/>
    <cellStyle name="_10.Bieuthegioi-tan_NGTT2008(1)_Book4_Nongnghiep 3" xfId="7173"/>
    <cellStyle name="_10.Bieuthegioi-tan_NGTT2008(1)_Book4_Sovu-lyhon-2014" xfId="7174"/>
    <cellStyle name="_10.Bieuthegioi-tan_NGTT2008(1)_Book4_Tonghop-phucdap-Tinh-Hanh-TuanAnh-V1" xfId="7175"/>
    <cellStyle name="_10.Bieuthegioi-tan_NGTT2008(1)_Book4_Uoc-danso-2014-2015-2016-BoTaichinh" xfId="7176"/>
    <cellStyle name="_10.Bieuthegioi-tan_NGTT2008(1)_Book4_Uoctinh-danso-31-12-2013-BoTaichinh-OUT" xfId="7177"/>
    <cellStyle name="_10.Bieuthegioi-tan_NGTT2008(1)_Book4_XNK" xfId="7178"/>
    <cellStyle name="_10.Bieuthegioi-tan_NGTT2008(1)_Book4_XNK 2" xfId="7179"/>
    <cellStyle name="_10.Bieuthegioi-tan_NGTT2008(1)_Book4_XNK 3" xfId="7180"/>
    <cellStyle name="_10.Bieuthegioi-tan_NGTT2008(1)_Book4_XNK-2012" xfId="7181"/>
    <cellStyle name="_10.Bieuthegioi-tan_NGTT2008(1)_Book4_XNK-2012 2" xfId="7182"/>
    <cellStyle name="_10.Bieuthegioi-tan_NGTT2008(1)_Book4_XNK-2012 3" xfId="7183"/>
    <cellStyle name="_10.Bieuthegioi-tan_NGTT2008(1)_CPI-2009-market-gui vuTM" xfId="7184"/>
    <cellStyle name="_10.Bieuthegioi-tan_NGTT2008(1)_CSKDCT 2010" xfId="7185"/>
    <cellStyle name="_10.Bieuthegioi-tan_NGTT2008(1)_CSKDCT 2010 2" xfId="7186"/>
    <cellStyle name="_10.Bieuthegioi-tan_NGTT2008(1)_CSKDCT 2010 3" xfId="7187"/>
    <cellStyle name="_10.Bieuthegioi-tan_NGTT2008(1)_CSKDCT 2010 4" xfId="7188"/>
    <cellStyle name="_10.Bieuthegioi-tan_NGTT2008(1)_CSKDCT 2010_Bo sung 04 bieu Cong nghiep" xfId="7189"/>
    <cellStyle name="_10.Bieuthegioi-tan_NGTT2008(1)_CSKDCT 2010_Bo sung 04 bieu Cong nghiep 2" xfId="7190"/>
    <cellStyle name="_10.Bieuthegioi-tan_NGTT2008(1)_CSKDCT 2010_Bo sung 04 bieu Cong nghiep 3" xfId="7191"/>
    <cellStyle name="_10.Bieuthegioi-tan_NGTT2008(1)_CSKDCT 2010_Bo sung 04 bieu Cong nghiep 4" xfId="7192"/>
    <cellStyle name="_10.Bieuthegioi-tan_NGTT2008(1)_CSKDCT 2010_Bo sung 04 bieu Cong nghiep_Book2" xfId="7193"/>
    <cellStyle name="_10.Bieuthegioi-tan_NGTT2008(1)_CSKDCT 2010_Bo sung 04 bieu Cong nghiep_Book2 2" xfId="7194"/>
    <cellStyle name="_10.Bieuthegioi-tan_NGTT2008(1)_CSKDCT 2010_Bo sung 04 bieu Cong nghiep_Book2 3" xfId="7195"/>
    <cellStyle name="_10.Bieuthegioi-tan_NGTT2008(1)_CSKDCT 2010_Bo sung 04 bieu Cong nghiep_Dieuchinh-DSTB-2010-2014-Tinh-Trungcau-CTK" xfId="7196"/>
    <cellStyle name="_10.Bieuthegioi-tan_NGTT2008(1)_CSKDCT 2010_Bo sung 04 bieu Cong nghiep_Market DSLD 2013  Co so" xfId="7197"/>
    <cellStyle name="_10.Bieuthegioi-tan_NGTT2008(1)_CSKDCT 2010_Bo sung 04 bieu Cong nghiep_Market DSLD 2013  Co so_Dieuchinh-DSTB-2010-2014-Tinh-Trungcau-CTK" xfId="7198"/>
    <cellStyle name="_10.Bieuthegioi-tan_NGTT2008(1)_CSKDCT 2010_Bo sung 04 bieu Cong nghiep_Market DSLD 2013  Co so_Tonghop-phucdap-Tinh-Hanh-TuanAnh-V1" xfId="7199"/>
    <cellStyle name="_10.Bieuthegioi-tan_NGTT2008(1)_CSKDCT 2010_Bo sung 04 bieu Cong nghiep_Market DSLD 2013  Co so_Uoc-danso-2014-2015-2016-BoTaichinh" xfId="7200"/>
    <cellStyle name="_10.Bieuthegioi-tan_NGTT2008(1)_CSKDCT 2010_Bo sung 04 bieu Cong nghiep_Mau" xfId="7201"/>
    <cellStyle name="_10.Bieuthegioi-tan_NGTT2008(1)_CSKDCT 2010_Bo sung 04 bieu Cong nghiep_Mau 2" xfId="7202"/>
    <cellStyle name="_10.Bieuthegioi-tan_NGTT2008(1)_CSKDCT 2010_Bo sung 04 bieu Cong nghiep_Mau 3" xfId="7203"/>
    <cellStyle name="_10.Bieuthegioi-tan_NGTT2008(1)_CSKDCT 2010_Bo sung 04 bieu Cong nghiep_NGTK-daydu-2014-Laodong" xfId="7204"/>
    <cellStyle name="_10.Bieuthegioi-tan_NGTT2008(1)_CSKDCT 2010_Bo sung 04 bieu Cong nghiep_NGTK-daydu-2014-Laodong 2" xfId="7205"/>
    <cellStyle name="_10.Bieuthegioi-tan_NGTT2008(1)_CSKDCT 2010_Bo sung 04 bieu Cong nghiep_NGTK-daydu-2014-Laodong 3" xfId="7206"/>
    <cellStyle name="_10.Bieuthegioi-tan_NGTT2008(1)_CSKDCT 2010_Bo sung 04 bieu Cong nghiep_Nien giam Thong ke_DSLD_2013_gui vu TH" xfId="7207"/>
    <cellStyle name="_10.Bieuthegioi-tan_NGTT2008(1)_CSKDCT 2010_Bo sung 04 bieu Cong nghiep_Nien giam Thong ke_DSLD_2013_gui vu TH_25-12-2014" xfId="7208"/>
    <cellStyle name="_10.Bieuthegioi-tan_NGTT2008(1)_CSKDCT 2010_Bo sung 04 bieu Cong nghiep_Nien giam Thong ke_DSLD_2013_gui vu TH_25-12-2014_Dieuchinh-DSTB-2010-2014-Tinh-Trungcau-CTK" xfId="7209"/>
    <cellStyle name="_10.Bieuthegioi-tan_NGTT2008(1)_CSKDCT 2010_Bo sung 04 bieu Cong nghiep_Nien giam Thong ke_DSLD_2013_gui vu TH_25-12-2014_Tonghop-phucdap-Tinh-Hanh-TuanAnh-V1" xfId="7210"/>
    <cellStyle name="_10.Bieuthegioi-tan_NGTT2008(1)_CSKDCT 2010_Bo sung 04 bieu Cong nghiep_Nien giam Thong ke_DSLD_2013_gui vu TH_25-12-2014_Uoc-danso-2014-2015-2016-BoTaichinh" xfId="7211"/>
    <cellStyle name="_10.Bieuthegioi-tan_NGTT2008(1)_CSKDCT 2010_Bo sung 04 bieu Cong nghiep_Nien giam Thong ke_DSLD_2013_gui vu TH_Dieuchinh-DSTB-2010-2014-Tinh-Trungcau-CTK" xfId="7212"/>
    <cellStyle name="_10.Bieuthegioi-tan_NGTT2008(1)_CSKDCT 2010_Bo sung 04 bieu Cong nghiep_Nien giam Thong ke_DSLD_2013_gui vu TH_Tonghop-phucdap-Tinh-Hanh-TuanAnh-V1" xfId="7213"/>
    <cellStyle name="_10.Bieuthegioi-tan_NGTT2008(1)_CSKDCT 2010_Bo sung 04 bieu Cong nghiep_Nien giam Thong ke_DSLD_2013_gui vu TH_Uoc-danso-2014-2015-2016-BoTaichinh" xfId="7214"/>
    <cellStyle name="_10.Bieuthegioi-tan_NGTT2008(1)_CSKDCT 2010_Bo sung 04 bieu Cong nghiep_Niengiam_Hung_final" xfId="7215"/>
    <cellStyle name="_10.Bieuthegioi-tan_NGTT2008(1)_CSKDCT 2010_Bo sung 04 bieu Cong nghiep_Niengiam_Hung_final 2" xfId="7216"/>
    <cellStyle name="_10.Bieuthegioi-tan_NGTT2008(1)_CSKDCT 2010_Bo sung 04 bieu Cong nghiep_Niengiam_Hung_final 3" xfId="7217"/>
    <cellStyle name="_10.Bieuthegioi-tan_NGTT2008(1)_CSKDCT 2010_Bo sung 04 bieu Cong nghiep_Sovu-lyhon-2014" xfId="7218"/>
    <cellStyle name="_10.Bieuthegioi-tan_NGTT2008(1)_CSKDCT 2010_Bo sung 04 bieu Cong nghiep_Tonghop-phucdap-Tinh-Hanh-TuanAnh-V1" xfId="7219"/>
    <cellStyle name="_10.Bieuthegioi-tan_NGTT2008(1)_CSKDCT 2010_Bo sung 04 bieu Cong nghiep_Uoc-danso-2014-2015-2016-BoTaichinh" xfId="7220"/>
    <cellStyle name="_10.Bieuthegioi-tan_NGTT2008(1)_CSKDCT 2010_Bo sung 04 bieu Cong nghiep_Uoctinh-danso-31-12-2013-BoTaichinh-OUT" xfId="7221"/>
    <cellStyle name="_10.Bieuthegioi-tan_NGTT2008(1)_CSKDCT 2010_Book2" xfId="7222"/>
    <cellStyle name="_10.Bieuthegioi-tan_NGTT2008(1)_CSKDCT 2010_Book2 2" xfId="7223"/>
    <cellStyle name="_10.Bieuthegioi-tan_NGTT2008(1)_CSKDCT 2010_Book2 3" xfId="7224"/>
    <cellStyle name="_10.Bieuthegioi-tan_NGTT2008(1)_CSKDCT 2010_Dieuchinh-DSTB-2010-2014-Tinh-Trungcau-CTK" xfId="7225"/>
    <cellStyle name="_10.Bieuthegioi-tan_NGTT2008(1)_CSKDCT 2010_Market DSLD 2013  Co so" xfId="7226"/>
    <cellStyle name="_10.Bieuthegioi-tan_NGTT2008(1)_CSKDCT 2010_Market DSLD 2013  Co so_Dieuchinh-DSTB-2010-2014-Tinh-Trungcau-CTK" xfId="7227"/>
    <cellStyle name="_10.Bieuthegioi-tan_NGTT2008(1)_CSKDCT 2010_Market DSLD 2013  Co so_Tonghop-phucdap-Tinh-Hanh-TuanAnh-V1" xfId="7228"/>
    <cellStyle name="_10.Bieuthegioi-tan_NGTT2008(1)_CSKDCT 2010_Market DSLD 2013  Co so_Uoc-danso-2014-2015-2016-BoTaichinh" xfId="7229"/>
    <cellStyle name="_10.Bieuthegioi-tan_NGTT2008(1)_CSKDCT 2010_Mau" xfId="7230"/>
    <cellStyle name="_10.Bieuthegioi-tan_NGTT2008(1)_CSKDCT 2010_Mau 2" xfId="7231"/>
    <cellStyle name="_10.Bieuthegioi-tan_NGTT2008(1)_CSKDCT 2010_Mau 3" xfId="7232"/>
    <cellStyle name="_10.Bieuthegioi-tan_NGTT2008(1)_CSKDCT 2010_NGTK-daydu-2014-Laodong" xfId="7233"/>
    <cellStyle name="_10.Bieuthegioi-tan_NGTT2008(1)_CSKDCT 2010_NGTK-daydu-2014-Laodong 2" xfId="7234"/>
    <cellStyle name="_10.Bieuthegioi-tan_NGTT2008(1)_CSKDCT 2010_NGTK-daydu-2014-Laodong 3" xfId="7235"/>
    <cellStyle name="_10.Bieuthegioi-tan_NGTT2008(1)_CSKDCT 2010_Nien giam Thong ke_DSLD_2013_gui vu TH" xfId="7236"/>
    <cellStyle name="_10.Bieuthegioi-tan_NGTT2008(1)_CSKDCT 2010_Nien giam Thong ke_DSLD_2013_gui vu TH_25-12-2014" xfId="7237"/>
    <cellStyle name="_10.Bieuthegioi-tan_NGTT2008(1)_CSKDCT 2010_Nien giam Thong ke_DSLD_2013_gui vu TH_25-12-2014_Dieuchinh-DSTB-2010-2014-Tinh-Trungcau-CTK" xfId="7238"/>
    <cellStyle name="_10.Bieuthegioi-tan_NGTT2008(1)_CSKDCT 2010_Nien giam Thong ke_DSLD_2013_gui vu TH_25-12-2014_Tonghop-phucdap-Tinh-Hanh-TuanAnh-V1" xfId="7239"/>
    <cellStyle name="_10.Bieuthegioi-tan_NGTT2008(1)_CSKDCT 2010_Nien giam Thong ke_DSLD_2013_gui vu TH_25-12-2014_Uoc-danso-2014-2015-2016-BoTaichinh" xfId="7240"/>
    <cellStyle name="_10.Bieuthegioi-tan_NGTT2008(1)_CSKDCT 2010_Nien giam Thong ke_DSLD_2013_gui vu TH_Dieuchinh-DSTB-2010-2014-Tinh-Trungcau-CTK" xfId="7241"/>
    <cellStyle name="_10.Bieuthegioi-tan_NGTT2008(1)_CSKDCT 2010_Nien giam Thong ke_DSLD_2013_gui vu TH_Tonghop-phucdap-Tinh-Hanh-TuanAnh-V1" xfId="7242"/>
    <cellStyle name="_10.Bieuthegioi-tan_NGTT2008(1)_CSKDCT 2010_Nien giam Thong ke_DSLD_2013_gui vu TH_Uoc-danso-2014-2015-2016-BoTaichinh" xfId="7243"/>
    <cellStyle name="_10.Bieuthegioi-tan_NGTT2008(1)_CSKDCT 2010_Niengiam_Hung_final" xfId="7244"/>
    <cellStyle name="_10.Bieuthegioi-tan_NGTT2008(1)_CSKDCT 2010_Niengiam_Hung_final 2" xfId="7245"/>
    <cellStyle name="_10.Bieuthegioi-tan_NGTT2008(1)_CSKDCT 2010_Niengiam_Hung_final 3" xfId="7246"/>
    <cellStyle name="_10.Bieuthegioi-tan_NGTT2008(1)_CSKDCT 2010_Sovu-lyhon-2014" xfId="7247"/>
    <cellStyle name="_10.Bieuthegioi-tan_NGTT2008(1)_CSKDCT 2010_Tonghop-phucdap-Tinh-Hanh-TuanAnh-V1" xfId="7248"/>
    <cellStyle name="_10.Bieuthegioi-tan_NGTT2008(1)_CSKDCT 2010_Uoc-danso-2014-2015-2016-BoTaichinh" xfId="7249"/>
    <cellStyle name="_10.Bieuthegioi-tan_NGTT2008(1)_CSKDCT 2010_Uoctinh-danso-31-12-2013-BoTaichinh-OUT" xfId="7250"/>
    <cellStyle name="_10.Bieuthegioi-tan_NGTT2008(1)_CucThongke-phucdap-Tuan-Anh" xfId="7251"/>
    <cellStyle name="_10.Bieuthegioi-tan_NGTT2008(1)_CucThongke-phucdap-Tuan-Anh 2" xfId="7252"/>
    <cellStyle name="_10.Bieuthegioi-tan_NGTT2008(1)_CucThongke-phucdap-Tuan-Anh 3" xfId="7253"/>
    <cellStyle name="_10.Bieuthegioi-tan_NGTT2008(1)_dan so phan tich 10 nam(moi)" xfId="7254"/>
    <cellStyle name="_10.Bieuthegioi-tan_NGTT2008(1)_dan so phan tich 10 nam(moi) 2" xfId="7255"/>
    <cellStyle name="_10.Bieuthegioi-tan_NGTT2008(1)_dan so phan tich 10 nam(moi) 3" xfId="7256"/>
    <cellStyle name="_10.Bieuthegioi-tan_NGTT2008(1)_dan so phan tich 10 nam(moi)_01 Danh muc hanh chinh (Nam)" xfId="7257"/>
    <cellStyle name="_10.Bieuthegioi-tan_NGTT2008(1)_dan so phan tich 10 nam(moi)_01 Danh muc hanh chinh (Nam) 2" xfId="7258"/>
    <cellStyle name="_10.Bieuthegioi-tan_NGTT2008(1)_dan so phan tich 10 nam(moi)_01 Danh muc hanh chinh (Nam) 3" xfId="7259"/>
    <cellStyle name="_10.Bieuthegioi-tan_NGTT2008(1)_dan so phan tich 10 nam(moi)_01 Don vi HC" xfId="7260"/>
    <cellStyle name="_10.Bieuthegioi-tan_NGTT2008(1)_dan so phan tich 10 nam(moi)_01 Don vi HC 2" xfId="7261"/>
    <cellStyle name="_10.Bieuthegioi-tan_NGTT2008(1)_dan so phan tich 10 nam(moi)_01 Don vi HC 3" xfId="7262"/>
    <cellStyle name="_10.Bieuthegioi-tan_NGTT2008(1)_dan so phan tich 10 nam(moi)_02 Danso_Laodong 2012(chuan) CO SO" xfId="7263"/>
    <cellStyle name="_10.Bieuthegioi-tan_NGTT2008(1)_dan so phan tich 10 nam(moi)_02 Danso_Laodong 2012(chuan) CO SO 2" xfId="7264"/>
    <cellStyle name="_10.Bieuthegioi-tan_NGTT2008(1)_dan so phan tich 10 nam(moi)_02 Danso_Laodong 2012(chuan) CO SO 3" xfId="7265"/>
    <cellStyle name="_10.Bieuthegioi-tan_NGTT2008(1)_dan so phan tich 10 nam(moi)_04 Doanh nghiep va CSKDCT 2012" xfId="7266"/>
    <cellStyle name="_10.Bieuthegioi-tan_NGTT2008(1)_dan so phan tich 10 nam(moi)_04 Doanh nghiep va CSKDCT 2012 2" xfId="7267"/>
    <cellStyle name="_10.Bieuthegioi-tan_NGTT2008(1)_dan so phan tich 10 nam(moi)_04 Doanh nghiep va CSKDCT 2012 3" xfId="7268"/>
    <cellStyle name="_10.Bieuthegioi-tan_NGTT2008(1)_dan so phan tich 10 nam(moi)_12 MSDC_Thuy Van" xfId="7269"/>
    <cellStyle name="_10.Bieuthegioi-tan_NGTT2008(1)_dan so phan tich 10 nam(moi)_Ca the" xfId="7270"/>
    <cellStyle name="_10.Bieuthegioi-tan_NGTT2008(1)_dan so phan tich 10 nam(moi)_ca the NGDD 2011" xfId="7271"/>
    <cellStyle name="_10.Bieuthegioi-tan_NGTT2008(1)_dan so phan tich 10 nam(moi)_Ca the_ca the NGDD 2011" xfId="7272"/>
    <cellStyle name="_10.Bieuthegioi-tan_NGTT2008(1)_dan so phan tich 10 nam(moi)_Ca the1(OK)" xfId="7273"/>
    <cellStyle name="_10.Bieuthegioi-tan_NGTT2008(1)_dan so phan tich 10 nam(moi)_Dieuchinh-DSTB-2010-2014-Tinh-Trungcau-CTK" xfId="7274"/>
    <cellStyle name="_10.Bieuthegioi-tan_NGTT2008(1)_dan so phan tich 10 nam(moi)_Dieuchinh-DSTB-2010-2014-Toanquoc-Chi-XMai-TAnh-25-12-2014" xfId="7275"/>
    <cellStyle name="_10.Bieuthegioi-tan_NGTT2008(1)_dan so phan tich 10 nam(moi)_Dieuchinh-DSTB-2010-2014-Toanquoc-Chi-XMai-TAnh-25-12-2014_Dieuchinh-DSTB-2010-2014-Tinh-Trungcau-CTK" xfId="7276"/>
    <cellStyle name="_10.Bieuthegioi-tan_NGTT2008(1)_dan so phan tich 10 nam(moi)_Dieuchinh-DSTB-2010-2014-Toanquoc-Chi-XMai-TAnh-25-12-2014_Tonghop-phucdap-Tinh-Hanh-TuanAnh-V1" xfId="7277"/>
    <cellStyle name="_10.Bieuthegioi-tan_NGTT2008(1)_dan so phan tich 10 nam(moi)_Dieuchinh-DSTB-2010-2014-Toanquoc-Chi-XMai-TAnh-25-12-2014_Uoc-danso-2014-2015-2016-BoTaichinh" xfId="7278"/>
    <cellStyle name="_10.Bieuthegioi-tan_NGTT2008(1)_dan so phan tich 10 nam(moi)_Don vi HC, dat dai, khi hau" xfId="7279"/>
    <cellStyle name="_10.Bieuthegioi-tan_NGTT2008(1)_dan so phan tich 10 nam(moi)_Mau" xfId="7280"/>
    <cellStyle name="_10.Bieuthegioi-tan_NGTT2008(1)_dan so phan tich 10 nam(moi)_Mau 2" xfId="7281"/>
    <cellStyle name="_10.Bieuthegioi-tan_NGTT2008(1)_dan so phan tich 10 nam(moi)_Mau 3" xfId="7282"/>
    <cellStyle name="_10.Bieuthegioi-tan_NGTT2008(1)_dan so phan tich 10 nam(moi)_Mau 4" xfId="7283"/>
    <cellStyle name="_10.Bieuthegioi-tan_NGTT2008(1)_dan so phan tich 10 nam(moi)_Mau_Book2" xfId="7284"/>
    <cellStyle name="_10.Bieuthegioi-tan_NGTT2008(1)_dan so phan tich 10 nam(moi)_Mau_Book2 2" xfId="7285"/>
    <cellStyle name="_10.Bieuthegioi-tan_NGTT2008(1)_dan so phan tich 10 nam(moi)_Mau_Book2 3" xfId="7286"/>
    <cellStyle name="_10.Bieuthegioi-tan_NGTT2008(1)_dan so phan tich 10 nam(moi)_Mau_NGTK-daydu-2014-Laodong" xfId="7287"/>
    <cellStyle name="_10.Bieuthegioi-tan_NGTT2008(1)_dan so phan tich 10 nam(moi)_Mau_NGTK-daydu-2014-Laodong 2" xfId="7288"/>
    <cellStyle name="_10.Bieuthegioi-tan_NGTT2008(1)_dan so phan tich 10 nam(moi)_Mau_NGTK-daydu-2014-Laodong 3" xfId="7289"/>
    <cellStyle name="_10.Bieuthegioi-tan_NGTT2008(1)_dan so phan tich 10 nam(moi)_Mau_Niengiam_Hung_final" xfId="7290"/>
    <cellStyle name="_10.Bieuthegioi-tan_NGTT2008(1)_dan so phan tich 10 nam(moi)_Mau_Niengiam_Hung_final 2" xfId="7291"/>
    <cellStyle name="_10.Bieuthegioi-tan_NGTT2008(1)_dan so phan tich 10 nam(moi)_Mau_Niengiam_Hung_final 3" xfId="7292"/>
    <cellStyle name="_10.Bieuthegioi-tan_NGTT2008(1)_dan so phan tich 10 nam(moi)_Mau_Sovu-lyhon-2014" xfId="7293"/>
    <cellStyle name="_10.Bieuthegioi-tan_NGTT2008(1)_dan so phan tich 10 nam(moi)_NGDD 2013 Thu chi NSNN " xfId="7294"/>
    <cellStyle name="_10.Bieuthegioi-tan_NGTT2008(1)_dan so phan tich 10 nam(moi)_NGDD 2013 Thu chi NSNN  2" xfId="7295"/>
    <cellStyle name="_10.Bieuthegioi-tan_NGTT2008(1)_dan so phan tich 10 nam(moi)_NGDD 2013 Thu chi NSNN  3" xfId="7296"/>
    <cellStyle name="_10.Bieuthegioi-tan_NGTT2008(1)_dan so phan tich 10 nam(moi)_NGTK-daydu-2014-VuDSLD(22.5.2015)" xfId="7297"/>
    <cellStyle name="_10.Bieuthegioi-tan_NGTT2008(1)_dan so phan tich 10 nam(moi)_NGTK-daydu-2014-VuDSLD(22.5.2015) 2" xfId="7298"/>
    <cellStyle name="_10.Bieuthegioi-tan_NGTT2008(1)_dan so phan tich 10 nam(moi)_NGTK-daydu-2014-VuDSLD(22.5.2015) 3" xfId="7299"/>
    <cellStyle name="_10.Bieuthegioi-tan_NGTT2008(1)_dan so phan tich 10 nam(moi)_nien giam 28.5.12_sua tn_Oanh-gui-3.15pm-28-5-2012" xfId="7300"/>
    <cellStyle name="_10.Bieuthegioi-tan_NGTT2008(1)_dan so phan tich 10 nam(moi)_Nien giam KT_TV 2010" xfId="7301"/>
    <cellStyle name="_10.Bieuthegioi-tan_NGTT2008(1)_dan so phan tich 10 nam(moi)_Nien giam KT_TV 2010 2" xfId="7302"/>
    <cellStyle name="_10.Bieuthegioi-tan_NGTT2008(1)_dan so phan tich 10 nam(moi)_Nien giam KT_TV 2010 3" xfId="7303"/>
    <cellStyle name="_10.Bieuthegioi-tan_NGTT2008(1)_dan so phan tich 10 nam(moi)_Nien giam KT_TV 2010_Book1" xfId="7304"/>
    <cellStyle name="_10.Bieuthegioi-tan_NGTT2008(1)_dan so phan tich 10 nam(moi)_Nien giam KT_TV 2010_Book1 2" xfId="7305"/>
    <cellStyle name="_10.Bieuthegioi-tan_NGTT2008(1)_dan so phan tich 10 nam(moi)_Nien giam KT_TV 2010_Book1 3" xfId="7306"/>
    <cellStyle name="_10.Bieuthegioi-tan_NGTT2008(1)_dan so phan tich 10 nam(moi)_nien giam tom tat nong nghiep 2013" xfId="7307"/>
    <cellStyle name="_10.Bieuthegioi-tan_NGTT2008(1)_dan so phan tich 10 nam(moi)_Phan II (In)" xfId="7308"/>
    <cellStyle name="_10.Bieuthegioi-tan_NGTT2008(1)_dan so phan tich 10 nam(moi)_Tysuat-dicu-1-nam-1-4-2014" xfId="7309"/>
    <cellStyle name="_10.Bieuthegioi-tan_NGTT2008(1)_dan so phan tich 10 nam(moi)_Tysuat-dicu-1-nam-1-4-2014_Dieuchinh-DSTB-2010-2014-Tinh-Trungcau-CTK" xfId="7310"/>
    <cellStyle name="_10.Bieuthegioi-tan_NGTT2008(1)_dan so phan tich 10 nam(moi)_Tysuat-dicu-1-nam-1-4-2014_Tonghop-phucdap-Tinh-Hanh-TuanAnh-V1" xfId="7311"/>
    <cellStyle name="_10.Bieuthegioi-tan_NGTT2008(1)_dan so phan tich 10 nam(moi)_Tysuat-dicu-1-nam-1-4-2014_Uoc-danso-2014-2015-2016-BoTaichinh" xfId="7312"/>
    <cellStyle name="_10.Bieuthegioi-tan_NGTT2008(1)_dan so phan tich 10 nam(moi)_Uoctinh-danso-31-12-2013-BoTaichinh-OUT" xfId="7313"/>
    <cellStyle name="_10.Bieuthegioi-tan_NGTT2008(1)_dan so phan tich 10 nam(moi)_Xl0000006" xfId="7314"/>
    <cellStyle name="_10.Bieuthegioi-tan_NGTT2008(1)_dan so phan tich 10 nam(moi)_Xl0000167" xfId="7315"/>
    <cellStyle name="_10.Bieuthegioi-tan_NGTT2008(1)_dan so phan tich 10 nam(moi)_Xl0000167 2" xfId="7316"/>
    <cellStyle name="_10.Bieuthegioi-tan_NGTT2008(1)_dan so phan tich 10 nam(moi)_Xl0000167 3" xfId="7317"/>
    <cellStyle name="_10.Bieuthegioi-tan_NGTT2008(1)_dan so phan tich 10 nam(moi)_Y te-VH TT_Tam(1)" xfId="7318"/>
    <cellStyle name="_10.Bieuthegioi-tan_NGTT2008(1)_Dat Dai NGTT -2013" xfId="7319"/>
    <cellStyle name="_10.Bieuthegioi-tan_NGTT2008(1)_Dat Dai NGTT -2013 2" xfId="7320"/>
    <cellStyle name="_10.Bieuthegioi-tan_NGTT2008(1)_Dat Dai NGTT -2013 3" xfId="7321"/>
    <cellStyle name="_10.Bieuthegioi-tan_NGTT2008(1)_Dat Dai NGTT -2013 4" xfId="7322"/>
    <cellStyle name="_10.Bieuthegioi-tan_NGTT2008(1)_Dat Dai NGTT -2013_Book2" xfId="7323"/>
    <cellStyle name="_10.Bieuthegioi-tan_NGTT2008(1)_Dat Dai NGTT -2013_Book2 2" xfId="7324"/>
    <cellStyle name="_10.Bieuthegioi-tan_NGTT2008(1)_Dat Dai NGTT -2013_Book2 3" xfId="7325"/>
    <cellStyle name="_10.Bieuthegioi-tan_NGTT2008(1)_Dat Dai NGTT -2013_NGTK-daydu-2014-Laodong" xfId="7326"/>
    <cellStyle name="_10.Bieuthegioi-tan_NGTT2008(1)_Dat Dai NGTT -2013_NGTK-daydu-2014-Laodong 2" xfId="7327"/>
    <cellStyle name="_10.Bieuthegioi-tan_NGTT2008(1)_Dat Dai NGTT -2013_NGTK-daydu-2014-Laodong 3" xfId="7328"/>
    <cellStyle name="_10.Bieuthegioi-tan_NGTT2008(1)_Dat Dai NGTT -2013_Niengiam_Hung_final" xfId="7329"/>
    <cellStyle name="_10.Bieuthegioi-tan_NGTT2008(1)_Dat Dai NGTT -2013_Niengiam_Hung_final 2" xfId="7330"/>
    <cellStyle name="_10.Bieuthegioi-tan_NGTT2008(1)_Dat Dai NGTT -2013_Niengiam_Hung_final 3" xfId="7331"/>
    <cellStyle name="_10.Bieuthegioi-tan_NGTT2008(1)_Dat Dai NGTT -2013_Sovu-lyhon-2014" xfId="7332"/>
    <cellStyle name="_10.Bieuthegioi-tan_NGTT2008(1)_Dieuchinh-DSTB-2010-2014-Tinh-Trungcau-CTK" xfId="7333"/>
    <cellStyle name="_10.Bieuthegioi-tan_NGTT2008(1)_Giaoduc2013(ok)" xfId="7334"/>
    <cellStyle name="_10.Bieuthegioi-tan_NGTT2008(1)_Giaoduc2013(ok) 2" xfId="7335"/>
    <cellStyle name="_10.Bieuthegioi-tan_NGTT2008(1)_Giaoduc2013(ok) 3" xfId="7336"/>
    <cellStyle name="_10.Bieuthegioi-tan_NGTT2008(1)_GTSXNN" xfId="7337"/>
    <cellStyle name="_10.Bieuthegioi-tan_NGTT2008(1)_GTSXNN 2" xfId="7338"/>
    <cellStyle name="_10.Bieuthegioi-tan_NGTT2008(1)_GTSXNN 3" xfId="7339"/>
    <cellStyle name="_10.Bieuthegioi-tan_NGTT2008(1)_GTSXNN_Nongnghiep NGDD 2012_cap nhat den 24-5-2013(1)" xfId="7340"/>
    <cellStyle name="_10.Bieuthegioi-tan_NGTT2008(1)_GTSXNN_Nongnghiep NGDD 2012_cap nhat den 24-5-2013(1) 2" xfId="7341"/>
    <cellStyle name="_10.Bieuthegioi-tan_NGTT2008(1)_GTSXNN_Nongnghiep NGDD 2012_cap nhat den 24-5-2013(1) 3" xfId="7342"/>
    <cellStyle name="_10.Bieuthegioi-tan_NGTT2008(1)_Lam nghiep, thuy san 2010 (ok)" xfId="7343"/>
    <cellStyle name="_10.Bieuthegioi-tan_NGTT2008(1)_Lam nghiep, thuy san 2010 (ok) 2" xfId="7344"/>
    <cellStyle name="_10.Bieuthegioi-tan_NGTT2008(1)_Lam nghiep, thuy san 2010 (ok) 3" xfId="7345"/>
    <cellStyle name="_10.Bieuthegioi-tan_NGTT2008(1)_Lam nghiep, thuy san 2010 (ok) 4" xfId="7346"/>
    <cellStyle name="_10.Bieuthegioi-tan_NGTT2008(1)_Lam nghiep, thuy san 2010 (ok)_08 Cong nghiep 2010" xfId="7347"/>
    <cellStyle name="_10.Bieuthegioi-tan_NGTT2008(1)_Lam nghiep, thuy san 2010 (ok)_08 Cong nghiep 2010 2" xfId="7348"/>
    <cellStyle name="_10.Bieuthegioi-tan_NGTT2008(1)_Lam nghiep, thuy san 2010 (ok)_08 Cong nghiep 2010 3" xfId="7349"/>
    <cellStyle name="_10.Bieuthegioi-tan_NGTT2008(1)_Lam nghiep, thuy san 2010 (ok)_08 Thuong mai va Du lich (Ok)" xfId="7350"/>
    <cellStyle name="_10.Bieuthegioi-tan_NGTT2008(1)_Lam nghiep, thuy san 2010 (ok)_08 Thuong mai va Du lich (Ok) 2" xfId="7351"/>
    <cellStyle name="_10.Bieuthegioi-tan_NGTT2008(1)_Lam nghiep, thuy san 2010 (ok)_08 Thuong mai va Du lich (Ok) 3" xfId="7352"/>
    <cellStyle name="_10.Bieuthegioi-tan_NGTT2008(1)_Lam nghiep, thuy san 2010 (ok)_09 Chi so gia 2011- VuTKG-1 (Ok)" xfId="7353"/>
    <cellStyle name="_10.Bieuthegioi-tan_NGTT2008(1)_Lam nghiep, thuy san 2010 (ok)_09 Chi so gia 2011- VuTKG-1 (Ok) 2" xfId="7354"/>
    <cellStyle name="_10.Bieuthegioi-tan_NGTT2008(1)_Lam nghiep, thuy san 2010 (ok)_09 Chi so gia 2011- VuTKG-1 (Ok) 3" xfId="7355"/>
    <cellStyle name="_10.Bieuthegioi-tan_NGTT2008(1)_Lam nghiep, thuy san 2010 (ok)_09 Du lich" xfId="7356"/>
    <cellStyle name="_10.Bieuthegioi-tan_NGTT2008(1)_Lam nghiep, thuy san 2010 (ok)_09 Du lich 2" xfId="7357"/>
    <cellStyle name="_10.Bieuthegioi-tan_NGTT2008(1)_Lam nghiep, thuy san 2010 (ok)_09 Du lich 3" xfId="7358"/>
    <cellStyle name="_10.Bieuthegioi-tan_NGTT2008(1)_Lam nghiep, thuy san 2010 (ok)_10 Van tai va BCVT (da sua ok)" xfId="7359"/>
    <cellStyle name="_10.Bieuthegioi-tan_NGTT2008(1)_Lam nghiep, thuy san 2010 (ok)_10 Van tai va BCVT (da sua ok) 2" xfId="7360"/>
    <cellStyle name="_10.Bieuthegioi-tan_NGTT2008(1)_Lam nghiep, thuy san 2010 (ok)_10 Van tai va BCVT (da sua ok) 3" xfId="7361"/>
    <cellStyle name="_10.Bieuthegioi-tan_NGTT2008(1)_Lam nghiep, thuy san 2010 (ok)_12 Giao duc, Y Te va Muc songnam2011" xfId="7362"/>
    <cellStyle name="_10.Bieuthegioi-tan_NGTT2008(1)_Lam nghiep, thuy san 2010 (ok)_12 Giao duc, Y Te va Muc songnam2011 2" xfId="7363"/>
    <cellStyle name="_10.Bieuthegioi-tan_NGTT2008(1)_Lam nghiep, thuy san 2010 (ok)_12 Giao duc, Y Te va Muc songnam2011 3" xfId="7364"/>
    <cellStyle name="_10.Bieuthegioi-tan_NGTT2008(1)_Lam nghiep, thuy san 2010 (ok)_Book2" xfId="7365"/>
    <cellStyle name="_10.Bieuthegioi-tan_NGTT2008(1)_Lam nghiep, thuy san 2010 (ok)_Book2 2" xfId="7366"/>
    <cellStyle name="_10.Bieuthegioi-tan_NGTT2008(1)_Lam nghiep, thuy san 2010 (ok)_Book2 3" xfId="7367"/>
    <cellStyle name="_10.Bieuthegioi-tan_NGTT2008(1)_Lam nghiep, thuy san 2010 (ok)_Dieuchinh-DSTB-2010-2014-Tinh-Trungcau-CTK" xfId="7368"/>
    <cellStyle name="_10.Bieuthegioi-tan_NGTT2008(1)_Lam nghiep, thuy san 2010 (ok)_Market DSLD 2013  Co so" xfId="7369"/>
    <cellStyle name="_10.Bieuthegioi-tan_NGTT2008(1)_Lam nghiep, thuy san 2010 (ok)_Market DSLD 2013  Co so_Dieuchinh-DSTB-2010-2014-Tinh-Trungcau-CTK" xfId="7370"/>
    <cellStyle name="_10.Bieuthegioi-tan_NGTT2008(1)_Lam nghiep, thuy san 2010 (ok)_Market DSLD 2013  Co so_Tonghop-phucdap-Tinh-Hanh-TuanAnh-V1" xfId="7371"/>
    <cellStyle name="_10.Bieuthegioi-tan_NGTT2008(1)_Lam nghiep, thuy san 2010 (ok)_Market DSLD 2013  Co so_Uoc-danso-2014-2015-2016-BoTaichinh" xfId="7372"/>
    <cellStyle name="_10.Bieuthegioi-tan_NGTT2008(1)_Lam nghiep, thuy san 2010 (ok)_Mau" xfId="7373"/>
    <cellStyle name="_10.Bieuthegioi-tan_NGTT2008(1)_Lam nghiep, thuy san 2010 (ok)_Mau 2" xfId="7374"/>
    <cellStyle name="_10.Bieuthegioi-tan_NGTT2008(1)_Lam nghiep, thuy san 2010 (ok)_Mau 3" xfId="7375"/>
    <cellStyle name="_10.Bieuthegioi-tan_NGTT2008(1)_Lam nghiep, thuy san 2010 (ok)_NGTK-daydu-2014-Laodong" xfId="7376"/>
    <cellStyle name="_10.Bieuthegioi-tan_NGTT2008(1)_Lam nghiep, thuy san 2010 (ok)_NGTK-daydu-2014-Laodong 2" xfId="7377"/>
    <cellStyle name="_10.Bieuthegioi-tan_NGTT2008(1)_Lam nghiep, thuy san 2010 (ok)_NGTK-daydu-2014-Laodong 3" xfId="7378"/>
    <cellStyle name="_10.Bieuthegioi-tan_NGTT2008(1)_Lam nghiep, thuy san 2010 (ok)_Nien giam Thong ke_DSLD_2013_gui vu TH" xfId="7379"/>
    <cellStyle name="_10.Bieuthegioi-tan_NGTT2008(1)_Lam nghiep, thuy san 2010 (ok)_Nien giam Thong ke_DSLD_2013_gui vu TH_25-12-2014" xfId="7380"/>
    <cellStyle name="_10.Bieuthegioi-tan_NGTT2008(1)_Lam nghiep, thuy san 2010 (ok)_Nien giam Thong ke_DSLD_2013_gui vu TH_25-12-2014_Dieuchinh-DSTB-2010-2014-Tinh-Trungcau-CTK" xfId="7381"/>
    <cellStyle name="_10.Bieuthegioi-tan_NGTT2008(1)_Lam nghiep, thuy san 2010 (ok)_Nien giam Thong ke_DSLD_2013_gui vu TH_25-12-2014_Tonghop-phucdap-Tinh-Hanh-TuanAnh-V1" xfId="7382"/>
    <cellStyle name="_10.Bieuthegioi-tan_NGTT2008(1)_Lam nghiep, thuy san 2010 (ok)_Nien giam Thong ke_DSLD_2013_gui vu TH_25-12-2014_Uoc-danso-2014-2015-2016-BoTaichinh" xfId="7383"/>
    <cellStyle name="_10.Bieuthegioi-tan_NGTT2008(1)_Lam nghiep, thuy san 2010 (ok)_Nien giam Thong ke_DSLD_2013_gui vu TH_Dieuchinh-DSTB-2010-2014-Tinh-Trungcau-CTK" xfId="7384"/>
    <cellStyle name="_10.Bieuthegioi-tan_NGTT2008(1)_Lam nghiep, thuy san 2010 (ok)_Nien giam Thong ke_DSLD_2013_gui vu TH_Tonghop-phucdap-Tinh-Hanh-TuanAnh-V1" xfId="7385"/>
    <cellStyle name="_10.Bieuthegioi-tan_NGTT2008(1)_Lam nghiep, thuy san 2010 (ok)_Nien giam Thong ke_DSLD_2013_gui vu TH_Uoc-danso-2014-2015-2016-BoTaichinh" xfId="7386"/>
    <cellStyle name="_10.Bieuthegioi-tan_NGTT2008(1)_Lam nghiep, thuy san 2010 (ok)_nien giam tom tat du lich va XNK" xfId="7387"/>
    <cellStyle name="_10.Bieuthegioi-tan_NGTT2008(1)_Lam nghiep, thuy san 2010 (ok)_nien giam tom tat du lich va XNK 2" xfId="7388"/>
    <cellStyle name="_10.Bieuthegioi-tan_NGTT2008(1)_Lam nghiep, thuy san 2010 (ok)_nien giam tom tat du lich va XNK 3" xfId="7389"/>
    <cellStyle name="_10.Bieuthegioi-tan_NGTT2008(1)_Lam nghiep, thuy san 2010 (ok)_Niengiam_Hung_final" xfId="7390"/>
    <cellStyle name="_10.Bieuthegioi-tan_NGTT2008(1)_Lam nghiep, thuy san 2010 (ok)_Niengiam_Hung_final 2" xfId="7391"/>
    <cellStyle name="_10.Bieuthegioi-tan_NGTT2008(1)_Lam nghiep, thuy san 2010 (ok)_Niengiam_Hung_final 3" xfId="7392"/>
    <cellStyle name="_10.Bieuthegioi-tan_NGTT2008(1)_Lam nghiep, thuy san 2010 (ok)_Nongnghiep" xfId="7393"/>
    <cellStyle name="_10.Bieuthegioi-tan_NGTT2008(1)_Lam nghiep, thuy san 2010 (ok)_Nongnghiep 2" xfId="7394"/>
    <cellStyle name="_10.Bieuthegioi-tan_NGTT2008(1)_Lam nghiep, thuy san 2010 (ok)_Nongnghiep 3" xfId="7395"/>
    <cellStyle name="_10.Bieuthegioi-tan_NGTT2008(1)_Lam nghiep, thuy san 2010 (ok)_Sovu-lyhon-2014" xfId="7396"/>
    <cellStyle name="_10.Bieuthegioi-tan_NGTT2008(1)_Lam nghiep, thuy san 2010 (ok)_Tonghop-phucdap-Tinh-Hanh-TuanAnh-V1" xfId="7397"/>
    <cellStyle name="_10.Bieuthegioi-tan_NGTT2008(1)_Lam nghiep, thuy san 2010 (ok)_Uoc-danso-2014-2015-2016-BoTaichinh" xfId="7398"/>
    <cellStyle name="_10.Bieuthegioi-tan_NGTT2008(1)_Lam nghiep, thuy san 2010 (ok)_Uoctinh-danso-31-12-2013-BoTaichinh-OUT" xfId="7399"/>
    <cellStyle name="_10.Bieuthegioi-tan_NGTT2008(1)_Lam nghiep, thuy san 2010 (ok)_XNK" xfId="7400"/>
    <cellStyle name="_10.Bieuthegioi-tan_NGTT2008(1)_Lam nghiep, thuy san 2010 (ok)_XNK 2" xfId="7401"/>
    <cellStyle name="_10.Bieuthegioi-tan_NGTT2008(1)_Lam nghiep, thuy san 2010 (ok)_XNK 3" xfId="7402"/>
    <cellStyle name="_10.Bieuthegioi-tan_NGTT2008(1)_Maket NGTT Cong nghiep 2011" xfId="7403"/>
    <cellStyle name="_10.Bieuthegioi-tan_NGTT2008(1)_Maket NGTT Cong nghiep 2011 2" xfId="7404"/>
    <cellStyle name="_10.Bieuthegioi-tan_NGTT2008(1)_Maket NGTT Cong nghiep 2011 3" xfId="7405"/>
    <cellStyle name="_10.Bieuthegioi-tan_NGTT2008(1)_Maket NGTT Cong nghiep 2011_08 Cong nghiep 2010" xfId="7406"/>
    <cellStyle name="_10.Bieuthegioi-tan_NGTT2008(1)_Maket NGTT Cong nghiep 2011_08 Cong nghiep 2010 2" xfId="7407"/>
    <cellStyle name="_10.Bieuthegioi-tan_NGTT2008(1)_Maket NGTT Cong nghiep 2011_08 Cong nghiep 2010 3" xfId="7408"/>
    <cellStyle name="_10.Bieuthegioi-tan_NGTT2008(1)_Maket NGTT Cong nghiep 2011_08 Thuong mai va Du lich (Ok)" xfId="7409"/>
    <cellStyle name="_10.Bieuthegioi-tan_NGTT2008(1)_Maket NGTT Cong nghiep 2011_08 Thuong mai va Du lich (Ok) 2" xfId="7410"/>
    <cellStyle name="_10.Bieuthegioi-tan_NGTT2008(1)_Maket NGTT Cong nghiep 2011_08 Thuong mai va Du lich (Ok) 3" xfId="7411"/>
    <cellStyle name="_10.Bieuthegioi-tan_NGTT2008(1)_Maket NGTT Cong nghiep 2011_09 Chi so gia 2011- VuTKG-1 (Ok)" xfId="7412"/>
    <cellStyle name="_10.Bieuthegioi-tan_NGTT2008(1)_Maket NGTT Cong nghiep 2011_09 Chi so gia 2011- VuTKG-1 (Ok) 2" xfId="7413"/>
    <cellStyle name="_10.Bieuthegioi-tan_NGTT2008(1)_Maket NGTT Cong nghiep 2011_09 Chi so gia 2011- VuTKG-1 (Ok) 3" xfId="7414"/>
    <cellStyle name="_10.Bieuthegioi-tan_NGTT2008(1)_Maket NGTT Cong nghiep 2011_09 Du lich" xfId="7415"/>
    <cellStyle name="_10.Bieuthegioi-tan_NGTT2008(1)_Maket NGTT Cong nghiep 2011_09 Du lich 2" xfId="7416"/>
    <cellStyle name="_10.Bieuthegioi-tan_NGTT2008(1)_Maket NGTT Cong nghiep 2011_09 Du lich 3" xfId="7417"/>
    <cellStyle name="_10.Bieuthegioi-tan_NGTT2008(1)_Maket NGTT Cong nghiep 2011_10 Van tai va BCVT (da sua ok)" xfId="7418"/>
    <cellStyle name="_10.Bieuthegioi-tan_NGTT2008(1)_Maket NGTT Cong nghiep 2011_10 Van tai va BCVT (da sua ok) 2" xfId="7419"/>
    <cellStyle name="_10.Bieuthegioi-tan_NGTT2008(1)_Maket NGTT Cong nghiep 2011_10 Van tai va BCVT (da sua ok) 3" xfId="7420"/>
    <cellStyle name="_10.Bieuthegioi-tan_NGTT2008(1)_Maket NGTT Cong nghiep 2011_12 Giao duc, Y Te va Muc songnam2011" xfId="7421"/>
    <cellStyle name="_10.Bieuthegioi-tan_NGTT2008(1)_Maket NGTT Cong nghiep 2011_12 Giao duc, Y Te va Muc songnam2011 2" xfId="7422"/>
    <cellStyle name="_10.Bieuthegioi-tan_NGTT2008(1)_Maket NGTT Cong nghiep 2011_12 Giao duc, Y Te va Muc songnam2011 3" xfId="7423"/>
    <cellStyle name="_10.Bieuthegioi-tan_NGTT2008(1)_Maket NGTT Cong nghiep 2011_nien giam tom tat du lich va XNK" xfId="7424"/>
    <cellStyle name="_10.Bieuthegioi-tan_NGTT2008(1)_Maket NGTT Cong nghiep 2011_nien giam tom tat du lich va XNK 2" xfId="7425"/>
    <cellStyle name="_10.Bieuthegioi-tan_NGTT2008(1)_Maket NGTT Cong nghiep 2011_nien giam tom tat du lich va XNK 3" xfId="7426"/>
    <cellStyle name="_10.Bieuthegioi-tan_NGTT2008(1)_Maket NGTT Cong nghiep 2011_Nongnghiep" xfId="7427"/>
    <cellStyle name="_10.Bieuthegioi-tan_NGTT2008(1)_Maket NGTT Cong nghiep 2011_Nongnghiep 2" xfId="7428"/>
    <cellStyle name="_10.Bieuthegioi-tan_NGTT2008(1)_Maket NGTT Cong nghiep 2011_Nongnghiep 3" xfId="7429"/>
    <cellStyle name="_10.Bieuthegioi-tan_NGTT2008(1)_Maket NGTT Cong nghiep 2011_XNK" xfId="7430"/>
    <cellStyle name="_10.Bieuthegioi-tan_NGTT2008(1)_Maket NGTT Cong nghiep 2011_XNK 2" xfId="7431"/>
    <cellStyle name="_10.Bieuthegioi-tan_NGTT2008(1)_Maket NGTT Cong nghiep 2011_XNK 3" xfId="7432"/>
    <cellStyle name="_10.Bieuthegioi-tan_NGTT2008(1)_Maket NGTT Doanh Nghiep 2011" xfId="7433"/>
    <cellStyle name="_10.Bieuthegioi-tan_NGTT2008(1)_Maket NGTT Doanh Nghiep 2011 2" xfId="7434"/>
    <cellStyle name="_10.Bieuthegioi-tan_NGTT2008(1)_Maket NGTT Doanh Nghiep 2011 3" xfId="7435"/>
    <cellStyle name="_10.Bieuthegioi-tan_NGTT2008(1)_Maket NGTT Doanh Nghiep 2011_08 Cong nghiep 2010" xfId="7436"/>
    <cellStyle name="_10.Bieuthegioi-tan_NGTT2008(1)_Maket NGTT Doanh Nghiep 2011_08 Cong nghiep 2010 2" xfId="7437"/>
    <cellStyle name="_10.Bieuthegioi-tan_NGTT2008(1)_Maket NGTT Doanh Nghiep 2011_08 Cong nghiep 2010 3" xfId="7438"/>
    <cellStyle name="_10.Bieuthegioi-tan_NGTT2008(1)_Maket NGTT Doanh Nghiep 2011_08 Thuong mai va Du lich (Ok)" xfId="7439"/>
    <cellStyle name="_10.Bieuthegioi-tan_NGTT2008(1)_Maket NGTT Doanh Nghiep 2011_08 Thuong mai va Du lich (Ok) 2" xfId="7440"/>
    <cellStyle name="_10.Bieuthegioi-tan_NGTT2008(1)_Maket NGTT Doanh Nghiep 2011_08 Thuong mai va Du lich (Ok) 3" xfId="7441"/>
    <cellStyle name="_10.Bieuthegioi-tan_NGTT2008(1)_Maket NGTT Doanh Nghiep 2011_09 Chi so gia 2011- VuTKG-1 (Ok)" xfId="7442"/>
    <cellStyle name="_10.Bieuthegioi-tan_NGTT2008(1)_Maket NGTT Doanh Nghiep 2011_09 Chi so gia 2011- VuTKG-1 (Ok) 2" xfId="7443"/>
    <cellStyle name="_10.Bieuthegioi-tan_NGTT2008(1)_Maket NGTT Doanh Nghiep 2011_09 Chi so gia 2011- VuTKG-1 (Ok) 3" xfId="7444"/>
    <cellStyle name="_10.Bieuthegioi-tan_NGTT2008(1)_Maket NGTT Doanh Nghiep 2011_09 Du lich" xfId="7445"/>
    <cellStyle name="_10.Bieuthegioi-tan_NGTT2008(1)_Maket NGTT Doanh Nghiep 2011_09 Du lich 2" xfId="7446"/>
    <cellStyle name="_10.Bieuthegioi-tan_NGTT2008(1)_Maket NGTT Doanh Nghiep 2011_09 Du lich 3" xfId="7447"/>
    <cellStyle name="_10.Bieuthegioi-tan_NGTT2008(1)_Maket NGTT Doanh Nghiep 2011_10 Van tai va BCVT (da sua ok)" xfId="7448"/>
    <cellStyle name="_10.Bieuthegioi-tan_NGTT2008(1)_Maket NGTT Doanh Nghiep 2011_10 Van tai va BCVT (da sua ok) 2" xfId="7449"/>
    <cellStyle name="_10.Bieuthegioi-tan_NGTT2008(1)_Maket NGTT Doanh Nghiep 2011_10 Van tai va BCVT (da sua ok) 3" xfId="7450"/>
    <cellStyle name="_10.Bieuthegioi-tan_NGTT2008(1)_Maket NGTT Doanh Nghiep 2011_12 Giao duc, Y Te va Muc songnam2011" xfId="7451"/>
    <cellStyle name="_10.Bieuthegioi-tan_NGTT2008(1)_Maket NGTT Doanh Nghiep 2011_12 Giao duc, Y Te va Muc songnam2011 2" xfId="7452"/>
    <cellStyle name="_10.Bieuthegioi-tan_NGTT2008(1)_Maket NGTT Doanh Nghiep 2011_12 Giao duc, Y Te va Muc songnam2011 3" xfId="7453"/>
    <cellStyle name="_10.Bieuthegioi-tan_NGTT2008(1)_Maket NGTT Doanh Nghiep 2011_nien giam tom tat du lich va XNK" xfId="7454"/>
    <cellStyle name="_10.Bieuthegioi-tan_NGTT2008(1)_Maket NGTT Doanh Nghiep 2011_nien giam tom tat du lich va XNK 2" xfId="7455"/>
    <cellStyle name="_10.Bieuthegioi-tan_NGTT2008(1)_Maket NGTT Doanh Nghiep 2011_nien giam tom tat du lich va XNK 3" xfId="7456"/>
    <cellStyle name="_10.Bieuthegioi-tan_NGTT2008(1)_Maket NGTT Doanh Nghiep 2011_Nongnghiep" xfId="7457"/>
    <cellStyle name="_10.Bieuthegioi-tan_NGTT2008(1)_Maket NGTT Doanh Nghiep 2011_Nongnghiep 2" xfId="7458"/>
    <cellStyle name="_10.Bieuthegioi-tan_NGTT2008(1)_Maket NGTT Doanh Nghiep 2011_Nongnghiep 3" xfId="7459"/>
    <cellStyle name="_10.Bieuthegioi-tan_NGTT2008(1)_Maket NGTT Doanh Nghiep 2011_XNK" xfId="7460"/>
    <cellStyle name="_10.Bieuthegioi-tan_NGTT2008(1)_Maket NGTT Doanh Nghiep 2011_XNK 2" xfId="7461"/>
    <cellStyle name="_10.Bieuthegioi-tan_NGTT2008(1)_Maket NGTT Doanh Nghiep 2011_XNK 3" xfId="7462"/>
    <cellStyle name="_10.Bieuthegioi-tan_NGTT2008(1)_Maket NGTT Thu chi NS 2011" xfId="7463"/>
    <cellStyle name="_10.Bieuthegioi-tan_NGTT2008(1)_Maket NGTT Thu chi NS 2011 2" xfId="7464"/>
    <cellStyle name="_10.Bieuthegioi-tan_NGTT2008(1)_Maket NGTT Thu chi NS 2011 3" xfId="7465"/>
    <cellStyle name="_10.Bieuthegioi-tan_NGTT2008(1)_Maket NGTT Thu chi NS 2011_08 Cong nghiep 2010" xfId="7466"/>
    <cellStyle name="_10.Bieuthegioi-tan_NGTT2008(1)_Maket NGTT Thu chi NS 2011_08 Cong nghiep 2010 2" xfId="7467"/>
    <cellStyle name="_10.Bieuthegioi-tan_NGTT2008(1)_Maket NGTT Thu chi NS 2011_08 Cong nghiep 2010 3" xfId="7468"/>
    <cellStyle name="_10.Bieuthegioi-tan_NGTT2008(1)_Maket NGTT Thu chi NS 2011_08 Thuong mai va Du lich (Ok)" xfId="7469"/>
    <cellStyle name="_10.Bieuthegioi-tan_NGTT2008(1)_Maket NGTT Thu chi NS 2011_08 Thuong mai va Du lich (Ok) 2" xfId="7470"/>
    <cellStyle name="_10.Bieuthegioi-tan_NGTT2008(1)_Maket NGTT Thu chi NS 2011_08 Thuong mai va Du lich (Ok) 3" xfId="7471"/>
    <cellStyle name="_10.Bieuthegioi-tan_NGTT2008(1)_Maket NGTT Thu chi NS 2011_09 Chi so gia 2011- VuTKG-1 (Ok)" xfId="7472"/>
    <cellStyle name="_10.Bieuthegioi-tan_NGTT2008(1)_Maket NGTT Thu chi NS 2011_09 Chi so gia 2011- VuTKG-1 (Ok) 2" xfId="7473"/>
    <cellStyle name="_10.Bieuthegioi-tan_NGTT2008(1)_Maket NGTT Thu chi NS 2011_09 Chi so gia 2011- VuTKG-1 (Ok) 3" xfId="7474"/>
    <cellStyle name="_10.Bieuthegioi-tan_NGTT2008(1)_Maket NGTT Thu chi NS 2011_09 Du lich" xfId="7475"/>
    <cellStyle name="_10.Bieuthegioi-tan_NGTT2008(1)_Maket NGTT Thu chi NS 2011_09 Du lich 2" xfId="7476"/>
    <cellStyle name="_10.Bieuthegioi-tan_NGTT2008(1)_Maket NGTT Thu chi NS 2011_09 Du lich 3" xfId="7477"/>
    <cellStyle name="_10.Bieuthegioi-tan_NGTT2008(1)_Maket NGTT Thu chi NS 2011_10 Van tai va BCVT (da sua ok)" xfId="7478"/>
    <cellStyle name="_10.Bieuthegioi-tan_NGTT2008(1)_Maket NGTT Thu chi NS 2011_10 Van tai va BCVT (da sua ok) 2" xfId="7479"/>
    <cellStyle name="_10.Bieuthegioi-tan_NGTT2008(1)_Maket NGTT Thu chi NS 2011_10 Van tai va BCVT (da sua ok) 3" xfId="7480"/>
    <cellStyle name="_10.Bieuthegioi-tan_NGTT2008(1)_Maket NGTT Thu chi NS 2011_12 Giao duc, Y Te va Muc songnam2011" xfId="7481"/>
    <cellStyle name="_10.Bieuthegioi-tan_NGTT2008(1)_Maket NGTT Thu chi NS 2011_12 Giao duc, Y Te va Muc songnam2011 2" xfId="7482"/>
    <cellStyle name="_10.Bieuthegioi-tan_NGTT2008(1)_Maket NGTT Thu chi NS 2011_12 Giao duc, Y Te va Muc songnam2011 3" xfId="7483"/>
    <cellStyle name="_10.Bieuthegioi-tan_NGTT2008(1)_Maket NGTT Thu chi NS 2011_nien giam tom tat du lich va XNK" xfId="7484"/>
    <cellStyle name="_10.Bieuthegioi-tan_NGTT2008(1)_Maket NGTT Thu chi NS 2011_nien giam tom tat du lich va XNK 2" xfId="7485"/>
    <cellStyle name="_10.Bieuthegioi-tan_NGTT2008(1)_Maket NGTT Thu chi NS 2011_nien giam tom tat du lich va XNK 3" xfId="7486"/>
    <cellStyle name="_10.Bieuthegioi-tan_NGTT2008(1)_Maket NGTT Thu chi NS 2011_Nongnghiep" xfId="7487"/>
    <cellStyle name="_10.Bieuthegioi-tan_NGTT2008(1)_Maket NGTT Thu chi NS 2011_Nongnghiep 2" xfId="7488"/>
    <cellStyle name="_10.Bieuthegioi-tan_NGTT2008(1)_Maket NGTT Thu chi NS 2011_Nongnghiep 3" xfId="7489"/>
    <cellStyle name="_10.Bieuthegioi-tan_NGTT2008(1)_Maket NGTT Thu chi NS 2011_XNK" xfId="7490"/>
    <cellStyle name="_10.Bieuthegioi-tan_NGTT2008(1)_Maket NGTT Thu chi NS 2011_XNK 2" xfId="7491"/>
    <cellStyle name="_10.Bieuthegioi-tan_NGTT2008(1)_Maket NGTT Thu chi NS 2011_XNK 3" xfId="7492"/>
    <cellStyle name="_10.Bieuthegioi-tan_NGTT2008(1)_Maket NGTT2012 LN,TS (7-1-2013)" xfId="7493"/>
    <cellStyle name="_10.Bieuthegioi-tan_NGTT2008(1)_Maket NGTT2012 LN,TS (7-1-2013) 2" xfId="7494"/>
    <cellStyle name="_10.Bieuthegioi-tan_NGTT2008(1)_Maket NGTT2012 LN,TS (7-1-2013) 3" xfId="7495"/>
    <cellStyle name="_10.Bieuthegioi-tan_NGTT2008(1)_Maket NGTT2012 LN,TS (7-1-2013)_Nongnghiep" xfId="7496"/>
    <cellStyle name="_10.Bieuthegioi-tan_NGTT2008(1)_Maket NGTT2012 LN,TS (7-1-2013)_Nongnghiep 2" xfId="7497"/>
    <cellStyle name="_10.Bieuthegioi-tan_NGTT2008(1)_Maket NGTT2012 LN,TS (7-1-2013)_Nongnghiep 3" xfId="7498"/>
    <cellStyle name="_10.Bieuthegioi-tan_NGTT2008(1)_Market DSLD 2013  Co so" xfId="7499"/>
    <cellStyle name="_10.Bieuthegioi-tan_NGTT2008(1)_Market DSLD 2013  Co so_Dieuchinh-DSTB-2010-2014-Tinh-Trungcau-CTK" xfId="7500"/>
    <cellStyle name="_10.Bieuthegioi-tan_NGTT2008(1)_Market DSLD 2013  Co so_Tonghop-phucdap-Tinh-Hanh-TuanAnh-V1" xfId="7501"/>
    <cellStyle name="_10.Bieuthegioi-tan_NGTT2008(1)_Market DSLD 2013  Co so_Uoc-danso-2014-2015-2016-BoTaichinh" xfId="7502"/>
    <cellStyle name="_10.Bieuthegioi-tan_NGTT2008(1)_Mau" xfId="7503"/>
    <cellStyle name="_10.Bieuthegioi-tan_NGTT2008(1)_Mau 2" xfId="7504"/>
    <cellStyle name="_10.Bieuthegioi-tan_NGTT2008(1)_Mau 3" xfId="7505"/>
    <cellStyle name="_10.Bieuthegioi-tan_NGTT2008(1)_Ngiam_lamnghiep_2011_v2(1)(1)" xfId="7506"/>
    <cellStyle name="_10.Bieuthegioi-tan_NGTT2008(1)_Ngiam_lamnghiep_2011_v2(1)(1) 2" xfId="7507"/>
    <cellStyle name="_10.Bieuthegioi-tan_NGTT2008(1)_Ngiam_lamnghiep_2011_v2(1)(1) 3" xfId="7508"/>
    <cellStyle name="_10.Bieuthegioi-tan_NGTT2008(1)_Ngiam_lamnghiep_2011_v2(1)(1)_Nongnghiep" xfId="7509"/>
    <cellStyle name="_10.Bieuthegioi-tan_NGTT2008(1)_Ngiam_lamnghiep_2011_v2(1)(1)_Nongnghiep 2" xfId="7510"/>
    <cellStyle name="_10.Bieuthegioi-tan_NGTT2008(1)_Ngiam_lamnghiep_2011_v2(1)(1)_Nongnghiep 3" xfId="7511"/>
    <cellStyle name="_10.Bieuthegioi-tan_NGTT2008(1)_NGTK-daydu-2014-Laodong" xfId="7512"/>
    <cellStyle name="_10.Bieuthegioi-tan_NGTT2008(1)_NGTK-daydu-2014-Laodong 2" xfId="7513"/>
    <cellStyle name="_10.Bieuthegioi-tan_NGTT2008(1)_NGTK-daydu-2014-Laodong 3" xfId="7514"/>
    <cellStyle name="_10.Bieuthegioi-tan_NGTT2008(1)_NGTT Ca the 2011 Diep" xfId="7515"/>
    <cellStyle name="_10.Bieuthegioi-tan_NGTT2008(1)_NGTT Ca the 2011 Diep 2" xfId="7516"/>
    <cellStyle name="_10.Bieuthegioi-tan_NGTT2008(1)_NGTT Ca the 2011 Diep 3" xfId="7517"/>
    <cellStyle name="_10.Bieuthegioi-tan_NGTT2008(1)_NGTT Ca the 2011 Diep_08 Cong nghiep 2010" xfId="7518"/>
    <cellStyle name="_10.Bieuthegioi-tan_NGTT2008(1)_NGTT Ca the 2011 Diep_08 Cong nghiep 2010 2" xfId="7519"/>
    <cellStyle name="_10.Bieuthegioi-tan_NGTT2008(1)_NGTT Ca the 2011 Diep_08 Cong nghiep 2010 3" xfId="7520"/>
    <cellStyle name="_10.Bieuthegioi-tan_NGTT2008(1)_NGTT Ca the 2011 Diep_08 Thuong mai va Du lich (Ok)" xfId="7521"/>
    <cellStyle name="_10.Bieuthegioi-tan_NGTT2008(1)_NGTT Ca the 2011 Diep_08 Thuong mai va Du lich (Ok) 2" xfId="7522"/>
    <cellStyle name="_10.Bieuthegioi-tan_NGTT2008(1)_NGTT Ca the 2011 Diep_08 Thuong mai va Du lich (Ok) 3" xfId="7523"/>
    <cellStyle name="_10.Bieuthegioi-tan_NGTT2008(1)_NGTT Ca the 2011 Diep_09 Chi so gia 2011- VuTKG-1 (Ok)" xfId="7524"/>
    <cellStyle name="_10.Bieuthegioi-tan_NGTT2008(1)_NGTT Ca the 2011 Diep_09 Chi so gia 2011- VuTKG-1 (Ok) 2" xfId="7525"/>
    <cellStyle name="_10.Bieuthegioi-tan_NGTT2008(1)_NGTT Ca the 2011 Diep_09 Chi so gia 2011- VuTKG-1 (Ok) 3" xfId="7526"/>
    <cellStyle name="_10.Bieuthegioi-tan_NGTT2008(1)_NGTT Ca the 2011 Diep_09 Du lich" xfId="7527"/>
    <cellStyle name="_10.Bieuthegioi-tan_NGTT2008(1)_NGTT Ca the 2011 Diep_09 Du lich 2" xfId="7528"/>
    <cellStyle name="_10.Bieuthegioi-tan_NGTT2008(1)_NGTT Ca the 2011 Diep_09 Du lich 3" xfId="7529"/>
    <cellStyle name="_10.Bieuthegioi-tan_NGTT2008(1)_NGTT Ca the 2011 Diep_10 Van tai va BCVT (da sua ok)" xfId="7530"/>
    <cellStyle name="_10.Bieuthegioi-tan_NGTT2008(1)_NGTT Ca the 2011 Diep_10 Van tai va BCVT (da sua ok) 2" xfId="7531"/>
    <cellStyle name="_10.Bieuthegioi-tan_NGTT2008(1)_NGTT Ca the 2011 Diep_10 Van tai va BCVT (da sua ok) 3" xfId="7532"/>
    <cellStyle name="_10.Bieuthegioi-tan_NGTT2008(1)_NGTT Ca the 2011 Diep_12 Giao duc, Y Te va Muc songnam2011" xfId="7533"/>
    <cellStyle name="_10.Bieuthegioi-tan_NGTT2008(1)_NGTT Ca the 2011 Diep_12 Giao duc, Y Te va Muc songnam2011 2" xfId="7534"/>
    <cellStyle name="_10.Bieuthegioi-tan_NGTT2008(1)_NGTT Ca the 2011 Diep_12 Giao duc, Y Te va Muc songnam2011 3" xfId="7535"/>
    <cellStyle name="_10.Bieuthegioi-tan_NGTT2008(1)_NGTT Ca the 2011 Diep_nien giam tom tat du lich va XNK" xfId="7536"/>
    <cellStyle name="_10.Bieuthegioi-tan_NGTT2008(1)_NGTT Ca the 2011 Diep_nien giam tom tat du lich va XNK 2" xfId="7537"/>
    <cellStyle name="_10.Bieuthegioi-tan_NGTT2008(1)_NGTT Ca the 2011 Diep_nien giam tom tat du lich va XNK 3" xfId="7538"/>
    <cellStyle name="_10.Bieuthegioi-tan_NGTT2008(1)_NGTT Ca the 2011 Diep_Nongnghiep" xfId="7539"/>
    <cellStyle name="_10.Bieuthegioi-tan_NGTT2008(1)_NGTT Ca the 2011 Diep_Nongnghiep 2" xfId="7540"/>
    <cellStyle name="_10.Bieuthegioi-tan_NGTT2008(1)_NGTT Ca the 2011 Diep_Nongnghiep 3" xfId="7541"/>
    <cellStyle name="_10.Bieuthegioi-tan_NGTT2008(1)_NGTT Ca the 2011 Diep_XNK" xfId="7542"/>
    <cellStyle name="_10.Bieuthegioi-tan_NGTT2008(1)_NGTT Ca the 2011 Diep_XNK 2" xfId="7543"/>
    <cellStyle name="_10.Bieuthegioi-tan_NGTT2008(1)_NGTT Ca the 2011 Diep_XNK 3" xfId="7544"/>
    <cellStyle name="_10.Bieuthegioi-tan_NGTT2008(1)_NGTT LN,TS 2012 (Chuan)" xfId="7545"/>
    <cellStyle name="_10.Bieuthegioi-tan_NGTT2008(1)_NGTT LN,TS 2012 (Chuan) 2" xfId="7546"/>
    <cellStyle name="_10.Bieuthegioi-tan_NGTT2008(1)_NGTT LN,TS 2012 (Chuan) 3" xfId="7547"/>
    <cellStyle name="_10.Bieuthegioi-tan_NGTT2008(1)_Nien giam day du  Nong nghiep 2010" xfId="7548"/>
    <cellStyle name="_10.Bieuthegioi-tan_NGTT2008(1)_Nien giam day du  Nong nghiep 2010 2" xfId="7549"/>
    <cellStyle name="_10.Bieuthegioi-tan_NGTT2008(1)_Nien giam day du  Nong nghiep 2010 3" xfId="7550"/>
    <cellStyle name="_10.Bieuthegioi-tan_NGTT2008(1)_Nien giam Thong ke_DSLD_2013_gui vu TH" xfId="7551"/>
    <cellStyle name="_10.Bieuthegioi-tan_NGTT2008(1)_Nien giam Thong ke_DSLD_2013_gui vu TH_25-12-2014" xfId="7552"/>
    <cellStyle name="_10.Bieuthegioi-tan_NGTT2008(1)_Nien giam Thong ke_DSLD_2013_gui vu TH_25-12-2014_Dieuchinh-DSTB-2010-2014-Tinh-Trungcau-CTK" xfId="7553"/>
    <cellStyle name="_10.Bieuthegioi-tan_NGTT2008(1)_Nien giam Thong ke_DSLD_2013_gui vu TH_25-12-2014_Tonghop-phucdap-Tinh-Hanh-TuanAnh-V1" xfId="7554"/>
    <cellStyle name="_10.Bieuthegioi-tan_NGTT2008(1)_Nien giam Thong ke_DSLD_2013_gui vu TH_25-12-2014_Uoc-danso-2014-2015-2016-BoTaichinh" xfId="7555"/>
    <cellStyle name="_10.Bieuthegioi-tan_NGTT2008(1)_Nien giam Thong ke_DSLD_2013_gui vu TH_Dieuchinh-DSTB-2010-2014-Tinh-Trungcau-CTK" xfId="7556"/>
    <cellStyle name="_10.Bieuthegioi-tan_NGTT2008(1)_Nien giam Thong ke_DSLD_2013_gui vu TH_Tonghop-phucdap-Tinh-Hanh-TuanAnh-V1" xfId="7557"/>
    <cellStyle name="_10.Bieuthegioi-tan_NGTT2008(1)_Nien giam Thong ke_DSLD_2013_gui vu TH_Uoc-danso-2014-2015-2016-BoTaichinh" xfId="7558"/>
    <cellStyle name="_10.Bieuthegioi-tan_NGTT2008(1)_nien giam tom tat nong nghiep 2013" xfId="7559"/>
    <cellStyle name="_10.Bieuthegioi-tan_NGTT2008(1)_Nien giam TT Vu Nong nghiep 2012(solieu)-gui Vu TH 29-3-2013" xfId="7560"/>
    <cellStyle name="_10.Bieuthegioi-tan_NGTT2008(1)_Nien giam TT Vu Nong nghiep 2012(solieu)-gui Vu TH 29-3-2013 2" xfId="7561"/>
    <cellStyle name="_10.Bieuthegioi-tan_NGTT2008(1)_Nien giam TT Vu Nong nghiep 2012(solieu)-gui Vu TH 29-3-2013 3" xfId="7562"/>
    <cellStyle name="_10.Bieuthegioi-tan_NGTT2008(1)_Niengiam_Hung_final" xfId="7563"/>
    <cellStyle name="_10.Bieuthegioi-tan_NGTT2008(1)_Niengiam_Hung_final 2" xfId="7564"/>
    <cellStyle name="_10.Bieuthegioi-tan_NGTT2008(1)_Niengiam_Hung_final 3" xfId="7565"/>
    <cellStyle name="_10.Bieuthegioi-tan_NGTT2008(1)_Nongnghiep" xfId="7566"/>
    <cellStyle name="_10.Bieuthegioi-tan_NGTT2008(1)_Nongnghiep 2" xfId="7567"/>
    <cellStyle name="_10.Bieuthegioi-tan_NGTT2008(1)_Nongnghiep 3" xfId="7568"/>
    <cellStyle name="_10.Bieuthegioi-tan_NGTT2008(1)_Nongnghiep 4" xfId="7569"/>
    <cellStyle name="_10.Bieuthegioi-tan_NGTT2008(1)_Nongnghiep_Bo sung 04 bieu Cong nghiep" xfId="7570"/>
    <cellStyle name="_10.Bieuthegioi-tan_NGTT2008(1)_Nongnghiep_Bo sung 04 bieu Cong nghiep 2" xfId="7571"/>
    <cellStyle name="_10.Bieuthegioi-tan_NGTT2008(1)_Nongnghiep_Bo sung 04 bieu Cong nghiep 3" xfId="7572"/>
    <cellStyle name="_10.Bieuthegioi-tan_NGTT2008(1)_Nongnghiep_Bo sung 04 bieu Cong nghiep 4" xfId="7573"/>
    <cellStyle name="_10.Bieuthegioi-tan_NGTT2008(1)_Nongnghiep_Bo sung 04 bieu Cong nghiep_Book2" xfId="7574"/>
    <cellStyle name="_10.Bieuthegioi-tan_NGTT2008(1)_Nongnghiep_Bo sung 04 bieu Cong nghiep_Book2 2" xfId="7575"/>
    <cellStyle name="_10.Bieuthegioi-tan_NGTT2008(1)_Nongnghiep_Bo sung 04 bieu Cong nghiep_Book2 3" xfId="7576"/>
    <cellStyle name="_10.Bieuthegioi-tan_NGTT2008(1)_Nongnghiep_Bo sung 04 bieu Cong nghiep_Dieuchinh-DSTB-2010-2014-Tinh-Trungcau-CTK" xfId="7577"/>
    <cellStyle name="_10.Bieuthegioi-tan_NGTT2008(1)_Nongnghiep_Bo sung 04 bieu Cong nghiep_Market DSLD 2013  Co so" xfId="7578"/>
    <cellStyle name="_10.Bieuthegioi-tan_NGTT2008(1)_Nongnghiep_Bo sung 04 bieu Cong nghiep_Market DSLD 2013  Co so_Dieuchinh-DSTB-2010-2014-Tinh-Trungcau-CTK" xfId="7579"/>
    <cellStyle name="_10.Bieuthegioi-tan_NGTT2008(1)_Nongnghiep_Bo sung 04 bieu Cong nghiep_Market DSLD 2013  Co so_Tonghop-phucdap-Tinh-Hanh-TuanAnh-V1" xfId="7580"/>
    <cellStyle name="_10.Bieuthegioi-tan_NGTT2008(1)_Nongnghiep_Bo sung 04 bieu Cong nghiep_Market DSLD 2013  Co so_Uoc-danso-2014-2015-2016-BoTaichinh" xfId="7581"/>
    <cellStyle name="_10.Bieuthegioi-tan_NGTT2008(1)_Nongnghiep_Bo sung 04 bieu Cong nghiep_Mau" xfId="7582"/>
    <cellStyle name="_10.Bieuthegioi-tan_NGTT2008(1)_Nongnghiep_Bo sung 04 bieu Cong nghiep_Mau 2" xfId="7583"/>
    <cellStyle name="_10.Bieuthegioi-tan_NGTT2008(1)_Nongnghiep_Bo sung 04 bieu Cong nghiep_Mau 3" xfId="7584"/>
    <cellStyle name="_10.Bieuthegioi-tan_NGTT2008(1)_Nongnghiep_Bo sung 04 bieu Cong nghiep_NGTK-daydu-2014-Laodong" xfId="7585"/>
    <cellStyle name="_10.Bieuthegioi-tan_NGTT2008(1)_Nongnghiep_Bo sung 04 bieu Cong nghiep_NGTK-daydu-2014-Laodong 2" xfId="7586"/>
    <cellStyle name="_10.Bieuthegioi-tan_NGTT2008(1)_Nongnghiep_Bo sung 04 bieu Cong nghiep_NGTK-daydu-2014-Laodong 3" xfId="7587"/>
    <cellStyle name="_10.Bieuthegioi-tan_NGTT2008(1)_Nongnghiep_Bo sung 04 bieu Cong nghiep_Nien giam Thong ke_DSLD_2013_gui vu TH" xfId="7588"/>
    <cellStyle name="_10.Bieuthegioi-tan_NGTT2008(1)_Nongnghiep_Bo sung 04 bieu Cong nghiep_Nien giam Thong ke_DSLD_2013_gui vu TH_25-12-2014" xfId="7589"/>
    <cellStyle name="_10.Bieuthegioi-tan_NGTT2008(1)_Nongnghiep_Bo sung 04 bieu Cong nghiep_Nien giam Thong ke_DSLD_2013_gui vu TH_25-12-2014_Dieuchinh-DSTB-2010-2014-Tinh-Trungcau-CTK" xfId="7590"/>
    <cellStyle name="_10.Bieuthegioi-tan_NGTT2008(1)_Nongnghiep_Bo sung 04 bieu Cong nghiep_Nien giam Thong ke_DSLD_2013_gui vu TH_25-12-2014_Tonghop-phucdap-Tinh-Hanh-TuanAnh-V1" xfId="7591"/>
    <cellStyle name="_10.Bieuthegioi-tan_NGTT2008(1)_Nongnghiep_Bo sung 04 bieu Cong nghiep_Nien giam Thong ke_DSLD_2013_gui vu TH_25-12-2014_Uoc-danso-2014-2015-2016-BoTaichinh" xfId="7592"/>
    <cellStyle name="_10.Bieuthegioi-tan_NGTT2008(1)_Nongnghiep_Bo sung 04 bieu Cong nghiep_Nien giam Thong ke_DSLD_2013_gui vu TH_Dieuchinh-DSTB-2010-2014-Tinh-Trungcau-CTK" xfId="7593"/>
    <cellStyle name="_10.Bieuthegioi-tan_NGTT2008(1)_Nongnghiep_Bo sung 04 bieu Cong nghiep_Nien giam Thong ke_DSLD_2013_gui vu TH_Tonghop-phucdap-Tinh-Hanh-TuanAnh-V1" xfId="7594"/>
    <cellStyle name="_10.Bieuthegioi-tan_NGTT2008(1)_Nongnghiep_Bo sung 04 bieu Cong nghiep_Nien giam Thong ke_DSLD_2013_gui vu TH_Uoc-danso-2014-2015-2016-BoTaichinh" xfId="7595"/>
    <cellStyle name="_10.Bieuthegioi-tan_NGTT2008(1)_Nongnghiep_Bo sung 04 bieu Cong nghiep_Niengiam_Hung_final" xfId="7596"/>
    <cellStyle name="_10.Bieuthegioi-tan_NGTT2008(1)_Nongnghiep_Bo sung 04 bieu Cong nghiep_Niengiam_Hung_final 2" xfId="7597"/>
    <cellStyle name="_10.Bieuthegioi-tan_NGTT2008(1)_Nongnghiep_Bo sung 04 bieu Cong nghiep_Niengiam_Hung_final 3" xfId="7598"/>
    <cellStyle name="_10.Bieuthegioi-tan_NGTT2008(1)_Nongnghiep_Bo sung 04 bieu Cong nghiep_Sovu-lyhon-2014" xfId="7599"/>
    <cellStyle name="_10.Bieuthegioi-tan_NGTT2008(1)_Nongnghiep_Bo sung 04 bieu Cong nghiep_Tonghop-phucdap-Tinh-Hanh-TuanAnh-V1" xfId="7600"/>
    <cellStyle name="_10.Bieuthegioi-tan_NGTT2008(1)_Nongnghiep_Bo sung 04 bieu Cong nghiep_Uoc-danso-2014-2015-2016-BoTaichinh" xfId="7601"/>
    <cellStyle name="_10.Bieuthegioi-tan_NGTT2008(1)_Nongnghiep_Bo sung 04 bieu Cong nghiep_Uoctinh-danso-31-12-2013-BoTaichinh-OUT" xfId="7602"/>
    <cellStyle name="_10.Bieuthegioi-tan_NGTT2008(1)_Nongnghiep_Book2" xfId="7603"/>
    <cellStyle name="_10.Bieuthegioi-tan_NGTT2008(1)_Nongnghiep_Book2 2" xfId="7604"/>
    <cellStyle name="_10.Bieuthegioi-tan_NGTT2008(1)_Nongnghiep_Book2 3" xfId="7605"/>
    <cellStyle name="_10.Bieuthegioi-tan_NGTT2008(1)_Nongnghiep_Dieuchinh-DSTB-2010-2014-Tinh-Trungcau-CTK" xfId="7606"/>
    <cellStyle name="_10.Bieuthegioi-tan_NGTT2008(1)_Nongnghiep_Market DSLD 2013  Co so" xfId="7607"/>
    <cellStyle name="_10.Bieuthegioi-tan_NGTT2008(1)_Nongnghiep_Market DSLD 2013  Co so_Dieuchinh-DSTB-2010-2014-Tinh-Trungcau-CTK" xfId="7608"/>
    <cellStyle name="_10.Bieuthegioi-tan_NGTT2008(1)_Nongnghiep_Market DSLD 2013  Co so_Tonghop-phucdap-Tinh-Hanh-TuanAnh-V1" xfId="7609"/>
    <cellStyle name="_10.Bieuthegioi-tan_NGTT2008(1)_Nongnghiep_Market DSLD 2013  Co so_Uoc-danso-2014-2015-2016-BoTaichinh" xfId="7610"/>
    <cellStyle name="_10.Bieuthegioi-tan_NGTT2008(1)_Nongnghiep_Mau" xfId="7611"/>
    <cellStyle name="_10.Bieuthegioi-tan_NGTT2008(1)_Nongnghiep_Mau 2" xfId="7612"/>
    <cellStyle name="_10.Bieuthegioi-tan_NGTT2008(1)_Nongnghiep_Mau 3" xfId="7613"/>
    <cellStyle name="_10.Bieuthegioi-tan_NGTT2008(1)_Nongnghiep_NGDD 2013 Thu chi NSNN " xfId="7614"/>
    <cellStyle name="_10.Bieuthegioi-tan_NGTT2008(1)_Nongnghiep_NGDD 2013 Thu chi NSNN  2" xfId="7615"/>
    <cellStyle name="_10.Bieuthegioi-tan_NGTT2008(1)_Nongnghiep_NGDD 2013 Thu chi NSNN  3" xfId="7616"/>
    <cellStyle name="_10.Bieuthegioi-tan_NGTT2008(1)_Nongnghiep_NGTK-daydu-2014-Laodong" xfId="7617"/>
    <cellStyle name="_10.Bieuthegioi-tan_NGTT2008(1)_Nongnghiep_NGTK-daydu-2014-Laodong 2" xfId="7618"/>
    <cellStyle name="_10.Bieuthegioi-tan_NGTT2008(1)_Nongnghiep_NGTK-daydu-2014-Laodong 3" xfId="7619"/>
    <cellStyle name="_10.Bieuthegioi-tan_NGTT2008(1)_Nongnghiep_Nien giam Thong ke_DSLD_2013_gui vu TH" xfId="7620"/>
    <cellStyle name="_10.Bieuthegioi-tan_NGTT2008(1)_Nongnghiep_Nien giam Thong ke_DSLD_2013_gui vu TH_25-12-2014" xfId="7621"/>
    <cellStyle name="_10.Bieuthegioi-tan_NGTT2008(1)_Nongnghiep_Nien giam Thong ke_DSLD_2013_gui vu TH_25-12-2014_Dieuchinh-DSTB-2010-2014-Tinh-Trungcau-CTK" xfId="7622"/>
    <cellStyle name="_10.Bieuthegioi-tan_NGTT2008(1)_Nongnghiep_Nien giam Thong ke_DSLD_2013_gui vu TH_25-12-2014_Tonghop-phucdap-Tinh-Hanh-TuanAnh-V1" xfId="7623"/>
    <cellStyle name="_10.Bieuthegioi-tan_NGTT2008(1)_Nongnghiep_Nien giam Thong ke_DSLD_2013_gui vu TH_25-12-2014_Uoc-danso-2014-2015-2016-BoTaichinh" xfId="7624"/>
    <cellStyle name="_10.Bieuthegioi-tan_NGTT2008(1)_Nongnghiep_Nien giam Thong ke_DSLD_2013_gui vu TH_Dieuchinh-DSTB-2010-2014-Tinh-Trungcau-CTK" xfId="7625"/>
    <cellStyle name="_10.Bieuthegioi-tan_NGTT2008(1)_Nongnghiep_Nien giam Thong ke_DSLD_2013_gui vu TH_Tonghop-phucdap-Tinh-Hanh-TuanAnh-V1" xfId="7626"/>
    <cellStyle name="_10.Bieuthegioi-tan_NGTT2008(1)_Nongnghiep_Nien giam Thong ke_DSLD_2013_gui vu TH_Uoc-danso-2014-2015-2016-BoTaichinh" xfId="7627"/>
    <cellStyle name="_10.Bieuthegioi-tan_NGTT2008(1)_Nongnghiep_Niengiam_Hung_final" xfId="7628"/>
    <cellStyle name="_10.Bieuthegioi-tan_NGTT2008(1)_Nongnghiep_Niengiam_Hung_final 2" xfId="7629"/>
    <cellStyle name="_10.Bieuthegioi-tan_NGTT2008(1)_Nongnghiep_Niengiam_Hung_final 3" xfId="7630"/>
    <cellStyle name="_10.Bieuthegioi-tan_NGTT2008(1)_Nongnghiep_Nongnghiep NGDD 2012_cap nhat den 24-5-2013(1)" xfId="7631"/>
    <cellStyle name="_10.Bieuthegioi-tan_NGTT2008(1)_Nongnghiep_Nongnghiep NGDD 2012_cap nhat den 24-5-2013(1) 2" xfId="7632"/>
    <cellStyle name="_10.Bieuthegioi-tan_NGTT2008(1)_Nongnghiep_Nongnghiep NGDD 2012_cap nhat den 24-5-2013(1) 3" xfId="7633"/>
    <cellStyle name="_10.Bieuthegioi-tan_NGTT2008(1)_Nongnghiep_Sovu-lyhon-2014" xfId="7634"/>
    <cellStyle name="_10.Bieuthegioi-tan_NGTT2008(1)_Nongnghiep_TKQG" xfId="7635"/>
    <cellStyle name="_10.Bieuthegioi-tan_NGTT2008(1)_Nongnghiep_Tonghop-phucdap-Tinh-Hanh-TuanAnh-V1" xfId="7636"/>
    <cellStyle name="_10.Bieuthegioi-tan_NGTT2008(1)_Nongnghiep_Uoc-danso-2014-2015-2016-BoTaichinh" xfId="7637"/>
    <cellStyle name="_10.Bieuthegioi-tan_NGTT2008(1)_Nongnghiep_Uoctinh-danso-31-12-2013-BoTaichinh-OUT" xfId="7638"/>
    <cellStyle name="_10.Bieuthegioi-tan_NGTT2008(1)_Phan i (in)" xfId="7639"/>
    <cellStyle name="_10.Bieuthegioi-tan_NGTT2008(1)_Phan i (in) 2" xfId="7640"/>
    <cellStyle name="_10.Bieuthegioi-tan_NGTT2008(1)_Phan i (in) 3" xfId="7641"/>
    <cellStyle name="_10.Bieuthegioi-tan_NGTT2008(1)_Phan II (In)" xfId="7642"/>
    <cellStyle name="_10.Bieuthegioi-tan_NGTT2008(1)_So lieu quoc te TH" xfId="7643"/>
    <cellStyle name="_10.Bieuthegioi-tan_NGTT2008(1)_So lieu quoc te TH 2" xfId="7644"/>
    <cellStyle name="_10.Bieuthegioi-tan_NGTT2008(1)_So lieu quoc te TH 3" xfId="7645"/>
    <cellStyle name="_10.Bieuthegioi-tan_NGTT2008(1)_So lieu quoc te TH_08 Cong nghiep 2010" xfId="7646"/>
    <cellStyle name="_10.Bieuthegioi-tan_NGTT2008(1)_So lieu quoc te TH_08 Cong nghiep 2010 2" xfId="7647"/>
    <cellStyle name="_10.Bieuthegioi-tan_NGTT2008(1)_So lieu quoc te TH_08 Cong nghiep 2010 3" xfId="7648"/>
    <cellStyle name="_10.Bieuthegioi-tan_NGTT2008(1)_So lieu quoc te TH_08 Thuong mai va Du lich (Ok)" xfId="7649"/>
    <cellStyle name="_10.Bieuthegioi-tan_NGTT2008(1)_So lieu quoc te TH_08 Thuong mai va Du lich (Ok) 2" xfId="7650"/>
    <cellStyle name="_10.Bieuthegioi-tan_NGTT2008(1)_So lieu quoc te TH_08 Thuong mai va Du lich (Ok) 3" xfId="7651"/>
    <cellStyle name="_10.Bieuthegioi-tan_NGTT2008(1)_So lieu quoc te TH_09 Chi so gia 2011- VuTKG-1 (Ok)" xfId="7652"/>
    <cellStyle name="_10.Bieuthegioi-tan_NGTT2008(1)_So lieu quoc te TH_09 Chi so gia 2011- VuTKG-1 (Ok) 2" xfId="7653"/>
    <cellStyle name="_10.Bieuthegioi-tan_NGTT2008(1)_So lieu quoc te TH_09 Chi so gia 2011- VuTKG-1 (Ok) 3" xfId="7654"/>
    <cellStyle name="_10.Bieuthegioi-tan_NGTT2008(1)_So lieu quoc te TH_09 Du lich" xfId="7655"/>
    <cellStyle name="_10.Bieuthegioi-tan_NGTT2008(1)_So lieu quoc te TH_09 Du lich 2" xfId="7656"/>
    <cellStyle name="_10.Bieuthegioi-tan_NGTT2008(1)_So lieu quoc te TH_09 Du lich 3" xfId="7657"/>
    <cellStyle name="_10.Bieuthegioi-tan_NGTT2008(1)_So lieu quoc te TH_10 Van tai va BCVT (da sua ok)" xfId="7658"/>
    <cellStyle name="_10.Bieuthegioi-tan_NGTT2008(1)_So lieu quoc te TH_10 Van tai va BCVT (da sua ok) 2" xfId="7659"/>
    <cellStyle name="_10.Bieuthegioi-tan_NGTT2008(1)_So lieu quoc te TH_10 Van tai va BCVT (da sua ok) 3" xfId="7660"/>
    <cellStyle name="_10.Bieuthegioi-tan_NGTT2008(1)_So lieu quoc te TH_12 Giao duc, Y Te va Muc songnam2011" xfId="7661"/>
    <cellStyle name="_10.Bieuthegioi-tan_NGTT2008(1)_So lieu quoc te TH_12 Giao duc, Y Te va Muc songnam2011 2" xfId="7662"/>
    <cellStyle name="_10.Bieuthegioi-tan_NGTT2008(1)_So lieu quoc te TH_12 Giao duc, Y Te va Muc songnam2011 3" xfId="7663"/>
    <cellStyle name="_10.Bieuthegioi-tan_NGTT2008(1)_So lieu quoc te TH_nien giam tom tat du lich va XNK" xfId="7664"/>
    <cellStyle name="_10.Bieuthegioi-tan_NGTT2008(1)_So lieu quoc te TH_nien giam tom tat du lich va XNK 2" xfId="7665"/>
    <cellStyle name="_10.Bieuthegioi-tan_NGTT2008(1)_So lieu quoc te TH_nien giam tom tat du lich va XNK 3" xfId="7666"/>
    <cellStyle name="_10.Bieuthegioi-tan_NGTT2008(1)_So lieu quoc te TH_Nongnghiep" xfId="7667"/>
    <cellStyle name="_10.Bieuthegioi-tan_NGTT2008(1)_So lieu quoc te TH_Nongnghiep 2" xfId="7668"/>
    <cellStyle name="_10.Bieuthegioi-tan_NGTT2008(1)_So lieu quoc te TH_Nongnghiep 3" xfId="7669"/>
    <cellStyle name="_10.Bieuthegioi-tan_NGTT2008(1)_So lieu quoc te TH_XNK" xfId="7670"/>
    <cellStyle name="_10.Bieuthegioi-tan_NGTT2008(1)_So lieu quoc te TH_XNK 2" xfId="7671"/>
    <cellStyle name="_10.Bieuthegioi-tan_NGTT2008(1)_So lieu quoc te TH_XNK 3" xfId="7672"/>
    <cellStyle name="_10.Bieuthegioi-tan_NGTT2008(1)_So lieu quoc te(GDP)" xfId="7673"/>
    <cellStyle name="_10.Bieuthegioi-tan_NGTT2008(1)_So lieu quoc te(GDP) 2" xfId="7674"/>
    <cellStyle name="_10.Bieuthegioi-tan_NGTT2008(1)_So lieu quoc te(GDP) 3" xfId="7675"/>
    <cellStyle name="_10.Bieuthegioi-tan_NGTT2008(1)_So lieu quoc te(GDP) 4" xfId="7676"/>
    <cellStyle name="_10.Bieuthegioi-tan_NGTT2008(1)_So lieu quoc te(GDP)_02  Dan so lao dong(OK)" xfId="7677"/>
    <cellStyle name="_10.Bieuthegioi-tan_NGTT2008(1)_So lieu quoc te(GDP)_02  Dan so lao dong(OK) 2" xfId="7678"/>
    <cellStyle name="_10.Bieuthegioi-tan_NGTT2008(1)_So lieu quoc te(GDP)_02  Dan so lao dong(OK) 3" xfId="7679"/>
    <cellStyle name="_10.Bieuthegioi-tan_NGTT2008(1)_So lieu quoc te(GDP)_03 TKQG va Thu chi NSNN 2012" xfId="7680"/>
    <cellStyle name="_10.Bieuthegioi-tan_NGTT2008(1)_So lieu quoc te(GDP)_03 TKQG va Thu chi NSNN 2012 2" xfId="7681"/>
    <cellStyle name="_10.Bieuthegioi-tan_NGTT2008(1)_So lieu quoc te(GDP)_03 TKQG va Thu chi NSNN 2012 3" xfId="7682"/>
    <cellStyle name="_10.Bieuthegioi-tan_NGTT2008(1)_So lieu quoc te(GDP)_04 Doanh nghiep va CSKDCT 2012" xfId="7683"/>
    <cellStyle name="_10.Bieuthegioi-tan_NGTT2008(1)_So lieu quoc te(GDP)_04 Doanh nghiep va CSKDCT 2012 2" xfId="7684"/>
    <cellStyle name="_10.Bieuthegioi-tan_NGTT2008(1)_So lieu quoc te(GDP)_04 Doanh nghiep va CSKDCT 2012 3" xfId="7685"/>
    <cellStyle name="_10.Bieuthegioi-tan_NGTT2008(1)_So lieu quoc te(GDP)_05 Doanh nghiep va Ca the_2011 (Ok)" xfId="7686"/>
    <cellStyle name="_10.Bieuthegioi-tan_NGTT2008(1)_So lieu quoc te(GDP)_06 NGTT LN,TS 2013 co so" xfId="7687"/>
    <cellStyle name="_10.Bieuthegioi-tan_NGTT2008(1)_So lieu quoc te(GDP)_07 NGTT CN 2012" xfId="7688"/>
    <cellStyle name="_10.Bieuthegioi-tan_NGTT2008(1)_So lieu quoc te(GDP)_07 NGTT CN 2012 2" xfId="7689"/>
    <cellStyle name="_10.Bieuthegioi-tan_NGTT2008(1)_So lieu quoc te(GDP)_07 NGTT CN 2012 3" xfId="7690"/>
    <cellStyle name="_10.Bieuthegioi-tan_NGTT2008(1)_So lieu quoc te(GDP)_08 Thuong mai Tong muc - Diep" xfId="7691"/>
    <cellStyle name="_10.Bieuthegioi-tan_NGTT2008(1)_So lieu quoc te(GDP)_08 Thuong mai Tong muc - Diep 2" xfId="7692"/>
    <cellStyle name="_10.Bieuthegioi-tan_NGTT2008(1)_So lieu quoc te(GDP)_08 Thuong mai Tong muc - Diep 3" xfId="7693"/>
    <cellStyle name="_10.Bieuthegioi-tan_NGTT2008(1)_So lieu quoc te(GDP)_08 Thuong mai va Du lich (Ok)" xfId="7694"/>
    <cellStyle name="_10.Bieuthegioi-tan_NGTT2008(1)_So lieu quoc te(GDP)_08 Thuong mai va Du lich (Ok) 2" xfId="7695"/>
    <cellStyle name="_10.Bieuthegioi-tan_NGTT2008(1)_So lieu quoc te(GDP)_08 Thuong mai va Du lich (Ok) 3" xfId="7696"/>
    <cellStyle name="_10.Bieuthegioi-tan_NGTT2008(1)_So lieu quoc te(GDP)_08 Thuong mai va Du lich (Ok)_nien giam tom tat nong nghiep 2013" xfId="7697"/>
    <cellStyle name="_10.Bieuthegioi-tan_NGTT2008(1)_So lieu quoc te(GDP)_08 Thuong mai va Du lich (Ok)_Phan II (In)" xfId="7698"/>
    <cellStyle name="_10.Bieuthegioi-tan_NGTT2008(1)_So lieu quoc te(GDP)_09 Chi so gia 2011- VuTKG-1 (Ok)" xfId="7699"/>
    <cellStyle name="_10.Bieuthegioi-tan_NGTT2008(1)_So lieu quoc te(GDP)_09 Chi so gia 2011- VuTKG-1 (Ok) 2" xfId="7700"/>
    <cellStyle name="_10.Bieuthegioi-tan_NGTT2008(1)_So lieu quoc te(GDP)_09 Chi so gia 2011- VuTKG-1 (Ok) 3" xfId="7701"/>
    <cellStyle name="_10.Bieuthegioi-tan_NGTT2008(1)_So lieu quoc te(GDP)_09 Chi so gia 2011- VuTKG-1 (Ok)_nien giam tom tat nong nghiep 2013" xfId="7702"/>
    <cellStyle name="_10.Bieuthegioi-tan_NGTT2008(1)_So lieu quoc te(GDP)_09 Chi so gia 2011- VuTKG-1 (Ok)_Phan II (In)" xfId="7703"/>
    <cellStyle name="_10.Bieuthegioi-tan_NGTT2008(1)_So lieu quoc te(GDP)_09 Du lich" xfId="7704"/>
    <cellStyle name="_10.Bieuthegioi-tan_NGTT2008(1)_So lieu quoc te(GDP)_09 Du lich 2" xfId="7705"/>
    <cellStyle name="_10.Bieuthegioi-tan_NGTT2008(1)_So lieu quoc te(GDP)_09 Du lich 3" xfId="7706"/>
    <cellStyle name="_10.Bieuthegioi-tan_NGTT2008(1)_So lieu quoc te(GDP)_09 Du lich_nien giam tom tat nong nghiep 2013" xfId="7707"/>
    <cellStyle name="_10.Bieuthegioi-tan_NGTT2008(1)_So lieu quoc te(GDP)_09 Du lich_Phan II (In)" xfId="7708"/>
    <cellStyle name="_10.Bieuthegioi-tan_NGTT2008(1)_So lieu quoc te(GDP)_10 Van tai va BCVT (da sua ok)" xfId="7709"/>
    <cellStyle name="_10.Bieuthegioi-tan_NGTT2008(1)_So lieu quoc te(GDP)_10 Van tai va BCVT (da sua ok) 2" xfId="7710"/>
    <cellStyle name="_10.Bieuthegioi-tan_NGTT2008(1)_So lieu quoc te(GDP)_10 Van tai va BCVT (da sua ok) 3" xfId="7711"/>
    <cellStyle name="_10.Bieuthegioi-tan_NGTT2008(1)_So lieu quoc te(GDP)_10 Van tai va BCVT (da sua ok)_nien giam tom tat nong nghiep 2013" xfId="7712"/>
    <cellStyle name="_10.Bieuthegioi-tan_NGTT2008(1)_So lieu quoc te(GDP)_10 Van tai va BCVT (da sua ok)_Phan II (In)" xfId="7713"/>
    <cellStyle name="_10.Bieuthegioi-tan_NGTT2008(1)_So lieu quoc te(GDP)_11 (3)" xfId="7714"/>
    <cellStyle name="_10.Bieuthegioi-tan_NGTT2008(1)_So lieu quoc te(GDP)_11 (3) 2" xfId="7715"/>
    <cellStyle name="_10.Bieuthegioi-tan_NGTT2008(1)_So lieu quoc te(GDP)_11 (3) 3" xfId="7716"/>
    <cellStyle name="_10.Bieuthegioi-tan_NGTT2008(1)_So lieu quoc te(GDP)_11 (3) 4" xfId="7717"/>
    <cellStyle name="_10.Bieuthegioi-tan_NGTT2008(1)_So lieu quoc te(GDP)_11 (3)_04 Doanh nghiep va CSKDCT 2012" xfId="7718"/>
    <cellStyle name="_10.Bieuthegioi-tan_NGTT2008(1)_So lieu quoc te(GDP)_11 (3)_04 Doanh nghiep va CSKDCT 2012 2" xfId="7719"/>
    <cellStyle name="_10.Bieuthegioi-tan_NGTT2008(1)_So lieu quoc te(GDP)_11 (3)_04 Doanh nghiep va CSKDCT 2012 3" xfId="7720"/>
    <cellStyle name="_10.Bieuthegioi-tan_NGTT2008(1)_So lieu quoc te(GDP)_11 (3)_Book2" xfId="7721"/>
    <cellStyle name="_10.Bieuthegioi-tan_NGTT2008(1)_So lieu quoc te(GDP)_11 (3)_Book2 2" xfId="7722"/>
    <cellStyle name="_10.Bieuthegioi-tan_NGTT2008(1)_So lieu quoc te(GDP)_11 (3)_Book2 3" xfId="7723"/>
    <cellStyle name="_10.Bieuthegioi-tan_NGTT2008(1)_So lieu quoc te(GDP)_11 (3)_NGTK-daydu-2014-Laodong" xfId="7724"/>
    <cellStyle name="_10.Bieuthegioi-tan_NGTT2008(1)_So lieu quoc te(GDP)_11 (3)_NGTK-daydu-2014-Laodong 2" xfId="7725"/>
    <cellStyle name="_10.Bieuthegioi-tan_NGTT2008(1)_So lieu quoc te(GDP)_11 (3)_NGTK-daydu-2014-Laodong 3" xfId="7726"/>
    <cellStyle name="_10.Bieuthegioi-tan_NGTT2008(1)_So lieu quoc te(GDP)_11 (3)_nien giam tom tat nong nghiep 2013" xfId="7727"/>
    <cellStyle name="_10.Bieuthegioi-tan_NGTT2008(1)_So lieu quoc te(GDP)_11 (3)_Niengiam_Hung_final" xfId="7728"/>
    <cellStyle name="_10.Bieuthegioi-tan_NGTT2008(1)_So lieu quoc te(GDP)_11 (3)_Niengiam_Hung_final 2" xfId="7729"/>
    <cellStyle name="_10.Bieuthegioi-tan_NGTT2008(1)_So lieu quoc te(GDP)_11 (3)_Niengiam_Hung_final 3" xfId="7730"/>
    <cellStyle name="_10.Bieuthegioi-tan_NGTT2008(1)_So lieu quoc te(GDP)_11 (3)_Phan II (In)" xfId="7731"/>
    <cellStyle name="_10.Bieuthegioi-tan_NGTT2008(1)_So lieu quoc te(GDP)_11 (3)_Sovu-lyhon-2014" xfId="7732"/>
    <cellStyle name="_10.Bieuthegioi-tan_NGTT2008(1)_So lieu quoc te(GDP)_11 (3)_Xl0000167" xfId="7733"/>
    <cellStyle name="_10.Bieuthegioi-tan_NGTT2008(1)_So lieu quoc te(GDP)_11 (3)_Xl0000167 2" xfId="7734"/>
    <cellStyle name="_10.Bieuthegioi-tan_NGTT2008(1)_So lieu quoc te(GDP)_11 (3)_Xl0000167 3" xfId="7735"/>
    <cellStyle name="_10.Bieuthegioi-tan_NGTT2008(1)_So lieu quoc te(GDP)_12 (2)" xfId="7736"/>
    <cellStyle name="_10.Bieuthegioi-tan_NGTT2008(1)_So lieu quoc te(GDP)_12 (2) 2" xfId="7737"/>
    <cellStyle name="_10.Bieuthegioi-tan_NGTT2008(1)_So lieu quoc te(GDP)_12 (2) 3" xfId="7738"/>
    <cellStyle name="_10.Bieuthegioi-tan_NGTT2008(1)_So lieu quoc te(GDP)_12 (2) 4" xfId="7739"/>
    <cellStyle name="_10.Bieuthegioi-tan_NGTT2008(1)_So lieu quoc te(GDP)_12 (2)_04 Doanh nghiep va CSKDCT 2012" xfId="7740"/>
    <cellStyle name="_10.Bieuthegioi-tan_NGTT2008(1)_So lieu quoc te(GDP)_12 (2)_04 Doanh nghiep va CSKDCT 2012 2" xfId="7741"/>
    <cellStyle name="_10.Bieuthegioi-tan_NGTT2008(1)_So lieu quoc te(GDP)_12 (2)_04 Doanh nghiep va CSKDCT 2012 3" xfId="7742"/>
    <cellStyle name="_10.Bieuthegioi-tan_NGTT2008(1)_So lieu quoc te(GDP)_12 (2)_Book2" xfId="7743"/>
    <cellStyle name="_10.Bieuthegioi-tan_NGTT2008(1)_So lieu quoc te(GDP)_12 (2)_Book2 2" xfId="7744"/>
    <cellStyle name="_10.Bieuthegioi-tan_NGTT2008(1)_So lieu quoc te(GDP)_12 (2)_Book2 3" xfId="7745"/>
    <cellStyle name="_10.Bieuthegioi-tan_NGTT2008(1)_So lieu quoc te(GDP)_12 (2)_NGTK-daydu-2014-Laodong" xfId="7746"/>
    <cellStyle name="_10.Bieuthegioi-tan_NGTT2008(1)_So lieu quoc te(GDP)_12 (2)_NGTK-daydu-2014-Laodong 2" xfId="7747"/>
    <cellStyle name="_10.Bieuthegioi-tan_NGTT2008(1)_So lieu quoc te(GDP)_12 (2)_NGTK-daydu-2014-Laodong 3" xfId="7748"/>
    <cellStyle name="_10.Bieuthegioi-tan_NGTT2008(1)_So lieu quoc te(GDP)_12 (2)_nien giam tom tat nong nghiep 2013" xfId="7749"/>
    <cellStyle name="_10.Bieuthegioi-tan_NGTT2008(1)_So lieu quoc te(GDP)_12 (2)_Niengiam_Hung_final" xfId="7750"/>
    <cellStyle name="_10.Bieuthegioi-tan_NGTT2008(1)_So lieu quoc te(GDP)_12 (2)_Niengiam_Hung_final 2" xfId="7751"/>
    <cellStyle name="_10.Bieuthegioi-tan_NGTT2008(1)_So lieu quoc te(GDP)_12 (2)_Niengiam_Hung_final 3" xfId="7752"/>
    <cellStyle name="_10.Bieuthegioi-tan_NGTT2008(1)_So lieu quoc te(GDP)_12 (2)_Phan II (In)" xfId="7753"/>
    <cellStyle name="_10.Bieuthegioi-tan_NGTT2008(1)_So lieu quoc te(GDP)_12 (2)_Sovu-lyhon-2014" xfId="7754"/>
    <cellStyle name="_10.Bieuthegioi-tan_NGTT2008(1)_So lieu quoc te(GDP)_12 (2)_Xl0000167" xfId="7755"/>
    <cellStyle name="_10.Bieuthegioi-tan_NGTT2008(1)_So lieu quoc te(GDP)_12 (2)_Xl0000167 2" xfId="7756"/>
    <cellStyle name="_10.Bieuthegioi-tan_NGTT2008(1)_So lieu quoc te(GDP)_12 (2)_Xl0000167 3" xfId="7757"/>
    <cellStyle name="_10.Bieuthegioi-tan_NGTT2008(1)_So lieu quoc te(GDP)_12 Giao duc, Y Te va Muc songnam2011" xfId="7758"/>
    <cellStyle name="_10.Bieuthegioi-tan_NGTT2008(1)_So lieu quoc te(GDP)_12 Giao duc, Y Te va Muc songnam2011 2" xfId="7759"/>
    <cellStyle name="_10.Bieuthegioi-tan_NGTT2008(1)_So lieu quoc te(GDP)_12 Giao duc, Y Te va Muc songnam2011 3" xfId="7760"/>
    <cellStyle name="_10.Bieuthegioi-tan_NGTT2008(1)_So lieu quoc te(GDP)_12 Giao duc, Y Te va Muc songnam2011_nien giam tom tat nong nghiep 2013" xfId="7761"/>
    <cellStyle name="_10.Bieuthegioi-tan_NGTT2008(1)_So lieu quoc te(GDP)_12 Giao duc, Y Te va Muc songnam2011_Phan II (In)" xfId="7762"/>
    <cellStyle name="_10.Bieuthegioi-tan_NGTT2008(1)_So lieu quoc te(GDP)_12 MSDC_Thuy Van" xfId="7763"/>
    <cellStyle name="_10.Bieuthegioi-tan_NGTT2008(1)_So lieu quoc te(GDP)_12 So lieu quoc te (Ok)" xfId="7764"/>
    <cellStyle name="_10.Bieuthegioi-tan_NGTT2008(1)_So lieu quoc te(GDP)_12 So lieu quoc te (Ok) 2" xfId="7765"/>
    <cellStyle name="_10.Bieuthegioi-tan_NGTT2008(1)_So lieu quoc te(GDP)_12 So lieu quoc te (Ok) 3" xfId="7766"/>
    <cellStyle name="_10.Bieuthegioi-tan_NGTT2008(1)_So lieu quoc te(GDP)_12 So lieu quoc te (Ok)_nien giam tom tat nong nghiep 2013" xfId="7767"/>
    <cellStyle name="_10.Bieuthegioi-tan_NGTT2008(1)_So lieu quoc te(GDP)_12 So lieu quoc te (Ok)_Phan II (In)" xfId="7768"/>
    <cellStyle name="_10.Bieuthegioi-tan_NGTT2008(1)_So lieu quoc te(GDP)_13 Van tai 2012" xfId="7769"/>
    <cellStyle name="_10.Bieuthegioi-tan_NGTT2008(1)_So lieu quoc te(GDP)_13 Van tai 2012 2" xfId="7770"/>
    <cellStyle name="_10.Bieuthegioi-tan_NGTT2008(1)_So lieu quoc te(GDP)_13 Van tai 2012 3" xfId="7771"/>
    <cellStyle name="_10.Bieuthegioi-tan_NGTT2008(1)_So lieu quoc te(GDP)_Book2" xfId="7772"/>
    <cellStyle name="_10.Bieuthegioi-tan_NGTT2008(1)_So lieu quoc te(GDP)_Book2 2" xfId="7773"/>
    <cellStyle name="_10.Bieuthegioi-tan_NGTT2008(1)_So lieu quoc te(GDP)_Book2 3" xfId="7774"/>
    <cellStyle name="_10.Bieuthegioi-tan_NGTT2008(1)_So lieu quoc te(GDP)_Giaoduc2013(ok)" xfId="7775"/>
    <cellStyle name="_10.Bieuthegioi-tan_NGTT2008(1)_So lieu quoc te(GDP)_Giaoduc2013(ok) 2" xfId="7776"/>
    <cellStyle name="_10.Bieuthegioi-tan_NGTT2008(1)_So lieu quoc te(GDP)_Giaoduc2013(ok) 3" xfId="7777"/>
    <cellStyle name="_10.Bieuthegioi-tan_NGTT2008(1)_So lieu quoc te(GDP)_Maket NGTT2012 LN,TS (7-1-2013)" xfId="7778"/>
    <cellStyle name="_10.Bieuthegioi-tan_NGTT2008(1)_So lieu quoc te(GDP)_Maket NGTT2012 LN,TS (7-1-2013) 2" xfId="7779"/>
    <cellStyle name="_10.Bieuthegioi-tan_NGTT2008(1)_So lieu quoc te(GDP)_Maket NGTT2012 LN,TS (7-1-2013) 3" xfId="7780"/>
    <cellStyle name="_10.Bieuthegioi-tan_NGTT2008(1)_So lieu quoc te(GDP)_Maket NGTT2012 LN,TS (7-1-2013)_Nongnghiep" xfId="7781"/>
    <cellStyle name="_10.Bieuthegioi-tan_NGTT2008(1)_So lieu quoc te(GDP)_Maket NGTT2012 LN,TS (7-1-2013)_Nongnghiep 2" xfId="7782"/>
    <cellStyle name="_10.Bieuthegioi-tan_NGTT2008(1)_So lieu quoc te(GDP)_Maket NGTT2012 LN,TS (7-1-2013)_Nongnghiep 3" xfId="7783"/>
    <cellStyle name="_10.Bieuthegioi-tan_NGTT2008(1)_So lieu quoc te(GDP)_Mau" xfId="7784"/>
    <cellStyle name="_10.Bieuthegioi-tan_NGTT2008(1)_So lieu quoc te(GDP)_Ngiam_lamnghiep_2011_v2(1)(1)" xfId="7785"/>
    <cellStyle name="_10.Bieuthegioi-tan_NGTT2008(1)_So lieu quoc te(GDP)_Ngiam_lamnghiep_2011_v2(1)(1) 2" xfId="7786"/>
    <cellStyle name="_10.Bieuthegioi-tan_NGTT2008(1)_So lieu quoc te(GDP)_Ngiam_lamnghiep_2011_v2(1)(1) 3" xfId="7787"/>
    <cellStyle name="_10.Bieuthegioi-tan_NGTT2008(1)_So lieu quoc te(GDP)_Ngiam_lamnghiep_2011_v2(1)(1)_Nongnghiep" xfId="7788"/>
    <cellStyle name="_10.Bieuthegioi-tan_NGTT2008(1)_So lieu quoc te(GDP)_Ngiam_lamnghiep_2011_v2(1)(1)_Nongnghiep 2" xfId="7789"/>
    <cellStyle name="_10.Bieuthegioi-tan_NGTT2008(1)_So lieu quoc te(GDP)_Ngiam_lamnghiep_2011_v2(1)(1)_Nongnghiep 3" xfId="7790"/>
    <cellStyle name="_10.Bieuthegioi-tan_NGTT2008(1)_So lieu quoc te(GDP)_NGTK-daydu-2014-Laodong" xfId="7791"/>
    <cellStyle name="_10.Bieuthegioi-tan_NGTT2008(1)_So lieu quoc te(GDP)_NGTK-daydu-2014-Laodong 2" xfId="7792"/>
    <cellStyle name="_10.Bieuthegioi-tan_NGTT2008(1)_So lieu quoc te(GDP)_NGTK-daydu-2014-Laodong 3" xfId="7793"/>
    <cellStyle name="_10.Bieuthegioi-tan_NGTT2008(1)_So lieu quoc te(GDP)_NGTT LN,TS 2012 (Chuan)" xfId="7794"/>
    <cellStyle name="_10.Bieuthegioi-tan_NGTT2008(1)_So lieu quoc te(GDP)_NGTT LN,TS 2012 (Chuan) 2" xfId="7795"/>
    <cellStyle name="_10.Bieuthegioi-tan_NGTT2008(1)_So lieu quoc te(GDP)_NGTT LN,TS 2012 (Chuan) 3" xfId="7796"/>
    <cellStyle name="_10.Bieuthegioi-tan_NGTT2008(1)_So lieu quoc te(GDP)_Nien giam TT Vu Nong nghiep 2012(solieu)-gui Vu TH 29-3-2013" xfId="7797"/>
    <cellStyle name="_10.Bieuthegioi-tan_NGTT2008(1)_So lieu quoc te(GDP)_Nien giam TT Vu Nong nghiep 2012(solieu)-gui Vu TH 29-3-2013 2" xfId="7798"/>
    <cellStyle name="_10.Bieuthegioi-tan_NGTT2008(1)_So lieu quoc te(GDP)_Nien giam TT Vu Nong nghiep 2012(solieu)-gui Vu TH 29-3-2013 3" xfId="7799"/>
    <cellStyle name="_10.Bieuthegioi-tan_NGTT2008(1)_So lieu quoc te(GDP)_Niengiam_Hung_final" xfId="7800"/>
    <cellStyle name="_10.Bieuthegioi-tan_NGTT2008(1)_So lieu quoc te(GDP)_Niengiam_Hung_final 2" xfId="7801"/>
    <cellStyle name="_10.Bieuthegioi-tan_NGTT2008(1)_So lieu quoc te(GDP)_Niengiam_Hung_final 3" xfId="7802"/>
    <cellStyle name="_10.Bieuthegioi-tan_NGTT2008(1)_So lieu quoc te(GDP)_Nongnghiep" xfId="7803"/>
    <cellStyle name="_10.Bieuthegioi-tan_NGTT2008(1)_So lieu quoc te(GDP)_Nongnghiep 2" xfId="7804"/>
    <cellStyle name="_10.Bieuthegioi-tan_NGTT2008(1)_So lieu quoc te(GDP)_Nongnghiep 3" xfId="7805"/>
    <cellStyle name="_10.Bieuthegioi-tan_NGTT2008(1)_So lieu quoc te(GDP)_Nongnghiep NGDD 2012_cap nhat den 24-5-2013(1)" xfId="7806"/>
    <cellStyle name="_10.Bieuthegioi-tan_NGTT2008(1)_So lieu quoc te(GDP)_Nongnghiep NGDD 2012_cap nhat den 24-5-2013(1) 2" xfId="7807"/>
    <cellStyle name="_10.Bieuthegioi-tan_NGTT2008(1)_So lieu quoc te(GDP)_Nongnghiep NGDD 2012_cap nhat den 24-5-2013(1) 3" xfId="7808"/>
    <cellStyle name="_10.Bieuthegioi-tan_NGTT2008(1)_So lieu quoc te(GDP)_Nongnghiep_Nongnghiep NGDD 2012_cap nhat den 24-5-2013(1)" xfId="7809"/>
    <cellStyle name="_10.Bieuthegioi-tan_NGTT2008(1)_So lieu quoc te(GDP)_Nongnghiep_Nongnghiep NGDD 2012_cap nhat den 24-5-2013(1) 2" xfId="7810"/>
    <cellStyle name="_10.Bieuthegioi-tan_NGTT2008(1)_So lieu quoc te(GDP)_Nongnghiep_Nongnghiep NGDD 2012_cap nhat den 24-5-2013(1) 3" xfId="7811"/>
    <cellStyle name="_10.Bieuthegioi-tan_NGTT2008(1)_So lieu quoc te(GDP)_Sovu-lyhon-2014" xfId="7812"/>
    <cellStyle name="_10.Bieuthegioi-tan_NGTT2008(1)_So lieu quoc te(GDP)_TKQG" xfId="7813"/>
    <cellStyle name="_10.Bieuthegioi-tan_NGTT2008(1)_So lieu quoc te(GDP)_Xl0000147" xfId="7814"/>
    <cellStyle name="_10.Bieuthegioi-tan_NGTT2008(1)_So lieu quoc te(GDP)_Xl0000147 2" xfId="7815"/>
    <cellStyle name="_10.Bieuthegioi-tan_NGTT2008(1)_So lieu quoc te(GDP)_Xl0000147 3" xfId="7816"/>
    <cellStyle name="_10.Bieuthegioi-tan_NGTT2008(1)_So lieu quoc te(GDP)_Xl0000167" xfId="7817"/>
    <cellStyle name="_10.Bieuthegioi-tan_NGTT2008(1)_So lieu quoc te(GDP)_Xl0000167 2" xfId="7818"/>
    <cellStyle name="_10.Bieuthegioi-tan_NGTT2008(1)_So lieu quoc te(GDP)_Xl0000167 3" xfId="7819"/>
    <cellStyle name="_10.Bieuthegioi-tan_NGTT2008(1)_So lieu quoc te(GDP)_XNK" xfId="7820"/>
    <cellStyle name="_10.Bieuthegioi-tan_NGTT2008(1)_So lieu quoc te(GDP)_XNK 2" xfId="7821"/>
    <cellStyle name="_10.Bieuthegioi-tan_NGTT2008(1)_So lieu quoc te(GDP)_XNK 3" xfId="7822"/>
    <cellStyle name="_10.Bieuthegioi-tan_NGTT2008(1)_So lieu quoc te(GDP)_XNK_nien giam tom tat nong nghiep 2013" xfId="7823"/>
    <cellStyle name="_10.Bieuthegioi-tan_NGTT2008(1)_So lieu quoc te(GDP)_XNK_Phan II (In)" xfId="7824"/>
    <cellStyle name="_10.Bieuthegioi-tan_NGTT2008(1)_Sovu-lyhon-2014" xfId="7825"/>
    <cellStyle name="_10.Bieuthegioi-tan_NGTT2008(1)_Thuong mai va Du lich" xfId="7826"/>
    <cellStyle name="_10.Bieuthegioi-tan_NGTT2008(1)_Thuong mai va Du lich 2" xfId="7827"/>
    <cellStyle name="_10.Bieuthegioi-tan_NGTT2008(1)_Thuong mai va Du lich_01 Danh muc hanh chinh (Nam)" xfId="7828"/>
    <cellStyle name="_10.Bieuthegioi-tan_NGTT2008(1)_Thuong mai va Du lich_01 Danh muc hanh chinh (Nam) 2" xfId="7829"/>
    <cellStyle name="_10.Bieuthegioi-tan_NGTT2008(1)_Thuong mai va Du lich_01 Danh muc hanh chinh (Nam) 3" xfId="7830"/>
    <cellStyle name="_10.Bieuthegioi-tan_NGTT2008(1)_Thuong mai va Du lich_01 Don vi HC" xfId="7831"/>
    <cellStyle name="_10.Bieuthegioi-tan_NGTT2008(1)_Thuong mai va Du lich_01 Don vi HC 2" xfId="7832"/>
    <cellStyle name="_10.Bieuthegioi-tan_NGTT2008(1)_Thuong mai va Du lich_01 Don vi HC 3" xfId="7833"/>
    <cellStyle name="_10.Bieuthegioi-tan_NGTT2008(1)_Thuong mai va Du lich_Book2" xfId="7834"/>
    <cellStyle name="_10.Bieuthegioi-tan_NGTT2008(1)_Thuong mai va Du lich_Book2 2" xfId="7835"/>
    <cellStyle name="_10.Bieuthegioi-tan_NGTT2008(1)_Thuong mai va Du lich_Book2 3" xfId="7836"/>
    <cellStyle name="_10.Bieuthegioi-tan_NGTT2008(1)_Thuong mai va Du lich_Mau" xfId="7837"/>
    <cellStyle name="_10.Bieuthegioi-tan_NGTT2008(1)_Thuong mai va Du lich_Mau 2" xfId="7838"/>
    <cellStyle name="_10.Bieuthegioi-tan_NGTT2008(1)_Thuong mai va Du lich_Mau 3" xfId="7839"/>
    <cellStyle name="_10.Bieuthegioi-tan_NGTT2008(1)_Thuong mai va Du lich_NGDD 2013 Thu chi NSNN " xfId="7840"/>
    <cellStyle name="_10.Bieuthegioi-tan_NGTT2008(1)_Thuong mai va Du lich_NGDD 2013 Thu chi NSNN  2" xfId="7841"/>
    <cellStyle name="_10.Bieuthegioi-tan_NGTT2008(1)_Thuong mai va Du lich_NGDD 2013 Thu chi NSNN  3" xfId="7842"/>
    <cellStyle name="_10.Bieuthegioi-tan_NGTT2008(1)_Thuong mai va Du lich_NGTK-daydu-2014-Laodong" xfId="7843"/>
    <cellStyle name="_10.Bieuthegioi-tan_NGTT2008(1)_Thuong mai va Du lich_NGTK-daydu-2014-Laodong 2" xfId="7844"/>
    <cellStyle name="_10.Bieuthegioi-tan_NGTT2008(1)_Thuong mai va Du lich_NGTK-daydu-2014-Laodong 3" xfId="7845"/>
    <cellStyle name="_10.Bieuthegioi-tan_NGTT2008(1)_Thuong mai va Du lich_nien giam tom tat nong nghiep 2013" xfId="7846"/>
    <cellStyle name="_10.Bieuthegioi-tan_NGTT2008(1)_Thuong mai va Du lich_Niengiam_Hung_final" xfId="7847"/>
    <cellStyle name="_10.Bieuthegioi-tan_NGTT2008(1)_Thuong mai va Du lich_Niengiam_Hung_final 2" xfId="7848"/>
    <cellStyle name="_10.Bieuthegioi-tan_NGTT2008(1)_Thuong mai va Du lich_Niengiam_Hung_final 3" xfId="7849"/>
    <cellStyle name="_10.Bieuthegioi-tan_NGTT2008(1)_Thuong mai va Du lich_Phan II (In)" xfId="7850"/>
    <cellStyle name="_10.Bieuthegioi-tan_NGTT2008(1)_Thuong mai va Du lich_Sovu-lyhon-2014" xfId="7851"/>
    <cellStyle name="_10.Bieuthegioi-tan_NGTT2008(1)_Thuong mai va Du lich_Tong Muc 2014" xfId="7852"/>
    <cellStyle name="_10.Bieuthegioi-tan_NGTT2008(1)_Thuong mai va Du lich_Tong Muc 2014 2" xfId="7853"/>
    <cellStyle name="_10.Bieuthegioi-tan_NGTT2008(1)_Thuong mai va Du lich_Tong Muc 2014 3" xfId="7854"/>
    <cellStyle name="_10.Bieuthegioi-tan_NGTT2008(1)_TKQG" xfId="7855"/>
    <cellStyle name="_10.Bieuthegioi-tan_NGTT2008(1)_Tong hop 1" xfId="7856"/>
    <cellStyle name="_10.Bieuthegioi-tan_NGTT2008(1)_Tong hop 1 2" xfId="7857"/>
    <cellStyle name="_10.Bieuthegioi-tan_NGTT2008(1)_Tong hop 1 3" xfId="7858"/>
    <cellStyle name="_10.Bieuthegioi-tan_NGTT2008(1)_Tong hop 1 4" xfId="7859"/>
    <cellStyle name="_10.Bieuthegioi-tan_NGTT2008(1)_Tong hop 1_Book2" xfId="7860"/>
    <cellStyle name="_10.Bieuthegioi-tan_NGTT2008(1)_Tong hop 1_Book2 2" xfId="7861"/>
    <cellStyle name="_10.Bieuthegioi-tan_NGTT2008(1)_Tong hop 1_Book2 3" xfId="7862"/>
    <cellStyle name="_10.Bieuthegioi-tan_NGTT2008(1)_Tong hop 1_NGTK-daydu-2014-Laodong" xfId="7863"/>
    <cellStyle name="_10.Bieuthegioi-tan_NGTT2008(1)_Tong hop 1_NGTK-daydu-2014-Laodong 2" xfId="7864"/>
    <cellStyle name="_10.Bieuthegioi-tan_NGTT2008(1)_Tong hop 1_NGTK-daydu-2014-Laodong 3" xfId="7865"/>
    <cellStyle name="_10.Bieuthegioi-tan_NGTT2008(1)_Tong hop 1_Niengiam_Hung_final" xfId="7866"/>
    <cellStyle name="_10.Bieuthegioi-tan_NGTT2008(1)_Tong hop 1_Niengiam_Hung_final 2" xfId="7867"/>
    <cellStyle name="_10.Bieuthegioi-tan_NGTT2008(1)_Tong hop 1_Niengiam_Hung_final 3" xfId="7868"/>
    <cellStyle name="_10.Bieuthegioi-tan_NGTT2008(1)_Tong hop 1_Sovu-lyhon-2014" xfId="7869"/>
    <cellStyle name="_10.Bieuthegioi-tan_NGTT2008(1)_Tong hop NGTT" xfId="7870"/>
    <cellStyle name="_10.Bieuthegioi-tan_NGTT2008(1)_Tong hop NGTT 2" xfId="7871"/>
    <cellStyle name="_10.Bieuthegioi-tan_NGTT2008(1)_Tong hop NGTT 3" xfId="7872"/>
    <cellStyle name="_10.Bieuthegioi-tan_NGTT2008(1)_Tong hop NGTT 4" xfId="7873"/>
    <cellStyle name="_10.Bieuthegioi-tan_NGTT2008(1)_Tong hop NGTT_01 Don vi HC" xfId="7874"/>
    <cellStyle name="_10.Bieuthegioi-tan_NGTT2008(1)_Tong hop NGTT_01 Don vi HC 2" xfId="7875"/>
    <cellStyle name="_10.Bieuthegioi-tan_NGTT2008(1)_Tong hop NGTT_01 Don vi HC 3" xfId="7876"/>
    <cellStyle name="_10.Bieuthegioi-tan_NGTT2008(1)_Tong hop NGTT_Book1" xfId="7877"/>
    <cellStyle name="_10.Bieuthegioi-tan_NGTT2008(1)_Tong hop NGTT_Book1 2" xfId="7878"/>
    <cellStyle name="_10.Bieuthegioi-tan_NGTT2008(1)_Tong hop NGTT_Book1 3" xfId="7879"/>
    <cellStyle name="_10.Bieuthegioi-tan_NGTT2008(1)_Tong hop NGTT_Book2" xfId="7880"/>
    <cellStyle name="_10.Bieuthegioi-tan_NGTT2008(1)_Tong hop NGTT_Book2 2" xfId="7881"/>
    <cellStyle name="_10.Bieuthegioi-tan_NGTT2008(1)_Tong hop NGTT_Book2 3" xfId="7882"/>
    <cellStyle name="_10.Bieuthegioi-tan_NGTT2008(1)_Tong hop NGTT_Dieuchinh-DSTB-2010-2014-Tinh-Trungcau-CTK" xfId="7883"/>
    <cellStyle name="_10.Bieuthegioi-tan_NGTT2008(1)_Tong hop NGTT_Market DSLD 2013  Co so" xfId="7884"/>
    <cellStyle name="_10.Bieuthegioi-tan_NGTT2008(1)_Tong hop NGTT_Market DSLD 2013  Co so_Dieuchinh-DSTB-2010-2014-Tinh-Trungcau-CTK" xfId="7885"/>
    <cellStyle name="_10.Bieuthegioi-tan_NGTT2008(1)_Tong hop NGTT_Market DSLD 2013  Co so_Tonghop-phucdap-Tinh-Hanh-TuanAnh-V1" xfId="7886"/>
    <cellStyle name="_10.Bieuthegioi-tan_NGTT2008(1)_Tong hop NGTT_Market DSLD 2013  Co so_Uoc-danso-2014-2015-2016-BoTaichinh" xfId="7887"/>
    <cellStyle name="_10.Bieuthegioi-tan_NGTT2008(1)_Tong hop NGTT_Mau" xfId="7888"/>
    <cellStyle name="_10.Bieuthegioi-tan_NGTT2008(1)_Tong hop NGTT_Mau 2" xfId="7889"/>
    <cellStyle name="_10.Bieuthegioi-tan_NGTT2008(1)_Tong hop NGTT_Mau 3" xfId="7890"/>
    <cellStyle name="_10.Bieuthegioi-tan_NGTT2008(1)_Tong hop NGTT_NGTK-daydu-2014-Laodong" xfId="7891"/>
    <cellStyle name="_10.Bieuthegioi-tan_NGTT2008(1)_Tong hop NGTT_NGTK-daydu-2014-Laodong 2" xfId="7892"/>
    <cellStyle name="_10.Bieuthegioi-tan_NGTT2008(1)_Tong hop NGTT_NGTK-daydu-2014-Laodong 3" xfId="7893"/>
    <cellStyle name="_10.Bieuthegioi-tan_NGTT2008(1)_Tong hop NGTT_Nien giam Thong ke_DSLD_2013_gui vu TH" xfId="7894"/>
    <cellStyle name="_10.Bieuthegioi-tan_NGTT2008(1)_Tong hop NGTT_Nien giam Thong ke_DSLD_2013_gui vu TH_25-12-2014" xfId="7895"/>
    <cellStyle name="_10.Bieuthegioi-tan_NGTT2008(1)_Tong hop NGTT_Nien giam Thong ke_DSLD_2013_gui vu TH_25-12-2014_Dieuchinh-DSTB-2010-2014-Tinh-Trungcau-CTK" xfId="7896"/>
    <cellStyle name="_10.Bieuthegioi-tan_NGTT2008(1)_Tong hop NGTT_Nien giam Thong ke_DSLD_2013_gui vu TH_25-12-2014_Tonghop-phucdap-Tinh-Hanh-TuanAnh-V1" xfId="7897"/>
    <cellStyle name="_10.Bieuthegioi-tan_NGTT2008(1)_Tong hop NGTT_Nien giam Thong ke_DSLD_2013_gui vu TH_25-12-2014_Uoc-danso-2014-2015-2016-BoTaichinh" xfId="7898"/>
    <cellStyle name="_10.Bieuthegioi-tan_NGTT2008(1)_Tong hop NGTT_Nien giam Thong ke_DSLD_2013_gui vu TH_Dieuchinh-DSTB-2010-2014-Tinh-Trungcau-CTK" xfId="7899"/>
    <cellStyle name="_10.Bieuthegioi-tan_NGTT2008(1)_Tong hop NGTT_Nien giam Thong ke_DSLD_2013_gui vu TH_Tonghop-phucdap-Tinh-Hanh-TuanAnh-V1" xfId="7900"/>
    <cellStyle name="_10.Bieuthegioi-tan_NGTT2008(1)_Tong hop NGTT_Nien giam Thong ke_DSLD_2013_gui vu TH_Uoc-danso-2014-2015-2016-BoTaichinh" xfId="7901"/>
    <cellStyle name="_10.Bieuthegioi-tan_NGTT2008(1)_Tong hop NGTT_Niengiam_Hung_final" xfId="7902"/>
    <cellStyle name="_10.Bieuthegioi-tan_NGTT2008(1)_Tong hop NGTT_Niengiam_Hung_final 2" xfId="7903"/>
    <cellStyle name="_10.Bieuthegioi-tan_NGTT2008(1)_Tong hop NGTT_Niengiam_Hung_final 3" xfId="7904"/>
    <cellStyle name="_10.Bieuthegioi-tan_NGTT2008(1)_Tong hop NGTT_Sovu-lyhon-2014" xfId="7905"/>
    <cellStyle name="_10.Bieuthegioi-tan_NGTT2008(1)_Tong hop NGTT_Tonghop-phucdap-Tinh-Hanh-TuanAnh-V1" xfId="7906"/>
    <cellStyle name="_10.Bieuthegioi-tan_NGTT2008(1)_Tong hop NGTT_Uoc-danso-2014-2015-2016-BoTaichinh" xfId="7907"/>
    <cellStyle name="_10.Bieuthegioi-tan_NGTT2008(1)_Tong hop NGTT_Uoctinh-danso-31-12-2013-BoTaichinh-OUT" xfId="7908"/>
    <cellStyle name="_10.Bieuthegioi-tan_NGTT2008(1)_Tonghop-phucdap-Tinh-Hanh-TuanAnh-V1" xfId="7909"/>
    <cellStyle name="_10.Bieuthegioi-tan_NGTT2008(1)_Uoc-danso-2014-2015-2016-BoTaichinh" xfId="7910"/>
    <cellStyle name="_10.Bieuthegioi-tan_NGTT2008(1)_Uoctinh-danso-31-12-2013-BoTaichinh-OUT" xfId="7911"/>
    <cellStyle name="_10.Bieuthegioi-tan_NGTT2008(1)_Xl0000006" xfId="7912"/>
    <cellStyle name="_10.Bieuthegioi-tan_NGTT2008(1)_Xl0000167" xfId="7913"/>
    <cellStyle name="_10.Bieuthegioi-tan_NGTT2008(1)_Xl0000167 2" xfId="7914"/>
    <cellStyle name="_10.Bieuthegioi-tan_NGTT2008(1)_Xl0000167 3" xfId="7915"/>
    <cellStyle name="_10.Bieuthegioi-tan_NGTT2008(1)_Xl0000199" xfId="7916"/>
    <cellStyle name="_10.Bieuthegioi-tan_NGTT2008(1)_XNK" xfId="7917"/>
    <cellStyle name="_10.Bieuthegioi-tan_NGTT2008(1)_XNK (10-6)" xfId="7918"/>
    <cellStyle name="_10.Bieuthegioi-tan_NGTT2008(1)_XNK (10-6) 2" xfId="7919"/>
    <cellStyle name="_10.Bieuthegioi-tan_NGTT2008(1)_XNK (10-6)_Book2" xfId="7920"/>
    <cellStyle name="_10.Bieuthegioi-tan_NGTT2008(1)_XNK (10-6)_Book2 2" xfId="7921"/>
    <cellStyle name="_10.Bieuthegioi-tan_NGTT2008(1)_XNK (10-6)_Book2 3" xfId="7922"/>
    <cellStyle name="_10.Bieuthegioi-tan_NGTT2008(1)_XNK (10-6)_NGTK-daydu-2014-Laodong" xfId="7923"/>
    <cellStyle name="_10.Bieuthegioi-tan_NGTT2008(1)_XNK (10-6)_NGTK-daydu-2014-Laodong 2" xfId="7924"/>
    <cellStyle name="_10.Bieuthegioi-tan_NGTT2008(1)_XNK (10-6)_NGTK-daydu-2014-Laodong 3" xfId="7925"/>
    <cellStyle name="_10.Bieuthegioi-tan_NGTT2008(1)_XNK (10-6)_Niengiam_Hung_final" xfId="7926"/>
    <cellStyle name="_10.Bieuthegioi-tan_NGTT2008(1)_XNK (10-6)_Niengiam_Hung_final 2" xfId="7927"/>
    <cellStyle name="_10.Bieuthegioi-tan_NGTT2008(1)_XNK (10-6)_Niengiam_Hung_final 3" xfId="7928"/>
    <cellStyle name="_10.Bieuthegioi-tan_NGTT2008(1)_XNK (10-6)_Sovu-lyhon-2014" xfId="7929"/>
    <cellStyle name="_10.Bieuthegioi-tan_NGTT2008(1)_XNK 10" xfId="7930"/>
    <cellStyle name="_10.Bieuthegioi-tan_NGTT2008(1)_XNK 11" xfId="7931"/>
    <cellStyle name="_10.Bieuthegioi-tan_NGTT2008(1)_XNK 12" xfId="7932"/>
    <cellStyle name="_10.Bieuthegioi-tan_NGTT2008(1)_XNK 13" xfId="7933"/>
    <cellStyle name="_10.Bieuthegioi-tan_NGTT2008(1)_XNK 14" xfId="7934"/>
    <cellStyle name="_10.Bieuthegioi-tan_NGTT2008(1)_XNK 15" xfId="7935"/>
    <cellStyle name="_10.Bieuthegioi-tan_NGTT2008(1)_XNK 16" xfId="7936"/>
    <cellStyle name="_10.Bieuthegioi-tan_NGTT2008(1)_XNK 17" xfId="7937"/>
    <cellStyle name="_10.Bieuthegioi-tan_NGTT2008(1)_XNK 18" xfId="7938"/>
    <cellStyle name="_10.Bieuthegioi-tan_NGTT2008(1)_XNK 19" xfId="7939"/>
    <cellStyle name="_10.Bieuthegioi-tan_NGTT2008(1)_XNK 2" xfId="7940"/>
    <cellStyle name="_10.Bieuthegioi-tan_NGTT2008(1)_XNK 20" xfId="7941"/>
    <cellStyle name="_10.Bieuthegioi-tan_NGTT2008(1)_XNK 21" xfId="7942"/>
    <cellStyle name="_10.Bieuthegioi-tan_NGTT2008(1)_XNK 22" xfId="7943"/>
    <cellStyle name="_10.Bieuthegioi-tan_NGTT2008(1)_XNK 23" xfId="7944"/>
    <cellStyle name="_10.Bieuthegioi-tan_NGTT2008(1)_XNK 24" xfId="7945"/>
    <cellStyle name="_10.Bieuthegioi-tan_NGTT2008(1)_XNK 25" xfId="7946"/>
    <cellStyle name="_10.Bieuthegioi-tan_NGTT2008(1)_XNK 26" xfId="7947"/>
    <cellStyle name="_10.Bieuthegioi-tan_NGTT2008(1)_XNK 27" xfId="7948"/>
    <cellStyle name="_10.Bieuthegioi-tan_NGTT2008(1)_XNK 3" xfId="7949"/>
    <cellStyle name="_10.Bieuthegioi-tan_NGTT2008(1)_XNK 4" xfId="7950"/>
    <cellStyle name="_10.Bieuthegioi-tan_NGTT2008(1)_XNK 5" xfId="7951"/>
    <cellStyle name="_10.Bieuthegioi-tan_NGTT2008(1)_XNK 6" xfId="7952"/>
    <cellStyle name="_10.Bieuthegioi-tan_NGTT2008(1)_XNK 7" xfId="7953"/>
    <cellStyle name="_10.Bieuthegioi-tan_NGTT2008(1)_XNK 8" xfId="7954"/>
    <cellStyle name="_10.Bieuthegioi-tan_NGTT2008(1)_XNK 9" xfId="7955"/>
    <cellStyle name="_10.Bieuthegioi-tan_NGTT2008(1)_XNK_08 Thuong mai Tong muc - Diep" xfId="7956"/>
    <cellStyle name="_10.Bieuthegioi-tan_NGTT2008(1)_XNK_08 Thuong mai Tong muc - Diep 2" xfId="7957"/>
    <cellStyle name="_10.Bieuthegioi-tan_NGTT2008(1)_XNK_08 Thuong mai Tong muc - Diep 3" xfId="7958"/>
    <cellStyle name="_10.Bieuthegioi-tan_NGTT2008(1)_XNK_08 Thuong mai Tong muc - Diep_nien giam tom tat nong nghiep 2013" xfId="7959"/>
    <cellStyle name="_10.Bieuthegioi-tan_NGTT2008(1)_XNK_08 Thuong mai Tong muc - Diep_Phan II (In)" xfId="7960"/>
    <cellStyle name="_10.Bieuthegioi-tan_NGTT2008(1)_XNK_Bo sung 04 bieu Cong nghiep" xfId="7961"/>
    <cellStyle name="_10.Bieuthegioi-tan_NGTT2008(1)_XNK_Bo sung 04 bieu Cong nghiep 2" xfId="7962"/>
    <cellStyle name="_10.Bieuthegioi-tan_NGTT2008(1)_XNK_Bo sung 04 bieu Cong nghiep 3" xfId="7963"/>
    <cellStyle name="_10.Bieuthegioi-tan_NGTT2008(1)_XNK_Bo sung 04 bieu Cong nghiep 4" xfId="7964"/>
    <cellStyle name="_10.Bieuthegioi-tan_NGTT2008(1)_XNK_Bo sung 04 bieu Cong nghiep_Book2" xfId="7965"/>
    <cellStyle name="_10.Bieuthegioi-tan_NGTT2008(1)_XNK_Bo sung 04 bieu Cong nghiep_Book2 2" xfId="7966"/>
    <cellStyle name="_10.Bieuthegioi-tan_NGTT2008(1)_XNK_Bo sung 04 bieu Cong nghiep_Book2 3" xfId="7967"/>
    <cellStyle name="_10.Bieuthegioi-tan_NGTT2008(1)_XNK_Bo sung 04 bieu Cong nghiep_Dieuchinh-DSTB-2010-2014-Tinh-Trungcau-CTK" xfId="7968"/>
    <cellStyle name="_10.Bieuthegioi-tan_NGTT2008(1)_XNK_Bo sung 04 bieu Cong nghiep_Market DSLD 2013  Co so" xfId="7969"/>
    <cellStyle name="_10.Bieuthegioi-tan_NGTT2008(1)_XNK_Bo sung 04 bieu Cong nghiep_Market DSLD 2013  Co so_Dieuchinh-DSTB-2010-2014-Tinh-Trungcau-CTK" xfId="7970"/>
    <cellStyle name="_10.Bieuthegioi-tan_NGTT2008(1)_XNK_Bo sung 04 bieu Cong nghiep_Market DSLD 2013  Co so_Tonghop-phucdap-Tinh-Hanh-TuanAnh-V1" xfId="7971"/>
    <cellStyle name="_10.Bieuthegioi-tan_NGTT2008(1)_XNK_Bo sung 04 bieu Cong nghiep_Market DSLD 2013  Co so_Uoc-danso-2014-2015-2016-BoTaichinh" xfId="7972"/>
    <cellStyle name="_10.Bieuthegioi-tan_NGTT2008(1)_XNK_Bo sung 04 bieu Cong nghiep_Mau" xfId="7973"/>
    <cellStyle name="_10.Bieuthegioi-tan_NGTT2008(1)_XNK_Bo sung 04 bieu Cong nghiep_Mau 2" xfId="7974"/>
    <cellStyle name="_10.Bieuthegioi-tan_NGTT2008(1)_XNK_Bo sung 04 bieu Cong nghiep_Mau 3" xfId="7975"/>
    <cellStyle name="_10.Bieuthegioi-tan_NGTT2008(1)_XNK_Bo sung 04 bieu Cong nghiep_NGTK-daydu-2014-Laodong" xfId="7976"/>
    <cellStyle name="_10.Bieuthegioi-tan_NGTT2008(1)_XNK_Bo sung 04 bieu Cong nghiep_NGTK-daydu-2014-Laodong 2" xfId="7977"/>
    <cellStyle name="_10.Bieuthegioi-tan_NGTT2008(1)_XNK_Bo sung 04 bieu Cong nghiep_NGTK-daydu-2014-Laodong 3" xfId="7978"/>
    <cellStyle name="_10.Bieuthegioi-tan_NGTT2008(1)_XNK_Bo sung 04 bieu Cong nghiep_Nien giam Thong ke_DSLD_2013_gui vu TH" xfId="7979"/>
    <cellStyle name="_10.Bieuthegioi-tan_NGTT2008(1)_XNK_Bo sung 04 bieu Cong nghiep_Nien giam Thong ke_DSLD_2013_gui vu TH_25-12-2014" xfId="7980"/>
    <cellStyle name="_10.Bieuthegioi-tan_NGTT2008(1)_XNK_Bo sung 04 bieu Cong nghiep_Nien giam Thong ke_DSLD_2013_gui vu TH_25-12-2014_Dieuchinh-DSTB-2010-2014-Tinh-Trungcau-CTK" xfId="7981"/>
    <cellStyle name="_10.Bieuthegioi-tan_NGTT2008(1)_XNK_Bo sung 04 bieu Cong nghiep_Nien giam Thong ke_DSLD_2013_gui vu TH_25-12-2014_Tonghop-phucdap-Tinh-Hanh-TuanAnh-V1" xfId="7982"/>
    <cellStyle name="_10.Bieuthegioi-tan_NGTT2008(1)_XNK_Bo sung 04 bieu Cong nghiep_Nien giam Thong ke_DSLD_2013_gui vu TH_25-12-2014_Uoc-danso-2014-2015-2016-BoTaichinh" xfId="7983"/>
    <cellStyle name="_10.Bieuthegioi-tan_NGTT2008(1)_XNK_Bo sung 04 bieu Cong nghiep_Nien giam Thong ke_DSLD_2013_gui vu TH_Dieuchinh-DSTB-2010-2014-Tinh-Trungcau-CTK" xfId="7984"/>
    <cellStyle name="_10.Bieuthegioi-tan_NGTT2008(1)_XNK_Bo sung 04 bieu Cong nghiep_Nien giam Thong ke_DSLD_2013_gui vu TH_Tonghop-phucdap-Tinh-Hanh-TuanAnh-V1" xfId="7985"/>
    <cellStyle name="_10.Bieuthegioi-tan_NGTT2008(1)_XNK_Bo sung 04 bieu Cong nghiep_Nien giam Thong ke_DSLD_2013_gui vu TH_Uoc-danso-2014-2015-2016-BoTaichinh" xfId="7986"/>
    <cellStyle name="_10.Bieuthegioi-tan_NGTT2008(1)_XNK_Bo sung 04 bieu Cong nghiep_Niengiam_Hung_final" xfId="7987"/>
    <cellStyle name="_10.Bieuthegioi-tan_NGTT2008(1)_XNK_Bo sung 04 bieu Cong nghiep_Niengiam_Hung_final 2" xfId="7988"/>
    <cellStyle name="_10.Bieuthegioi-tan_NGTT2008(1)_XNK_Bo sung 04 bieu Cong nghiep_Niengiam_Hung_final 3" xfId="7989"/>
    <cellStyle name="_10.Bieuthegioi-tan_NGTT2008(1)_XNK_Bo sung 04 bieu Cong nghiep_Sovu-lyhon-2014" xfId="7990"/>
    <cellStyle name="_10.Bieuthegioi-tan_NGTT2008(1)_XNK_Bo sung 04 bieu Cong nghiep_Tonghop-phucdap-Tinh-Hanh-TuanAnh-V1" xfId="7991"/>
    <cellStyle name="_10.Bieuthegioi-tan_NGTT2008(1)_XNK_Bo sung 04 bieu Cong nghiep_Uoc-danso-2014-2015-2016-BoTaichinh" xfId="7992"/>
    <cellStyle name="_10.Bieuthegioi-tan_NGTT2008(1)_XNK_Bo sung 04 bieu Cong nghiep_Uoctinh-danso-31-12-2013-BoTaichinh-OUT" xfId="7993"/>
    <cellStyle name="_10.Bieuthegioi-tan_NGTT2008(1)_XNK_Book2" xfId="7994"/>
    <cellStyle name="_10.Bieuthegioi-tan_NGTT2008(1)_XNK_Book2 2" xfId="7995"/>
    <cellStyle name="_10.Bieuthegioi-tan_NGTT2008(1)_XNK_Book2 3" xfId="7996"/>
    <cellStyle name="_10.Bieuthegioi-tan_NGTT2008(1)_XNK_Dieuchinh-DSTB-2010-2014-Tinh-Trungcau-CTK" xfId="7997"/>
    <cellStyle name="_10.Bieuthegioi-tan_NGTT2008(1)_XNK_Market DSLD 2013  Co so" xfId="7998"/>
    <cellStyle name="_10.Bieuthegioi-tan_NGTT2008(1)_XNK_Market DSLD 2013  Co so_Dieuchinh-DSTB-2010-2014-Tinh-Trungcau-CTK" xfId="7999"/>
    <cellStyle name="_10.Bieuthegioi-tan_NGTT2008(1)_XNK_Market DSLD 2013  Co so_Tonghop-phucdap-Tinh-Hanh-TuanAnh-V1" xfId="8000"/>
    <cellStyle name="_10.Bieuthegioi-tan_NGTT2008(1)_XNK_Market DSLD 2013  Co so_Uoc-danso-2014-2015-2016-BoTaichinh" xfId="8001"/>
    <cellStyle name="_10.Bieuthegioi-tan_NGTT2008(1)_XNK_Mau" xfId="8002"/>
    <cellStyle name="_10.Bieuthegioi-tan_NGTT2008(1)_XNK_Mau 2" xfId="8003"/>
    <cellStyle name="_10.Bieuthegioi-tan_NGTT2008(1)_XNK_Mau 3" xfId="8004"/>
    <cellStyle name="_10.Bieuthegioi-tan_NGTT2008(1)_XNK_NGTK-daydu-2014-Laodong" xfId="8005"/>
    <cellStyle name="_10.Bieuthegioi-tan_NGTT2008(1)_XNK_NGTK-daydu-2014-Laodong 2" xfId="8006"/>
    <cellStyle name="_10.Bieuthegioi-tan_NGTT2008(1)_XNK_NGTK-daydu-2014-Laodong 3" xfId="8007"/>
    <cellStyle name="_10.Bieuthegioi-tan_NGTT2008(1)_XNK_Nien giam Thong ke_DSLD_2013_gui vu TH" xfId="8008"/>
    <cellStyle name="_10.Bieuthegioi-tan_NGTT2008(1)_XNK_Nien giam Thong ke_DSLD_2013_gui vu TH_25-12-2014" xfId="8009"/>
    <cellStyle name="_10.Bieuthegioi-tan_NGTT2008(1)_XNK_Nien giam Thong ke_DSLD_2013_gui vu TH_25-12-2014_Dieuchinh-DSTB-2010-2014-Tinh-Trungcau-CTK" xfId="8010"/>
    <cellStyle name="_10.Bieuthegioi-tan_NGTT2008(1)_XNK_Nien giam Thong ke_DSLD_2013_gui vu TH_25-12-2014_Tonghop-phucdap-Tinh-Hanh-TuanAnh-V1" xfId="8011"/>
    <cellStyle name="_10.Bieuthegioi-tan_NGTT2008(1)_XNK_Nien giam Thong ke_DSLD_2013_gui vu TH_25-12-2014_Uoc-danso-2014-2015-2016-BoTaichinh" xfId="8012"/>
    <cellStyle name="_10.Bieuthegioi-tan_NGTT2008(1)_XNK_Nien giam Thong ke_DSLD_2013_gui vu TH_Dieuchinh-DSTB-2010-2014-Tinh-Trungcau-CTK" xfId="8013"/>
    <cellStyle name="_10.Bieuthegioi-tan_NGTT2008(1)_XNK_Nien giam Thong ke_DSLD_2013_gui vu TH_Tonghop-phucdap-Tinh-Hanh-TuanAnh-V1" xfId="8014"/>
    <cellStyle name="_10.Bieuthegioi-tan_NGTT2008(1)_XNK_Nien giam Thong ke_DSLD_2013_gui vu TH_Uoc-danso-2014-2015-2016-BoTaichinh" xfId="8015"/>
    <cellStyle name="_10.Bieuthegioi-tan_NGTT2008(1)_XNK_Niengiam_Hung_final" xfId="8016"/>
    <cellStyle name="_10.Bieuthegioi-tan_NGTT2008(1)_XNK_Niengiam_Hung_final 2" xfId="8017"/>
    <cellStyle name="_10.Bieuthegioi-tan_NGTT2008(1)_XNK_Niengiam_Hung_final 3" xfId="8018"/>
    <cellStyle name="_10.Bieuthegioi-tan_NGTT2008(1)_XNK_Sovu-lyhon-2014" xfId="8019"/>
    <cellStyle name="_10.Bieuthegioi-tan_NGTT2008(1)_XNK_Tonghop-phucdap-Tinh-Hanh-TuanAnh-V1" xfId="8020"/>
    <cellStyle name="_10.Bieuthegioi-tan_NGTT2008(1)_XNK_Uoc-danso-2014-2015-2016-BoTaichinh" xfId="8021"/>
    <cellStyle name="_10.Bieuthegioi-tan_NGTT2008(1)_XNK_Uoctinh-danso-31-12-2013-BoTaichinh-OUT" xfId="8022"/>
    <cellStyle name="_10.Bieuthegioi-tan_NGTT2008(1)_XNK-2012" xfId="8023"/>
    <cellStyle name="_10.Bieuthegioi-tan_NGTT2008(1)_XNK-2012 2" xfId="8024"/>
    <cellStyle name="_10.Bieuthegioi-tan_NGTT2008(1)_XNK-2012 3" xfId="8025"/>
    <cellStyle name="_10.Bieuthegioi-tan_NGTT2008(1)_XNK-2012_nien giam tom tat nong nghiep 2013" xfId="8026"/>
    <cellStyle name="_10.Bieuthegioi-tan_NGTT2008(1)_XNK-2012_Phan II (In)" xfId="8027"/>
    <cellStyle name="_10.Bieuthegioi-tan_NGTT2008(1)_XNK-Market" xfId="8028"/>
    <cellStyle name="_10.Bieuthegioi-tan_NGTT2008(1)_XNK-Market 2" xfId="8029"/>
    <cellStyle name="_10.Bieuthegioi-tan_NGTT2008(1)_XNK-Market 3" xfId="8030"/>
    <cellStyle name="_10_Market_VH_YT_GD_NGTT_2011" xfId="8031"/>
    <cellStyle name="_10_Market_VH_YT_GD_NGTT_2011 2" xfId="8032"/>
    <cellStyle name="_10_Market_VH_YT_GD_NGTT_2011 3" xfId="8033"/>
    <cellStyle name="_10_Market_VH_YT_GD_NGTT_2011 4" xfId="8034"/>
    <cellStyle name="_10_Market_VH_YT_GD_NGTT_2011_02  Dan so lao dong(OK)" xfId="8035"/>
    <cellStyle name="_10_Market_VH_YT_GD_NGTT_2011_02  Dan so lao dong(OK) 2" xfId="8036"/>
    <cellStyle name="_10_Market_VH_YT_GD_NGTT_2011_02  Dan so lao dong(OK) 3" xfId="8037"/>
    <cellStyle name="_10_Market_VH_YT_GD_NGTT_2011_03 TKQG va Thu chi NSNN 2012" xfId="8038"/>
    <cellStyle name="_10_Market_VH_YT_GD_NGTT_2011_03 TKQG va Thu chi NSNN 2012 2" xfId="8039"/>
    <cellStyle name="_10_Market_VH_YT_GD_NGTT_2011_03 TKQG va Thu chi NSNN 2012 3" xfId="8040"/>
    <cellStyle name="_10_Market_VH_YT_GD_NGTT_2011_04 Doanh nghiep va CSKDCT 2012" xfId="8041"/>
    <cellStyle name="_10_Market_VH_YT_GD_NGTT_2011_04 Doanh nghiep va CSKDCT 2012 2" xfId="8042"/>
    <cellStyle name="_10_Market_VH_YT_GD_NGTT_2011_04 Doanh nghiep va CSKDCT 2012 3" xfId="8043"/>
    <cellStyle name="_10_Market_VH_YT_GD_NGTT_2011_05 Doanh nghiep va Ca the_2011 (Ok)" xfId="8044"/>
    <cellStyle name="_10_Market_VH_YT_GD_NGTT_2011_06 NGTT LN,TS 2013 co so" xfId="8045"/>
    <cellStyle name="_10_Market_VH_YT_GD_NGTT_2011_07 NGTT CN 2012" xfId="8046"/>
    <cellStyle name="_10_Market_VH_YT_GD_NGTT_2011_07 NGTT CN 2012 2" xfId="8047"/>
    <cellStyle name="_10_Market_VH_YT_GD_NGTT_2011_07 NGTT CN 2012 3" xfId="8048"/>
    <cellStyle name="_10_Market_VH_YT_GD_NGTT_2011_08 Thuong mai Tong muc - Diep" xfId="8049"/>
    <cellStyle name="_10_Market_VH_YT_GD_NGTT_2011_08 Thuong mai Tong muc - Diep 2" xfId="8050"/>
    <cellStyle name="_10_Market_VH_YT_GD_NGTT_2011_08 Thuong mai Tong muc - Diep 3" xfId="8051"/>
    <cellStyle name="_10_Market_VH_YT_GD_NGTT_2011_08 Thuong mai va Du lich (Ok)" xfId="8052"/>
    <cellStyle name="_10_Market_VH_YT_GD_NGTT_2011_08 Thuong mai va Du lich (Ok) 2" xfId="8053"/>
    <cellStyle name="_10_Market_VH_YT_GD_NGTT_2011_08 Thuong mai va Du lich (Ok) 3" xfId="8054"/>
    <cellStyle name="_10_Market_VH_YT_GD_NGTT_2011_08 Thuong mai va Du lich (Ok)_nien giam tom tat nong nghiep 2013" xfId="8055"/>
    <cellStyle name="_10_Market_VH_YT_GD_NGTT_2011_08 Thuong mai va Du lich (Ok)_Phan II (In)" xfId="8056"/>
    <cellStyle name="_10_Market_VH_YT_GD_NGTT_2011_09 Chi so gia 2011- VuTKG-1 (Ok)" xfId="8057"/>
    <cellStyle name="_10_Market_VH_YT_GD_NGTT_2011_09 Chi so gia 2011- VuTKG-1 (Ok) 2" xfId="8058"/>
    <cellStyle name="_10_Market_VH_YT_GD_NGTT_2011_09 Chi so gia 2011- VuTKG-1 (Ok) 3" xfId="8059"/>
    <cellStyle name="_10_Market_VH_YT_GD_NGTT_2011_09 Chi so gia 2011- VuTKG-1 (Ok)_nien giam tom tat nong nghiep 2013" xfId="8060"/>
    <cellStyle name="_10_Market_VH_YT_GD_NGTT_2011_09 Chi so gia 2011- VuTKG-1 (Ok)_Phan II (In)" xfId="8061"/>
    <cellStyle name="_10_Market_VH_YT_GD_NGTT_2011_09 Du lich" xfId="8062"/>
    <cellStyle name="_10_Market_VH_YT_GD_NGTT_2011_09 Du lich 2" xfId="8063"/>
    <cellStyle name="_10_Market_VH_YT_GD_NGTT_2011_09 Du lich 3" xfId="8064"/>
    <cellStyle name="_10_Market_VH_YT_GD_NGTT_2011_09 Du lich_nien giam tom tat nong nghiep 2013" xfId="8065"/>
    <cellStyle name="_10_Market_VH_YT_GD_NGTT_2011_09 Du lich_Phan II (In)" xfId="8066"/>
    <cellStyle name="_10_Market_VH_YT_GD_NGTT_2011_10 Van tai va BCVT (da sua ok)" xfId="8067"/>
    <cellStyle name="_10_Market_VH_YT_GD_NGTT_2011_10 Van tai va BCVT (da sua ok) 2" xfId="8068"/>
    <cellStyle name="_10_Market_VH_YT_GD_NGTT_2011_10 Van tai va BCVT (da sua ok) 3" xfId="8069"/>
    <cellStyle name="_10_Market_VH_YT_GD_NGTT_2011_10 Van tai va BCVT (da sua ok)_nien giam tom tat nong nghiep 2013" xfId="8070"/>
    <cellStyle name="_10_Market_VH_YT_GD_NGTT_2011_10 Van tai va BCVT (da sua ok)_Phan II (In)" xfId="8071"/>
    <cellStyle name="_10_Market_VH_YT_GD_NGTT_2011_11 (3)" xfId="8072"/>
    <cellStyle name="_10_Market_VH_YT_GD_NGTT_2011_11 (3) 2" xfId="8073"/>
    <cellStyle name="_10_Market_VH_YT_GD_NGTT_2011_11 (3) 3" xfId="8074"/>
    <cellStyle name="_10_Market_VH_YT_GD_NGTT_2011_11 (3) 4" xfId="8075"/>
    <cellStyle name="_10_Market_VH_YT_GD_NGTT_2011_11 (3)_04 Doanh nghiep va CSKDCT 2012" xfId="8076"/>
    <cellStyle name="_10_Market_VH_YT_GD_NGTT_2011_11 (3)_04 Doanh nghiep va CSKDCT 2012 2" xfId="8077"/>
    <cellStyle name="_10_Market_VH_YT_GD_NGTT_2011_11 (3)_04 Doanh nghiep va CSKDCT 2012 3" xfId="8078"/>
    <cellStyle name="_10_Market_VH_YT_GD_NGTT_2011_11 (3)_Book2" xfId="8079"/>
    <cellStyle name="_10_Market_VH_YT_GD_NGTT_2011_11 (3)_Book2 2" xfId="8080"/>
    <cellStyle name="_10_Market_VH_YT_GD_NGTT_2011_11 (3)_Book2 3" xfId="8081"/>
    <cellStyle name="_10_Market_VH_YT_GD_NGTT_2011_11 (3)_NGTK-daydu-2014-Laodong" xfId="8082"/>
    <cellStyle name="_10_Market_VH_YT_GD_NGTT_2011_11 (3)_NGTK-daydu-2014-Laodong 2" xfId="8083"/>
    <cellStyle name="_10_Market_VH_YT_GD_NGTT_2011_11 (3)_NGTK-daydu-2014-Laodong 3" xfId="8084"/>
    <cellStyle name="_10_Market_VH_YT_GD_NGTT_2011_11 (3)_nien giam tom tat nong nghiep 2013" xfId="8085"/>
    <cellStyle name="_10_Market_VH_YT_GD_NGTT_2011_11 (3)_Niengiam_Hung_final" xfId="8086"/>
    <cellStyle name="_10_Market_VH_YT_GD_NGTT_2011_11 (3)_Niengiam_Hung_final 2" xfId="8087"/>
    <cellStyle name="_10_Market_VH_YT_GD_NGTT_2011_11 (3)_Niengiam_Hung_final 3" xfId="8088"/>
    <cellStyle name="_10_Market_VH_YT_GD_NGTT_2011_11 (3)_Phan II (In)" xfId="8089"/>
    <cellStyle name="_10_Market_VH_YT_GD_NGTT_2011_11 (3)_Sovu-lyhon-2014" xfId="8090"/>
    <cellStyle name="_10_Market_VH_YT_GD_NGTT_2011_11 (3)_Xl0000167" xfId="8091"/>
    <cellStyle name="_10_Market_VH_YT_GD_NGTT_2011_11 (3)_Xl0000167 2" xfId="8092"/>
    <cellStyle name="_10_Market_VH_YT_GD_NGTT_2011_11 (3)_Xl0000167 3" xfId="8093"/>
    <cellStyle name="_10_Market_VH_YT_GD_NGTT_2011_12 (2)" xfId="8094"/>
    <cellStyle name="_10_Market_VH_YT_GD_NGTT_2011_12 (2) 2" xfId="8095"/>
    <cellStyle name="_10_Market_VH_YT_GD_NGTT_2011_12 (2) 3" xfId="8096"/>
    <cellStyle name="_10_Market_VH_YT_GD_NGTT_2011_12 (2) 4" xfId="8097"/>
    <cellStyle name="_10_Market_VH_YT_GD_NGTT_2011_12 (2)_04 Doanh nghiep va CSKDCT 2012" xfId="8098"/>
    <cellStyle name="_10_Market_VH_YT_GD_NGTT_2011_12 (2)_04 Doanh nghiep va CSKDCT 2012 2" xfId="8099"/>
    <cellStyle name="_10_Market_VH_YT_GD_NGTT_2011_12 (2)_04 Doanh nghiep va CSKDCT 2012 3" xfId="8100"/>
    <cellStyle name="_10_Market_VH_YT_GD_NGTT_2011_12 (2)_Book2" xfId="8101"/>
    <cellStyle name="_10_Market_VH_YT_GD_NGTT_2011_12 (2)_Book2 2" xfId="8102"/>
    <cellStyle name="_10_Market_VH_YT_GD_NGTT_2011_12 (2)_Book2 3" xfId="8103"/>
    <cellStyle name="_10_Market_VH_YT_GD_NGTT_2011_12 (2)_NGTK-daydu-2014-Laodong" xfId="8104"/>
    <cellStyle name="_10_Market_VH_YT_GD_NGTT_2011_12 (2)_NGTK-daydu-2014-Laodong 2" xfId="8105"/>
    <cellStyle name="_10_Market_VH_YT_GD_NGTT_2011_12 (2)_NGTK-daydu-2014-Laodong 3" xfId="8106"/>
    <cellStyle name="_10_Market_VH_YT_GD_NGTT_2011_12 (2)_nien giam tom tat nong nghiep 2013" xfId="8107"/>
    <cellStyle name="_10_Market_VH_YT_GD_NGTT_2011_12 (2)_Niengiam_Hung_final" xfId="8108"/>
    <cellStyle name="_10_Market_VH_YT_GD_NGTT_2011_12 (2)_Niengiam_Hung_final 2" xfId="8109"/>
    <cellStyle name="_10_Market_VH_YT_GD_NGTT_2011_12 (2)_Niengiam_Hung_final 3" xfId="8110"/>
    <cellStyle name="_10_Market_VH_YT_GD_NGTT_2011_12 (2)_Phan II (In)" xfId="8111"/>
    <cellStyle name="_10_Market_VH_YT_GD_NGTT_2011_12 (2)_Sovu-lyhon-2014" xfId="8112"/>
    <cellStyle name="_10_Market_VH_YT_GD_NGTT_2011_12 (2)_Xl0000167" xfId="8113"/>
    <cellStyle name="_10_Market_VH_YT_GD_NGTT_2011_12 (2)_Xl0000167 2" xfId="8114"/>
    <cellStyle name="_10_Market_VH_YT_GD_NGTT_2011_12 (2)_Xl0000167 3" xfId="8115"/>
    <cellStyle name="_10_Market_VH_YT_GD_NGTT_2011_12 Giao duc, Y Te va Muc songnam2011" xfId="8116"/>
    <cellStyle name="_10_Market_VH_YT_GD_NGTT_2011_12 Giao duc, Y Te va Muc songnam2011 2" xfId="8117"/>
    <cellStyle name="_10_Market_VH_YT_GD_NGTT_2011_12 Giao duc, Y Te va Muc songnam2011 3" xfId="8118"/>
    <cellStyle name="_10_Market_VH_YT_GD_NGTT_2011_12 Giao duc, Y Te va Muc songnam2011_nien giam tom tat nong nghiep 2013" xfId="8119"/>
    <cellStyle name="_10_Market_VH_YT_GD_NGTT_2011_12 Giao duc, Y Te va Muc songnam2011_Phan II (In)" xfId="8120"/>
    <cellStyle name="_10_Market_VH_YT_GD_NGTT_2011_12 MSDC_Thuy Van" xfId="8121"/>
    <cellStyle name="_10_Market_VH_YT_GD_NGTT_2011_13 Van tai 2012" xfId="8122"/>
    <cellStyle name="_10_Market_VH_YT_GD_NGTT_2011_13 Van tai 2012 2" xfId="8123"/>
    <cellStyle name="_10_Market_VH_YT_GD_NGTT_2011_13 Van tai 2012 3" xfId="8124"/>
    <cellStyle name="_10_Market_VH_YT_GD_NGTT_2011_Book2" xfId="8125"/>
    <cellStyle name="_10_Market_VH_YT_GD_NGTT_2011_Book2 2" xfId="8126"/>
    <cellStyle name="_10_Market_VH_YT_GD_NGTT_2011_Book2 3" xfId="8127"/>
    <cellStyle name="_10_Market_VH_YT_GD_NGTT_2011_Giaoduc2013(ok)" xfId="8128"/>
    <cellStyle name="_10_Market_VH_YT_GD_NGTT_2011_Giaoduc2013(ok) 2" xfId="8129"/>
    <cellStyle name="_10_Market_VH_YT_GD_NGTT_2011_Giaoduc2013(ok) 3" xfId="8130"/>
    <cellStyle name="_10_Market_VH_YT_GD_NGTT_2011_Maket NGTT2012 LN,TS (7-1-2013)" xfId="8131"/>
    <cellStyle name="_10_Market_VH_YT_GD_NGTT_2011_Maket NGTT2012 LN,TS (7-1-2013) 2" xfId="8132"/>
    <cellStyle name="_10_Market_VH_YT_GD_NGTT_2011_Maket NGTT2012 LN,TS (7-1-2013) 3" xfId="8133"/>
    <cellStyle name="_10_Market_VH_YT_GD_NGTT_2011_Maket NGTT2012 LN,TS (7-1-2013)_Nongnghiep" xfId="8134"/>
    <cellStyle name="_10_Market_VH_YT_GD_NGTT_2011_Maket NGTT2012 LN,TS (7-1-2013)_Nongnghiep 2" xfId="8135"/>
    <cellStyle name="_10_Market_VH_YT_GD_NGTT_2011_Maket NGTT2012 LN,TS (7-1-2013)_Nongnghiep 3" xfId="8136"/>
    <cellStyle name="_10_Market_VH_YT_GD_NGTT_2011_Mau" xfId="8137"/>
    <cellStyle name="_10_Market_VH_YT_GD_NGTT_2011_Ngiam_lamnghiep_2011_v2(1)(1)" xfId="8138"/>
    <cellStyle name="_10_Market_VH_YT_GD_NGTT_2011_Ngiam_lamnghiep_2011_v2(1)(1) 2" xfId="8139"/>
    <cellStyle name="_10_Market_VH_YT_GD_NGTT_2011_Ngiam_lamnghiep_2011_v2(1)(1) 3" xfId="8140"/>
    <cellStyle name="_10_Market_VH_YT_GD_NGTT_2011_Ngiam_lamnghiep_2011_v2(1)(1)_Nongnghiep" xfId="8141"/>
    <cellStyle name="_10_Market_VH_YT_GD_NGTT_2011_Ngiam_lamnghiep_2011_v2(1)(1)_Nongnghiep 2" xfId="8142"/>
    <cellStyle name="_10_Market_VH_YT_GD_NGTT_2011_Ngiam_lamnghiep_2011_v2(1)(1)_Nongnghiep 3" xfId="8143"/>
    <cellStyle name="_10_Market_VH_YT_GD_NGTT_2011_NGTK-daydu-2014-Laodong" xfId="8144"/>
    <cellStyle name="_10_Market_VH_YT_GD_NGTT_2011_NGTK-daydu-2014-Laodong 2" xfId="8145"/>
    <cellStyle name="_10_Market_VH_YT_GD_NGTT_2011_NGTK-daydu-2014-Laodong 3" xfId="8146"/>
    <cellStyle name="_10_Market_VH_YT_GD_NGTT_2011_NGTT LN,TS 2012 (Chuan)" xfId="8147"/>
    <cellStyle name="_10_Market_VH_YT_GD_NGTT_2011_NGTT LN,TS 2012 (Chuan) 2" xfId="8148"/>
    <cellStyle name="_10_Market_VH_YT_GD_NGTT_2011_NGTT LN,TS 2012 (Chuan) 3" xfId="8149"/>
    <cellStyle name="_10_Market_VH_YT_GD_NGTT_2011_Nien giam TT Vu Nong nghiep 2012(solieu)-gui Vu TH 29-3-2013" xfId="8150"/>
    <cellStyle name="_10_Market_VH_YT_GD_NGTT_2011_Nien giam TT Vu Nong nghiep 2012(solieu)-gui Vu TH 29-3-2013 2" xfId="8151"/>
    <cellStyle name="_10_Market_VH_YT_GD_NGTT_2011_Nien giam TT Vu Nong nghiep 2012(solieu)-gui Vu TH 29-3-2013 3" xfId="8152"/>
    <cellStyle name="_10_Market_VH_YT_GD_NGTT_2011_Niengiam_Hung_final" xfId="8153"/>
    <cellStyle name="_10_Market_VH_YT_GD_NGTT_2011_Niengiam_Hung_final 2" xfId="8154"/>
    <cellStyle name="_10_Market_VH_YT_GD_NGTT_2011_Niengiam_Hung_final 3" xfId="8155"/>
    <cellStyle name="_10_Market_VH_YT_GD_NGTT_2011_Nongnghiep" xfId="8156"/>
    <cellStyle name="_10_Market_VH_YT_GD_NGTT_2011_Nongnghiep 2" xfId="8157"/>
    <cellStyle name="_10_Market_VH_YT_GD_NGTT_2011_Nongnghiep 3" xfId="8158"/>
    <cellStyle name="_10_Market_VH_YT_GD_NGTT_2011_Nongnghiep NGDD 2012_cap nhat den 24-5-2013(1)" xfId="8159"/>
    <cellStyle name="_10_Market_VH_YT_GD_NGTT_2011_Nongnghiep NGDD 2012_cap nhat den 24-5-2013(1) 2" xfId="8160"/>
    <cellStyle name="_10_Market_VH_YT_GD_NGTT_2011_Nongnghiep NGDD 2012_cap nhat den 24-5-2013(1) 3" xfId="8161"/>
    <cellStyle name="_10_Market_VH_YT_GD_NGTT_2011_Nongnghiep_Nongnghiep NGDD 2012_cap nhat den 24-5-2013(1)" xfId="8162"/>
    <cellStyle name="_10_Market_VH_YT_GD_NGTT_2011_Nongnghiep_Nongnghiep NGDD 2012_cap nhat den 24-5-2013(1) 2" xfId="8163"/>
    <cellStyle name="_10_Market_VH_YT_GD_NGTT_2011_Nongnghiep_Nongnghiep NGDD 2012_cap nhat den 24-5-2013(1) 3" xfId="8164"/>
    <cellStyle name="_10_Market_VH_YT_GD_NGTT_2011_Sovu-lyhon-2014" xfId="8165"/>
    <cellStyle name="_10_Market_VH_YT_GD_NGTT_2011_TKQG" xfId="8166"/>
    <cellStyle name="_10_Market_VH_YT_GD_NGTT_2011_Xl0000147" xfId="8167"/>
    <cellStyle name="_10_Market_VH_YT_GD_NGTT_2011_Xl0000147 2" xfId="8168"/>
    <cellStyle name="_10_Market_VH_YT_GD_NGTT_2011_Xl0000147 3" xfId="8169"/>
    <cellStyle name="_10_Market_VH_YT_GD_NGTT_2011_Xl0000167" xfId="8170"/>
    <cellStyle name="_10_Market_VH_YT_GD_NGTT_2011_Xl0000167 2" xfId="8171"/>
    <cellStyle name="_10_Market_VH_YT_GD_NGTT_2011_Xl0000167 3" xfId="8172"/>
    <cellStyle name="_10_Market_VH_YT_GD_NGTT_2011_XNK" xfId="8173"/>
    <cellStyle name="_10_Market_VH_YT_GD_NGTT_2011_XNK 2" xfId="8174"/>
    <cellStyle name="_10_Market_VH_YT_GD_NGTT_2011_XNK 3" xfId="8175"/>
    <cellStyle name="_10_Market_VH_YT_GD_NGTT_2011_XNK_nien giam tom tat nong nghiep 2013" xfId="8176"/>
    <cellStyle name="_10_Market_VH_YT_GD_NGTT_2011_XNK_Phan II (In)" xfId="8177"/>
    <cellStyle name="_12 So lieu quoc te (Ok)" xfId="8178"/>
    <cellStyle name="_12 So lieu quoc te (Ok) 2" xfId="8179"/>
    <cellStyle name="_12 So lieu quoc te (Ok) 3" xfId="8180"/>
    <cellStyle name="_12 So lieu quoc te (Ok)_nien giam tom tat nong nghiep 2013" xfId="8181"/>
    <cellStyle name="_12 So lieu quoc te (Ok)_Phan II (In)" xfId="8182"/>
    <cellStyle name="_15.Quoc te" xfId="8183"/>
    <cellStyle name="_2.OK" xfId="8184"/>
    <cellStyle name="_3OK" xfId="8185"/>
    <cellStyle name="_4OK" xfId="8186"/>
    <cellStyle name="_5OK" xfId="8187"/>
    <cellStyle name="_6OK" xfId="8188"/>
    <cellStyle name="_7OK" xfId="8189"/>
    <cellStyle name="_8OK" xfId="8190"/>
    <cellStyle name="_Book2" xfId="8191"/>
    <cellStyle name="_Book2 10" xfId="8192"/>
    <cellStyle name="_Book2 10 2" xfId="8193"/>
    <cellStyle name="_Book2 10 3" xfId="8194"/>
    <cellStyle name="_Book2 11" xfId="8195"/>
    <cellStyle name="_Book2 11 2" xfId="8196"/>
    <cellStyle name="_Book2 11 3" xfId="8197"/>
    <cellStyle name="_Book2 12" xfId="8198"/>
    <cellStyle name="_Book2 12 2" xfId="8199"/>
    <cellStyle name="_Book2 12 3" xfId="8200"/>
    <cellStyle name="_Book2 13" xfId="8201"/>
    <cellStyle name="_Book2 13 2" xfId="8202"/>
    <cellStyle name="_Book2 13 3" xfId="8203"/>
    <cellStyle name="_Book2 14" xfId="8204"/>
    <cellStyle name="_Book2 14 2" xfId="8205"/>
    <cellStyle name="_Book2 14 3" xfId="8206"/>
    <cellStyle name="_Book2 15" xfId="8207"/>
    <cellStyle name="_Book2 15 2" xfId="8208"/>
    <cellStyle name="_Book2 15 3" xfId="8209"/>
    <cellStyle name="_Book2 16" xfId="8210"/>
    <cellStyle name="_Book2 16 2" xfId="8211"/>
    <cellStyle name="_Book2 16 3" xfId="8212"/>
    <cellStyle name="_Book2 17" xfId="8213"/>
    <cellStyle name="_Book2 17 2" xfId="8214"/>
    <cellStyle name="_Book2 17 3" xfId="8215"/>
    <cellStyle name="_Book2 18" xfId="8216"/>
    <cellStyle name="_Book2 18 2" xfId="8217"/>
    <cellStyle name="_Book2 18 3" xfId="8218"/>
    <cellStyle name="_Book2 19" xfId="8219"/>
    <cellStyle name="_Book2 19 2" xfId="8220"/>
    <cellStyle name="_Book2 19 3" xfId="8221"/>
    <cellStyle name="_Book2 2" xfId="8222"/>
    <cellStyle name="_Book2 2 2" xfId="8223"/>
    <cellStyle name="_Book2 2 3" xfId="8224"/>
    <cellStyle name="_Book2 20" xfId="8225"/>
    <cellStyle name="_Book2 3" xfId="8226"/>
    <cellStyle name="_Book2 3 2" xfId="8227"/>
    <cellStyle name="_Book2 3 3" xfId="8228"/>
    <cellStyle name="_Book2 4" xfId="8229"/>
    <cellStyle name="_Book2 4 2" xfId="8230"/>
    <cellStyle name="_Book2 4 3" xfId="8231"/>
    <cellStyle name="_Book2 5" xfId="8232"/>
    <cellStyle name="_Book2 5 2" xfId="8233"/>
    <cellStyle name="_Book2 5 3" xfId="8234"/>
    <cellStyle name="_Book2 6" xfId="8235"/>
    <cellStyle name="_Book2 6 2" xfId="8236"/>
    <cellStyle name="_Book2 6 3" xfId="8237"/>
    <cellStyle name="_Book2 7" xfId="8238"/>
    <cellStyle name="_Book2 7 2" xfId="8239"/>
    <cellStyle name="_Book2 7 3" xfId="8240"/>
    <cellStyle name="_Book2 8" xfId="8241"/>
    <cellStyle name="_Book2 8 2" xfId="8242"/>
    <cellStyle name="_Book2 8 3" xfId="8243"/>
    <cellStyle name="_Book2 9" xfId="8244"/>
    <cellStyle name="_Book2 9 2" xfId="8245"/>
    <cellStyle name="_Book2 9 3" xfId="8246"/>
    <cellStyle name="_Book2_01 Don vi HC" xfId="8247"/>
    <cellStyle name="_Book2_01 Don vi HC 2" xfId="8248"/>
    <cellStyle name="_Book2_01 Don vi HC 3" xfId="8249"/>
    <cellStyle name="_Book2_01 Don vi HC 4" xfId="8250"/>
    <cellStyle name="_Book2_01 Don vi HC_Book2" xfId="8251"/>
    <cellStyle name="_Book2_01 Don vi HC_Book2 2" xfId="8252"/>
    <cellStyle name="_Book2_01 Don vi HC_Book2 3" xfId="8253"/>
    <cellStyle name="_Book2_01 Don vi HC_NGTK-daydu-2014-Laodong" xfId="8254"/>
    <cellStyle name="_Book2_01 Don vi HC_NGTK-daydu-2014-Laodong 2" xfId="8255"/>
    <cellStyle name="_Book2_01 Don vi HC_NGTK-daydu-2014-Laodong 3" xfId="8256"/>
    <cellStyle name="_Book2_01 Don vi HC_Niengiam_Hung_final" xfId="8257"/>
    <cellStyle name="_Book2_01 Don vi HC_Niengiam_Hung_final 2" xfId="8258"/>
    <cellStyle name="_Book2_01 Don vi HC_Niengiam_Hung_final 3" xfId="8259"/>
    <cellStyle name="_Book2_01 Don vi HC_Sovu-lyhon-2014" xfId="8260"/>
    <cellStyle name="_Book2_01 DVHC-DSLD 2010" xfId="8261"/>
    <cellStyle name="_Book2_01 DVHC-DSLD 2010 2" xfId="8262"/>
    <cellStyle name="_Book2_01 DVHC-DSLD 2010 3" xfId="8263"/>
    <cellStyle name="_Book2_01 DVHC-DSLD 2010 4" xfId="8264"/>
    <cellStyle name="_Book2_01 DVHC-DSLD 2010_Book2" xfId="8265"/>
    <cellStyle name="_Book2_01 DVHC-DSLD 2010_Book2 2" xfId="8266"/>
    <cellStyle name="_Book2_01 DVHC-DSLD 2010_Book2 3" xfId="8267"/>
    <cellStyle name="_Book2_01 DVHC-DSLD 2010_Dieuchinh-DSTB-2010-2014-Tinh-Trungcau-CTK" xfId="8268"/>
    <cellStyle name="_Book2_01 DVHC-DSLD 2010_Market DSLD 2013  Co so" xfId="8269"/>
    <cellStyle name="_Book2_01 DVHC-DSLD 2010_Market DSLD 2013  Co so_Dieuchinh-DSTB-2010-2014-Tinh-Trungcau-CTK" xfId="8270"/>
    <cellStyle name="_Book2_01 DVHC-DSLD 2010_Market DSLD 2013  Co so_Tonghop-phucdap-Tinh-Hanh-TuanAnh-V1" xfId="8271"/>
    <cellStyle name="_Book2_01 DVHC-DSLD 2010_Market DSLD 2013  Co so_Uoc-danso-2014-2015-2016-BoTaichinh" xfId="8272"/>
    <cellStyle name="_Book2_01 DVHC-DSLD 2010_Mau" xfId="8273"/>
    <cellStyle name="_Book2_01 DVHC-DSLD 2010_Mau 2" xfId="8274"/>
    <cellStyle name="_Book2_01 DVHC-DSLD 2010_Mau 3" xfId="8275"/>
    <cellStyle name="_Book2_01 DVHC-DSLD 2010_NGTK-daydu-2014-Laodong" xfId="8276"/>
    <cellStyle name="_Book2_01 DVHC-DSLD 2010_NGTK-daydu-2014-Laodong 2" xfId="8277"/>
    <cellStyle name="_Book2_01 DVHC-DSLD 2010_NGTK-daydu-2014-Laodong 3" xfId="8278"/>
    <cellStyle name="_Book2_01 DVHC-DSLD 2010_Nien giam Thong ke_DSLD_2013_gui vu TH" xfId="8279"/>
    <cellStyle name="_Book2_01 DVHC-DSLD 2010_Nien giam Thong ke_DSLD_2013_gui vu TH_25-12-2014" xfId="8280"/>
    <cellStyle name="_Book2_01 DVHC-DSLD 2010_Nien giam Thong ke_DSLD_2013_gui vu TH_25-12-2014_Dieuchinh-DSTB-2010-2014-Tinh-Trungcau-CTK" xfId="8281"/>
    <cellStyle name="_Book2_01 DVHC-DSLD 2010_Nien giam Thong ke_DSLD_2013_gui vu TH_25-12-2014_Tonghop-phucdap-Tinh-Hanh-TuanAnh-V1" xfId="8282"/>
    <cellStyle name="_Book2_01 DVHC-DSLD 2010_Nien giam Thong ke_DSLD_2013_gui vu TH_25-12-2014_Uoc-danso-2014-2015-2016-BoTaichinh" xfId="8283"/>
    <cellStyle name="_Book2_01 DVHC-DSLD 2010_Nien giam Thong ke_DSLD_2013_gui vu TH_Dieuchinh-DSTB-2010-2014-Tinh-Trungcau-CTK" xfId="8284"/>
    <cellStyle name="_Book2_01 DVHC-DSLD 2010_Nien giam Thong ke_DSLD_2013_gui vu TH_Tonghop-phucdap-Tinh-Hanh-TuanAnh-V1" xfId="8285"/>
    <cellStyle name="_Book2_01 DVHC-DSLD 2010_Nien giam Thong ke_DSLD_2013_gui vu TH_Uoc-danso-2014-2015-2016-BoTaichinh" xfId="8286"/>
    <cellStyle name="_Book2_01 DVHC-DSLD 2010_Niengiam_Hung_final" xfId="8287"/>
    <cellStyle name="_Book2_01 DVHC-DSLD 2010_Niengiam_Hung_final 2" xfId="8288"/>
    <cellStyle name="_Book2_01 DVHC-DSLD 2010_Niengiam_Hung_final 3" xfId="8289"/>
    <cellStyle name="_Book2_01 DVHC-DSLD 2010_Sovu-lyhon-2014" xfId="8290"/>
    <cellStyle name="_Book2_01 DVHC-DSLD 2010_Tonghop-phucdap-Tinh-Hanh-TuanAnh-V1" xfId="8291"/>
    <cellStyle name="_Book2_01 DVHC-DSLD 2010_Uoc-danso-2014-2015-2016-BoTaichinh" xfId="8292"/>
    <cellStyle name="_Book2_01 DVHC-DSLD 2010_Uoctinh-danso-31-12-2013-BoTaichinh-OUT" xfId="8293"/>
    <cellStyle name="_Book2_02  Dan so lao dong(OK)" xfId="8294"/>
    <cellStyle name="_Book2_02  Dan so lao dong(OK) 2" xfId="8295"/>
    <cellStyle name="_Book2_02  Dan so lao dong(OK) 3" xfId="8296"/>
    <cellStyle name="_Book2_02 Dan so 2010 (ok)" xfId="8297"/>
    <cellStyle name="_Book2_02 Dan so Lao dong 2011" xfId="8298"/>
    <cellStyle name="_Book2_02 Danso_Laodong 2012(chuan) CO SO" xfId="8299"/>
    <cellStyle name="_Book2_02 DSLD_2011(ok).xls" xfId="8300"/>
    <cellStyle name="_Book2_03 TKQG va Thu chi NSNN 2012" xfId="8301"/>
    <cellStyle name="_Book2_03 TKQG va Thu chi NSNN 2012 2" xfId="8302"/>
    <cellStyle name="_Book2_03 TKQG va Thu chi NSNN 2012 3" xfId="8303"/>
    <cellStyle name="_Book2_04 Doanh nghiep va CSKDCT 2012" xfId="8304"/>
    <cellStyle name="_Book2_04 Doanh nghiep va CSKDCT 2012 2" xfId="8305"/>
    <cellStyle name="_Book2_04 Doanh nghiep va CSKDCT 2012 3" xfId="8306"/>
    <cellStyle name="_Book2_05 Doanh nghiep va Ca the_2011 (Ok)" xfId="8307"/>
    <cellStyle name="_Book2_05 NGTT DN 2010 (OK)" xfId="8308"/>
    <cellStyle name="_Book2_05 NGTT DN 2010 (OK) 2" xfId="8309"/>
    <cellStyle name="_Book2_05 NGTT DN 2010 (OK) 3" xfId="8310"/>
    <cellStyle name="_Book2_05 NGTT DN 2010 (OK) 4" xfId="8311"/>
    <cellStyle name="_Book2_05 NGTT DN 2010 (OK)_Bo sung 04 bieu Cong nghiep" xfId="8312"/>
    <cellStyle name="_Book2_05 NGTT DN 2010 (OK)_Bo sung 04 bieu Cong nghiep 2" xfId="8313"/>
    <cellStyle name="_Book2_05 NGTT DN 2010 (OK)_Bo sung 04 bieu Cong nghiep 3" xfId="8314"/>
    <cellStyle name="_Book2_05 NGTT DN 2010 (OK)_Bo sung 04 bieu Cong nghiep 4" xfId="8315"/>
    <cellStyle name="_Book2_05 NGTT DN 2010 (OK)_Bo sung 04 bieu Cong nghiep_Book2" xfId="8316"/>
    <cellStyle name="_Book2_05 NGTT DN 2010 (OK)_Bo sung 04 bieu Cong nghiep_Book2 2" xfId="8317"/>
    <cellStyle name="_Book2_05 NGTT DN 2010 (OK)_Bo sung 04 bieu Cong nghiep_Book2 3" xfId="8318"/>
    <cellStyle name="_Book2_05 NGTT DN 2010 (OK)_Bo sung 04 bieu Cong nghiep_Dieuchinh-DSTB-2010-2014-Tinh-Trungcau-CTK" xfId="8319"/>
    <cellStyle name="_Book2_05 NGTT DN 2010 (OK)_Bo sung 04 bieu Cong nghiep_Market DSLD 2013  Co so" xfId="8320"/>
    <cellStyle name="_Book2_05 NGTT DN 2010 (OK)_Bo sung 04 bieu Cong nghiep_Market DSLD 2013  Co so_Dieuchinh-DSTB-2010-2014-Tinh-Trungcau-CTK" xfId="8321"/>
    <cellStyle name="_Book2_05 NGTT DN 2010 (OK)_Bo sung 04 bieu Cong nghiep_Market DSLD 2013  Co so_Tonghop-phucdap-Tinh-Hanh-TuanAnh-V1" xfId="8322"/>
    <cellStyle name="_Book2_05 NGTT DN 2010 (OK)_Bo sung 04 bieu Cong nghiep_Market DSLD 2013  Co so_Uoc-danso-2014-2015-2016-BoTaichinh" xfId="8323"/>
    <cellStyle name="_Book2_05 NGTT DN 2010 (OK)_Bo sung 04 bieu Cong nghiep_Mau" xfId="8324"/>
    <cellStyle name="_Book2_05 NGTT DN 2010 (OK)_Bo sung 04 bieu Cong nghiep_Mau 2" xfId="8325"/>
    <cellStyle name="_Book2_05 NGTT DN 2010 (OK)_Bo sung 04 bieu Cong nghiep_Mau 3" xfId="8326"/>
    <cellStyle name="_Book2_05 NGTT DN 2010 (OK)_Bo sung 04 bieu Cong nghiep_NGTK-daydu-2014-Laodong" xfId="8327"/>
    <cellStyle name="_Book2_05 NGTT DN 2010 (OK)_Bo sung 04 bieu Cong nghiep_NGTK-daydu-2014-Laodong 2" xfId="8328"/>
    <cellStyle name="_Book2_05 NGTT DN 2010 (OK)_Bo sung 04 bieu Cong nghiep_NGTK-daydu-2014-Laodong 3" xfId="8329"/>
    <cellStyle name="_Book2_05 NGTT DN 2010 (OK)_Bo sung 04 bieu Cong nghiep_Nien giam Thong ke_DSLD_2013_gui vu TH" xfId="8330"/>
    <cellStyle name="_Book2_05 NGTT DN 2010 (OK)_Bo sung 04 bieu Cong nghiep_Nien giam Thong ke_DSLD_2013_gui vu TH_25-12-2014" xfId="8331"/>
    <cellStyle name="_Book2_05 NGTT DN 2010 (OK)_Bo sung 04 bieu Cong nghiep_Nien giam Thong ke_DSLD_2013_gui vu TH_25-12-2014_Dieuchinh-DSTB-2010-2014-Tinh-Trungcau-CTK" xfId="8332"/>
    <cellStyle name="_Book2_05 NGTT DN 2010 (OK)_Bo sung 04 bieu Cong nghiep_Nien giam Thong ke_DSLD_2013_gui vu TH_25-12-2014_Tonghop-phucdap-Tinh-Hanh-TuanAnh-V1" xfId="8333"/>
    <cellStyle name="_Book2_05 NGTT DN 2010 (OK)_Bo sung 04 bieu Cong nghiep_Nien giam Thong ke_DSLD_2013_gui vu TH_25-12-2014_Uoc-danso-2014-2015-2016-BoTaichinh" xfId="8334"/>
    <cellStyle name="_Book2_05 NGTT DN 2010 (OK)_Bo sung 04 bieu Cong nghiep_Nien giam Thong ke_DSLD_2013_gui vu TH_Dieuchinh-DSTB-2010-2014-Tinh-Trungcau-CTK" xfId="8335"/>
    <cellStyle name="_Book2_05 NGTT DN 2010 (OK)_Bo sung 04 bieu Cong nghiep_Nien giam Thong ke_DSLD_2013_gui vu TH_Tonghop-phucdap-Tinh-Hanh-TuanAnh-V1" xfId="8336"/>
    <cellStyle name="_Book2_05 NGTT DN 2010 (OK)_Bo sung 04 bieu Cong nghiep_Nien giam Thong ke_DSLD_2013_gui vu TH_Uoc-danso-2014-2015-2016-BoTaichinh" xfId="8337"/>
    <cellStyle name="_Book2_05 NGTT DN 2010 (OK)_Bo sung 04 bieu Cong nghiep_Niengiam_Hung_final" xfId="8338"/>
    <cellStyle name="_Book2_05 NGTT DN 2010 (OK)_Bo sung 04 bieu Cong nghiep_Niengiam_Hung_final 2" xfId="8339"/>
    <cellStyle name="_Book2_05 NGTT DN 2010 (OK)_Bo sung 04 bieu Cong nghiep_Niengiam_Hung_final 3" xfId="8340"/>
    <cellStyle name="_Book2_05 NGTT DN 2010 (OK)_Bo sung 04 bieu Cong nghiep_Sovu-lyhon-2014" xfId="8341"/>
    <cellStyle name="_Book2_05 NGTT DN 2010 (OK)_Bo sung 04 bieu Cong nghiep_Tonghop-phucdap-Tinh-Hanh-TuanAnh-V1" xfId="8342"/>
    <cellStyle name="_Book2_05 NGTT DN 2010 (OK)_Bo sung 04 bieu Cong nghiep_Uoc-danso-2014-2015-2016-BoTaichinh" xfId="8343"/>
    <cellStyle name="_Book2_05 NGTT DN 2010 (OK)_Bo sung 04 bieu Cong nghiep_Uoctinh-danso-31-12-2013-BoTaichinh-OUT" xfId="8344"/>
    <cellStyle name="_Book2_05 NGTT DN 2010 (OK)_Book2" xfId="8345"/>
    <cellStyle name="_Book2_05 NGTT DN 2010 (OK)_Book2 2" xfId="8346"/>
    <cellStyle name="_Book2_05 NGTT DN 2010 (OK)_Book2 3" xfId="8347"/>
    <cellStyle name="_Book2_05 NGTT DN 2010 (OK)_Dieuchinh-DSTB-2010-2014-Tinh-Trungcau-CTK" xfId="8348"/>
    <cellStyle name="_Book2_05 NGTT DN 2010 (OK)_Market DSLD 2013  Co so" xfId="8349"/>
    <cellStyle name="_Book2_05 NGTT DN 2010 (OK)_Market DSLD 2013  Co so_Dieuchinh-DSTB-2010-2014-Tinh-Trungcau-CTK" xfId="8350"/>
    <cellStyle name="_Book2_05 NGTT DN 2010 (OK)_Market DSLD 2013  Co so_Tonghop-phucdap-Tinh-Hanh-TuanAnh-V1" xfId="8351"/>
    <cellStyle name="_Book2_05 NGTT DN 2010 (OK)_Market DSLD 2013  Co so_Uoc-danso-2014-2015-2016-BoTaichinh" xfId="8352"/>
    <cellStyle name="_Book2_05 NGTT DN 2010 (OK)_Mau" xfId="8353"/>
    <cellStyle name="_Book2_05 NGTT DN 2010 (OK)_Mau 2" xfId="8354"/>
    <cellStyle name="_Book2_05 NGTT DN 2010 (OK)_Mau 3" xfId="8355"/>
    <cellStyle name="_Book2_05 NGTT DN 2010 (OK)_NGTK-daydu-2014-Laodong" xfId="8356"/>
    <cellStyle name="_Book2_05 NGTT DN 2010 (OK)_NGTK-daydu-2014-Laodong 2" xfId="8357"/>
    <cellStyle name="_Book2_05 NGTT DN 2010 (OK)_NGTK-daydu-2014-Laodong 3" xfId="8358"/>
    <cellStyle name="_Book2_05 NGTT DN 2010 (OK)_Nien giam Thong ke_DSLD_2013_gui vu TH" xfId="8359"/>
    <cellStyle name="_Book2_05 NGTT DN 2010 (OK)_Nien giam Thong ke_DSLD_2013_gui vu TH_25-12-2014" xfId="8360"/>
    <cellStyle name="_Book2_05 NGTT DN 2010 (OK)_Nien giam Thong ke_DSLD_2013_gui vu TH_25-12-2014_Dieuchinh-DSTB-2010-2014-Tinh-Trungcau-CTK" xfId="8361"/>
    <cellStyle name="_Book2_05 NGTT DN 2010 (OK)_Nien giam Thong ke_DSLD_2013_gui vu TH_25-12-2014_Tonghop-phucdap-Tinh-Hanh-TuanAnh-V1" xfId="8362"/>
    <cellStyle name="_Book2_05 NGTT DN 2010 (OK)_Nien giam Thong ke_DSLD_2013_gui vu TH_25-12-2014_Uoc-danso-2014-2015-2016-BoTaichinh" xfId="8363"/>
    <cellStyle name="_Book2_05 NGTT DN 2010 (OK)_Nien giam Thong ke_DSLD_2013_gui vu TH_Dieuchinh-DSTB-2010-2014-Tinh-Trungcau-CTK" xfId="8364"/>
    <cellStyle name="_Book2_05 NGTT DN 2010 (OK)_Nien giam Thong ke_DSLD_2013_gui vu TH_Tonghop-phucdap-Tinh-Hanh-TuanAnh-V1" xfId="8365"/>
    <cellStyle name="_Book2_05 NGTT DN 2010 (OK)_Nien giam Thong ke_DSLD_2013_gui vu TH_Uoc-danso-2014-2015-2016-BoTaichinh" xfId="8366"/>
    <cellStyle name="_Book2_05 NGTT DN 2010 (OK)_Niengiam_Hung_final" xfId="8367"/>
    <cellStyle name="_Book2_05 NGTT DN 2010 (OK)_Niengiam_Hung_final 2" xfId="8368"/>
    <cellStyle name="_Book2_05 NGTT DN 2010 (OK)_Niengiam_Hung_final 3" xfId="8369"/>
    <cellStyle name="_Book2_05 NGTT DN 2010 (OK)_Sovu-lyhon-2014" xfId="8370"/>
    <cellStyle name="_Book2_05 NGTT DN 2010 (OK)_Tonghop-phucdap-Tinh-Hanh-TuanAnh-V1" xfId="8371"/>
    <cellStyle name="_Book2_05 NGTT DN 2010 (OK)_Uoc-danso-2014-2015-2016-BoTaichinh" xfId="8372"/>
    <cellStyle name="_Book2_05 NGTT DN 2010 (OK)_Uoctinh-danso-31-12-2013-BoTaichinh-OUT" xfId="8373"/>
    <cellStyle name="_Book2_06 NGTT LN,TS 2013 co so" xfId="8374"/>
    <cellStyle name="_Book2_06 Nong, lam nghiep 2010  (ok)" xfId="8375"/>
    <cellStyle name="_Book2_06 Nong, lam nghiep 2010  (ok) 2" xfId="8376"/>
    <cellStyle name="_Book2_06 Nong, lam nghiep 2010  (ok) 3" xfId="8377"/>
    <cellStyle name="_Book2_07 NGTT CN 2012" xfId="8378"/>
    <cellStyle name="_Book2_07 NGTT CN 2012 2" xfId="8379"/>
    <cellStyle name="_Book2_07 NGTT CN 2012 3" xfId="8380"/>
    <cellStyle name="_Book2_08 Thuong mai Tong muc - Diep" xfId="8381"/>
    <cellStyle name="_Book2_08 Thuong mai Tong muc - Diep 2" xfId="8382"/>
    <cellStyle name="_Book2_08 Thuong mai Tong muc - Diep 3" xfId="8383"/>
    <cellStyle name="_Book2_08 Thuong mai va Du lich (Ok)" xfId="8384"/>
    <cellStyle name="_Book2_08 Thuong mai va Du lich (Ok) 2" xfId="8385"/>
    <cellStyle name="_Book2_08 Thuong mai va Du lich (Ok) 3" xfId="8386"/>
    <cellStyle name="_Book2_08 Thuong mai va Du lich (Ok)_nien giam tom tat nong nghiep 2013" xfId="8387"/>
    <cellStyle name="_Book2_08 Thuong mai va Du lich (Ok)_Phan II (In)" xfId="8388"/>
    <cellStyle name="_Book2_09 Chi so gia 2011- VuTKG-1 (Ok)" xfId="8389"/>
    <cellStyle name="_Book2_09 Chi so gia 2011- VuTKG-1 (Ok) 2" xfId="8390"/>
    <cellStyle name="_Book2_09 Chi so gia 2011- VuTKG-1 (Ok) 3" xfId="8391"/>
    <cellStyle name="_Book2_09 Chi so gia 2011- VuTKG-1 (Ok)_nien giam tom tat nong nghiep 2013" xfId="8392"/>
    <cellStyle name="_Book2_09 Chi so gia 2011- VuTKG-1 (Ok)_Phan II (In)" xfId="8393"/>
    <cellStyle name="_Book2_09 Du lich" xfId="8394"/>
    <cellStyle name="_Book2_09 Du lich 2" xfId="8395"/>
    <cellStyle name="_Book2_09 Du lich 3" xfId="8396"/>
    <cellStyle name="_Book2_09 Du lich_nien giam tom tat nong nghiep 2013" xfId="8397"/>
    <cellStyle name="_Book2_09 Du lich_Phan II (In)" xfId="8398"/>
    <cellStyle name="_Book2_09 TM-DV-GC-DU LICH" xfId="8399"/>
    <cellStyle name="_Book2_10 Market VH, YT, GD, NGTT 2011 " xfId="8400"/>
    <cellStyle name="_Book2_10 Market VH, YT, GD, NGTT 2011  2" xfId="8401"/>
    <cellStyle name="_Book2_10 Market VH, YT, GD, NGTT 2011  3" xfId="8402"/>
    <cellStyle name="_Book2_10 Market VH, YT, GD, NGTT 2011  4" xfId="8403"/>
    <cellStyle name="_Book2_10 Market VH, YT, GD, NGTT 2011 _02  Dan so lao dong(OK)" xfId="8404"/>
    <cellStyle name="_Book2_10 Market VH, YT, GD, NGTT 2011 _02  Dan so lao dong(OK) 2" xfId="8405"/>
    <cellStyle name="_Book2_10 Market VH, YT, GD, NGTT 2011 _02  Dan so lao dong(OK) 3" xfId="8406"/>
    <cellStyle name="_Book2_10 Market VH, YT, GD, NGTT 2011 _03 TKQG va Thu chi NSNN 2012" xfId="8407"/>
    <cellStyle name="_Book2_10 Market VH, YT, GD, NGTT 2011 _03 TKQG va Thu chi NSNN 2012 2" xfId="8408"/>
    <cellStyle name="_Book2_10 Market VH, YT, GD, NGTT 2011 _03 TKQG va Thu chi NSNN 2012 3" xfId="8409"/>
    <cellStyle name="_Book2_10 Market VH, YT, GD, NGTT 2011 _04 Doanh nghiep va CSKDCT 2012" xfId="8410"/>
    <cellStyle name="_Book2_10 Market VH, YT, GD, NGTT 2011 _04 Doanh nghiep va CSKDCT 2012 2" xfId="8411"/>
    <cellStyle name="_Book2_10 Market VH, YT, GD, NGTT 2011 _04 Doanh nghiep va CSKDCT 2012 3" xfId="8412"/>
    <cellStyle name="_Book2_10 Market VH, YT, GD, NGTT 2011 _05 Doanh nghiep va Ca the_2011 (Ok)" xfId="8413"/>
    <cellStyle name="_Book2_10 Market VH, YT, GD, NGTT 2011 _06 NGTT LN,TS 2013 co so" xfId="8414"/>
    <cellStyle name="_Book2_10 Market VH, YT, GD, NGTT 2011 _07 NGTT CN 2012" xfId="8415"/>
    <cellStyle name="_Book2_10 Market VH, YT, GD, NGTT 2011 _07 NGTT CN 2012 2" xfId="8416"/>
    <cellStyle name="_Book2_10 Market VH, YT, GD, NGTT 2011 _07 NGTT CN 2012 3" xfId="8417"/>
    <cellStyle name="_Book2_10 Market VH, YT, GD, NGTT 2011 _08 Thuong mai Tong muc - Diep" xfId="8418"/>
    <cellStyle name="_Book2_10 Market VH, YT, GD, NGTT 2011 _08 Thuong mai Tong muc - Diep 2" xfId="8419"/>
    <cellStyle name="_Book2_10 Market VH, YT, GD, NGTT 2011 _08 Thuong mai Tong muc - Diep 3" xfId="8420"/>
    <cellStyle name="_Book2_10 Market VH, YT, GD, NGTT 2011 _08 Thuong mai va Du lich (Ok)" xfId="8421"/>
    <cellStyle name="_Book2_10 Market VH, YT, GD, NGTT 2011 _08 Thuong mai va Du lich (Ok) 2" xfId="8422"/>
    <cellStyle name="_Book2_10 Market VH, YT, GD, NGTT 2011 _08 Thuong mai va Du lich (Ok) 3" xfId="8423"/>
    <cellStyle name="_Book2_10 Market VH, YT, GD, NGTT 2011 _08 Thuong mai va Du lich (Ok)_nien giam tom tat nong nghiep 2013" xfId="8424"/>
    <cellStyle name="_Book2_10 Market VH, YT, GD, NGTT 2011 _08 Thuong mai va Du lich (Ok)_Phan II (In)" xfId="8425"/>
    <cellStyle name="_Book2_10 Market VH, YT, GD, NGTT 2011 _09 Chi so gia 2011- VuTKG-1 (Ok)" xfId="8426"/>
    <cellStyle name="_Book2_10 Market VH, YT, GD, NGTT 2011 _09 Chi so gia 2011- VuTKG-1 (Ok) 2" xfId="8427"/>
    <cellStyle name="_Book2_10 Market VH, YT, GD, NGTT 2011 _09 Chi so gia 2011- VuTKG-1 (Ok) 3" xfId="8428"/>
    <cellStyle name="_Book2_10 Market VH, YT, GD, NGTT 2011 _09 Chi so gia 2011- VuTKG-1 (Ok)_nien giam tom tat nong nghiep 2013" xfId="8429"/>
    <cellStyle name="_Book2_10 Market VH, YT, GD, NGTT 2011 _09 Chi so gia 2011- VuTKG-1 (Ok)_Phan II (In)" xfId="8430"/>
    <cellStyle name="_Book2_10 Market VH, YT, GD, NGTT 2011 _09 Du lich" xfId="8431"/>
    <cellStyle name="_Book2_10 Market VH, YT, GD, NGTT 2011 _09 Du lich 2" xfId="8432"/>
    <cellStyle name="_Book2_10 Market VH, YT, GD, NGTT 2011 _09 Du lich 3" xfId="8433"/>
    <cellStyle name="_Book2_10 Market VH, YT, GD, NGTT 2011 _09 Du lich_nien giam tom tat nong nghiep 2013" xfId="8434"/>
    <cellStyle name="_Book2_10 Market VH, YT, GD, NGTT 2011 _09 Du lich_Phan II (In)" xfId="8435"/>
    <cellStyle name="_Book2_10 Market VH, YT, GD, NGTT 2011 _10 Van tai va BCVT (da sua ok)" xfId="8436"/>
    <cellStyle name="_Book2_10 Market VH, YT, GD, NGTT 2011 _10 Van tai va BCVT (da sua ok) 2" xfId="8437"/>
    <cellStyle name="_Book2_10 Market VH, YT, GD, NGTT 2011 _10 Van tai va BCVT (da sua ok) 3" xfId="8438"/>
    <cellStyle name="_Book2_10 Market VH, YT, GD, NGTT 2011 _10 Van tai va BCVT (da sua ok)_nien giam tom tat nong nghiep 2013" xfId="8439"/>
    <cellStyle name="_Book2_10 Market VH, YT, GD, NGTT 2011 _10 Van tai va BCVT (da sua ok)_Phan II (In)" xfId="8440"/>
    <cellStyle name="_Book2_10 Market VH, YT, GD, NGTT 2011 _11 (3)" xfId="8441"/>
    <cellStyle name="_Book2_10 Market VH, YT, GD, NGTT 2011 _11 (3) 2" xfId="8442"/>
    <cellStyle name="_Book2_10 Market VH, YT, GD, NGTT 2011 _11 (3) 3" xfId="8443"/>
    <cellStyle name="_Book2_10 Market VH, YT, GD, NGTT 2011 _11 (3) 4" xfId="8444"/>
    <cellStyle name="_Book2_10 Market VH, YT, GD, NGTT 2011 _11 (3)_04 Doanh nghiep va CSKDCT 2012" xfId="8445"/>
    <cellStyle name="_Book2_10 Market VH, YT, GD, NGTT 2011 _11 (3)_04 Doanh nghiep va CSKDCT 2012 2" xfId="8446"/>
    <cellStyle name="_Book2_10 Market VH, YT, GD, NGTT 2011 _11 (3)_04 Doanh nghiep va CSKDCT 2012 3" xfId="8447"/>
    <cellStyle name="_Book2_10 Market VH, YT, GD, NGTT 2011 _11 (3)_Book2" xfId="8448"/>
    <cellStyle name="_Book2_10 Market VH, YT, GD, NGTT 2011 _11 (3)_Book2 2" xfId="8449"/>
    <cellStyle name="_Book2_10 Market VH, YT, GD, NGTT 2011 _11 (3)_Book2 3" xfId="8450"/>
    <cellStyle name="_Book2_10 Market VH, YT, GD, NGTT 2011 _11 (3)_NGTK-daydu-2014-Laodong" xfId="8451"/>
    <cellStyle name="_Book2_10 Market VH, YT, GD, NGTT 2011 _11 (3)_NGTK-daydu-2014-Laodong 2" xfId="8452"/>
    <cellStyle name="_Book2_10 Market VH, YT, GD, NGTT 2011 _11 (3)_NGTK-daydu-2014-Laodong 3" xfId="8453"/>
    <cellStyle name="_Book2_10 Market VH, YT, GD, NGTT 2011 _11 (3)_nien giam tom tat nong nghiep 2013" xfId="8454"/>
    <cellStyle name="_Book2_10 Market VH, YT, GD, NGTT 2011 _11 (3)_Niengiam_Hung_final" xfId="8455"/>
    <cellStyle name="_Book2_10 Market VH, YT, GD, NGTT 2011 _11 (3)_Niengiam_Hung_final 2" xfId="8456"/>
    <cellStyle name="_Book2_10 Market VH, YT, GD, NGTT 2011 _11 (3)_Niengiam_Hung_final 3" xfId="8457"/>
    <cellStyle name="_Book2_10 Market VH, YT, GD, NGTT 2011 _11 (3)_Phan II (In)" xfId="8458"/>
    <cellStyle name="_Book2_10 Market VH, YT, GD, NGTT 2011 _11 (3)_Sovu-lyhon-2014" xfId="8459"/>
    <cellStyle name="_Book2_10 Market VH, YT, GD, NGTT 2011 _11 (3)_Xl0000167" xfId="8460"/>
    <cellStyle name="_Book2_10 Market VH, YT, GD, NGTT 2011 _11 (3)_Xl0000167 2" xfId="8461"/>
    <cellStyle name="_Book2_10 Market VH, YT, GD, NGTT 2011 _11 (3)_Xl0000167 3" xfId="8462"/>
    <cellStyle name="_Book2_10 Market VH, YT, GD, NGTT 2011 _12 (2)" xfId="8463"/>
    <cellStyle name="_Book2_10 Market VH, YT, GD, NGTT 2011 _12 (2) 2" xfId="8464"/>
    <cellStyle name="_Book2_10 Market VH, YT, GD, NGTT 2011 _12 (2) 3" xfId="8465"/>
    <cellStyle name="_Book2_10 Market VH, YT, GD, NGTT 2011 _12 (2) 4" xfId="8466"/>
    <cellStyle name="_Book2_10 Market VH, YT, GD, NGTT 2011 _12 (2)_04 Doanh nghiep va CSKDCT 2012" xfId="8467"/>
    <cellStyle name="_Book2_10 Market VH, YT, GD, NGTT 2011 _12 (2)_04 Doanh nghiep va CSKDCT 2012 2" xfId="8468"/>
    <cellStyle name="_Book2_10 Market VH, YT, GD, NGTT 2011 _12 (2)_04 Doanh nghiep va CSKDCT 2012 3" xfId="8469"/>
    <cellStyle name="_Book2_10 Market VH, YT, GD, NGTT 2011 _12 (2)_Book2" xfId="8470"/>
    <cellStyle name="_Book2_10 Market VH, YT, GD, NGTT 2011 _12 (2)_Book2 2" xfId="8471"/>
    <cellStyle name="_Book2_10 Market VH, YT, GD, NGTT 2011 _12 (2)_Book2 3" xfId="8472"/>
    <cellStyle name="_Book2_10 Market VH, YT, GD, NGTT 2011 _12 (2)_NGTK-daydu-2014-Laodong" xfId="8473"/>
    <cellStyle name="_Book2_10 Market VH, YT, GD, NGTT 2011 _12 (2)_NGTK-daydu-2014-Laodong 2" xfId="8474"/>
    <cellStyle name="_Book2_10 Market VH, YT, GD, NGTT 2011 _12 (2)_NGTK-daydu-2014-Laodong 3" xfId="8475"/>
    <cellStyle name="_Book2_10 Market VH, YT, GD, NGTT 2011 _12 (2)_nien giam tom tat nong nghiep 2013" xfId="8476"/>
    <cellStyle name="_Book2_10 Market VH, YT, GD, NGTT 2011 _12 (2)_Niengiam_Hung_final" xfId="8477"/>
    <cellStyle name="_Book2_10 Market VH, YT, GD, NGTT 2011 _12 (2)_Niengiam_Hung_final 2" xfId="8478"/>
    <cellStyle name="_Book2_10 Market VH, YT, GD, NGTT 2011 _12 (2)_Niengiam_Hung_final 3" xfId="8479"/>
    <cellStyle name="_Book2_10 Market VH, YT, GD, NGTT 2011 _12 (2)_Phan II (In)" xfId="8480"/>
    <cellStyle name="_Book2_10 Market VH, YT, GD, NGTT 2011 _12 (2)_Sovu-lyhon-2014" xfId="8481"/>
    <cellStyle name="_Book2_10 Market VH, YT, GD, NGTT 2011 _12 (2)_Xl0000167" xfId="8482"/>
    <cellStyle name="_Book2_10 Market VH, YT, GD, NGTT 2011 _12 (2)_Xl0000167 2" xfId="8483"/>
    <cellStyle name="_Book2_10 Market VH, YT, GD, NGTT 2011 _12 (2)_Xl0000167 3" xfId="8484"/>
    <cellStyle name="_Book2_10 Market VH, YT, GD, NGTT 2011 _12 Giao duc, Y Te va Muc songnam2011" xfId="8485"/>
    <cellStyle name="_Book2_10 Market VH, YT, GD, NGTT 2011 _12 Giao duc, Y Te va Muc songnam2011 2" xfId="8486"/>
    <cellStyle name="_Book2_10 Market VH, YT, GD, NGTT 2011 _12 Giao duc, Y Te va Muc songnam2011 3" xfId="8487"/>
    <cellStyle name="_Book2_10 Market VH, YT, GD, NGTT 2011 _12 Giao duc, Y Te va Muc songnam2011_nien giam tom tat nong nghiep 2013" xfId="8488"/>
    <cellStyle name="_Book2_10 Market VH, YT, GD, NGTT 2011 _12 Giao duc, Y Te va Muc songnam2011_Phan II (In)" xfId="8489"/>
    <cellStyle name="_Book2_10 Market VH, YT, GD, NGTT 2011 _12 MSDC_Thuy Van" xfId="8490"/>
    <cellStyle name="_Book2_10 Market VH, YT, GD, NGTT 2011 _13 Van tai 2012" xfId="8491"/>
    <cellStyle name="_Book2_10 Market VH, YT, GD, NGTT 2011 _13 Van tai 2012 2" xfId="8492"/>
    <cellStyle name="_Book2_10 Market VH, YT, GD, NGTT 2011 _13 Van tai 2012 3" xfId="8493"/>
    <cellStyle name="_Book2_10 Market VH, YT, GD, NGTT 2011 _Book2" xfId="8494"/>
    <cellStyle name="_Book2_10 Market VH, YT, GD, NGTT 2011 _Book2 2" xfId="8495"/>
    <cellStyle name="_Book2_10 Market VH, YT, GD, NGTT 2011 _Book2 3" xfId="8496"/>
    <cellStyle name="_Book2_10 Market VH, YT, GD, NGTT 2011 _Giaoduc2013(ok)" xfId="8497"/>
    <cellStyle name="_Book2_10 Market VH, YT, GD, NGTT 2011 _Giaoduc2013(ok) 2" xfId="8498"/>
    <cellStyle name="_Book2_10 Market VH, YT, GD, NGTT 2011 _Giaoduc2013(ok) 3" xfId="8499"/>
    <cellStyle name="_Book2_10 Market VH, YT, GD, NGTT 2011 _Maket NGTT2012 LN,TS (7-1-2013)" xfId="8500"/>
    <cellStyle name="_Book2_10 Market VH, YT, GD, NGTT 2011 _Maket NGTT2012 LN,TS (7-1-2013) 2" xfId="8501"/>
    <cellStyle name="_Book2_10 Market VH, YT, GD, NGTT 2011 _Maket NGTT2012 LN,TS (7-1-2013) 3" xfId="8502"/>
    <cellStyle name="_Book2_10 Market VH, YT, GD, NGTT 2011 _Maket NGTT2012 LN,TS (7-1-2013)_Nongnghiep" xfId="8503"/>
    <cellStyle name="_Book2_10 Market VH, YT, GD, NGTT 2011 _Maket NGTT2012 LN,TS (7-1-2013)_Nongnghiep 2" xfId="8504"/>
    <cellStyle name="_Book2_10 Market VH, YT, GD, NGTT 2011 _Maket NGTT2012 LN,TS (7-1-2013)_Nongnghiep 3" xfId="8505"/>
    <cellStyle name="_Book2_10 Market VH, YT, GD, NGTT 2011 _Mau" xfId="8506"/>
    <cellStyle name="_Book2_10 Market VH, YT, GD, NGTT 2011 _Ngiam_lamnghiep_2011_v2(1)(1)" xfId="8507"/>
    <cellStyle name="_Book2_10 Market VH, YT, GD, NGTT 2011 _Ngiam_lamnghiep_2011_v2(1)(1) 2" xfId="8508"/>
    <cellStyle name="_Book2_10 Market VH, YT, GD, NGTT 2011 _Ngiam_lamnghiep_2011_v2(1)(1) 3" xfId="8509"/>
    <cellStyle name="_Book2_10 Market VH, YT, GD, NGTT 2011 _Ngiam_lamnghiep_2011_v2(1)(1)_Nongnghiep" xfId="8510"/>
    <cellStyle name="_Book2_10 Market VH, YT, GD, NGTT 2011 _Ngiam_lamnghiep_2011_v2(1)(1)_Nongnghiep 2" xfId="8511"/>
    <cellStyle name="_Book2_10 Market VH, YT, GD, NGTT 2011 _Ngiam_lamnghiep_2011_v2(1)(1)_Nongnghiep 3" xfId="8512"/>
    <cellStyle name="_Book2_10 Market VH, YT, GD, NGTT 2011 _NGTK-daydu-2014-Laodong" xfId="8513"/>
    <cellStyle name="_Book2_10 Market VH, YT, GD, NGTT 2011 _NGTK-daydu-2014-Laodong 2" xfId="8514"/>
    <cellStyle name="_Book2_10 Market VH, YT, GD, NGTT 2011 _NGTK-daydu-2014-Laodong 3" xfId="8515"/>
    <cellStyle name="_Book2_10 Market VH, YT, GD, NGTT 2011 _NGTT LN,TS 2012 (Chuan)" xfId="8516"/>
    <cellStyle name="_Book2_10 Market VH, YT, GD, NGTT 2011 _NGTT LN,TS 2012 (Chuan) 2" xfId="8517"/>
    <cellStyle name="_Book2_10 Market VH, YT, GD, NGTT 2011 _NGTT LN,TS 2012 (Chuan) 3" xfId="8518"/>
    <cellStyle name="_Book2_10 Market VH, YT, GD, NGTT 2011 _Nien giam TT Vu Nong nghiep 2012(solieu)-gui Vu TH 29-3-2013" xfId="8519"/>
    <cellStyle name="_Book2_10 Market VH, YT, GD, NGTT 2011 _Nien giam TT Vu Nong nghiep 2012(solieu)-gui Vu TH 29-3-2013 2" xfId="8520"/>
    <cellStyle name="_Book2_10 Market VH, YT, GD, NGTT 2011 _Nien giam TT Vu Nong nghiep 2012(solieu)-gui Vu TH 29-3-2013 3" xfId="8521"/>
    <cellStyle name="_Book2_10 Market VH, YT, GD, NGTT 2011 _Niengiam_Hung_final" xfId="8522"/>
    <cellStyle name="_Book2_10 Market VH, YT, GD, NGTT 2011 _Niengiam_Hung_final 2" xfId="8523"/>
    <cellStyle name="_Book2_10 Market VH, YT, GD, NGTT 2011 _Niengiam_Hung_final 3" xfId="8524"/>
    <cellStyle name="_Book2_10 Market VH, YT, GD, NGTT 2011 _Nongnghiep" xfId="8525"/>
    <cellStyle name="_Book2_10 Market VH, YT, GD, NGTT 2011 _Nongnghiep 2" xfId="8526"/>
    <cellStyle name="_Book2_10 Market VH, YT, GD, NGTT 2011 _Nongnghiep 3" xfId="8527"/>
    <cellStyle name="_Book2_10 Market VH, YT, GD, NGTT 2011 _Nongnghiep NGDD 2012_cap nhat den 24-5-2013(1)" xfId="8528"/>
    <cellStyle name="_Book2_10 Market VH, YT, GD, NGTT 2011 _Nongnghiep NGDD 2012_cap nhat den 24-5-2013(1) 2" xfId="8529"/>
    <cellStyle name="_Book2_10 Market VH, YT, GD, NGTT 2011 _Nongnghiep NGDD 2012_cap nhat den 24-5-2013(1) 3" xfId="8530"/>
    <cellStyle name="_Book2_10 Market VH, YT, GD, NGTT 2011 _Nongnghiep_Nongnghiep NGDD 2012_cap nhat den 24-5-2013(1)" xfId="8531"/>
    <cellStyle name="_Book2_10 Market VH, YT, GD, NGTT 2011 _Nongnghiep_Nongnghiep NGDD 2012_cap nhat den 24-5-2013(1) 2" xfId="8532"/>
    <cellStyle name="_Book2_10 Market VH, YT, GD, NGTT 2011 _Nongnghiep_Nongnghiep NGDD 2012_cap nhat den 24-5-2013(1) 3" xfId="8533"/>
    <cellStyle name="_Book2_10 Market VH, YT, GD, NGTT 2011 _So lieu quoc te TH" xfId="8534"/>
    <cellStyle name="_Book2_10 Market VH, YT, GD, NGTT 2011 _So lieu quoc te TH 2" xfId="8535"/>
    <cellStyle name="_Book2_10 Market VH, YT, GD, NGTT 2011 _So lieu quoc te TH 3" xfId="8536"/>
    <cellStyle name="_Book2_10 Market VH, YT, GD, NGTT 2011 _So lieu quoc te TH_nien giam tom tat nong nghiep 2013" xfId="8537"/>
    <cellStyle name="_Book2_10 Market VH, YT, GD, NGTT 2011 _So lieu quoc te TH_Phan II (In)" xfId="8538"/>
    <cellStyle name="_Book2_10 Market VH, YT, GD, NGTT 2011 _Sovu-lyhon-2014" xfId="8539"/>
    <cellStyle name="_Book2_10 Market VH, YT, GD, NGTT 2011 _TKQG" xfId="8540"/>
    <cellStyle name="_Book2_10 Market VH, YT, GD, NGTT 2011 _Xl0000147" xfId="8541"/>
    <cellStyle name="_Book2_10 Market VH, YT, GD, NGTT 2011 _Xl0000147 2" xfId="8542"/>
    <cellStyle name="_Book2_10 Market VH, YT, GD, NGTT 2011 _Xl0000147 3" xfId="8543"/>
    <cellStyle name="_Book2_10 Market VH, YT, GD, NGTT 2011 _Xl0000167" xfId="8544"/>
    <cellStyle name="_Book2_10 Market VH, YT, GD, NGTT 2011 _Xl0000167 2" xfId="8545"/>
    <cellStyle name="_Book2_10 Market VH, YT, GD, NGTT 2011 _Xl0000167 3" xfId="8546"/>
    <cellStyle name="_Book2_10 Market VH, YT, GD, NGTT 2011 _XNK" xfId="8547"/>
    <cellStyle name="_Book2_10 Market VH, YT, GD, NGTT 2011 _XNK 2" xfId="8548"/>
    <cellStyle name="_Book2_10 Market VH, YT, GD, NGTT 2011 _XNK 3" xfId="8549"/>
    <cellStyle name="_Book2_10 Market VH, YT, GD, NGTT 2011 _XNK_nien giam tom tat nong nghiep 2013" xfId="8550"/>
    <cellStyle name="_Book2_10 Market VH, YT, GD, NGTT 2011 _XNK_Phan II (In)" xfId="8551"/>
    <cellStyle name="_Book2_10 Van tai va BCVT (da sua ok)" xfId="8552"/>
    <cellStyle name="_Book2_10 Van tai va BCVT (da sua ok) 2" xfId="8553"/>
    <cellStyle name="_Book2_10 Van tai va BCVT (da sua ok) 3" xfId="8554"/>
    <cellStyle name="_Book2_10 Van tai va BCVT (da sua ok)_nien giam tom tat nong nghiep 2013" xfId="8555"/>
    <cellStyle name="_Book2_10 Van tai va BCVT (da sua ok)_Phan II (In)" xfId="8556"/>
    <cellStyle name="_Book2_10 VH, YT, GD, NGTT 2010 - (OK)" xfId="8557"/>
    <cellStyle name="_Book2_10 VH, YT, GD, NGTT 2010 - (OK) 2" xfId="8558"/>
    <cellStyle name="_Book2_10 VH, YT, GD, NGTT 2010 - (OK) 3" xfId="8559"/>
    <cellStyle name="_Book2_10 VH, YT, GD, NGTT 2010 - (OK) 4" xfId="8560"/>
    <cellStyle name="_Book2_10 VH, YT, GD, NGTT 2010 - (OK)_Bo sung 04 bieu Cong nghiep" xfId="8561"/>
    <cellStyle name="_Book2_10 VH, YT, GD, NGTT 2010 - (OK)_Bo sung 04 bieu Cong nghiep 2" xfId="8562"/>
    <cellStyle name="_Book2_10 VH, YT, GD, NGTT 2010 - (OK)_Bo sung 04 bieu Cong nghiep 3" xfId="8563"/>
    <cellStyle name="_Book2_10 VH, YT, GD, NGTT 2010 - (OK)_Bo sung 04 bieu Cong nghiep 4" xfId="8564"/>
    <cellStyle name="_Book2_10 VH, YT, GD, NGTT 2010 - (OK)_Bo sung 04 bieu Cong nghiep_Book2" xfId="8565"/>
    <cellStyle name="_Book2_10 VH, YT, GD, NGTT 2010 - (OK)_Bo sung 04 bieu Cong nghiep_Book2 2" xfId="8566"/>
    <cellStyle name="_Book2_10 VH, YT, GD, NGTT 2010 - (OK)_Bo sung 04 bieu Cong nghiep_Book2 3" xfId="8567"/>
    <cellStyle name="_Book2_10 VH, YT, GD, NGTT 2010 - (OK)_Bo sung 04 bieu Cong nghiep_Dieuchinh-DSTB-2010-2014-Tinh-Trungcau-CTK" xfId="8568"/>
    <cellStyle name="_Book2_10 VH, YT, GD, NGTT 2010 - (OK)_Bo sung 04 bieu Cong nghiep_Market DSLD 2013  Co so" xfId="8569"/>
    <cellStyle name="_Book2_10 VH, YT, GD, NGTT 2010 - (OK)_Bo sung 04 bieu Cong nghiep_Market DSLD 2013  Co so_Dieuchinh-DSTB-2010-2014-Tinh-Trungcau-CTK" xfId="8570"/>
    <cellStyle name="_Book2_10 VH, YT, GD, NGTT 2010 - (OK)_Bo sung 04 bieu Cong nghiep_Market DSLD 2013  Co so_Tonghop-phucdap-Tinh-Hanh-TuanAnh-V1" xfId="8571"/>
    <cellStyle name="_Book2_10 VH, YT, GD, NGTT 2010 - (OK)_Bo sung 04 bieu Cong nghiep_Market DSLD 2013  Co so_Uoc-danso-2014-2015-2016-BoTaichinh" xfId="8572"/>
    <cellStyle name="_Book2_10 VH, YT, GD, NGTT 2010 - (OK)_Bo sung 04 bieu Cong nghiep_Mau" xfId="8573"/>
    <cellStyle name="_Book2_10 VH, YT, GD, NGTT 2010 - (OK)_Bo sung 04 bieu Cong nghiep_Mau 2" xfId="8574"/>
    <cellStyle name="_Book2_10 VH, YT, GD, NGTT 2010 - (OK)_Bo sung 04 bieu Cong nghiep_Mau 3" xfId="8575"/>
    <cellStyle name="_Book2_10 VH, YT, GD, NGTT 2010 - (OK)_Bo sung 04 bieu Cong nghiep_NGTK-daydu-2014-Laodong" xfId="8576"/>
    <cellStyle name="_Book2_10 VH, YT, GD, NGTT 2010 - (OK)_Bo sung 04 bieu Cong nghiep_NGTK-daydu-2014-Laodong 2" xfId="8577"/>
    <cellStyle name="_Book2_10 VH, YT, GD, NGTT 2010 - (OK)_Bo sung 04 bieu Cong nghiep_NGTK-daydu-2014-Laodong 3" xfId="8578"/>
    <cellStyle name="_Book2_10 VH, YT, GD, NGTT 2010 - (OK)_Bo sung 04 bieu Cong nghiep_Nien giam Thong ke_DSLD_2013_gui vu TH" xfId="8579"/>
    <cellStyle name="_Book2_10 VH, YT, GD, NGTT 2010 - (OK)_Bo sung 04 bieu Cong nghiep_Nien giam Thong ke_DSLD_2013_gui vu TH_25-12-2014" xfId="8580"/>
    <cellStyle name="_Book2_10 VH, YT, GD, NGTT 2010 - (OK)_Bo sung 04 bieu Cong nghiep_Nien giam Thong ke_DSLD_2013_gui vu TH_25-12-2014_Dieuchinh-DSTB-2010-2014-Tinh-Trungcau-CTK" xfId="8581"/>
    <cellStyle name="_Book2_10 VH, YT, GD, NGTT 2010 - (OK)_Bo sung 04 bieu Cong nghiep_Nien giam Thong ke_DSLD_2013_gui vu TH_25-12-2014_Tonghop-phucdap-Tinh-Hanh-TuanAnh-V1" xfId="8582"/>
    <cellStyle name="_Book2_10 VH, YT, GD, NGTT 2010 - (OK)_Bo sung 04 bieu Cong nghiep_Nien giam Thong ke_DSLD_2013_gui vu TH_25-12-2014_Uoc-danso-2014-2015-2016-BoTaichinh" xfId="8583"/>
    <cellStyle name="_Book2_10 VH, YT, GD, NGTT 2010 - (OK)_Bo sung 04 bieu Cong nghiep_Nien giam Thong ke_DSLD_2013_gui vu TH_Dieuchinh-DSTB-2010-2014-Tinh-Trungcau-CTK" xfId="8584"/>
    <cellStyle name="_Book2_10 VH, YT, GD, NGTT 2010 - (OK)_Bo sung 04 bieu Cong nghiep_Nien giam Thong ke_DSLD_2013_gui vu TH_Tonghop-phucdap-Tinh-Hanh-TuanAnh-V1" xfId="8585"/>
    <cellStyle name="_Book2_10 VH, YT, GD, NGTT 2010 - (OK)_Bo sung 04 bieu Cong nghiep_Nien giam Thong ke_DSLD_2013_gui vu TH_Uoc-danso-2014-2015-2016-BoTaichinh" xfId="8586"/>
    <cellStyle name="_Book2_10 VH, YT, GD, NGTT 2010 - (OK)_Bo sung 04 bieu Cong nghiep_Niengiam_Hung_final" xfId="8587"/>
    <cellStyle name="_Book2_10 VH, YT, GD, NGTT 2010 - (OK)_Bo sung 04 bieu Cong nghiep_Niengiam_Hung_final 2" xfId="8588"/>
    <cellStyle name="_Book2_10 VH, YT, GD, NGTT 2010 - (OK)_Bo sung 04 bieu Cong nghiep_Niengiam_Hung_final 3" xfId="8589"/>
    <cellStyle name="_Book2_10 VH, YT, GD, NGTT 2010 - (OK)_Bo sung 04 bieu Cong nghiep_Sovu-lyhon-2014" xfId="8590"/>
    <cellStyle name="_Book2_10 VH, YT, GD, NGTT 2010 - (OK)_Bo sung 04 bieu Cong nghiep_Tonghop-phucdap-Tinh-Hanh-TuanAnh-V1" xfId="8591"/>
    <cellStyle name="_Book2_10 VH, YT, GD, NGTT 2010 - (OK)_Bo sung 04 bieu Cong nghiep_Uoc-danso-2014-2015-2016-BoTaichinh" xfId="8592"/>
    <cellStyle name="_Book2_10 VH, YT, GD, NGTT 2010 - (OK)_Bo sung 04 bieu Cong nghiep_Uoctinh-danso-31-12-2013-BoTaichinh-OUT" xfId="8593"/>
    <cellStyle name="_Book2_10 VH, YT, GD, NGTT 2010 - (OK)_Book2" xfId="8594"/>
    <cellStyle name="_Book2_10 VH, YT, GD, NGTT 2010 - (OK)_Book2 2" xfId="8595"/>
    <cellStyle name="_Book2_10 VH, YT, GD, NGTT 2010 - (OK)_Book2 3" xfId="8596"/>
    <cellStyle name="_Book2_10 VH, YT, GD, NGTT 2010 - (OK)_Dieuchinh-DSTB-2010-2014-Tinh-Trungcau-CTK" xfId="8597"/>
    <cellStyle name="_Book2_10 VH, YT, GD, NGTT 2010 - (OK)_Market DSLD 2013  Co so" xfId="8598"/>
    <cellStyle name="_Book2_10 VH, YT, GD, NGTT 2010 - (OK)_Market DSLD 2013  Co so_Dieuchinh-DSTB-2010-2014-Tinh-Trungcau-CTK" xfId="8599"/>
    <cellStyle name="_Book2_10 VH, YT, GD, NGTT 2010 - (OK)_Market DSLD 2013  Co so_Tonghop-phucdap-Tinh-Hanh-TuanAnh-V1" xfId="8600"/>
    <cellStyle name="_Book2_10 VH, YT, GD, NGTT 2010 - (OK)_Market DSLD 2013  Co so_Uoc-danso-2014-2015-2016-BoTaichinh" xfId="8601"/>
    <cellStyle name="_Book2_10 VH, YT, GD, NGTT 2010 - (OK)_Mau" xfId="8602"/>
    <cellStyle name="_Book2_10 VH, YT, GD, NGTT 2010 - (OK)_Mau 2" xfId="8603"/>
    <cellStyle name="_Book2_10 VH, YT, GD, NGTT 2010 - (OK)_Mau 3" xfId="8604"/>
    <cellStyle name="_Book2_10 VH, YT, GD, NGTT 2010 - (OK)_NGTK-daydu-2014-Laodong" xfId="8605"/>
    <cellStyle name="_Book2_10 VH, YT, GD, NGTT 2010 - (OK)_NGTK-daydu-2014-Laodong 2" xfId="8606"/>
    <cellStyle name="_Book2_10 VH, YT, GD, NGTT 2010 - (OK)_NGTK-daydu-2014-Laodong 3" xfId="8607"/>
    <cellStyle name="_Book2_10 VH, YT, GD, NGTT 2010 - (OK)_Nien giam Thong ke_DSLD_2013_gui vu TH" xfId="8608"/>
    <cellStyle name="_Book2_10 VH, YT, GD, NGTT 2010 - (OK)_Nien giam Thong ke_DSLD_2013_gui vu TH_25-12-2014" xfId="8609"/>
    <cellStyle name="_Book2_10 VH, YT, GD, NGTT 2010 - (OK)_Nien giam Thong ke_DSLD_2013_gui vu TH_25-12-2014_Dieuchinh-DSTB-2010-2014-Tinh-Trungcau-CTK" xfId="8610"/>
    <cellStyle name="_Book2_10 VH, YT, GD, NGTT 2010 - (OK)_Nien giam Thong ke_DSLD_2013_gui vu TH_25-12-2014_Tonghop-phucdap-Tinh-Hanh-TuanAnh-V1" xfId="8611"/>
    <cellStyle name="_Book2_10 VH, YT, GD, NGTT 2010 - (OK)_Nien giam Thong ke_DSLD_2013_gui vu TH_25-12-2014_Uoc-danso-2014-2015-2016-BoTaichinh" xfId="8612"/>
    <cellStyle name="_Book2_10 VH, YT, GD, NGTT 2010 - (OK)_Nien giam Thong ke_DSLD_2013_gui vu TH_Dieuchinh-DSTB-2010-2014-Tinh-Trungcau-CTK" xfId="8613"/>
    <cellStyle name="_Book2_10 VH, YT, GD, NGTT 2010 - (OK)_Nien giam Thong ke_DSLD_2013_gui vu TH_Tonghop-phucdap-Tinh-Hanh-TuanAnh-V1" xfId="8614"/>
    <cellStyle name="_Book2_10 VH, YT, GD, NGTT 2010 - (OK)_Nien giam Thong ke_DSLD_2013_gui vu TH_Uoc-danso-2014-2015-2016-BoTaichinh" xfId="8615"/>
    <cellStyle name="_Book2_10 VH, YT, GD, NGTT 2010 - (OK)_Niengiam_Hung_final" xfId="8616"/>
    <cellStyle name="_Book2_10 VH, YT, GD, NGTT 2010 - (OK)_Niengiam_Hung_final 2" xfId="8617"/>
    <cellStyle name="_Book2_10 VH, YT, GD, NGTT 2010 - (OK)_Niengiam_Hung_final 3" xfId="8618"/>
    <cellStyle name="_Book2_10 VH, YT, GD, NGTT 2010 - (OK)_Sovu-lyhon-2014" xfId="8619"/>
    <cellStyle name="_Book2_10 VH, YT, GD, NGTT 2010 - (OK)_Tonghop-phucdap-Tinh-Hanh-TuanAnh-V1" xfId="8620"/>
    <cellStyle name="_Book2_10 VH, YT, GD, NGTT 2010 - (OK)_Uoc-danso-2014-2015-2016-BoTaichinh" xfId="8621"/>
    <cellStyle name="_Book2_10 VH, YT, GD, NGTT 2010 - (OK)_Uoctinh-danso-31-12-2013-BoTaichinh-OUT" xfId="8622"/>
    <cellStyle name="_Book2_11 (3)" xfId="8623"/>
    <cellStyle name="_Book2_11 (3) 2" xfId="8624"/>
    <cellStyle name="_Book2_11 (3) 3" xfId="8625"/>
    <cellStyle name="_Book2_11 (3) 4" xfId="8626"/>
    <cellStyle name="_Book2_11 (3)_04 Doanh nghiep va CSKDCT 2012" xfId="8627"/>
    <cellStyle name="_Book2_11 (3)_04 Doanh nghiep va CSKDCT 2012 2" xfId="8628"/>
    <cellStyle name="_Book2_11 (3)_04 Doanh nghiep va CSKDCT 2012 3" xfId="8629"/>
    <cellStyle name="_Book2_11 (3)_Book2" xfId="8630"/>
    <cellStyle name="_Book2_11 (3)_Book2 2" xfId="8631"/>
    <cellStyle name="_Book2_11 (3)_Book2 3" xfId="8632"/>
    <cellStyle name="_Book2_11 (3)_NGTK-daydu-2014-Laodong" xfId="8633"/>
    <cellStyle name="_Book2_11 (3)_NGTK-daydu-2014-Laodong 2" xfId="8634"/>
    <cellStyle name="_Book2_11 (3)_NGTK-daydu-2014-Laodong 3" xfId="8635"/>
    <cellStyle name="_Book2_11 (3)_nien giam tom tat nong nghiep 2013" xfId="8636"/>
    <cellStyle name="_Book2_11 (3)_Niengiam_Hung_final" xfId="8637"/>
    <cellStyle name="_Book2_11 (3)_Niengiam_Hung_final 2" xfId="8638"/>
    <cellStyle name="_Book2_11 (3)_Niengiam_Hung_final 3" xfId="8639"/>
    <cellStyle name="_Book2_11 (3)_Phan II (In)" xfId="8640"/>
    <cellStyle name="_Book2_11 (3)_Sovu-lyhon-2014" xfId="8641"/>
    <cellStyle name="_Book2_11 (3)_Xl0000167" xfId="8642"/>
    <cellStyle name="_Book2_11 (3)_Xl0000167 2" xfId="8643"/>
    <cellStyle name="_Book2_11 (3)_Xl0000167 3" xfId="8644"/>
    <cellStyle name="_Book2_12 (2)" xfId="8645"/>
    <cellStyle name="_Book2_12 (2) 2" xfId="8646"/>
    <cellStyle name="_Book2_12 (2) 3" xfId="8647"/>
    <cellStyle name="_Book2_12 (2) 4" xfId="8648"/>
    <cellStyle name="_Book2_12 (2)_04 Doanh nghiep va CSKDCT 2012" xfId="8649"/>
    <cellStyle name="_Book2_12 (2)_04 Doanh nghiep va CSKDCT 2012 2" xfId="8650"/>
    <cellStyle name="_Book2_12 (2)_04 Doanh nghiep va CSKDCT 2012 3" xfId="8651"/>
    <cellStyle name="_Book2_12 (2)_Book2" xfId="8652"/>
    <cellStyle name="_Book2_12 (2)_Book2 2" xfId="8653"/>
    <cellStyle name="_Book2_12 (2)_Book2 3" xfId="8654"/>
    <cellStyle name="_Book2_12 (2)_NGTK-daydu-2014-Laodong" xfId="8655"/>
    <cellStyle name="_Book2_12 (2)_NGTK-daydu-2014-Laodong 2" xfId="8656"/>
    <cellStyle name="_Book2_12 (2)_NGTK-daydu-2014-Laodong 3" xfId="8657"/>
    <cellStyle name="_Book2_12 (2)_nien giam tom tat nong nghiep 2013" xfId="8658"/>
    <cellStyle name="_Book2_12 (2)_Niengiam_Hung_final" xfId="8659"/>
    <cellStyle name="_Book2_12 (2)_Niengiam_Hung_final 2" xfId="8660"/>
    <cellStyle name="_Book2_12 (2)_Niengiam_Hung_final 3" xfId="8661"/>
    <cellStyle name="_Book2_12 (2)_Phan II (In)" xfId="8662"/>
    <cellStyle name="_Book2_12 (2)_Sovu-lyhon-2014" xfId="8663"/>
    <cellStyle name="_Book2_12 (2)_Xl0000167" xfId="8664"/>
    <cellStyle name="_Book2_12 (2)_Xl0000167 2" xfId="8665"/>
    <cellStyle name="_Book2_12 (2)_Xl0000167 3" xfId="8666"/>
    <cellStyle name="_Book2_12 Chi so gia 2012(chuan) co so" xfId="8667"/>
    <cellStyle name="_Book2_12 Chi so gia 2012(chuan) co so 2" xfId="8668"/>
    <cellStyle name="_Book2_12 Chi so gia 2012(chuan) co so 3" xfId="8669"/>
    <cellStyle name="_Book2_12 Giao duc, Y Te va Muc songnam2011" xfId="8670"/>
    <cellStyle name="_Book2_12 Giao duc, Y Te va Muc songnam2011 2" xfId="8671"/>
    <cellStyle name="_Book2_12 Giao duc, Y Te va Muc songnam2011 3" xfId="8672"/>
    <cellStyle name="_Book2_12 Giao duc, Y Te va Muc songnam2011_nien giam tom tat nong nghiep 2013" xfId="8673"/>
    <cellStyle name="_Book2_12 Giao duc, Y Te va Muc songnam2011_Phan II (In)" xfId="8674"/>
    <cellStyle name="_Book2_13 Van tai 2012" xfId="8675"/>
    <cellStyle name="_Book2_13 Van tai 2012 2" xfId="8676"/>
    <cellStyle name="_Book2_13 Van tai 2012 3" xfId="8677"/>
    <cellStyle name="_Book2_Book1" xfId="8678"/>
    <cellStyle name="_Book2_Book1 2" xfId="8679"/>
    <cellStyle name="_Book2_Book1 3" xfId="8680"/>
    <cellStyle name="_Book2_Book1 4" xfId="8681"/>
    <cellStyle name="_Book2_Book1_Book2" xfId="8682"/>
    <cellStyle name="_Book2_Book1_Book2 2" xfId="8683"/>
    <cellStyle name="_Book2_Book1_Book2 3" xfId="8684"/>
    <cellStyle name="_Book2_Book1_Dieuchinh-DSTB-2010-2014-Tinh-Trungcau-CTK" xfId="8685"/>
    <cellStyle name="_Book2_Book1_Market DSLD 2013  Co so" xfId="8686"/>
    <cellStyle name="_Book2_Book1_Market DSLD 2013  Co so_Dieuchinh-DSTB-2010-2014-Tinh-Trungcau-CTK" xfId="8687"/>
    <cellStyle name="_Book2_Book1_Market DSLD 2013  Co so_Tonghop-phucdap-Tinh-Hanh-TuanAnh-V1" xfId="8688"/>
    <cellStyle name="_Book2_Book1_Market DSLD 2013  Co so_Uoc-danso-2014-2015-2016-BoTaichinh" xfId="8689"/>
    <cellStyle name="_Book2_Book1_Mau" xfId="8690"/>
    <cellStyle name="_Book2_Book1_Mau 2" xfId="8691"/>
    <cellStyle name="_Book2_Book1_Mau 3" xfId="8692"/>
    <cellStyle name="_Book2_Book1_NGTK-daydu-2014-Laodong" xfId="8693"/>
    <cellStyle name="_Book2_Book1_NGTK-daydu-2014-Laodong 2" xfId="8694"/>
    <cellStyle name="_Book2_Book1_NGTK-daydu-2014-Laodong 3" xfId="8695"/>
    <cellStyle name="_Book2_Book1_Nien giam Thong ke_DSLD_2013_gui vu TH" xfId="8696"/>
    <cellStyle name="_Book2_Book1_Nien giam Thong ke_DSLD_2013_gui vu TH_25-12-2014" xfId="8697"/>
    <cellStyle name="_Book2_Book1_Nien giam Thong ke_DSLD_2013_gui vu TH_25-12-2014_Dieuchinh-DSTB-2010-2014-Tinh-Trungcau-CTK" xfId="8698"/>
    <cellStyle name="_Book2_Book1_Nien giam Thong ke_DSLD_2013_gui vu TH_25-12-2014_Tonghop-phucdap-Tinh-Hanh-TuanAnh-V1" xfId="8699"/>
    <cellStyle name="_Book2_Book1_Nien giam Thong ke_DSLD_2013_gui vu TH_25-12-2014_Uoc-danso-2014-2015-2016-BoTaichinh" xfId="8700"/>
    <cellStyle name="_Book2_Book1_Nien giam Thong ke_DSLD_2013_gui vu TH_Dieuchinh-DSTB-2010-2014-Tinh-Trungcau-CTK" xfId="8701"/>
    <cellStyle name="_Book2_Book1_Nien giam Thong ke_DSLD_2013_gui vu TH_Tonghop-phucdap-Tinh-Hanh-TuanAnh-V1" xfId="8702"/>
    <cellStyle name="_Book2_Book1_Nien giam Thong ke_DSLD_2013_gui vu TH_Uoc-danso-2014-2015-2016-BoTaichinh" xfId="8703"/>
    <cellStyle name="_Book2_Book1_Niengiam_Hung_final" xfId="8704"/>
    <cellStyle name="_Book2_Book1_Niengiam_Hung_final 2" xfId="8705"/>
    <cellStyle name="_Book2_Book1_Niengiam_Hung_final 3" xfId="8706"/>
    <cellStyle name="_Book2_Book1_Sovu-lyhon-2014" xfId="8707"/>
    <cellStyle name="_Book2_Book1_Tonghop-phucdap-Tinh-Hanh-TuanAnh-V1" xfId="8708"/>
    <cellStyle name="_Book2_Book1_Uoc-danso-2014-2015-2016-BoTaichinh" xfId="8709"/>
    <cellStyle name="_Book2_Book1_Uoctinh-danso-31-12-2013-BoTaichinh-OUT" xfId="8710"/>
    <cellStyle name="_Book2_CPI-2009-market-gui vuTM" xfId="8711"/>
    <cellStyle name="_Book2_CucThongke-phucdap-Tuan-Anh" xfId="8712"/>
    <cellStyle name="_Book2_dan so phan tich 10 nam(moi)" xfId="8713"/>
    <cellStyle name="_Book2_dan so phan tich 10 nam(moi) 2" xfId="8714"/>
    <cellStyle name="_Book2_dan so phan tich 10 nam(moi) 3" xfId="8715"/>
    <cellStyle name="_Book2_dan so phan tich 10 nam(moi) 4" xfId="8716"/>
    <cellStyle name="_Book2_dan so phan tich 10 nam(moi)_01 Don vi HC" xfId="8717"/>
    <cellStyle name="_Book2_dan so phan tich 10 nam(moi)_01 Don vi HC 2" xfId="8718"/>
    <cellStyle name="_Book2_dan so phan tich 10 nam(moi)_01 Don vi HC 3" xfId="8719"/>
    <cellStyle name="_Book2_dan so phan tich 10 nam(moi)_Book1" xfId="8720"/>
    <cellStyle name="_Book2_dan so phan tich 10 nam(moi)_Book1 2" xfId="8721"/>
    <cellStyle name="_Book2_dan so phan tich 10 nam(moi)_Book1 3" xfId="8722"/>
    <cellStyle name="_Book2_dan so phan tich 10 nam(moi)_Book2" xfId="8723"/>
    <cellStyle name="_Book2_dan so phan tich 10 nam(moi)_Book2 2" xfId="8724"/>
    <cellStyle name="_Book2_dan so phan tich 10 nam(moi)_Book2 3" xfId="8725"/>
    <cellStyle name="_Book2_dan so phan tich 10 nam(moi)_Dieuchinh-DSTB-2010-2014-Tinh-Trungcau-CTK" xfId="8726"/>
    <cellStyle name="_Book2_dan so phan tich 10 nam(moi)_Market DSLD 2013  Co so" xfId="8727"/>
    <cellStyle name="_Book2_dan so phan tich 10 nam(moi)_Market DSLD 2013  Co so_Dieuchinh-DSTB-2010-2014-Tinh-Trungcau-CTK" xfId="8728"/>
    <cellStyle name="_Book2_dan so phan tich 10 nam(moi)_Market DSLD 2013  Co so_Tonghop-phucdap-Tinh-Hanh-TuanAnh-V1" xfId="8729"/>
    <cellStyle name="_Book2_dan so phan tich 10 nam(moi)_Market DSLD 2013  Co so_Uoc-danso-2014-2015-2016-BoTaichinh" xfId="8730"/>
    <cellStyle name="_Book2_dan so phan tich 10 nam(moi)_Mau" xfId="8731"/>
    <cellStyle name="_Book2_dan so phan tich 10 nam(moi)_Mau 2" xfId="8732"/>
    <cellStyle name="_Book2_dan so phan tich 10 nam(moi)_Mau 3" xfId="8733"/>
    <cellStyle name="_Book2_dan so phan tich 10 nam(moi)_NGTK-daydu-2014-Laodong" xfId="8734"/>
    <cellStyle name="_Book2_dan so phan tich 10 nam(moi)_NGTK-daydu-2014-Laodong 2" xfId="8735"/>
    <cellStyle name="_Book2_dan so phan tich 10 nam(moi)_NGTK-daydu-2014-Laodong 3" xfId="8736"/>
    <cellStyle name="_Book2_dan so phan tich 10 nam(moi)_Nien giam Thong ke_DSLD_2013_gui vu TH" xfId="8737"/>
    <cellStyle name="_Book2_dan so phan tich 10 nam(moi)_Nien giam Thong ke_DSLD_2013_gui vu TH_25-12-2014" xfId="8738"/>
    <cellStyle name="_Book2_dan so phan tich 10 nam(moi)_Nien giam Thong ke_DSLD_2013_gui vu TH_25-12-2014_Dieuchinh-DSTB-2010-2014-Tinh-Trungcau-CTK" xfId="8739"/>
    <cellStyle name="_Book2_dan so phan tich 10 nam(moi)_Nien giam Thong ke_DSLD_2013_gui vu TH_25-12-2014_Tonghop-phucdap-Tinh-Hanh-TuanAnh-V1" xfId="8740"/>
    <cellStyle name="_Book2_dan so phan tich 10 nam(moi)_Nien giam Thong ke_DSLD_2013_gui vu TH_25-12-2014_Uoc-danso-2014-2015-2016-BoTaichinh" xfId="8741"/>
    <cellStyle name="_Book2_dan so phan tich 10 nam(moi)_Nien giam Thong ke_DSLD_2013_gui vu TH_Dieuchinh-DSTB-2010-2014-Tinh-Trungcau-CTK" xfId="8742"/>
    <cellStyle name="_Book2_dan so phan tich 10 nam(moi)_Nien giam Thong ke_DSLD_2013_gui vu TH_Tonghop-phucdap-Tinh-Hanh-TuanAnh-V1" xfId="8743"/>
    <cellStyle name="_Book2_dan so phan tich 10 nam(moi)_Nien giam Thong ke_DSLD_2013_gui vu TH_Uoc-danso-2014-2015-2016-BoTaichinh" xfId="8744"/>
    <cellStyle name="_Book2_dan so phan tich 10 nam(moi)_Niengiam_Hung_final" xfId="8745"/>
    <cellStyle name="_Book2_dan so phan tich 10 nam(moi)_Niengiam_Hung_final 2" xfId="8746"/>
    <cellStyle name="_Book2_dan so phan tich 10 nam(moi)_Niengiam_Hung_final 3" xfId="8747"/>
    <cellStyle name="_Book2_dan so phan tich 10 nam(moi)_Sovu-lyhon-2014" xfId="8748"/>
    <cellStyle name="_Book2_dan so phan tich 10 nam(moi)_Tonghop-phucdap-Tinh-Hanh-TuanAnh-V1" xfId="8749"/>
    <cellStyle name="_Book2_dan so phan tich 10 nam(moi)_Uoc-danso-2014-2015-2016-BoTaichinh" xfId="8750"/>
    <cellStyle name="_Book2_dan so phan tich 10 nam(moi)_Uoctinh-danso-31-12-2013-BoTaichinh-OUT" xfId="8751"/>
    <cellStyle name="_Book2_Giaoduc2013(ok)" xfId="8752"/>
    <cellStyle name="_Book2_Giaoduc2013(ok) 2" xfId="8753"/>
    <cellStyle name="_Book2_Giaoduc2013(ok) 3" xfId="8754"/>
    <cellStyle name="_Book2_GTSXNN" xfId="8755"/>
    <cellStyle name="_Book2_GTSXNN 2" xfId="8756"/>
    <cellStyle name="_Book2_GTSXNN 3" xfId="8757"/>
    <cellStyle name="_Book2_GTSXNN_Nongnghiep NGDD 2012_cap nhat den 24-5-2013(1)" xfId="8758"/>
    <cellStyle name="_Book2_GTSXNN_Nongnghiep NGDD 2012_cap nhat den 24-5-2013(1) 2" xfId="8759"/>
    <cellStyle name="_Book2_GTSXNN_Nongnghiep NGDD 2012_cap nhat den 24-5-2013(1) 3" xfId="8760"/>
    <cellStyle name="_Book2_Maket NGTT2012 LN,TS (7-1-2013)" xfId="8761"/>
    <cellStyle name="_Book2_Maket NGTT2012 LN,TS (7-1-2013) 2" xfId="8762"/>
    <cellStyle name="_Book2_Maket NGTT2012 LN,TS (7-1-2013) 3" xfId="8763"/>
    <cellStyle name="_Book2_Maket NGTT2012 LN,TS (7-1-2013)_Nongnghiep" xfId="8764"/>
    <cellStyle name="_Book2_Maket NGTT2012 LN,TS (7-1-2013)_Nongnghiep 2" xfId="8765"/>
    <cellStyle name="_Book2_Maket NGTT2012 LN,TS (7-1-2013)_Nongnghiep 3" xfId="8766"/>
    <cellStyle name="_Book2_Mau" xfId="8767"/>
    <cellStyle name="_Book2_NGDD 2013 Thu chi NSNN " xfId="8768"/>
    <cellStyle name="_Book2_Ngiam_lamnghiep_2011_v2(1)(1)" xfId="8769"/>
    <cellStyle name="_Book2_Ngiam_lamnghiep_2011_v2(1)(1) 2" xfId="8770"/>
    <cellStyle name="_Book2_Ngiam_lamnghiep_2011_v2(1)(1) 3" xfId="8771"/>
    <cellStyle name="_Book2_Ngiam_lamnghiep_2011_v2(1)(1)_Nongnghiep" xfId="8772"/>
    <cellStyle name="_Book2_Ngiam_lamnghiep_2011_v2(1)(1)_Nongnghiep 2" xfId="8773"/>
    <cellStyle name="_Book2_Ngiam_lamnghiep_2011_v2(1)(1)_Nongnghiep 3" xfId="8774"/>
    <cellStyle name="_Book2_NGTT LN,TS 2012 (Chuan)" xfId="8775"/>
    <cellStyle name="_Book2_NGTT LN,TS 2012 (Chuan) 2" xfId="8776"/>
    <cellStyle name="_Book2_NGTT LN,TS 2012 (Chuan) 3" xfId="8777"/>
    <cellStyle name="_Book2_Nien giam day du  Nong nghiep 2010" xfId="8778"/>
    <cellStyle name="_Book2_Nien giam day du  Nong nghiep 2010 2" xfId="8779"/>
    <cellStyle name="_Book2_Nien giam day du  Nong nghiep 2010 3" xfId="8780"/>
    <cellStyle name="_Book2_Nien giam TT Vu Nong nghiep 2012(solieu)-gui Vu TH 29-3-2013" xfId="8781"/>
    <cellStyle name="_Book2_Nien giam TT Vu Nong nghiep 2012(solieu)-gui Vu TH 29-3-2013 2" xfId="8782"/>
    <cellStyle name="_Book2_Nien giam TT Vu Nong nghiep 2012(solieu)-gui Vu TH 29-3-2013 3" xfId="8783"/>
    <cellStyle name="_Book2_Nongnghiep" xfId="8784"/>
    <cellStyle name="_Book2_Nongnghiep 2" xfId="8785"/>
    <cellStyle name="_Book2_Nongnghiep 3" xfId="8786"/>
    <cellStyle name="_Book2_Nongnghiep 4" xfId="8787"/>
    <cellStyle name="_Book2_Nongnghiep_Bo sung 04 bieu Cong nghiep" xfId="8788"/>
    <cellStyle name="_Book2_Nongnghiep_Bo sung 04 bieu Cong nghiep 2" xfId="8789"/>
    <cellStyle name="_Book2_Nongnghiep_Bo sung 04 bieu Cong nghiep 3" xfId="8790"/>
    <cellStyle name="_Book2_Nongnghiep_Bo sung 04 bieu Cong nghiep 4" xfId="8791"/>
    <cellStyle name="_Book2_Nongnghiep_Bo sung 04 bieu Cong nghiep_Book2" xfId="8792"/>
    <cellStyle name="_Book2_Nongnghiep_Bo sung 04 bieu Cong nghiep_Book2 2" xfId="8793"/>
    <cellStyle name="_Book2_Nongnghiep_Bo sung 04 bieu Cong nghiep_Book2 3" xfId="8794"/>
    <cellStyle name="_Book2_Nongnghiep_Bo sung 04 bieu Cong nghiep_Dieuchinh-DSTB-2010-2014-Tinh-Trungcau-CTK" xfId="8795"/>
    <cellStyle name="_Book2_Nongnghiep_Bo sung 04 bieu Cong nghiep_Market DSLD 2013  Co so" xfId="8796"/>
    <cellStyle name="_Book2_Nongnghiep_Bo sung 04 bieu Cong nghiep_Market DSLD 2013  Co so_Dieuchinh-DSTB-2010-2014-Tinh-Trungcau-CTK" xfId="8797"/>
    <cellStyle name="_Book2_Nongnghiep_Bo sung 04 bieu Cong nghiep_Market DSLD 2013  Co so_Tonghop-phucdap-Tinh-Hanh-TuanAnh-V1" xfId="8798"/>
    <cellStyle name="_Book2_Nongnghiep_Bo sung 04 bieu Cong nghiep_Market DSLD 2013  Co so_Uoc-danso-2014-2015-2016-BoTaichinh" xfId="8799"/>
    <cellStyle name="_Book2_Nongnghiep_Bo sung 04 bieu Cong nghiep_Mau" xfId="8800"/>
    <cellStyle name="_Book2_Nongnghiep_Bo sung 04 bieu Cong nghiep_Mau 2" xfId="8801"/>
    <cellStyle name="_Book2_Nongnghiep_Bo sung 04 bieu Cong nghiep_Mau 3" xfId="8802"/>
    <cellStyle name="_Book2_Nongnghiep_Bo sung 04 bieu Cong nghiep_NGTK-daydu-2014-Laodong" xfId="8803"/>
    <cellStyle name="_Book2_Nongnghiep_Bo sung 04 bieu Cong nghiep_NGTK-daydu-2014-Laodong 2" xfId="8804"/>
    <cellStyle name="_Book2_Nongnghiep_Bo sung 04 bieu Cong nghiep_NGTK-daydu-2014-Laodong 3" xfId="8805"/>
    <cellStyle name="_Book2_Nongnghiep_Bo sung 04 bieu Cong nghiep_Nien giam Thong ke_DSLD_2013_gui vu TH" xfId="8806"/>
    <cellStyle name="_Book2_Nongnghiep_Bo sung 04 bieu Cong nghiep_Nien giam Thong ke_DSLD_2013_gui vu TH_25-12-2014" xfId="8807"/>
    <cellStyle name="_Book2_Nongnghiep_Bo sung 04 bieu Cong nghiep_Nien giam Thong ke_DSLD_2013_gui vu TH_25-12-2014_Dieuchinh-DSTB-2010-2014-Tinh-Trungcau-CTK" xfId="8808"/>
    <cellStyle name="_Book2_Nongnghiep_Bo sung 04 bieu Cong nghiep_Nien giam Thong ke_DSLD_2013_gui vu TH_25-12-2014_Tonghop-phucdap-Tinh-Hanh-TuanAnh-V1" xfId="8809"/>
    <cellStyle name="_Book2_Nongnghiep_Bo sung 04 bieu Cong nghiep_Nien giam Thong ke_DSLD_2013_gui vu TH_25-12-2014_Uoc-danso-2014-2015-2016-BoTaichinh" xfId="8810"/>
    <cellStyle name="_Book2_Nongnghiep_Bo sung 04 bieu Cong nghiep_Nien giam Thong ke_DSLD_2013_gui vu TH_Dieuchinh-DSTB-2010-2014-Tinh-Trungcau-CTK" xfId="8811"/>
    <cellStyle name="_Book2_Nongnghiep_Bo sung 04 bieu Cong nghiep_Nien giam Thong ke_DSLD_2013_gui vu TH_Tonghop-phucdap-Tinh-Hanh-TuanAnh-V1" xfId="8812"/>
    <cellStyle name="_Book2_Nongnghiep_Bo sung 04 bieu Cong nghiep_Nien giam Thong ke_DSLD_2013_gui vu TH_Uoc-danso-2014-2015-2016-BoTaichinh" xfId="8813"/>
    <cellStyle name="_Book2_Nongnghiep_Bo sung 04 bieu Cong nghiep_Niengiam_Hung_final" xfId="8814"/>
    <cellStyle name="_Book2_Nongnghiep_Bo sung 04 bieu Cong nghiep_Niengiam_Hung_final 2" xfId="8815"/>
    <cellStyle name="_Book2_Nongnghiep_Bo sung 04 bieu Cong nghiep_Niengiam_Hung_final 3" xfId="8816"/>
    <cellStyle name="_Book2_Nongnghiep_Bo sung 04 bieu Cong nghiep_Sovu-lyhon-2014" xfId="8817"/>
    <cellStyle name="_Book2_Nongnghiep_Bo sung 04 bieu Cong nghiep_Tonghop-phucdap-Tinh-Hanh-TuanAnh-V1" xfId="8818"/>
    <cellStyle name="_Book2_Nongnghiep_Bo sung 04 bieu Cong nghiep_Uoc-danso-2014-2015-2016-BoTaichinh" xfId="8819"/>
    <cellStyle name="_Book2_Nongnghiep_Bo sung 04 bieu Cong nghiep_Uoctinh-danso-31-12-2013-BoTaichinh-OUT" xfId="8820"/>
    <cellStyle name="_Book2_Nongnghiep_Book2" xfId="8821"/>
    <cellStyle name="_Book2_Nongnghiep_Book2 2" xfId="8822"/>
    <cellStyle name="_Book2_Nongnghiep_Book2 3" xfId="8823"/>
    <cellStyle name="_Book2_Nongnghiep_Dieuchinh-DSTB-2010-2014-Tinh-Trungcau-CTK" xfId="8824"/>
    <cellStyle name="_Book2_Nongnghiep_Market DSLD 2013  Co so" xfId="8825"/>
    <cellStyle name="_Book2_Nongnghiep_Market DSLD 2013  Co so_Dieuchinh-DSTB-2010-2014-Tinh-Trungcau-CTK" xfId="8826"/>
    <cellStyle name="_Book2_Nongnghiep_Market DSLD 2013  Co so_Tonghop-phucdap-Tinh-Hanh-TuanAnh-V1" xfId="8827"/>
    <cellStyle name="_Book2_Nongnghiep_Market DSLD 2013  Co so_Uoc-danso-2014-2015-2016-BoTaichinh" xfId="8828"/>
    <cellStyle name="_Book2_Nongnghiep_Mau" xfId="8829"/>
    <cellStyle name="_Book2_Nongnghiep_Mau 2" xfId="8830"/>
    <cellStyle name="_Book2_Nongnghiep_Mau 3" xfId="8831"/>
    <cellStyle name="_Book2_Nongnghiep_NGDD 2013 Thu chi NSNN " xfId="8832"/>
    <cellStyle name="_Book2_Nongnghiep_NGDD 2013 Thu chi NSNN  2" xfId="8833"/>
    <cellStyle name="_Book2_Nongnghiep_NGDD 2013 Thu chi NSNN  3" xfId="8834"/>
    <cellStyle name="_Book2_Nongnghiep_NGTK-daydu-2014-Laodong" xfId="8835"/>
    <cellStyle name="_Book2_Nongnghiep_NGTK-daydu-2014-Laodong 2" xfId="8836"/>
    <cellStyle name="_Book2_Nongnghiep_NGTK-daydu-2014-Laodong 3" xfId="8837"/>
    <cellStyle name="_Book2_Nongnghiep_Nien giam Thong ke_DSLD_2013_gui vu TH" xfId="8838"/>
    <cellStyle name="_Book2_Nongnghiep_Nien giam Thong ke_DSLD_2013_gui vu TH_25-12-2014" xfId="8839"/>
    <cellStyle name="_Book2_Nongnghiep_Nien giam Thong ke_DSLD_2013_gui vu TH_25-12-2014_Dieuchinh-DSTB-2010-2014-Tinh-Trungcau-CTK" xfId="8840"/>
    <cellStyle name="_Book2_Nongnghiep_Nien giam Thong ke_DSLD_2013_gui vu TH_25-12-2014_Tonghop-phucdap-Tinh-Hanh-TuanAnh-V1" xfId="8841"/>
    <cellStyle name="_Book2_Nongnghiep_Nien giam Thong ke_DSLD_2013_gui vu TH_25-12-2014_Uoc-danso-2014-2015-2016-BoTaichinh" xfId="8842"/>
    <cellStyle name="_Book2_Nongnghiep_Nien giam Thong ke_DSLD_2013_gui vu TH_Dieuchinh-DSTB-2010-2014-Tinh-Trungcau-CTK" xfId="8843"/>
    <cellStyle name="_Book2_Nongnghiep_Nien giam Thong ke_DSLD_2013_gui vu TH_Tonghop-phucdap-Tinh-Hanh-TuanAnh-V1" xfId="8844"/>
    <cellStyle name="_Book2_Nongnghiep_Nien giam Thong ke_DSLD_2013_gui vu TH_Uoc-danso-2014-2015-2016-BoTaichinh" xfId="8845"/>
    <cellStyle name="_Book2_Nongnghiep_Niengiam_Hung_final" xfId="8846"/>
    <cellStyle name="_Book2_Nongnghiep_Niengiam_Hung_final 2" xfId="8847"/>
    <cellStyle name="_Book2_Nongnghiep_Niengiam_Hung_final 3" xfId="8848"/>
    <cellStyle name="_Book2_Nongnghiep_Nongnghiep NGDD 2012_cap nhat den 24-5-2013(1)" xfId="8849"/>
    <cellStyle name="_Book2_Nongnghiep_Nongnghiep NGDD 2012_cap nhat den 24-5-2013(1) 2" xfId="8850"/>
    <cellStyle name="_Book2_Nongnghiep_Nongnghiep NGDD 2012_cap nhat den 24-5-2013(1) 3" xfId="8851"/>
    <cellStyle name="_Book2_Nongnghiep_Sovu-lyhon-2014" xfId="8852"/>
    <cellStyle name="_Book2_Nongnghiep_TKQG" xfId="8853"/>
    <cellStyle name="_Book2_Nongnghiep_Tonghop-phucdap-Tinh-Hanh-TuanAnh-V1" xfId="8854"/>
    <cellStyle name="_Book2_Nongnghiep_Uoc-danso-2014-2015-2016-BoTaichinh" xfId="8855"/>
    <cellStyle name="_Book2_Nongnghiep_Uoctinh-danso-31-12-2013-BoTaichinh-OUT" xfId="8856"/>
    <cellStyle name="_Book2_So lieu quoc te TH" xfId="8857"/>
    <cellStyle name="_Book2_So lieu quoc te TH 2" xfId="8858"/>
    <cellStyle name="_Book2_So lieu quoc te TH 3" xfId="8859"/>
    <cellStyle name="_Book2_So lieu quoc te TH_08 Cong nghiep 2010" xfId="8860"/>
    <cellStyle name="_Book2_So lieu quoc te TH_08 Cong nghiep 2010 2" xfId="8861"/>
    <cellStyle name="_Book2_So lieu quoc te TH_08 Cong nghiep 2010 3" xfId="8862"/>
    <cellStyle name="_Book2_So lieu quoc te TH_08 Thuong mai va Du lich (Ok)" xfId="8863"/>
    <cellStyle name="_Book2_So lieu quoc te TH_08 Thuong mai va Du lich (Ok) 2" xfId="8864"/>
    <cellStyle name="_Book2_So lieu quoc te TH_08 Thuong mai va Du lich (Ok) 3" xfId="8865"/>
    <cellStyle name="_Book2_So lieu quoc te TH_09 Chi so gia 2011- VuTKG-1 (Ok)" xfId="8866"/>
    <cellStyle name="_Book2_So lieu quoc te TH_09 Chi so gia 2011- VuTKG-1 (Ok) 2" xfId="8867"/>
    <cellStyle name="_Book2_So lieu quoc te TH_09 Chi so gia 2011- VuTKG-1 (Ok) 3" xfId="8868"/>
    <cellStyle name="_Book2_So lieu quoc te TH_09 Du lich" xfId="8869"/>
    <cellStyle name="_Book2_So lieu quoc te TH_09 Du lich 2" xfId="8870"/>
    <cellStyle name="_Book2_So lieu quoc te TH_09 Du lich 3" xfId="8871"/>
    <cellStyle name="_Book2_So lieu quoc te TH_10 Van tai va BCVT (da sua ok)" xfId="8872"/>
    <cellStyle name="_Book2_So lieu quoc te TH_10 Van tai va BCVT (da sua ok) 2" xfId="8873"/>
    <cellStyle name="_Book2_So lieu quoc te TH_10 Van tai va BCVT (da sua ok) 3" xfId="8874"/>
    <cellStyle name="_Book2_So lieu quoc te TH_12 Giao duc, Y Te va Muc songnam2011" xfId="8875"/>
    <cellStyle name="_Book2_So lieu quoc te TH_12 Giao duc, Y Te va Muc songnam2011 2" xfId="8876"/>
    <cellStyle name="_Book2_So lieu quoc te TH_12 Giao duc, Y Te va Muc songnam2011 3" xfId="8877"/>
    <cellStyle name="_Book2_So lieu quoc te TH_nien giam tom tat du lich va XNK" xfId="8878"/>
    <cellStyle name="_Book2_So lieu quoc te TH_nien giam tom tat du lich va XNK 2" xfId="8879"/>
    <cellStyle name="_Book2_So lieu quoc te TH_nien giam tom tat du lich va XNK 3" xfId="8880"/>
    <cellStyle name="_Book2_So lieu quoc te TH_Nongnghiep" xfId="8881"/>
    <cellStyle name="_Book2_So lieu quoc te TH_Nongnghiep 2" xfId="8882"/>
    <cellStyle name="_Book2_So lieu quoc te TH_Nongnghiep 3" xfId="8883"/>
    <cellStyle name="_Book2_So lieu quoc te TH_XNK" xfId="8884"/>
    <cellStyle name="_Book2_So lieu quoc te TH_XNK 2" xfId="8885"/>
    <cellStyle name="_Book2_So lieu quoc te TH_XNK 3" xfId="8886"/>
    <cellStyle name="_Book2_So lieu quoc te(GDP)" xfId="8887"/>
    <cellStyle name="_Book2_So lieu quoc te(GDP) 2" xfId="8888"/>
    <cellStyle name="_Book2_So lieu quoc te(GDP) 3" xfId="8889"/>
    <cellStyle name="_Book2_So lieu quoc te(GDP) 4" xfId="8890"/>
    <cellStyle name="_Book2_So lieu quoc te(GDP)_02  Dan so lao dong(OK)" xfId="8891"/>
    <cellStyle name="_Book2_So lieu quoc te(GDP)_02  Dan so lao dong(OK) 2" xfId="8892"/>
    <cellStyle name="_Book2_So lieu quoc te(GDP)_02  Dan so lao dong(OK) 3" xfId="8893"/>
    <cellStyle name="_Book2_So lieu quoc te(GDP)_03 TKQG va Thu chi NSNN 2012" xfId="8894"/>
    <cellStyle name="_Book2_So lieu quoc te(GDP)_03 TKQG va Thu chi NSNN 2012 2" xfId="8895"/>
    <cellStyle name="_Book2_So lieu quoc te(GDP)_03 TKQG va Thu chi NSNN 2012 3" xfId="8896"/>
    <cellStyle name="_Book2_So lieu quoc te(GDP)_04 Doanh nghiep va CSKDCT 2012" xfId="8897"/>
    <cellStyle name="_Book2_So lieu quoc te(GDP)_04 Doanh nghiep va CSKDCT 2012 2" xfId="8898"/>
    <cellStyle name="_Book2_So lieu quoc te(GDP)_04 Doanh nghiep va CSKDCT 2012 3" xfId="8899"/>
    <cellStyle name="_Book2_So lieu quoc te(GDP)_05 Doanh nghiep va Ca the_2011 (Ok)" xfId="8900"/>
    <cellStyle name="_Book2_So lieu quoc te(GDP)_06 NGTT LN,TS 2013 co so" xfId="8901"/>
    <cellStyle name="_Book2_So lieu quoc te(GDP)_07 NGTT CN 2012" xfId="8902"/>
    <cellStyle name="_Book2_So lieu quoc te(GDP)_07 NGTT CN 2012 2" xfId="8903"/>
    <cellStyle name="_Book2_So lieu quoc te(GDP)_07 NGTT CN 2012 3" xfId="8904"/>
    <cellStyle name="_Book2_So lieu quoc te(GDP)_08 Thuong mai Tong muc - Diep" xfId="8905"/>
    <cellStyle name="_Book2_So lieu quoc te(GDP)_08 Thuong mai Tong muc - Diep 2" xfId="8906"/>
    <cellStyle name="_Book2_So lieu quoc te(GDP)_08 Thuong mai Tong muc - Diep 3" xfId="8907"/>
    <cellStyle name="_Book2_So lieu quoc te(GDP)_08 Thuong mai va Du lich (Ok)" xfId="8908"/>
    <cellStyle name="_Book2_So lieu quoc te(GDP)_08 Thuong mai va Du lich (Ok) 2" xfId="8909"/>
    <cellStyle name="_Book2_So lieu quoc te(GDP)_08 Thuong mai va Du lich (Ok) 3" xfId="8910"/>
    <cellStyle name="_Book2_So lieu quoc te(GDP)_08 Thuong mai va Du lich (Ok)_nien giam tom tat nong nghiep 2013" xfId="8911"/>
    <cellStyle name="_Book2_So lieu quoc te(GDP)_08 Thuong mai va Du lich (Ok)_Phan II (In)" xfId="8912"/>
    <cellStyle name="_Book2_So lieu quoc te(GDP)_09 Chi so gia 2011- VuTKG-1 (Ok)" xfId="8913"/>
    <cellStyle name="_Book2_So lieu quoc te(GDP)_09 Chi so gia 2011- VuTKG-1 (Ok) 2" xfId="8914"/>
    <cellStyle name="_Book2_So lieu quoc te(GDP)_09 Chi so gia 2011- VuTKG-1 (Ok) 3" xfId="8915"/>
    <cellStyle name="_Book2_So lieu quoc te(GDP)_09 Chi so gia 2011- VuTKG-1 (Ok)_nien giam tom tat nong nghiep 2013" xfId="8916"/>
    <cellStyle name="_Book2_So lieu quoc te(GDP)_09 Chi so gia 2011- VuTKG-1 (Ok)_Phan II (In)" xfId="8917"/>
    <cellStyle name="_Book2_So lieu quoc te(GDP)_09 Du lich" xfId="8918"/>
    <cellStyle name="_Book2_So lieu quoc te(GDP)_09 Du lich 2" xfId="8919"/>
    <cellStyle name="_Book2_So lieu quoc te(GDP)_09 Du lich 3" xfId="8920"/>
    <cellStyle name="_Book2_So lieu quoc te(GDP)_09 Du lich_nien giam tom tat nong nghiep 2013" xfId="8921"/>
    <cellStyle name="_Book2_So lieu quoc te(GDP)_09 Du lich_Phan II (In)" xfId="8922"/>
    <cellStyle name="_Book2_So lieu quoc te(GDP)_10 Van tai va BCVT (da sua ok)" xfId="8923"/>
    <cellStyle name="_Book2_So lieu quoc te(GDP)_10 Van tai va BCVT (da sua ok) 2" xfId="8924"/>
    <cellStyle name="_Book2_So lieu quoc te(GDP)_10 Van tai va BCVT (da sua ok) 3" xfId="8925"/>
    <cellStyle name="_Book2_So lieu quoc te(GDP)_10 Van tai va BCVT (da sua ok)_nien giam tom tat nong nghiep 2013" xfId="8926"/>
    <cellStyle name="_Book2_So lieu quoc te(GDP)_10 Van tai va BCVT (da sua ok)_Phan II (In)" xfId="8927"/>
    <cellStyle name="_Book2_So lieu quoc te(GDP)_11 (3)" xfId="8928"/>
    <cellStyle name="_Book2_So lieu quoc te(GDP)_11 (3) 2" xfId="8929"/>
    <cellStyle name="_Book2_So lieu quoc te(GDP)_11 (3) 3" xfId="8930"/>
    <cellStyle name="_Book2_So lieu quoc te(GDP)_11 (3) 4" xfId="8931"/>
    <cellStyle name="_Book2_So lieu quoc te(GDP)_11 (3)_04 Doanh nghiep va CSKDCT 2012" xfId="8932"/>
    <cellStyle name="_Book2_So lieu quoc te(GDP)_11 (3)_04 Doanh nghiep va CSKDCT 2012 2" xfId="8933"/>
    <cellStyle name="_Book2_So lieu quoc te(GDP)_11 (3)_04 Doanh nghiep va CSKDCT 2012 3" xfId="8934"/>
    <cellStyle name="_Book2_So lieu quoc te(GDP)_11 (3)_Book2" xfId="8935"/>
    <cellStyle name="_Book2_So lieu quoc te(GDP)_11 (3)_Book2 2" xfId="8936"/>
    <cellStyle name="_Book2_So lieu quoc te(GDP)_11 (3)_Book2 3" xfId="8937"/>
    <cellStyle name="_Book2_So lieu quoc te(GDP)_11 (3)_NGTK-daydu-2014-Laodong" xfId="8938"/>
    <cellStyle name="_Book2_So lieu quoc te(GDP)_11 (3)_NGTK-daydu-2014-Laodong 2" xfId="8939"/>
    <cellStyle name="_Book2_So lieu quoc te(GDP)_11 (3)_NGTK-daydu-2014-Laodong 3" xfId="8940"/>
    <cellStyle name="_Book2_So lieu quoc te(GDP)_11 (3)_nien giam tom tat nong nghiep 2013" xfId="8941"/>
    <cellStyle name="_Book2_So lieu quoc te(GDP)_11 (3)_Niengiam_Hung_final" xfId="8942"/>
    <cellStyle name="_Book2_So lieu quoc te(GDP)_11 (3)_Niengiam_Hung_final 2" xfId="8943"/>
    <cellStyle name="_Book2_So lieu quoc te(GDP)_11 (3)_Niengiam_Hung_final 3" xfId="8944"/>
    <cellStyle name="_Book2_So lieu quoc te(GDP)_11 (3)_Phan II (In)" xfId="8945"/>
    <cellStyle name="_Book2_So lieu quoc te(GDP)_11 (3)_Sovu-lyhon-2014" xfId="8946"/>
    <cellStyle name="_Book2_So lieu quoc te(GDP)_11 (3)_Xl0000167" xfId="8947"/>
    <cellStyle name="_Book2_So lieu quoc te(GDP)_11 (3)_Xl0000167 2" xfId="8948"/>
    <cellStyle name="_Book2_So lieu quoc te(GDP)_11 (3)_Xl0000167 3" xfId="8949"/>
    <cellStyle name="_Book2_So lieu quoc te(GDP)_12 (2)" xfId="8950"/>
    <cellStyle name="_Book2_So lieu quoc te(GDP)_12 (2) 2" xfId="8951"/>
    <cellStyle name="_Book2_So lieu quoc te(GDP)_12 (2) 3" xfId="8952"/>
    <cellStyle name="_Book2_So lieu quoc te(GDP)_12 (2) 4" xfId="8953"/>
    <cellStyle name="_Book2_So lieu quoc te(GDP)_12 (2)_04 Doanh nghiep va CSKDCT 2012" xfId="8954"/>
    <cellStyle name="_Book2_So lieu quoc te(GDP)_12 (2)_04 Doanh nghiep va CSKDCT 2012 2" xfId="8955"/>
    <cellStyle name="_Book2_So lieu quoc te(GDP)_12 (2)_04 Doanh nghiep va CSKDCT 2012 3" xfId="8956"/>
    <cellStyle name="_Book2_So lieu quoc te(GDP)_12 (2)_Book2" xfId="8957"/>
    <cellStyle name="_Book2_So lieu quoc te(GDP)_12 (2)_Book2 2" xfId="8958"/>
    <cellStyle name="_Book2_So lieu quoc te(GDP)_12 (2)_Book2 3" xfId="8959"/>
    <cellStyle name="_Book2_So lieu quoc te(GDP)_12 (2)_NGTK-daydu-2014-Laodong" xfId="8960"/>
    <cellStyle name="_Book2_So lieu quoc te(GDP)_12 (2)_NGTK-daydu-2014-Laodong 2" xfId="8961"/>
    <cellStyle name="_Book2_So lieu quoc te(GDP)_12 (2)_NGTK-daydu-2014-Laodong 3" xfId="8962"/>
    <cellStyle name="_Book2_So lieu quoc te(GDP)_12 (2)_nien giam tom tat nong nghiep 2013" xfId="8963"/>
    <cellStyle name="_Book2_So lieu quoc te(GDP)_12 (2)_Niengiam_Hung_final" xfId="8964"/>
    <cellStyle name="_Book2_So lieu quoc te(GDP)_12 (2)_Niengiam_Hung_final 2" xfId="8965"/>
    <cellStyle name="_Book2_So lieu quoc te(GDP)_12 (2)_Niengiam_Hung_final 3" xfId="8966"/>
    <cellStyle name="_Book2_So lieu quoc te(GDP)_12 (2)_Phan II (In)" xfId="8967"/>
    <cellStyle name="_Book2_So lieu quoc te(GDP)_12 (2)_Sovu-lyhon-2014" xfId="8968"/>
    <cellStyle name="_Book2_So lieu quoc te(GDP)_12 (2)_Xl0000167" xfId="8969"/>
    <cellStyle name="_Book2_So lieu quoc te(GDP)_12 (2)_Xl0000167 2" xfId="8970"/>
    <cellStyle name="_Book2_So lieu quoc te(GDP)_12 (2)_Xl0000167 3" xfId="8971"/>
    <cellStyle name="_Book2_So lieu quoc te(GDP)_12 Giao duc, Y Te va Muc songnam2011" xfId="8972"/>
    <cellStyle name="_Book2_So lieu quoc te(GDP)_12 Giao duc, Y Te va Muc songnam2011 2" xfId="8973"/>
    <cellStyle name="_Book2_So lieu quoc te(GDP)_12 Giao duc, Y Te va Muc songnam2011 3" xfId="8974"/>
    <cellStyle name="_Book2_So lieu quoc te(GDP)_12 Giao duc, Y Te va Muc songnam2011_nien giam tom tat nong nghiep 2013" xfId="8975"/>
    <cellStyle name="_Book2_So lieu quoc te(GDP)_12 Giao duc, Y Te va Muc songnam2011_Phan II (In)" xfId="8976"/>
    <cellStyle name="_Book2_So lieu quoc te(GDP)_12 MSDC_Thuy Van" xfId="8977"/>
    <cellStyle name="_Book2_So lieu quoc te(GDP)_12 So lieu quoc te (Ok)" xfId="8978"/>
    <cellStyle name="_Book2_So lieu quoc te(GDP)_12 So lieu quoc te (Ok) 2" xfId="8979"/>
    <cellStyle name="_Book2_So lieu quoc te(GDP)_12 So lieu quoc te (Ok) 3" xfId="8980"/>
    <cellStyle name="_Book2_So lieu quoc te(GDP)_12 So lieu quoc te (Ok)_nien giam tom tat nong nghiep 2013" xfId="8981"/>
    <cellStyle name="_Book2_So lieu quoc te(GDP)_12 So lieu quoc te (Ok)_Phan II (In)" xfId="8982"/>
    <cellStyle name="_Book2_So lieu quoc te(GDP)_13 Van tai 2012" xfId="8983"/>
    <cellStyle name="_Book2_So lieu quoc te(GDP)_13 Van tai 2012 2" xfId="8984"/>
    <cellStyle name="_Book2_So lieu quoc te(GDP)_13 Van tai 2012 3" xfId="8985"/>
    <cellStyle name="_Book2_So lieu quoc te(GDP)_Book2" xfId="8986"/>
    <cellStyle name="_Book2_So lieu quoc te(GDP)_Book2 2" xfId="8987"/>
    <cellStyle name="_Book2_So lieu quoc te(GDP)_Book2 3" xfId="8988"/>
    <cellStyle name="_Book2_So lieu quoc te(GDP)_Giaoduc2013(ok)" xfId="8989"/>
    <cellStyle name="_Book2_So lieu quoc te(GDP)_Giaoduc2013(ok) 2" xfId="8990"/>
    <cellStyle name="_Book2_So lieu quoc te(GDP)_Giaoduc2013(ok) 3" xfId="8991"/>
    <cellStyle name="_Book2_So lieu quoc te(GDP)_Maket NGTT2012 LN,TS (7-1-2013)" xfId="8992"/>
    <cellStyle name="_Book2_So lieu quoc te(GDP)_Maket NGTT2012 LN,TS (7-1-2013) 2" xfId="8993"/>
    <cellStyle name="_Book2_So lieu quoc te(GDP)_Maket NGTT2012 LN,TS (7-1-2013) 3" xfId="8994"/>
    <cellStyle name="_Book2_So lieu quoc te(GDP)_Maket NGTT2012 LN,TS (7-1-2013)_Nongnghiep" xfId="8995"/>
    <cellStyle name="_Book2_So lieu quoc te(GDP)_Maket NGTT2012 LN,TS (7-1-2013)_Nongnghiep 2" xfId="8996"/>
    <cellStyle name="_Book2_So lieu quoc te(GDP)_Maket NGTT2012 LN,TS (7-1-2013)_Nongnghiep 3" xfId="8997"/>
    <cellStyle name="_Book2_So lieu quoc te(GDP)_Mau" xfId="8998"/>
    <cellStyle name="_Book2_So lieu quoc te(GDP)_Ngiam_lamnghiep_2011_v2(1)(1)" xfId="8999"/>
    <cellStyle name="_Book2_So lieu quoc te(GDP)_Ngiam_lamnghiep_2011_v2(1)(1) 2" xfId="9000"/>
    <cellStyle name="_Book2_So lieu quoc te(GDP)_Ngiam_lamnghiep_2011_v2(1)(1) 3" xfId="9001"/>
    <cellStyle name="_Book2_So lieu quoc te(GDP)_Ngiam_lamnghiep_2011_v2(1)(1)_Nongnghiep" xfId="9002"/>
    <cellStyle name="_Book2_So lieu quoc te(GDP)_Ngiam_lamnghiep_2011_v2(1)(1)_Nongnghiep 2" xfId="9003"/>
    <cellStyle name="_Book2_So lieu quoc te(GDP)_Ngiam_lamnghiep_2011_v2(1)(1)_Nongnghiep 3" xfId="9004"/>
    <cellStyle name="_Book2_So lieu quoc te(GDP)_NGTK-daydu-2014-Laodong" xfId="9005"/>
    <cellStyle name="_Book2_So lieu quoc te(GDP)_NGTK-daydu-2014-Laodong 2" xfId="9006"/>
    <cellStyle name="_Book2_So lieu quoc te(GDP)_NGTK-daydu-2014-Laodong 3" xfId="9007"/>
    <cellStyle name="_Book2_So lieu quoc te(GDP)_NGTT LN,TS 2012 (Chuan)" xfId="9008"/>
    <cellStyle name="_Book2_So lieu quoc te(GDP)_NGTT LN,TS 2012 (Chuan) 2" xfId="9009"/>
    <cellStyle name="_Book2_So lieu quoc te(GDP)_NGTT LN,TS 2012 (Chuan) 3" xfId="9010"/>
    <cellStyle name="_Book2_So lieu quoc te(GDP)_Nien giam TT Vu Nong nghiep 2012(solieu)-gui Vu TH 29-3-2013" xfId="9011"/>
    <cellStyle name="_Book2_So lieu quoc te(GDP)_Nien giam TT Vu Nong nghiep 2012(solieu)-gui Vu TH 29-3-2013 2" xfId="9012"/>
    <cellStyle name="_Book2_So lieu quoc te(GDP)_Nien giam TT Vu Nong nghiep 2012(solieu)-gui Vu TH 29-3-2013 3" xfId="9013"/>
    <cellStyle name="_Book2_So lieu quoc te(GDP)_Niengiam_Hung_final" xfId="9014"/>
    <cellStyle name="_Book2_So lieu quoc te(GDP)_Niengiam_Hung_final 2" xfId="9015"/>
    <cellStyle name="_Book2_So lieu quoc te(GDP)_Niengiam_Hung_final 3" xfId="9016"/>
    <cellStyle name="_Book2_So lieu quoc te(GDP)_Nongnghiep" xfId="9017"/>
    <cellStyle name="_Book2_So lieu quoc te(GDP)_Nongnghiep 2" xfId="9018"/>
    <cellStyle name="_Book2_So lieu quoc te(GDP)_Nongnghiep 3" xfId="9019"/>
    <cellStyle name="_Book2_So lieu quoc te(GDP)_Nongnghiep NGDD 2012_cap nhat den 24-5-2013(1)" xfId="9020"/>
    <cellStyle name="_Book2_So lieu quoc te(GDP)_Nongnghiep NGDD 2012_cap nhat den 24-5-2013(1) 2" xfId="9021"/>
    <cellStyle name="_Book2_So lieu quoc te(GDP)_Nongnghiep NGDD 2012_cap nhat den 24-5-2013(1) 3" xfId="9022"/>
    <cellStyle name="_Book2_So lieu quoc te(GDP)_Nongnghiep_Nongnghiep NGDD 2012_cap nhat den 24-5-2013(1)" xfId="9023"/>
    <cellStyle name="_Book2_So lieu quoc te(GDP)_Nongnghiep_Nongnghiep NGDD 2012_cap nhat den 24-5-2013(1) 2" xfId="9024"/>
    <cellStyle name="_Book2_So lieu quoc te(GDP)_Nongnghiep_Nongnghiep NGDD 2012_cap nhat den 24-5-2013(1) 3" xfId="9025"/>
    <cellStyle name="_Book2_So lieu quoc te(GDP)_Sovu-lyhon-2014" xfId="9026"/>
    <cellStyle name="_Book2_So lieu quoc te(GDP)_TKQG" xfId="9027"/>
    <cellStyle name="_Book2_So lieu quoc te(GDP)_Xl0000147" xfId="9028"/>
    <cellStyle name="_Book2_So lieu quoc te(GDP)_Xl0000147 2" xfId="9029"/>
    <cellStyle name="_Book2_So lieu quoc te(GDP)_Xl0000147 3" xfId="9030"/>
    <cellStyle name="_Book2_So lieu quoc te(GDP)_Xl0000167" xfId="9031"/>
    <cellStyle name="_Book2_So lieu quoc te(GDP)_Xl0000167 2" xfId="9032"/>
    <cellStyle name="_Book2_So lieu quoc te(GDP)_Xl0000167 3" xfId="9033"/>
    <cellStyle name="_Book2_So lieu quoc te(GDP)_XNK" xfId="9034"/>
    <cellStyle name="_Book2_So lieu quoc te(GDP)_XNK 2" xfId="9035"/>
    <cellStyle name="_Book2_So lieu quoc te(GDP)_XNK 3" xfId="9036"/>
    <cellStyle name="_Book2_So lieu quoc te(GDP)_XNK_nien giam tom tat nong nghiep 2013" xfId="9037"/>
    <cellStyle name="_Book2_So lieu quoc te(GDP)_XNK_Phan II (In)" xfId="9038"/>
    <cellStyle name="_Book2_TKQG" xfId="9039"/>
    <cellStyle name="_Book2_Tong hop NGTT" xfId="9040"/>
    <cellStyle name="_Book2_Tong hop NGTT 2" xfId="9041"/>
    <cellStyle name="_Book2_Tong hop NGTT 3" xfId="9042"/>
    <cellStyle name="_Book2_Tong hop NGTT 4" xfId="9043"/>
    <cellStyle name="_Book2_Tong hop NGTT_Book2" xfId="9044"/>
    <cellStyle name="_Book2_Tong hop NGTT_Book2 2" xfId="9045"/>
    <cellStyle name="_Book2_Tong hop NGTT_Book2 3" xfId="9046"/>
    <cellStyle name="_Book2_Tong hop NGTT_Dieuchinh-DSTB-2010-2014-Tinh-Trungcau-CTK" xfId="9047"/>
    <cellStyle name="_Book2_Tong hop NGTT_Market DSLD 2013  Co so" xfId="9048"/>
    <cellStyle name="_Book2_Tong hop NGTT_Market DSLD 2013  Co so_Dieuchinh-DSTB-2010-2014-Tinh-Trungcau-CTK" xfId="9049"/>
    <cellStyle name="_Book2_Tong hop NGTT_Market DSLD 2013  Co so_Tonghop-phucdap-Tinh-Hanh-TuanAnh-V1" xfId="9050"/>
    <cellStyle name="_Book2_Tong hop NGTT_Market DSLD 2013  Co so_Uoc-danso-2014-2015-2016-BoTaichinh" xfId="9051"/>
    <cellStyle name="_Book2_Tong hop NGTT_Mau" xfId="9052"/>
    <cellStyle name="_Book2_Tong hop NGTT_Mau 2" xfId="9053"/>
    <cellStyle name="_Book2_Tong hop NGTT_Mau 3" xfId="9054"/>
    <cellStyle name="_Book2_Tong hop NGTT_NGTK-daydu-2014-Laodong" xfId="9055"/>
    <cellStyle name="_Book2_Tong hop NGTT_NGTK-daydu-2014-Laodong 2" xfId="9056"/>
    <cellStyle name="_Book2_Tong hop NGTT_NGTK-daydu-2014-Laodong 3" xfId="9057"/>
    <cellStyle name="_Book2_Tong hop NGTT_Nien giam Thong ke_DSLD_2013_gui vu TH" xfId="9058"/>
    <cellStyle name="_Book2_Tong hop NGTT_Nien giam Thong ke_DSLD_2013_gui vu TH_25-12-2014" xfId="9059"/>
    <cellStyle name="_Book2_Tong hop NGTT_Nien giam Thong ke_DSLD_2013_gui vu TH_25-12-2014_Dieuchinh-DSTB-2010-2014-Tinh-Trungcau-CTK" xfId="9060"/>
    <cellStyle name="_Book2_Tong hop NGTT_Nien giam Thong ke_DSLD_2013_gui vu TH_25-12-2014_Tonghop-phucdap-Tinh-Hanh-TuanAnh-V1" xfId="9061"/>
    <cellStyle name="_Book2_Tong hop NGTT_Nien giam Thong ke_DSLD_2013_gui vu TH_25-12-2014_Uoc-danso-2014-2015-2016-BoTaichinh" xfId="9062"/>
    <cellStyle name="_Book2_Tong hop NGTT_Nien giam Thong ke_DSLD_2013_gui vu TH_Dieuchinh-DSTB-2010-2014-Tinh-Trungcau-CTK" xfId="9063"/>
    <cellStyle name="_Book2_Tong hop NGTT_Nien giam Thong ke_DSLD_2013_gui vu TH_Tonghop-phucdap-Tinh-Hanh-TuanAnh-V1" xfId="9064"/>
    <cellStyle name="_Book2_Tong hop NGTT_Nien giam Thong ke_DSLD_2013_gui vu TH_Uoc-danso-2014-2015-2016-BoTaichinh" xfId="9065"/>
    <cellStyle name="_Book2_Tong hop NGTT_Niengiam_Hung_final" xfId="9066"/>
    <cellStyle name="_Book2_Tong hop NGTT_Niengiam_Hung_final 2" xfId="9067"/>
    <cellStyle name="_Book2_Tong hop NGTT_Niengiam_Hung_final 3" xfId="9068"/>
    <cellStyle name="_Book2_Tong hop NGTT_Sovu-lyhon-2014" xfId="9069"/>
    <cellStyle name="_Book2_Tong hop NGTT_Tonghop-phucdap-Tinh-Hanh-TuanAnh-V1" xfId="9070"/>
    <cellStyle name="_Book2_Tong hop NGTT_Uoc-danso-2014-2015-2016-BoTaichinh" xfId="9071"/>
    <cellStyle name="_Book2_Tong hop NGTT_Uoctinh-danso-31-12-2013-BoTaichinh-OUT" xfId="9072"/>
    <cellStyle name="_Book2_Xl0000006" xfId="9073"/>
    <cellStyle name="_Book2_Xl0000147" xfId="9074"/>
    <cellStyle name="_Book2_Xl0000147 2" xfId="9075"/>
    <cellStyle name="_Book2_Xl0000147 3" xfId="9076"/>
    <cellStyle name="_Book2_Xl0000167" xfId="9077"/>
    <cellStyle name="_Book2_Xl0000167 2" xfId="9078"/>
    <cellStyle name="_Book2_Xl0000167 3" xfId="9079"/>
    <cellStyle name="_Book2_Xl0000199" xfId="9080"/>
    <cellStyle name="_Book2_XNK" xfId="9081"/>
    <cellStyle name="_Book2_XNK 2" xfId="9082"/>
    <cellStyle name="_Book2_XNK 3" xfId="9083"/>
    <cellStyle name="_Book2_XNK 4" xfId="9084"/>
    <cellStyle name="_Book2_XNK_08 Thuong mai Tong muc - Diep" xfId="9085"/>
    <cellStyle name="_Book2_XNK_08 Thuong mai Tong muc - Diep 2" xfId="9086"/>
    <cellStyle name="_Book2_XNK_08 Thuong mai Tong muc - Diep 3" xfId="9087"/>
    <cellStyle name="_Book2_XNK_08 Thuong mai Tong muc - Diep_nien giam tom tat nong nghiep 2013" xfId="9088"/>
    <cellStyle name="_Book2_XNK_08 Thuong mai Tong muc - Diep_Phan II (In)" xfId="9089"/>
    <cellStyle name="_Book2_XNK_Bo sung 04 bieu Cong nghiep" xfId="9090"/>
    <cellStyle name="_Book2_XNK_Bo sung 04 bieu Cong nghiep 2" xfId="9091"/>
    <cellStyle name="_Book2_XNK_Bo sung 04 bieu Cong nghiep 3" xfId="9092"/>
    <cellStyle name="_Book2_XNK_Bo sung 04 bieu Cong nghiep 4" xfId="9093"/>
    <cellStyle name="_Book2_XNK_Bo sung 04 bieu Cong nghiep_Book2" xfId="9094"/>
    <cellStyle name="_Book2_XNK_Bo sung 04 bieu Cong nghiep_Book2 2" xfId="9095"/>
    <cellStyle name="_Book2_XNK_Bo sung 04 bieu Cong nghiep_Book2 3" xfId="9096"/>
    <cellStyle name="_Book2_XNK_Bo sung 04 bieu Cong nghiep_Dieuchinh-DSTB-2010-2014-Tinh-Trungcau-CTK" xfId="9097"/>
    <cellStyle name="_Book2_XNK_Bo sung 04 bieu Cong nghiep_Market DSLD 2013  Co so" xfId="9098"/>
    <cellStyle name="_Book2_XNK_Bo sung 04 bieu Cong nghiep_Market DSLD 2013  Co so_Dieuchinh-DSTB-2010-2014-Tinh-Trungcau-CTK" xfId="9099"/>
    <cellStyle name="_Book2_XNK_Bo sung 04 bieu Cong nghiep_Market DSLD 2013  Co so_Tonghop-phucdap-Tinh-Hanh-TuanAnh-V1" xfId="9100"/>
    <cellStyle name="_Book2_XNK_Bo sung 04 bieu Cong nghiep_Market DSLD 2013  Co so_Uoc-danso-2014-2015-2016-BoTaichinh" xfId="9101"/>
    <cellStyle name="_Book2_XNK_Bo sung 04 bieu Cong nghiep_Mau" xfId="9102"/>
    <cellStyle name="_Book2_XNK_Bo sung 04 bieu Cong nghiep_Mau 2" xfId="9103"/>
    <cellStyle name="_Book2_XNK_Bo sung 04 bieu Cong nghiep_Mau 3" xfId="9104"/>
    <cellStyle name="_Book2_XNK_Bo sung 04 bieu Cong nghiep_NGTK-daydu-2014-Laodong" xfId="9105"/>
    <cellStyle name="_Book2_XNK_Bo sung 04 bieu Cong nghiep_NGTK-daydu-2014-Laodong 2" xfId="9106"/>
    <cellStyle name="_Book2_XNK_Bo sung 04 bieu Cong nghiep_NGTK-daydu-2014-Laodong 3" xfId="9107"/>
    <cellStyle name="_Book2_XNK_Bo sung 04 bieu Cong nghiep_Nien giam Thong ke_DSLD_2013_gui vu TH" xfId="9108"/>
    <cellStyle name="_Book2_XNK_Bo sung 04 bieu Cong nghiep_Nien giam Thong ke_DSLD_2013_gui vu TH_25-12-2014" xfId="9109"/>
    <cellStyle name="_Book2_XNK_Bo sung 04 bieu Cong nghiep_Nien giam Thong ke_DSLD_2013_gui vu TH_25-12-2014_Dieuchinh-DSTB-2010-2014-Tinh-Trungcau-CTK" xfId="9110"/>
    <cellStyle name="_Book2_XNK_Bo sung 04 bieu Cong nghiep_Nien giam Thong ke_DSLD_2013_gui vu TH_25-12-2014_Tonghop-phucdap-Tinh-Hanh-TuanAnh-V1" xfId="9111"/>
    <cellStyle name="_Book2_XNK_Bo sung 04 bieu Cong nghiep_Nien giam Thong ke_DSLD_2013_gui vu TH_25-12-2014_Uoc-danso-2014-2015-2016-BoTaichinh" xfId="9112"/>
    <cellStyle name="_Book2_XNK_Bo sung 04 bieu Cong nghiep_Nien giam Thong ke_DSLD_2013_gui vu TH_Dieuchinh-DSTB-2010-2014-Tinh-Trungcau-CTK" xfId="9113"/>
    <cellStyle name="_Book2_XNK_Bo sung 04 bieu Cong nghiep_Nien giam Thong ke_DSLD_2013_gui vu TH_Tonghop-phucdap-Tinh-Hanh-TuanAnh-V1" xfId="9114"/>
    <cellStyle name="_Book2_XNK_Bo sung 04 bieu Cong nghiep_Nien giam Thong ke_DSLD_2013_gui vu TH_Uoc-danso-2014-2015-2016-BoTaichinh" xfId="9115"/>
    <cellStyle name="_Book2_XNK_Bo sung 04 bieu Cong nghiep_Niengiam_Hung_final" xfId="9116"/>
    <cellStyle name="_Book2_XNK_Bo sung 04 bieu Cong nghiep_Niengiam_Hung_final 2" xfId="9117"/>
    <cellStyle name="_Book2_XNK_Bo sung 04 bieu Cong nghiep_Niengiam_Hung_final 3" xfId="9118"/>
    <cellStyle name="_Book2_XNK_Bo sung 04 bieu Cong nghiep_Sovu-lyhon-2014" xfId="9119"/>
    <cellStyle name="_Book2_XNK_Bo sung 04 bieu Cong nghiep_Tonghop-phucdap-Tinh-Hanh-TuanAnh-V1" xfId="9120"/>
    <cellStyle name="_Book2_XNK_Bo sung 04 bieu Cong nghiep_Uoc-danso-2014-2015-2016-BoTaichinh" xfId="9121"/>
    <cellStyle name="_Book2_XNK_Bo sung 04 bieu Cong nghiep_Uoctinh-danso-31-12-2013-BoTaichinh-OUT" xfId="9122"/>
    <cellStyle name="_Book2_XNK_Book2" xfId="9123"/>
    <cellStyle name="_Book2_XNK_Book2 2" xfId="9124"/>
    <cellStyle name="_Book2_XNK_Book2 3" xfId="9125"/>
    <cellStyle name="_Book2_XNK_Dieuchinh-DSTB-2010-2014-Tinh-Trungcau-CTK" xfId="9126"/>
    <cellStyle name="_Book2_XNK_Market DSLD 2013  Co so" xfId="9127"/>
    <cellStyle name="_Book2_XNK_Market DSLD 2013  Co so_Dieuchinh-DSTB-2010-2014-Tinh-Trungcau-CTK" xfId="9128"/>
    <cellStyle name="_Book2_XNK_Market DSLD 2013  Co so_Tonghop-phucdap-Tinh-Hanh-TuanAnh-V1" xfId="9129"/>
    <cellStyle name="_Book2_XNK_Market DSLD 2013  Co so_Uoc-danso-2014-2015-2016-BoTaichinh" xfId="9130"/>
    <cellStyle name="_Book2_XNK_Mau" xfId="9131"/>
    <cellStyle name="_Book2_XNK_Mau 2" xfId="9132"/>
    <cellStyle name="_Book2_XNK_Mau 3" xfId="9133"/>
    <cellStyle name="_Book2_XNK_NGTK-daydu-2014-Laodong" xfId="9134"/>
    <cellStyle name="_Book2_XNK_NGTK-daydu-2014-Laodong 2" xfId="9135"/>
    <cellStyle name="_Book2_XNK_NGTK-daydu-2014-Laodong 3" xfId="9136"/>
    <cellStyle name="_Book2_XNK_Nien giam Thong ke_DSLD_2013_gui vu TH" xfId="9137"/>
    <cellStyle name="_Book2_XNK_Nien giam Thong ke_DSLD_2013_gui vu TH_25-12-2014" xfId="9138"/>
    <cellStyle name="_Book2_XNK_Nien giam Thong ke_DSLD_2013_gui vu TH_25-12-2014_Dieuchinh-DSTB-2010-2014-Tinh-Trungcau-CTK" xfId="9139"/>
    <cellStyle name="_Book2_XNK_Nien giam Thong ke_DSLD_2013_gui vu TH_25-12-2014_Tonghop-phucdap-Tinh-Hanh-TuanAnh-V1" xfId="9140"/>
    <cellStyle name="_Book2_XNK_Nien giam Thong ke_DSLD_2013_gui vu TH_25-12-2014_Uoc-danso-2014-2015-2016-BoTaichinh" xfId="9141"/>
    <cellStyle name="_Book2_XNK_Nien giam Thong ke_DSLD_2013_gui vu TH_Dieuchinh-DSTB-2010-2014-Tinh-Trungcau-CTK" xfId="9142"/>
    <cellStyle name="_Book2_XNK_Nien giam Thong ke_DSLD_2013_gui vu TH_Tonghop-phucdap-Tinh-Hanh-TuanAnh-V1" xfId="9143"/>
    <cellStyle name="_Book2_XNK_Nien giam Thong ke_DSLD_2013_gui vu TH_Uoc-danso-2014-2015-2016-BoTaichinh" xfId="9144"/>
    <cellStyle name="_Book2_XNK_Niengiam_Hung_final" xfId="9145"/>
    <cellStyle name="_Book2_XNK_Niengiam_Hung_final 2" xfId="9146"/>
    <cellStyle name="_Book2_XNK_Niengiam_Hung_final 3" xfId="9147"/>
    <cellStyle name="_Book2_XNK_Sovu-lyhon-2014" xfId="9148"/>
    <cellStyle name="_Book2_XNK_Tonghop-phucdap-Tinh-Hanh-TuanAnh-V1" xfId="9149"/>
    <cellStyle name="_Book2_XNK_Uoc-danso-2014-2015-2016-BoTaichinh" xfId="9150"/>
    <cellStyle name="_Book2_XNK_Uoctinh-danso-31-12-2013-BoTaichinh-OUT" xfId="9151"/>
    <cellStyle name="_Book2_XNK-2012" xfId="9152"/>
    <cellStyle name="_Book2_XNK-2012 2" xfId="9153"/>
    <cellStyle name="_Book2_XNK-2012 3" xfId="9154"/>
    <cellStyle name="_Book2_XNK-2012_nien giam tom tat nong nghiep 2013" xfId="9155"/>
    <cellStyle name="_Book2_XNK-2012_Phan II (In)" xfId="9156"/>
    <cellStyle name="_Book2_XNK-Market" xfId="9157"/>
    <cellStyle name="_Book4" xfId="9158"/>
    <cellStyle name="_Buuchinh - Market" xfId="9159"/>
    <cellStyle name="_Buuchinh - Market 2" xfId="9160"/>
    <cellStyle name="_Buuchinh - Market 3" xfId="9161"/>
    <cellStyle name="_Buuchinh - Market 4" xfId="9162"/>
    <cellStyle name="_Buuchinh - Market_02  Dan so lao dong(OK)" xfId="9163"/>
    <cellStyle name="_Buuchinh - Market_02  Dan so lao dong(OK) 2" xfId="9164"/>
    <cellStyle name="_Buuchinh - Market_02  Dan so lao dong(OK) 3" xfId="9165"/>
    <cellStyle name="_Buuchinh - Market_03 TKQG va Thu chi NSNN 2012" xfId="9166"/>
    <cellStyle name="_Buuchinh - Market_03 TKQG va Thu chi NSNN 2012 2" xfId="9167"/>
    <cellStyle name="_Buuchinh - Market_03 TKQG va Thu chi NSNN 2012 3" xfId="9168"/>
    <cellStyle name="_Buuchinh - Market_04 Doanh nghiep va CSKDCT 2012" xfId="9169"/>
    <cellStyle name="_Buuchinh - Market_04 Doanh nghiep va CSKDCT 2012 2" xfId="9170"/>
    <cellStyle name="_Buuchinh - Market_04 Doanh nghiep va CSKDCT 2012 3" xfId="9171"/>
    <cellStyle name="_Buuchinh - Market_05 Doanh nghiep va Ca the_2011 (Ok)" xfId="9172"/>
    <cellStyle name="_Buuchinh - Market_06 NGTT LN,TS 2013 co so" xfId="9173"/>
    <cellStyle name="_Buuchinh - Market_07 NGTT CN 2012" xfId="9174"/>
    <cellStyle name="_Buuchinh - Market_07 NGTT CN 2012 2" xfId="9175"/>
    <cellStyle name="_Buuchinh - Market_07 NGTT CN 2012 3" xfId="9176"/>
    <cellStyle name="_Buuchinh - Market_08 Thuong mai Tong muc - Diep" xfId="9177"/>
    <cellStyle name="_Buuchinh - Market_08 Thuong mai Tong muc - Diep 2" xfId="9178"/>
    <cellStyle name="_Buuchinh - Market_08 Thuong mai Tong muc - Diep 3" xfId="9179"/>
    <cellStyle name="_Buuchinh - Market_08 Thuong mai va Du lich (Ok)" xfId="9180"/>
    <cellStyle name="_Buuchinh - Market_08 Thuong mai va Du lich (Ok) 2" xfId="9181"/>
    <cellStyle name="_Buuchinh - Market_08 Thuong mai va Du lich (Ok) 3" xfId="9182"/>
    <cellStyle name="_Buuchinh - Market_08 Thuong mai va Du lich (Ok)_nien giam tom tat nong nghiep 2013" xfId="9183"/>
    <cellStyle name="_Buuchinh - Market_08 Thuong mai va Du lich (Ok)_Phan II (In)" xfId="9184"/>
    <cellStyle name="_Buuchinh - Market_09 Chi so gia 2011- VuTKG-1 (Ok)" xfId="9185"/>
    <cellStyle name="_Buuchinh - Market_09 Chi so gia 2011- VuTKG-1 (Ok) 2" xfId="9186"/>
    <cellStyle name="_Buuchinh - Market_09 Chi so gia 2011- VuTKG-1 (Ok) 3" xfId="9187"/>
    <cellStyle name="_Buuchinh - Market_09 Chi so gia 2011- VuTKG-1 (Ok)_nien giam tom tat nong nghiep 2013" xfId="9188"/>
    <cellStyle name="_Buuchinh - Market_09 Chi so gia 2011- VuTKG-1 (Ok)_Phan II (In)" xfId="9189"/>
    <cellStyle name="_Buuchinh - Market_09 Du lich" xfId="9190"/>
    <cellStyle name="_Buuchinh - Market_09 Du lich 2" xfId="9191"/>
    <cellStyle name="_Buuchinh - Market_09 Du lich 3" xfId="9192"/>
    <cellStyle name="_Buuchinh - Market_09 Du lich_nien giam tom tat nong nghiep 2013" xfId="9193"/>
    <cellStyle name="_Buuchinh - Market_09 Du lich_Phan II (In)" xfId="9194"/>
    <cellStyle name="_Buuchinh - Market_10 Van tai va BCVT (da sua ok)" xfId="9195"/>
    <cellStyle name="_Buuchinh - Market_10 Van tai va BCVT (da sua ok) 2" xfId="9196"/>
    <cellStyle name="_Buuchinh - Market_10 Van tai va BCVT (da sua ok) 3" xfId="9197"/>
    <cellStyle name="_Buuchinh - Market_10 Van tai va BCVT (da sua ok)_nien giam tom tat nong nghiep 2013" xfId="9198"/>
    <cellStyle name="_Buuchinh - Market_10 Van tai va BCVT (da sua ok)_Phan II (In)" xfId="9199"/>
    <cellStyle name="_Buuchinh - Market_11 (3)" xfId="9200"/>
    <cellStyle name="_Buuchinh - Market_11 (3) 2" xfId="9201"/>
    <cellStyle name="_Buuchinh - Market_11 (3) 3" xfId="9202"/>
    <cellStyle name="_Buuchinh - Market_11 (3) 4" xfId="9203"/>
    <cellStyle name="_Buuchinh - Market_11 (3)_04 Doanh nghiep va CSKDCT 2012" xfId="9204"/>
    <cellStyle name="_Buuchinh - Market_11 (3)_04 Doanh nghiep va CSKDCT 2012 2" xfId="9205"/>
    <cellStyle name="_Buuchinh - Market_11 (3)_04 Doanh nghiep va CSKDCT 2012 3" xfId="9206"/>
    <cellStyle name="_Buuchinh - Market_11 (3)_Book2" xfId="9207"/>
    <cellStyle name="_Buuchinh - Market_11 (3)_Book2 2" xfId="9208"/>
    <cellStyle name="_Buuchinh - Market_11 (3)_Book2 3" xfId="9209"/>
    <cellStyle name="_Buuchinh - Market_11 (3)_NGTK-daydu-2014-Laodong" xfId="9210"/>
    <cellStyle name="_Buuchinh - Market_11 (3)_NGTK-daydu-2014-Laodong 2" xfId="9211"/>
    <cellStyle name="_Buuchinh - Market_11 (3)_NGTK-daydu-2014-Laodong 3" xfId="9212"/>
    <cellStyle name="_Buuchinh - Market_11 (3)_nien giam tom tat nong nghiep 2013" xfId="9213"/>
    <cellStyle name="_Buuchinh - Market_11 (3)_Niengiam_Hung_final" xfId="9214"/>
    <cellStyle name="_Buuchinh - Market_11 (3)_Niengiam_Hung_final 2" xfId="9215"/>
    <cellStyle name="_Buuchinh - Market_11 (3)_Niengiam_Hung_final 3" xfId="9216"/>
    <cellStyle name="_Buuchinh - Market_11 (3)_Phan II (In)" xfId="9217"/>
    <cellStyle name="_Buuchinh - Market_11 (3)_Sovu-lyhon-2014" xfId="9218"/>
    <cellStyle name="_Buuchinh - Market_11 (3)_Xl0000167" xfId="9219"/>
    <cellStyle name="_Buuchinh - Market_11 (3)_Xl0000167 2" xfId="9220"/>
    <cellStyle name="_Buuchinh - Market_11 (3)_Xl0000167 3" xfId="9221"/>
    <cellStyle name="_Buuchinh - Market_12 (2)" xfId="9222"/>
    <cellStyle name="_Buuchinh - Market_12 (2) 2" xfId="9223"/>
    <cellStyle name="_Buuchinh - Market_12 (2) 3" xfId="9224"/>
    <cellStyle name="_Buuchinh - Market_12 (2) 4" xfId="9225"/>
    <cellStyle name="_Buuchinh - Market_12 (2)_04 Doanh nghiep va CSKDCT 2012" xfId="9226"/>
    <cellStyle name="_Buuchinh - Market_12 (2)_04 Doanh nghiep va CSKDCT 2012 2" xfId="9227"/>
    <cellStyle name="_Buuchinh - Market_12 (2)_04 Doanh nghiep va CSKDCT 2012 3" xfId="9228"/>
    <cellStyle name="_Buuchinh - Market_12 (2)_Book2" xfId="9229"/>
    <cellStyle name="_Buuchinh - Market_12 (2)_Book2 2" xfId="9230"/>
    <cellStyle name="_Buuchinh - Market_12 (2)_Book2 3" xfId="9231"/>
    <cellStyle name="_Buuchinh - Market_12 (2)_NGTK-daydu-2014-Laodong" xfId="9232"/>
    <cellStyle name="_Buuchinh - Market_12 (2)_NGTK-daydu-2014-Laodong 2" xfId="9233"/>
    <cellStyle name="_Buuchinh - Market_12 (2)_NGTK-daydu-2014-Laodong 3" xfId="9234"/>
    <cellStyle name="_Buuchinh - Market_12 (2)_nien giam tom tat nong nghiep 2013" xfId="9235"/>
    <cellStyle name="_Buuchinh - Market_12 (2)_Niengiam_Hung_final" xfId="9236"/>
    <cellStyle name="_Buuchinh - Market_12 (2)_Niengiam_Hung_final 2" xfId="9237"/>
    <cellStyle name="_Buuchinh - Market_12 (2)_Niengiam_Hung_final 3" xfId="9238"/>
    <cellStyle name="_Buuchinh - Market_12 (2)_Phan II (In)" xfId="9239"/>
    <cellStyle name="_Buuchinh - Market_12 (2)_Sovu-lyhon-2014" xfId="9240"/>
    <cellStyle name="_Buuchinh - Market_12 (2)_Xl0000167" xfId="9241"/>
    <cellStyle name="_Buuchinh - Market_12 (2)_Xl0000167 2" xfId="9242"/>
    <cellStyle name="_Buuchinh - Market_12 (2)_Xl0000167 3" xfId="9243"/>
    <cellStyle name="_Buuchinh - Market_12 Giao duc, Y Te va Muc songnam2011" xfId="9244"/>
    <cellStyle name="_Buuchinh - Market_12 Giao duc, Y Te va Muc songnam2011 2" xfId="9245"/>
    <cellStyle name="_Buuchinh - Market_12 Giao duc, Y Te va Muc songnam2011 3" xfId="9246"/>
    <cellStyle name="_Buuchinh - Market_12 Giao duc, Y Te va Muc songnam2011_nien giam tom tat nong nghiep 2013" xfId="9247"/>
    <cellStyle name="_Buuchinh - Market_12 Giao duc, Y Te va Muc songnam2011_Phan II (In)" xfId="9248"/>
    <cellStyle name="_Buuchinh - Market_12 MSDC_Thuy Van" xfId="9249"/>
    <cellStyle name="_Buuchinh - Market_13 Van tai 2012" xfId="9250"/>
    <cellStyle name="_Buuchinh - Market_13 Van tai 2012 2" xfId="9251"/>
    <cellStyle name="_Buuchinh - Market_13 Van tai 2012 3" xfId="9252"/>
    <cellStyle name="_Buuchinh - Market_Book2" xfId="9253"/>
    <cellStyle name="_Buuchinh - Market_Book2 2" xfId="9254"/>
    <cellStyle name="_Buuchinh - Market_Book2 3" xfId="9255"/>
    <cellStyle name="_Buuchinh - Market_Giaoduc2013(ok)" xfId="9256"/>
    <cellStyle name="_Buuchinh - Market_Giaoduc2013(ok) 2" xfId="9257"/>
    <cellStyle name="_Buuchinh - Market_Giaoduc2013(ok) 3" xfId="9258"/>
    <cellStyle name="_Buuchinh - Market_Maket NGTT2012 LN,TS (7-1-2013)" xfId="9259"/>
    <cellStyle name="_Buuchinh - Market_Maket NGTT2012 LN,TS (7-1-2013) 2" xfId="9260"/>
    <cellStyle name="_Buuchinh - Market_Maket NGTT2012 LN,TS (7-1-2013) 3" xfId="9261"/>
    <cellStyle name="_Buuchinh - Market_Maket NGTT2012 LN,TS (7-1-2013)_Nongnghiep" xfId="9262"/>
    <cellStyle name="_Buuchinh - Market_Maket NGTT2012 LN,TS (7-1-2013)_Nongnghiep 2" xfId="9263"/>
    <cellStyle name="_Buuchinh - Market_Maket NGTT2012 LN,TS (7-1-2013)_Nongnghiep 3" xfId="9264"/>
    <cellStyle name="_Buuchinh - Market_Mau" xfId="9265"/>
    <cellStyle name="_Buuchinh - Market_Ngiam_lamnghiep_2011_v2(1)(1)" xfId="9266"/>
    <cellStyle name="_Buuchinh - Market_Ngiam_lamnghiep_2011_v2(1)(1) 2" xfId="9267"/>
    <cellStyle name="_Buuchinh - Market_Ngiam_lamnghiep_2011_v2(1)(1) 3" xfId="9268"/>
    <cellStyle name="_Buuchinh - Market_Ngiam_lamnghiep_2011_v2(1)(1)_Nongnghiep" xfId="9269"/>
    <cellStyle name="_Buuchinh - Market_Ngiam_lamnghiep_2011_v2(1)(1)_Nongnghiep 2" xfId="9270"/>
    <cellStyle name="_Buuchinh - Market_Ngiam_lamnghiep_2011_v2(1)(1)_Nongnghiep 3" xfId="9271"/>
    <cellStyle name="_Buuchinh - Market_NGTK-daydu-2014-Laodong" xfId="9272"/>
    <cellStyle name="_Buuchinh - Market_NGTK-daydu-2014-Laodong 2" xfId="9273"/>
    <cellStyle name="_Buuchinh - Market_NGTK-daydu-2014-Laodong 3" xfId="9274"/>
    <cellStyle name="_Buuchinh - Market_NGTT LN,TS 2012 (Chuan)" xfId="9275"/>
    <cellStyle name="_Buuchinh - Market_NGTT LN,TS 2012 (Chuan) 2" xfId="9276"/>
    <cellStyle name="_Buuchinh - Market_NGTT LN,TS 2012 (Chuan) 3" xfId="9277"/>
    <cellStyle name="_Buuchinh - Market_Nien giam TT Vu Nong nghiep 2012(solieu)-gui Vu TH 29-3-2013" xfId="9278"/>
    <cellStyle name="_Buuchinh - Market_Nien giam TT Vu Nong nghiep 2012(solieu)-gui Vu TH 29-3-2013 2" xfId="9279"/>
    <cellStyle name="_Buuchinh - Market_Nien giam TT Vu Nong nghiep 2012(solieu)-gui Vu TH 29-3-2013 3" xfId="9280"/>
    <cellStyle name="_Buuchinh - Market_Niengiam_Hung_final" xfId="9281"/>
    <cellStyle name="_Buuchinh - Market_Niengiam_Hung_final 2" xfId="9282"/>
    <cellStyle name="_Buuchinh - Market_Niengiam_Hung_final 3" xfId="9283"/>
    <cellStyle name="_Buuchinh - Market_Nongnghiep" xfId="9284"/>
    <cellStyle name="_Buuchinh - Market_Nongnghiep 2" xfId="9285"/>
    <cellStyle name="_Buuchinh - Market_Nongnghiep 3" xfId="9286"/>
    <cellStyle name="_Buuchinh - Market_Nongnghiep NGDD 2012_cap nhat den 24-5-2013(1)" xfId="9287"/>
    <cellStyle name="_Buuchinh - Market_Nongnghiep NGDD 2012_cap nhat den 24-5-2013(1) 2" xfId="9288"/>
    <cellStyle name="_Buuchinh - Market_Nongnghiep NGDD 2012_cap nhat den 24-5-2013(1) 3" xfId="9289"/>
    <cellStyle name="_Buuchinh - Market_Nongnghiep_Nongnghiep NGDD 2012_cap nhat den 24-5-2013(1)" xfId="9290"/>
    <cellStyle name="_Buuchinh - Market_Nongnghiep_Nongnghiep NGDD 2012_cap nhat den 24-5-2013(1) 2" xfId="9291"/>
    <cellStyle name="_Buuchinh - Market_Nongnghiep_Nongnghiep NGDD 2012_cap nhat den 24-5-2013(1) 3" xfId="9292"/>
    <cellStyle name="_Buuchinh - Market_Sovu-lyhon-2014" xfId="9293"/>
    <cellStyle name="_Buuchinh - Market_TKQG" xfId="9294"/>
    <cellStyle name="_Buuchinh - Market_Xl0000147" xfId="9295"/>
    <cellStyle name="_Buuchinh - Market_Xl0000147 2" xfId="9296"/>
    <cellStyle name="_Buuchinh - Market_Xl0000147 3" xfId="9297"/>
    <cellStyle name="_Buuchinh - Market_Xl0000167" xfId="9298"/>
    <cellStyle name="_Buuchinh - Market_Xl0000167 2" xfId="9299"/>
    <cellStyle name="_Buuchinh - Market_Xl0000167 3" xfId="9300"/>
    <cellStyle name="_Buuchinh - Market_XNK" xfId="9301"/>
    <cellStyle name="_Buuchinh - Market_XNK 2" xfId="9302"/>
    <cellStyle name="_Buuchinh - Market_XNK 3" xfId="9303"/>
    <cellStyle name="_Buuchinh - Market_XNK_nien giam tom tat nong nghiep 2013" xfId="9304"/>
    <cellStyle name="_Buuchinh - Market_XNK_Phan II (In)" xfId="9305"/>
    <cellStyle name="_csGDPngVN" xfId="9306"/>
    <cellStyle name="_CSKDCT 2010" xfId="9307"/>
    <cellStyle name="_CSKDCT 2010 2" xfId="9308"/>
    <cellStyle name="_CSKDCT 2010 3" xfId="9309"/>
    <cellStyle name="_CSKDCT 2010 4" xfId="9310"/>
    <cellStyle name="_CSKDCT 2010_Bo sung 04 bieu Cong nghiep" xfId="9311"/>
    <cellStyle name="_CSKDCT 2010_Bo sung 04 bieu Cong nghiep 2" xfId="9312"/>
    <cellStyle name="_CSKDCT 2010_Bo sung 04 bieu Cong nghiep 3" xfId="9313"/>
    <cellStyle name="_CSKDCT 2010_Bo sung 04 bieu Cong nghiep 4" xfId="9314"/>
    <cellStyle name="_CSKDCT 2010_Bo sung 04 bieu Cong nghiep_Book2" xfId="9315"/>
    <cellStyle name="_CSKDCT 2010_Bo sung 04 bieu Cong nghiep_Book2 2" xfId="9316"/>
    <cellStyle name="_CSKDCT 2010_Bo sung 04 bieu Cong nghiep_Book2 3" xfId="9317"/>
    <cellStyle name="_CSKDCT 2010_Bo sung 04 bieu Cong nghiep_Dieuchinh-DSTB-2010-2014-Tinh-Trungcau-CTK" xfId="9318"/>
    <cellStyle name="_CSKDCT 2010_Bo sung 04 bieu Cong nghiep_Market DSLD 2013  Co so" xfId="9319"/>
    <cellStyle name="_CSKDCT 2010_Bo sung 04 bieu Cong nghiep_Market DSLD 2013  Co so_Dieuchinh-DSTB-2010-2014-Tinh-Trungcau-CTK" xfId="9320"/>
    <cellStyle name="_CSKDCT 2010_Bo sung 04 bieu Cong nghiep_Market DSLD 2013  Co so_Tonghop-phucdap-Tinh-Hanh-TuanAnh-V1" xfId="9321"/>
    <cellStyle name="_CSKDCT 2010_Bo sung 04 bieu Cong nghiep_Market DSLD 2013  Co so_Uoc-danso-2014-2015-2016-BoTaichinh" xfId="9322"/>
    <cellStyle name="_CSKDCT 2010_Bo sung 04 bieu Cong nghiep_Mau" xfId="9323"/>
    <cellStyle name="_CSKDCT 2010_Bo sung 04 bieu Cong nghiep_Mau 2" xfId="9324"/>
    <cellStyle name="_CSKDCT 2010_Bo sung 04 bieu Cong nghiep_Mau 3" xfId="9325"/>
    <cellStyle name="_CSKDCT 2010_Bo sung 04 bieu Cong nghiep_NGTK-daydu-2014-Laodong" xfId="9326"/>
    <cellStyle name="_CSKDCT 2010_Bo sung 04 bieu Cong nghiep_NGTK-daydu-2014-Laodong 2" xfId="9327"/>
    <cellStyle name="_CSKDCT 2010_Bo sung 04 bieu Cong nghiep_NGTK-daydu-2014-Laodong 3" xfId="9328"/>
    <cellStyle name="_CSKDCT 2010_Bo sung 04 bieu Cong nghiep_Nien giam Thong ke_DSLD_2013_gui vu TH" xfId="9329"/>
    <cellStyle name="_CSKDCT 2010_Bo sung 04 bieu Cong nghiep_Nien giam Thong ke_DSLD_2013_gui vu TH_25-12-2014" xfId="9330"/>
    <cellStyle name="_CSKDCT 2010_Bo sung 04 bieu Cong nghiep_Nien giam Thong ke_DSLD_2013_gui vu TH_25-12-2014_Dieuchinh-DSTB-2010-2014-Tinh-Trungcau-CTK" xfId="9331"/>
    <cellStyle name="_CSKDCT 2010_Bo sung 04 bieu Cong nghiep_Nien giam Thong ke_DSLD_2013_gui vu TH_25-12-2014_Tonghop-phucdap-Tinh-Hanh-TuanAnh-V1" xfId="9332"/>
    <cellStyle name="_CSKDCT 2010_Bo sung 04 bieu Cong nghiep_Nien giam Thong ke_DSLD_2013_gui vu TH_25-12-2014_Uoc-danso-2014-2015-2016-BoTaichinh" xfId="9333"/>
    <cellStyle name="_CSKDCT 2010_Bo sung 04 bieu Cong nghiep_Nien giam Thong ke_DSLD_2013_gui vu TH_Dieuchinh-DSTB-2010-2014-Tinh-Trungcau-CTK" xfId="9334"/>
    <cellStyle name="_CSKDCT 2010_Bo sung 04 bieu Cong nghiep_Nien giam Thong ke_DSLD_2013_gui vu TH_Tonghop-phucdap-Tinh-Hanh-TuanAnh-V1" xfId="9335"/>
    <cellStyle name="_CSKDCT 2010_Bo sung 04 bieu Cong nghiep_Nien giam Thong ke_DSLD_2013_gui vu TH_Uoc-danso-2014-2015-2016-BoTaichinh" xfId="9336"/>
    <cellStyle name="_CSKDCT 2010_Bo sung 04 bieu Cong nghiep_Niengiam_Hung_final" xfId="9337"/>
    <cellStyle name="_CSKDCT 2010_Bo sung 04 bieu Cong nghiep_Niengiam_Hung_final 2" xfId="9338"/>
    <cellStyle name="_CSKDCT 2010_Bo sung 04 bieu Cong nghiep_Niengiam_Hung_final 3" xfId="9339"/>
    <cellStyle name="_CSKDCT 2010_Bo sung 04 bieu Cong nghiep_Sovu-lyhon-2014" xfId="9340"/>
    <cellStyle name="_CSKDCT 2010_Bo sung 04 bieu Cong nghiep_Tonghop-phucdap-Tinh-Hanh-TuanAnh-V1" xfId="9341"/>
    <cellStyle name="_CSKDCT 2010_Bo sung 04 bieu Cong nghiep_Uoc-danso-2014-2015-2016-BoTaichinh" xfId="9342"/>
    <cellStyle name="_CSKDCT 2010_Bo sung 04 bieu Cong nghiep_Uoctinh-danso-31-12-2013-BoTaichinh-OUT" xfId="9343"/>
    <cellStyle name="_CSKDCT 2010_Book2" xfId="9344"/>
    <cellStyle name="_CSKDCT 2010_Book2 2" xfId="9345"/>
    <cellStyle name="_CSKDCT 2010_Book2 3" xfId="9346"/>
    <cellStyle name="_CSKDCT 2010_Dieuchinh-DSTB-2010-2014-Tinh-Trungcau-CTK" xfId="9347"/>
    <cellStyle name="_CSKDCT 2010_Market DSLD 2013  Co so" xfId="9348"/>
    <cellStyle name="_CSKDCT 2010_Market DSLD 2013  Co so_Dieuchinh-DSTB-2010-2014-Tinh-Trungcau-CTK" xfId="9349"/>
    <cellStyle name="_CSKDCT 2010_Market DSLD 2013  Co so_Tonghop-phucdap-Tinh-Hanh-TuanAnh-V1" xfId="9350"/>
    <cellStyle name="_CSKDCT 2010_Market DSLD 2013  Co so_Uoc-danso-2014-2015-2016-BoTaichinh" xfId="9351"/>
    <cellStyle name="_CSKDCT 2010_Mau" xfId="9352"/>
    <cellStyle name="_CSKDCT 2010_Mau 2" xfId="9353"/>
    <cellStyle name="_CSKDCT 2010_Mau 3" xfId="9354"/>
    <cellStyle name="_CSKDCT 2010_NGTK-daydu-2014-Laodong" xfId="9355"/>
    <cellStyle name="_CSKDCT 2010_NGTK-daydu-2014-Laodong 2" xfId="9356"/>
    <cellStyle name="_CSKDCT 2010_NGTK-daydu-2014-Laodong 3" xfId="9357"/>
    <cellStyle name="_CSKDCT 2010_Nien giam Thong ke_DSLD_2013_gui vu TH" xfId="9358"/>
    <cellStyle name="_CSKDCT 2010_Nien giam Thong ke_DSLD_2013_gui vu TH_25-12-2014" xfId="9359"/>
    <cellStyle name="_CSKDCT 2010_Nien giam Thong ke_DSLD_2013_gui vu TH_25-12-2014_Dieuchinh-DSTB-2010-2014-Tinh-Trungcau-CTK" xfId="9360"/>
    <cellStyle name="_CSKDCT 2010_Nien giam Thong ke_DSLD_2013_gui vu TH_25-12-2014_Tonghop-phucdap-Tinh-Hanh-TuanAnh-V1" xfId="9361"/>
    <cellStyle name="_CSKDCT 2010_Nien giam Thong ke_DSLD_2013_gui vu TH_25-12-2014_Uoc-danso-2014-2015-2016-BoTaichinh" xfId="9362"/>
    <cellStyle name="_CSKDCT 2010_Nien giam Thong ke_DSLD_2013_gui vu TH_Dieuchinh-DSTB-2010-2014-Tinh-Trungcau-CTK" xfId="9363"/>
    <cellStyle name="_CSKDCT 2010_Nien giam Thong ke_DSLD_2013_gui vu TH_Tonghop-phucdap-Tinh-Hanh-TuanAnh-V1" xfId="9364"/>
    <cellStyle name="_CSKDCT 2010_Nien giam Thong ke_DSLD_2013_gui vu TH_Uoc-danso-2014-2015-2016-BoTaichinh" xfId="9365"/>
    <cellStyle name="_CSKDCT 2010_Niengiam_Hung_final" xfId="9366"/>
    <cellStyle name="_CSKDCT 2010_Niengiam_Hung_final 2" xfId="9367"/>
    <cellStyle name="_CSKDCT 2010_Niengiam_Hung_final 3" xfId="9368"/>
    <cellStyle name="_CSKDCT 2010_Sovu-lyhon-2014" xfId="9369"/>
    <cellStyle name="_CSKDCT 2010_Tonghop-phucdap-Tinh-Hanh-TuanAnh-V1" xfId="9370"/>
    <cellStyle name="_CSKDCT 2010_Uoc-danso-2014-2015-2016-BoTaichinh" xfId="9371"/>
    <cellStyle name="_CSKDCT 2010_Uoctinh-danso-31-12-2013-BoTaichinh-OUT" xfId="9372"/>
    <cellStyle name="_da sua bo nam 2000 VT- 2011 - NGTT diep" xfId="9373"/>
    <cellStyle name="_da sua bo nam 2000 VT- 2011 - NGTT diep 2" xfId="9374"/>
    <cellStyle name="_da sua bo nam 2000 VT- 2011 - NGTT diep 3" xfId="9375"/>
    <cellStyle name="_da sua bo nam 2000 VT- 2011 - NGTT diep 4" xfId="9376"/>
    <cellStyle name="_da sua bo nam 2000 VT- 2011 - NGTT diep_02  Dan so lao dong(OK)" xfId="9377"/>
    <cellStyle name="_da sua bo nam 2000 VT- 2011 - NGTT diep_02  Dan so lao dong(OK) 2" xfId="9378"/>
    <cellStyle name="_da sua bo nam 2000 VT- 2011 - NGTT diep_02  Dan so lao dong(OK) 3" xfId="9379"/>
    <cellStyle name="_da sua bo nam 2000 VT- 2011 - NGTT diep_03 TKQG va Thu chi NSNN 2012" xfId="9380"/>
    <cellStyle name="_da sua bo nam 2000 VT- 2011 - NGTT diep_03 TKQG va Thu chi NSNN 2012 2" xfId="9381"/>
    <cellStyle name="_da sua bo nam 2000 VT- 2011 - NGTT diep_03 TKQG va Thu chi NSNN 2012 3" xfId="9382"/>
    <cellStyle name="_da sua bo nam 2000 VT- 2011 - NGTT diep_04 Doanh nghiep va CSKDCT 2012" xfId="9383"/>
    <cellStyle name="_da sua bo nam 2000 VT- 2011 - NGTT diep_04 Doanh nghiep va CSKDCT 2012 2" xfId="9384"/>
    <cellStyle name="_da sua bo nam 2000 VT- 2011 - NGTT diep_04 Doanh nghiep va CSKDCT 2012 3" xfId="9385"/>
    <cellStyle name="_da sua bo nam 2000 VT- 2011 - NGTT diep_05 Doanh nghiep va Ca the_2011 (Ok)" xfId="9386"/>
    <cellStyle name="_da sua bo nam 2000 VT- 2011 - NGTT diep_06 NGTT LN,TS 2013 co so" xfId="9387"/>
    <cellStyle name="_da sua bo nam 2000 VT- 2011 - NGTT diep_07 NGTT CN 2012" xfId="9388"/>
    <cellStyle name="_da sua bo nam 2000 VT- 2011 - NGTT diep_07 NGTT CN 2012 2" xfId="9389"/>
    <cellStyle name="_da sua bo nam 2000 VT- 2011 - NGTT diep_07 NGTT CN 2012 3" xfId="9390"/>
    <cellStyle name="_da sua bo nam 2000 VT- 2011 - NGTT diep_08 Thuong mai Tong muc - Diep" xfId="9391"/>
    <cellStyle name="_da sua bo nam 2000 VT- 2011 - NGTT diep_08 Thuong mai Tong muc - Diep 2" xfId="9392"/>
    <cellStyle name="_da sua bo nam 2000 VT- 2011 - NGTT diep_08 Thuong mai Tong muc - Diep 3" xfId="9393"/>
    <cellStyle name="_da sua bo nam 2000 VT- 2011 - NGTT diep_08 Thuong mai va Du lich (Ok)" xfId="9394"/>
    <cellStyle name="_da sua bo nam 2000 VT- 2011 - NGTT diep_08 Thuong mai va Du lich (Ok) 2" xfId="9395"/>
    <cellStyle name="_da sua bo nam 2000 VT- 2011 - NGTT diep_08 Thuong mai va Du lich (Ok) 3" xfId="9396"/>
    <cellStyle name="_da sua bo nam 2000 VT- 2011 - NGTT diep_08 Thuong mai va Du lich (Ok)_nien giam tom tat nong nghiep 2013" xfId="9397"/>
    <cellStyle name="_da sua bo nam 2000 VT- 2011 - NGTT diep_08 Thuong mai va Du lich (Ok)_Phan II (In)" xfId="9398"/>
    <cellStyle name="_da sua bo nam 2000 VT- 2011 - NGTT diep_09 Chi so gia 2011- VuTKG-1 (Ok)" xfId="9399"/>
    <cellStyle name="_da sua bo nam 2000 VT- 2011 - NGTT diep_09 Chi so gia 2011- VuTKG-1 (Ok) 2" xfId="9400"/>
    <cellStyle name="_da sua bo nam 2000 VT- 2011 - NGTT diep_09 Chi so gia 2011- VuTKG-1 (Ok) 3" xfId="9401"/>
    <cellStyle name="_da sua bo nam 2000 VT- 2011 - NGTT diep_09 Chi so gia 2011- VuTKG-1 (Ok)_nien giam tom tat nong nghiep 2013" xfId="9402"/>
    <cellStyle name="_da sua bo nam 2000 VT- 2011 - NGTT diep_09 Chi so gia 2011- VuTKG-1 (Ok)_Phan II (In)" xfId="9403"/>
    <cellStyle name="_da sua bo nam 2000 VT- 2011 - NGTT diep_09 Du lich" xfId="9404"/>
    <cellStyle name="_da sua bo nam 2000 VT- 2011 - NGTT diep_09 Du lich 2" xfId="9405"/>
    <cellStyle name="_da sua bo nam 2000 VT- 2011 - NGTT diep_09 Du lich 3" xfId="9406"/>
    <cellStyle name="_da sua bo nam 2000 VT- 2011 - NGTT diep_09 Du lich_nien giam tom tat nong nghiep 2013" xfId="9407"/>
    <cellStyle name="_da sua bo nam 2000 VT- 2011 - NGTT diep_09 Du lich_Phan II (In)" xfId="9408"/>
    <cellStyle name="_da sua bo nam 2000 VT- 2011 - NGTT diep_10 Van tai va BCVT (da sua ok)" xfId="9409"/>
    <cellStyle name="_da sua bo nam 2000 VT- 2011 - NGTT diep_10 Van tai va BCVT (da sua ok) 2" xfId="9410"/>
    <cellStyle name="_da sua bo nam 2000 VT- 2011 - NGTT diep_10 Van tai va BCVT (da sua ok) 3" xfId="9411"/>
    <cellStyle name="_da sua bo nam 2000 VT- 2011 - NGTT diep_10 Van tai va BCVT (da sua ok)_nien giam tom tat nong nghiep 2013" xfId="9412"/>
    <cellStyle name="_da sua bo nam 2000 VT- 2011 - NGTT diep_10 Van tai va BCVT (da sua ok)_Phan II (In)" xfId="9413"/>
    <cellStyle name="_da sua bo nam 2000 VT- 2011 - NGTT diep_11 (3)" xfId="9414"/>
    <cellStyle name="_da sua bo nam 2000 VT- 2011 - NGTT diep_11 (3) 2" xfId="9415"/>
    <cellStyle name="_da sua bo nam 2000 VT- 2011 - NGTT diep_11 (3) 3" xfId="9416"/>
    <cellStyle name="_da sua bo nam 2000 VT- 2011 - NGTT diep_11 (3) 4" xfId="9417"/>
    <cellStyle name="_da sua bo nam 2000 VT- 2011 - NGTT diep_11 (3)_04 Doanh nghiep va CSKDCT 2012" xfId="9418"/>
    <cellStyle name="_da sua bo nam 2000 VT- 2011 - NGTT diep_11 (3)_04 Doanh nghiep va CSKDCT 2012 2" xfId="9419"/>
    <cellStyle name="_da sua bo nam 2000 VT- 2011 - NGTT diep_11 (3)_04 Doanh nghiep va CSKDCT 2012 3" xfId="9420"/>
    <cellStyle name="_da sua bo nam 2000 VT- 2011 - NGTT diep_11 (3)_Book2" xfId="9421"/>
    <cellStyle name="_da sua bo nam 2000 VT- 2011 - NGTT diep_11 (3)_Book2 2" xfId="9422"/>
    <cellStyle name="_da sua bo nam 2000 VT- 2011 - NGTT diep_11 (3)_Book2 3" xfId="9423"/>
    <cellStyle name="_da sua bo nam 2000 VT- 2011 - NGTT diep_11 (3)_NGTK-daydu-2014-Laodong" xfId="9424"/>
    <cellStyle name="_da sua bo nam 2000 VT- 2011 - NGTT diep_11 (3)_NGTK-daydu-2014-Laodong 2" xfId="9425"/>
    <cellStyle name="_da sua bo nam 2000 VT- 2011 - NGTT diep_11 (3)_NGTK-daydu-2014-Laodong 3" xfId="9426"/>
    <cellStyle name="_da sua bo nam 2000 VT- 2011 - NGTT diep_11 (3)_nien giam tom tat nong nghiep 2013" xfId="9427"/>
    <cellStyle name="_da sua bo nam 2000 VT- 2011 - NGTT diep_11 (3)_Niengiam_Hung_final" xfId="9428"/>
    <cellStyle name="_da sua bo nam 2000 VT- 2011 - NGTT diep_11 (3)_Niengiam_Hung_final 2" xfId="9429"/>
    <cellStyle name="_da sua bo nam 2000 VT- 2011 - NGTT diep_11 (3)_Niengiam_Hung_final 3" xfId="9430"/>
    <cellStyle name="_da sua bo nam 2000 VT- 2011 - NGTT diep_11 (3)_Phan II (In)" xfId="9431"/>
    <cellStyle name="_da sua bo nam 2000 VT- 2011 - NGTT diep_11 (3)_Sovu-lyhon-2014" xfId="9432"/>
    <cellStyle name="_da sua bo nam 2000 VT- 2011 - NGTT diep_11 (3)_Xl0000167" xfId="9433"/>
    <cellStyle name="_da sua bo nam 2000 VT- 2011 - NGTT diep_11 (3)_Xl0000167 2" xfId="9434"/>
    <cellStyle name="_da sua bo nam 2000 VT- 2011 - NGTT diep_11 (3)_Xl0000167 3" xfId="9435"/>
    <cellStyle name="_da sua bo nam 2000 VT- 2011 - NGTT diep_12 (2)" xfId="9436"/>
    <cellStyle name="_da sua bo nam 2000 VT- 2011 - NGTT diep_12 (2) 2" xfId="9437"/>
    <cellStyle name="_da sua bo nam 2000 VT- 2011 - NGTT diep_12 (2) 3" xfId="9438"/>
    <cellStyle name="_da sua bo nam 2000 VT- 2011 - NGTT diep_12 (2) 4" xfId="9439"/>
    <cellStyle name="_da sua bo nam 2000 VT- 2011 - NGTT diep_12 (2)_04 Doanh nghiep va CSKDCT 2012" xfId="9440"/>
    <cellStyle name="_da sua bo nam 2000 VT- 2011 - NGTT diep_12 (2)_04 Doanh nghiep va CSKDCT 2012 2" xfId="9441"/>
    <cellStyle name="_da sua bo nam 2000 VT- 2011 - NGTT diep_12 (2)_04 Doanh nghiep va CSKDCT 2012 3" xfId="9442"/>
    <cellStyle name="_da sua bo nam 2000 VT- 2011 - NGTT diep_12 (2)_Book2" xfId="9443"/>
    <cellStyle name="_da sua bo nam 2000 VT- 2011 - NGTT diep_12 (2)_Book2 2" xfId="9444"/>
    <cellStyle name="_da sua bo nam 2000 VT- 2011 - NGTT diep_12 (2)_Book2 3" xfId="9445"/>
    <cellStyle name="_da sua bo nam 2000 VT- 2011 - NGTT diep_12 (2)_NGTK-daydu-2014-Laodong" xfId="9446"/>
    <cellStyle name="_da sua bo nam 2000 VT- 2011 - NGTT diep_12 (2)_NGTK-daydu-2014-Laodong 2" xfId="9447"/>
    <cellStyle name="_da sua bo nam 2000 VT- 2011 - NGTT diep_12 (2)_NGTK-daydu-2014-Laodong 3" xfId="9448"/>
    <cellStyle name="_da sua bo nam 2000 VT- 2011 - NGTT diep_12 (2)_nien giam tom tat nong nghiep 2013" xfId="9449"/>
    <cellStyle name="_da sua bo nam 2000 VT- 2011 - NGTT diep_12 (2)_Niengiam_Hung_final" xfId="9450"/>
    <cellStyle name="_da sua bo nam 2000 VT- 2011 - NGTT diep_12 (2)_Niengiam_Hung_final 2" xfId="9451"/>
    <cellStyle name="_da sua bo nam 2000 VT- 2011 - NGTT diep_12 (2)_Niengiam_Hung_final 3" xfId="9452"/>
    <cellStyle name="_da sua bo nam 2000 VT- 2011 - NGTT diep_12 (2)_Phan II (In)" xfId="9453"/>
    <cellStyle name="_da sua bo nam 2000 VT- 2011 - NGTT diep_12 (2)_Sovu-lyhon-2014" xfId="9454"/>
    <cellStyle name="_da sua bo nam 2000 VT- 2011 - NGTT diep_12 (2)_Xl0000167" xfId="9455"/>
    <cellStyle name="_da sua bo nam 2000 VT- 2011 - NGTT diep_12 (2)_Xl0000167 2" xfId="9456"/>
    <cellStyle name="_da sua bo nam 2000 VT- 2011 - NGTT diep_12 (2)_Xl0000167 3" xfId="9457"/>
    <cellStyle name="_da sua bo nam 2000 VT- 2011 - NGTT diep_12 Giao duc, Y Te va Muc songnam2011" xfId="9458"/>
    <cellStyle name="_da sua bo nam 2000 VT- 2011 - NGTT diep_12 Giao duc, Y Te va Muc songnam2011 2" xfId="9459"/>
    <cellStyle name="_da sua bo nam 2000 VT- 2011 - NGTT diep_12 Giao duc, Y Te va Muc songnam2011 3" xfId="9460"/>
    <cellStyle name="_da sua bo nam 2000 VT- 2011 - NGTT diep_12 Giao duc, Y Te va Muc songnam2011_nien giam tom tat nong nghiep 2013" xfId="9461"/>
    <cellStyle name="_da sua bo nam 2000 VT- 2011 - NGTT diep_12 Giao duc, Y Te va Muc songnam2011_Phan II (In)" xfId="9462"/>
    <cellStyle name="_da sua bo nam 2000 VT- 2011 - NGTT diep_12 MSDC_Thuy Van" xfId="9463"/>
    <cellStyle name="_da sua bo nam 2000 VT- 2011 - NGTT diep_13 Van tai 2012" xfId="9464"/>
    <cellStyle name="_da sua bo nam 2000 VT- 2011 - NGTT diep_13 Van tai 2012 2" xfId="9465"/>
    <cellStyle name="_da sua bo nam 2000 VT- 2011 - NGTT diep_13 Van tai 2012 3" xfId="9466"/>
    <cellStyle name="_da sua bo nam 2000 VT- 2011 - NGTT diep_Book2" xfId="9467"/>
    <cellStyle name="_da sua bo nam 2000 VT- 2011 - NGTT diep_Book2 2" xfId="9468"/>
    <cellStyle name="_da sua bo nam 2000 VT- 2011 - NGTT diep_Book2 3" xfId="9469"/>
    <cellStyle name="_da sua bo nam 2000 VT- 2011 - NGTT diep_Giaoduc2013(ok)" xfId="9470"/>
    <cellStyle name="_da sua bo nam 2000 VT- 2011 - NGTT diep_Giaoduc2013(ok) 2" xfId="9471"/>
    <cellStyle name="_da sua bo nam 2000 VT- 2011 - NGTT diep_Giaoduc2013(ok) 3" xfId="9472"/>
    <cellStyle name="_da sua bo nam 2000 VT- 2011 - NGTT diep_Maket NGTT2012 LN,TS (7-1-2013)" xfId="9473"/>
    <cellStyle name="_da sua bo nam 2000 VT- 2011 - NGTT diep_Maket NGTT2012 LN,TS (7-1-2013) 2" xfId="9474"/>
    <cellStyle name="_da sua bo nam 2000 VT- 2011 - NGTT diep_Maket NGTT2012 LN,TS (7-1-2013) 3" xfId="9475"/>
    <cellStyle name="_da sua bo nam 2000 VT- 2011 - NGTT diep_Maket NGTT2012 LN,TS (7-1-2013)_Nongnghiep" xfId="9476"/>
    <cellStyle name="_da sua bo nam 2000 VT- 2011 - NGTT diep_Maket NGTT2012 LN,TS (7-1-2013)_Nongnghiep 2" xfId="9477"/>
    <cellStyle name="_da sua bo nam 2000 VT- 2011 - NGTT diep_Maket NGTT2012 LN,TS (7-1-2013)_Nongnghiep 3" xfId="9478"/>
    <cellStyle name="_da sua bo nam 2000 VT- 2011 - NGTT diep_Mau" xfId="9479"/>
    <cellStyle name="_da sua bo nam 2000 VT- 2011 - NGTT diep_Ngiam_lamnghiep_2011_v2(1)(1)" xfId="9480"/>
    <cellStyle name="_da sua bo nam 2000 VT- 2011 - NGTT diep_Ngiam_lamnghiep_2011_v2(1)(1) 2" xfId="9481"/>
    <cellStyle name="_da sua bo nam 2000 VT- 2011 - NGTT diep_Ngiam_lamnghiep_2011_v2(1)(1) 3" xfId="9482"/>
    <cellStyle name="_da sua bo nam 2000 VT- 2011 - NGTT diep_Ngiam_lamnghiep_2011_v2(1)(1)_Nongnghiep" xfId="9483"/>
    <cellStyle name="_da sua bo nam 2000 VT- 2011 - NGTT diep_Ngiam_lamnghiep_2011_v2(1)(1)_Nongnghiep 2" xfId="9484"/>
    <cellStyle name="_da sua bo nam 2000 VT- 2011 - NGTT diep_Ngiam_lamnghiep_2011_v2(1)(1)_Nongnghiep 3" xfId="9485"/>
    <cellStyle name="_da sua bo nam 2000 VT- 2011 - NGTT diep_NGTK-daydu-2014-Laodong" xfId="9486"/>
    <cellStyle name="_da sua bo nam 2000 VT- 2011 - NGTT diep_NGTK-daydu-2014-Laodong 2" xfId="9487"/>
    <cellStyle name="_da sua bo nam 2000 VT- 2011 - NGTT diep_NGTK-daydu-2014-Laodong 3" xfId="9488"/>
    <cellStyle name="_da sua bo nam 2000 VT- 2011 - NGTT diep_NGTT LN,TS 2012 (Chuan)" xfId="9489"/>
    <cellStyle name="_da sua bo nam 2000 VT- 2011 - NGTT diep_NGTT LN,TS 2012 (Chuan) 2" xfId="9490"/>
    <cellStyle name="_da sua bo nam 2000 VT- 2011 - NGTT diep_NGTT LN,TS 2012 (Chuan) 3" xfId="9491"/>
    <cellStyle name="_da sua bo nam 2000 VT- 2011 - NGTT diep_Nien giam TT Vu Nong nghiep 2012(solieu)-gui Vu TH 29-3-2013" xfId="9492"/>
    <cellStyle name="_da sua bo nam 2000 VT- 2011 - NGTT diep_Nien giam TT Vu Nong nghiep 2012(solieu)-gui Vu TH 29-3-2013 2" xfId="9493"/>
    <cellStyle name="_da sua bo nam 2000 VT- 2011 - NGTT diep_Nien giam TT Vu Nong nghiep 2012(solieu)-gui Vu TH 29-3-2013 3" xfId="9494"/>
    <cellStyle name="_da sua bo nam 2000 VT- 2011 - NGTT diep_Niengiam_Hung_final" xfId="9495"/>
    <cellStyle name="_da sua bo nam 2000 VT- 2011 - NGTT diep_Niengiam_Hung_final 2" xfId="9496"/>
    <cellStyle name="_da sua bo nam 2000 VT- 2011 - NGTT diep_Niengiam_Hung_final 3" xfId="9497"/>
    <cellStyle name="_da sua bo nam 2000 VT- 2011 - NGTT diep_Nongnghiep" xfId="9498"/>
    <cellStyle name="_da sua bo nam 2000 VT- 2011 - NGTT diep_Nongnghiep 2" xfId="9499"/>
    <cellStyle name="_da sua bo nam 2000 VT- 2011 - NGTT diep_Nongnghiep 3" xfId="9500"/>
    <cellStyle name="_da sua bo nam 2000 VT- 2011 - NGTT diep_Nongnghiep NGDD 2012_cap nhat den 24-5-2013(1)" xfId="9501"/>
    <cellStyle name="_da sua bo nam 2000 VT- 2011 - NGTT diep_Nongnghiep NGDD 2012_cap nhat den 24-5-2013(1) 2" xfId="9502"/>
    <cellStyle name="_da sua bo nam 2000 VT- 2011 - NGTT diep_Nongnghiep NGDD 2012_cap nhat den 24-5-2013(1) 3" xfId="9503"/>
    <cellStyle name="_da sua bo nam 2000 VT- 2011 - NGTT diep_Nongnghiep_Nongnghiep NGDD 2012_cap nhat den 24-5-2013(1)" xfId="9504"/>
    <cellStyle name="_da sua bo nam 2000 VT- 2011 - NGTT diep_Nongnghiep_Nongnghiep NGDD 2012_cap nhat den 24-5-2013(1) 2" xfId="9505"/>
    <cellStyle name="_da sua bo nam 2000 VT- 2011 - NGTT diep_Nongnghiep_Nongnghiep NGDD 2012_cap nhat den 24-5-2013(1) 3" xfId="9506"/>
    <cellStyle name="_da sua bo nam 2000 VT- 2011 - NGTT diep_Sovu-lyhon-2014" xfId="9507"/>
    <cellStyle name="_da sua bo nam 2000 VT- 2011 - NGTT diep_TKQG" xfId="9508"/>
    <cellStyle name="_da sua bo nam 2000 VT- 2011 - NGTT diep_Xl0000147" xfId="9509"/>
    <cellStyle name="_da sua bo nam 2000 VT- 2011 - NGTT diep_Xl0000147 2" xfId="9510"/>
    <cellStyle name="_da sua bo nam 2000 VT- 2011 - NGTT diep_Xl0000147 3" xfId="9511"/>
    <cellStyle name="_da sua bo nam 2000 VT- 2011 - NGTT diep_Xl0000167" xfId="9512"/>
    <cellStyle name="_da sua bo nam 2000 VT- 2011 - NGTT diep_Xl0000167 2" xfId="9513"/>
    <cellStyle name="_da sua bo nam 2000 VT- 2011 - NGTT diep_Xl0000167 3" xfId="9514"/>
    <cellStyle name="_da sua bo nam 2000 VT- 2011 - NGTT diep_XNK" xfId="9515"/>
    <cellStyle name="_da sua bo nam 2000 VT- 2011 - NGTT diep_XNK 2" xfId="9516"/>
    <cellStyle name="_da sua bo nam 2000 VT- 2011 - NGTT diep_XNK 3" xfId="9517"/>
    <cellStyle name="_da sua bo nam 2000 VT- 2011 - NGTT diep_XNK_nien giam tom tat nong nghiep 2013" xfId="9518"/>
    <cellStyle name="_da sua bo nam 2000 VT- 2011 - NGTT diep_XNK_Phan II (In)" xfId="9519"/>
    <cellStyle name="_Doi Ngheo(TV)" xfId="9520"/>
    <cellStyle name="_Du lich" xfId="9521"/>
    <cellStyle name="_Du lich 2" xfId="9522"/>
    <cellStyle name="_Du lich 3" xfId="9523"/>
    <cellStyle name="_Du lich 4" xfId="9524"/>
    <cellStyle name="_Du lich_02  Dan so lao dong(OK)" xfId="9525"/>
    <cellStyle name="_Du lich_02  Dan so lao dong(OK) 2" xfId="9526"/>
    <cellStyle name="_Du lich_02  Dan so lao dong(OK) 3" xfId="9527"/>
    <cellStyle name="_Du lich_03 TKQG va Thu chi NSNN 2012" xfId="9528"/>
    <cellStyle name="_Du lich_03 TKQG va Thu chi NSNN 2012 2" xfId="9529"/>
    <cellStyle name="_Du lich_03 TKQG va Thu chi NSNN 2012 3" xfId="9530"/>
    <cellStyle name="_Du lich_04 Doanh nghiep va CSKDCT 2012" xfId="9531"/>
    <cellStyle name="_Du lich_04 Doanh nghiep va CSKDCT 2012 2" xfId="9532"/>
    <cellStyle name="_Du lich_04 Doanh nghiep va CSKDCT 2012 3" xfId="9533"/>
    <cellStyle name="_Du lich_05 Doanh nghiep va Ca the_2011 (Ok)" xfId="9534"/>
    <cellStyle name="_Du lich_06 NGTT LN,TS 2013 co so" xfId="9535"/>
    <cellStyle name="_Du lich_07 NGTT CN 2012" xfId="9536"/>
    <cellStyle name="_Du lich_07 NGTT CN 2012 2" xfId="9537"/>
    <cellStyle name="_Du lich_07 NGTT CN 2012 3" xfId="9538"/>
    <cellStyle name="_Du lich_08 Thuong mai Tong muc - Diep" xfId="9539"/>
    <cellStyle name="_Du lich_08 Thuong mai Tong muc - Diep 2" xfId="9540"/>
    <cellStyle name="_Du lich_08 Thuong mai Tong muc - Diep 3" xfId="9541"/>
    <cellStyle name="_Du lich_08 Thuong mai va Du lich (Ok)" xfId="9542"/>
    <cellStyle name="_Du lich_08 Thuong mai va Du lich (Ok) 2" xfId="9543"/>
    <cellStyle name="_Du lich_08 Thuong mai va Du lich (Ok) 3" xfId="9544"/>
    <cellStyle name="_Du lich_08 Thuong mai va Du lich (Ok)_nien giam tom tat nong nghiep 2013" xfId="9545"/>
    <cellStyle name="_Du lich_08 Thuong mai va Du lich (Ok)_Phan II (In)" xfId="9546"/>
    <cellStyle name="_Du lich_09 Chi so gia 2011- VuTKG-1 (Ok)" xfId="9547"/>
    <cellStyle name="_Du lich_09 Chi so gia 2011- VuTKG-1 (Ok) 2" xfId="9548"/>
    <cellStyle name="_Du lich_09 Chi so gia 2011- VuTKG-1 (Ok) 3" xfId="9549"/>
    <cellStyle name="_Du lich_09 Chi so gia 2011- VuTKG-1 (Ok)_nien giam tom tat nong nghiep 2013" xfId="9550"/>
    <cellStyle name="_Du lich_09 Chi so gia 2011- VuTKG-1 (Ok)_Phan II (In)" xfId="9551"/>
    <cellStyle name="_Du lich_09 Du lich" xfId="9552"/>
    <cellStyle name="_Du lich_09 Du lich 2" xfId="9553"/>
    <cellStyle name="_Du lich_09 Du lich 3" xfId="9554"/>
    <cellStyle name="_Du lich_09 Du lich_nien giam tom tat nong nghiep 2013" xfId="9555"/>
    <cellStyle name="_Du lich_09 Du lich_Phan II (In)" xfId="9556"/>
    <cellStyle name="_Du lich_10 Van tai va BCVT (da sua ok)" xfId="9557"/>
    <cellStyle name="_Du lich_10 Van tai va BCVT (da sua ok) 2" xfId="9558"/>
    <cellStyle name="_Du lich_10 Van tai va BCVT (da sua ok) 3" xfId="9559"/>
    <cellStyle name="_Du lich_10 Van tai va BCVT (da sua ok)_nien giam tom tat nong nghiep 2013" xfId="9560"/>
    <cellStyle name="_Du lich_10 Van tai va BCVT (da sua ok)_Phan II (In)" xfId="9561"/>
    <cellStyle name="_Du lich_11 (3)" xfId="9562"/>
    <cellStyle name="_Du lich_11 (3) 2" xfId="9563"/>
    <cellStyle name="_Du lich_11 (3) 3" xfId="9564"/>
    <cellStyle name="_Du lich_11 (3) 4" xfId="9565"/>
    <cellStyle name="_Du lich_11 (3)_04 Doanh nghiep va CSKDCT 2012" xfId="9566"/>
    <cellStyle name="_Du lich_11 (3)_04 Doanh nghiep va CSKDCT 2012 2" xfId="9567"/>
    <cellStyle name="_Du lich_11 (3)_04 Doanh nghiep va CSKDCT 2012 3" xfId="9568"/>
    <cellStyle name="_Du lich_11 (3)_Book2" xfId="9569"/>
    <cellStyle name="_Du lich_11 (3)_Book2 2" xfId="9570"/>
    <cellStyle name="_Du lich_11 (3)_Book2 3" xfId="9571"/>
    <cellStyle name="_Du lich_11 (3)_NGTK-daydu-2014-Laodong" xfId="9572"/>
    <cellStyle name="_Du lich_11 (3)_NGTK-daydu-2014-Laodong 2" xfId="9573"/>
    <cellStyle name="_Du lich_11 (3)_NGTK-daydu-2014-Laodong 3" xfId="9574"/>
    <cellStyle name="_Du lich_11 (3)_nien giam tom tat nong nghiep 2013" xfId="9575"/>
    <cellStyle name="_Du lich_11 (3)_Niengiam_Hung_final" xfId="9576"/>
    <cellStyle name="_Du lich_11 (3)_Niengiam_Hung_final 2" xfId="9577"/>
    <cellStyle name="_Du lich_11 (3)_Niengiam_Hung_final 3" xfId="9578"/>
    <cellStyle name="_Du lich_11 (3)_Phan II (In)" xfId="9579"/>
    <cellStyle name="_Du lich_11 (3)_Sovu-lyhon-2014" xfId="9580"/>
    <cellStyle name="_Du lich_11 (3)_Xl0000167" xfId="9581"/>
    <cellStyle name="_Du lich_11 (3)_Xl0000167 2" xfId="9582"/>
    <cellStyle name="_Du lich_11 (3)_Xl0000167 3" xfId="9583"/>
    <cellStyle name="_Du lich_12 (2)" xfId="9584"/>
    <cellStyle name="_Du lich_12 (2) 2" xfId="9585"/>
    <cellStyle name="_Du lich_12 (2) 3" xfId="9586"/>
    <cellStyle name="_Du lich_12 (2) 4" xfId="9587"/>
    <cellStyle name="_Du lich_12 (2)_04 Doanh nghiep va CSKDCT 2012" xfId="9588"/>
    <cellStyle name="_Du lich_12 (2)_04 Doanh nghiep va CSKDCT 2012 2" xfId="9589"/>
    <cellStyle name="_Du lich_12 (2)_04 Doanh nghiep va CSKDCT 2012 3" xfId="9590"/>
    <cellStyle name="_Du lich_12 (2)_Book2" xfId="9591"/>
    <cellStyle name="_Du lich_12 (2)_Book2 2" xfId="9592"/>
    <cellStyle name="_Du lich_12 (2)_Book2 3" xfId="9593"/>
    <cellStyle name="_Du lich_12 (2)_NGTK-daydu-2014-Laodong" xfId="9594"/>
    <cellStyle name="_Du lich_12 (2)_NGTK-daydu-2014-Laodong 2" xfId="9595"/>
    <cellStyle name="_Du lich_12 (2)_NGTK-daydu-2014-Laodong 3" xfId="9596"/>
    <cellStyle name="_Du lich_12 (2)_nien giam tom tat nong nghiep 2013" xfId="9597"/>
    <cellStyle name="_Du lich_12 (2)_Niengiam_Hung_final" xfId="9598"/>
    <cellStyle name="_Du lich_12 (2)_Niengiam_Hung_final 2" xfId="9599"/>
    <cellStyle name="_Du lich_12 (2)_Niengiam_Hung_final 3" xfId="9600"/>
    <cellStyle name="_Du lich_12 (2)_Phan II (In)" xfId="9601"/>
    <cellStyle name="_Du lich_12 (2)_Sovu-lyhon-2014" xfId="9602"/>
    <cellStyle name="_Du lich_12 (2)_Xl0000167" xfId="9603"/>
    <cellStyle name="_Du lich_12 (2)_Xl0000167 2" xfId="9604"/>
    <cellStyle name="_Du lich_12 (2)_Xl0000167 3" xfId="9605"/>
    <cellStyle name="_Du lich_12 Giao duc, Y Te va Muc songnam2011" xfId="9606"/>
    <cellStyle name="_Du lich_12 Giao duc, Y Te va Muc songnam2011 2" xfId="9607"/>
    <cellStyle name="_Du lich_12 Giao duc, Y Te va Muc songnam2011 3" xfId="9608"/>
    <cellStyle name="_Du lich_12 Giao duc, Y Te va Muc songnam2011_nien giam tom tat nong nghiep 2013" xfId="9609"/>
    <cellStyle name="_Du lich_12 Giao duc, Y Te va Muc songnam2011_Phan II (In)" xfId="9610"/>
    <cellStyle name="_Du lich_12 MSDC_Thuy Van" xfId="9611"/>
    <cellStyle name="_Du lich_13 Van tai 2012" xfId="9612"/>
    <cellStyle name="_Du lich_13 Van tai 2012 2" xfId="9613"/>
    <cellStyle name="_Du lich_13 Van tai 2012 3" xfId="9614"/>
    <cellStyle name="_Du lich_Book2" xfId="9615"/>
    <cellStyle name="_Du lich_Book2 2" xfId="9616"/>
    <cellStyle name="_Du lich_Book2 3" xfId="9617"/>
    <cellStyle name="_Du lich_Giaoduc2013(ok)" xfId="9618"/>
    <cellStyle name="_Du lich_Giaoduc2013(ok) 2" xfId="9619"/>
    <cellStyle name="_Du lich_Giaoduc2013(ok) 3" xfId="9620"/>
    <cellStyle name="_Du lich_Maket NGTT2012 LN,TS (7-1-2013)" xfId="9621"/>
    <cellStyle name="_Du lich_Maket NGTT2012 LN,TS (7-1-2013) 2" xfId="9622"/>
    <cellStyle name="_Du lich_Maket NGTT2012 LN,TS (7-1-2013) 3" xfId="9623"/>
    <cellStyle name="_Du lich_Maket NGTT2012 LN,TS (7-1-2013)_Nongnghiep" xfId="9624"/>
    <cellStyle name="_Du lich_Maket NGTT2012 LN,TS (7-1-2013)_Nongnghiep 2" xfId="9625"/>
    <cellStyle name="_Du lich_Maket NGTT2012 LN,TS (7-1-2013)_Nongnghiep 3" xfId="9626"/>
    <cellStyle name="_Du lich_Mau" xfId="9627"/>
    <cellStyle name="_Du lich_Ngiam_lamnghiep_2011_v2(1)(1)" xfId="9628"/>
    <cellStyle name="_Du lich_Ngiam_lamnghiep_2011_v2(1)(1) 2" xfId="9629"/>
    <cellStyle name="_Du lich_Ngiam_lamnghiep_2011_v2(1)(1) 3" xfId="9630"/>
    <cellStyle name="_Du lich_Ngiam_lamnghiep_2011_v2(1)(1)_Nongnghiep" xfId="9631"/>
    <cellStyle name="_Du lich_Ngiam_lamnghiep_2011_v2(1)(1)_Nongnghiep 2" xfId="9632"/>
    <cellStyle name="_Du lich_Ngiam_lamnghiep_2011_v2(1)(1)_Nongnghiep 3" xfId="9633"/>
    <cellStyle name="_Du lich_NGTK-daydu-2014-Laodong" xfId="9634"/>
    <cellStyle name="_Du lich_NGTK-daydu-2014-Laodong 2" xfId="9635"/>
    <cellStyle name="_Du lich_NGTK-daydu-2014-Laodong 3" xfId="9636"/>
    <cellStyle name="_Du lich_NGTT LN,TS 2012 (Chuan)" xfId="9637"/>
    <cellStyle name="_Du lich_NGTT LN,TS 2012 (Chuan) 2" xfId="9638"/>
    <cellStyle name="_Du lich_NGTT LN,TS 2012 (Chuan) 3" xfId="9639"/>
    <cellStyle name="_Du lich_Nien giam TT Vu Nong nghiep 2012(solieu)-gui Vu TH 29-3-2013" xfId="9640"/>
    <cellStyle name="_Du lich_Nien giam TT Vu Nong nghiep 2012(solieu)-gui Vu TH 29-3-2013 2" xfId="9641"/>
    <cellStyle name="_Du lich_Nien giam TT Vu Nong nghiep 2012(solieu)-gui Vu TH 29-3-2013 3" xfId="9642"/>
    <cellStyle name="_Du lich_Niengiam_Hung_final" xfId="9643"/>
    <cellStyle name="_Du lich_Niengiam_Hung_final 2" xfId="9644"/>
    <cellStyle name="_Du lich_Niengiam_Hung_final 3" xfId="9645"/>
    <cellStyle name="_Du lich_Nongnghiep" xfId="9646"/>
    <cellStyle name="_Du lich_Nongnghiep 2" xfId="9647"/>
    <cellStyle name="_Du lich_Nongnghiep 3" xfId="9648"/>
    <cellStyle name="_Du lich_Nongnghiep NGDD 2012_cap nhat den 24-5-2013(1)" xfId="9649"/>
    <cellStyle name="_Du lich_Nongnghiep NGDD 2012_cap nhat den 24-5-2013(1) 2" xfId="9650"/>
    <cellStyle name="_Du lich_Nongnghiep NGDD 2012_cap nhat den 24-5-2013(1) 3" xfId="9651"/>
    <cellStyle name="_Du lich_Nongnghiep_Nongnghiep NGDD 2012_cap nhat den 24-5-2013(1)" xfId="9652"/>
    <cellStyle name="_Du lich_Nongnghiep_Nongnghiep NGDD 2012_cap nhat den 24-5-2013(1) 2" xfId="9653"/>
    <cellStyle name="_Du lich_Nongnghiep_Nongnghiep NGDD 2012_cap nhat den 24-5-2013(1) 3" xfId="9654"/>
    <cellStyle name="_Du lich_Sovu-lyhon-2014" xfId="9655"/>
    <cellStyle name="_Du lich_TKQG" xfId="9656"/>
    <cellStyle name="_Du lich_Xl0000147" xfId="9657"/>
    <cellStyle name="_Du lich_Xl0000147 2" xfId="9658"/>
    <cellStyle name="_Du lich_Xl0000147 3" xfId="9659"/>
    <cellStyle name="_Du lich_Xl0000167" xfId="9660"/>
    <cellStyle name="_Du lich_Xl0000167 2" xfId="9661"/>
    <cellStyle name="_Du lich_Xl0000167 3" xfId="9662"/>
    <cellStyle name="_Du lich_XNK" xfId="9663"/>
    <cellStyle name="_Du lich_XNK 2" xfId="9664"/>
    <cellStyle name="_Du lich_XNK 3" xfId="9665"/>
    <cellStyle name="_Du lich_XNK_nien giam tom tat nong nghiep 2013" xfId="9666"/>
    <cellStyle name="_Du lich_XNK_Phan II (In)" xfId="9667"/>
    <cellStyle name="_KT (2)" xfId="9668"/>
    <cellStyle name="_KT (2)_1" xfId="9669"/>
    <cellStyle name="_KT (2)_2" xfId="9670"/>
    <cellStyle name="_KT (2)_2_12 MSDC_Thuy Van" xfId="9671"/>
    <cellStyle name="_KT (2)_2_Mau" xfId="9672"/>
    <cellStyle name="_KT (2)_2_TG-TH" xfId="9673"/>
    <cellStyle name="_KT (2)_2_TG-TH_12 MSDC_Thuy Van" xfId="9674"/>
    <cellStyle name="_KT (2)_2_TG-TH_Mau" xfId="9675"/>
    <cellStyle name="_KT (2)_2_TG-TH_Xl0000199" xfId="9676"/>
    <cellStyle name="_KT (2)_2_Xl0000199" xfId="9677"/>
    <cellStyle name="_KT (2)_3" xfId="9678"/>
    <cellStyle name="_KT (2)_3_TG-TH" xfId="9679"/>
    <cellStyle name="_KT (2)_4" xfId="9680"/>
    <cellStyle name="_KT (2)_4_12 MSDC_Thuy Van" xfId="9681"/>
    <cellStyle name="_KT (2)_4_Mau" xfId="9682"/>
    <cellStyle name="_KT (2)_4_TG-TH" xfId="9683"/>
    <cellStyle name="_KT (2)_4_TG-TH_12 MSDC_Thuy Van" xfId="9684"/>
    <cellStyle name="_KT (2)_4_TG-TH_Mau" xfId="9685"/>
    <cellStyle name="_KT (2)_4_TG-TH_Xl0000199" xfId="9686"/>
    <cellStyle name="_KT (2)_4_Xl0000199" xfId="9687"/>
    <cellStyle name="_KT (2)_5" xfId="9688"/>
    <cellStyle name="_KT (2)_TG-TH" xfId="9689"/>
    <cellStyle name="_KT_TG" xfId="9690"/>
    <cellStyle name="_KT_TG_1" xfId="9691"/>
    <cellStyle name="_KT_TG_12 MSDC_Thuy Van" xfId="9692"/>
    <cellStyle name="_KT_TG_2" xfId="9693"/>
    <cellStyle name="_KT_TG_2_12 MSDC_Thuy Van" xfId="9694"/>
    <cellStyle name="_KT_TG_2_Mau" xfId="9695"/>
    <cellStyle name="_KT_TG_2_Xl0000199" xfId="9696"/>
    <cellStyle name="_KT_TG_3" xfId="9697"/>
    <cellStyle name="_KT_TG_4" xfId="9698"/>
    <cellStyle name="_KT_TG_Mau" xfId="9699"/>
    <cellStyle name="_KT_TG_Xl0000199" xfId="9700"/>
    <cellStyle name="_NGTK-tomtat-2010-DSLD-10-3-2011_final_4" xfId="9701"/>
    <cellStyle name="_NGTK-tomtat-2010-DSLD-10-3-2011_final_4 2" xfId="9702"/>
    <cellStyle name="_NGTK-tomtat-2010-DSLD-10-3-2011_final_4 3" xfId="9703"/>
    <cellStyle name="_NGTK-tomtat-2010-DSLD-10-3-2011_final_4_01 Danh muc hanh chinh (Nam)" xfId="9704"/>
    <cellStyle name="_NGTK-tomtat-2010-DSLD-10-3-2011_final_4_01 Danh muc hanh chinh (Nam) 2" xfId="9705"/>
    <cellStyle name="_NGTK-tomtat-2010-DSLD-10-3-2011_final_4_01 Danh muc hanh chinh (Nam) 3" xfId="9706"/>
    <cellStyle name="_NGTK-tomtat-2010-DSLD-10-3-2011_final_4_01 Don vi HC" xfId="9707"/>
    <cellStyle name="_NGTK-tomtat-2010-DSLD-10-3-2011_final_4_01 Don vi HC 2" xfId="9708"/>
    <cellStyle name="_NGTK-tomtat-2010-DSLD-10-3-2011_final_4_01 Don vi HC 3" xfId="9709"/>
    <cellStyle name="_NGTK-tomtat-2010-DSLD-10-3-2011_final_4_02 Danso_Laodong 2012(chuan) CO SO" xfId="9710"/>
    <cellStyle name="_NGTK-tomtat-2010-DSLD-10-3-2011_final_4_02 Danso_Laodong 2012(chuan) CO SO 2" xfId="9711"/>
    <cellStyle name="_NGTK-tomtat-2010-DSLD-10-3-2011_final_4_02 Danso_Laodong 2012(chuan) CO SO 3" xfId="9712"/>
    <cellStyle name="_NGTK-tomtat-2010-DSLD-10-3-2011_final_4_04 Doanh nghiep va CSKDCT 2012" xfId="9713"/>
    <cellStyle name="_NGTK-tomtat-2010-DSLD-10-3-2011_final_4_04 Doanh nghiep va CSKDCT 2012 2" xfId="9714"/>
    <cellStyle name="_NGTK-tomtat-2010-DSLD-10-3-2011_final_4_04 Doanh nghiep va CSKDCT 2012 3" xfId="9715"/>
    <cellStyle name="_NGTK-tomtat-2010-DSLD-10-3-2011_final_4_12 MSDC_Thuy Van" xfId="9716"/>
    <cellStyle name="_NGTK-tomtat-2010-DSLD-10-3-2011_final_4_Ca the" xfId="9717"/>
    <cellStyle name="_NGTK-tomtat-2010-DSLD-10-3-2011_final_4_ca the NGDD 2011" xfId="9718"/>
    <cellStyle name="_NGTK-tomtat-2010-DSLD-10-3-2011_final_4_Ca the_ca the NGDD 2011" xfId="9719"/>
    <cellStyle name="_NGTK-tomtat-2010-DSLD-10-3-2011_final_4_Ca the1(OK)" xfId="9720"/>
    <cellStyle name="_NGTK-tomtat-2010-DSLD-10-3-2011_final_4_Dieuchinh-DSTB-2010-2014-Tinh-Trungcau-CTK" xfId="9721"/>
    <cellStyle name="_NGTK-tomtat-2010-DSLD-10-3-2011_final_4_Dieuchinh-DSTB-2010-2014-Toanquoc-Chi-XMai-TAnh-25-12-2014" xfId="9722"/>
    <cellStyle name="_NGTK-tomtat-2010-DSLD-10-3-2011_final_4_Dieuchinh-DSTB-2010-2014-Toanquoc-Chi-XMai-TAnh-25-12-2014_Dieuchinh-DSTB-2010-2014-Tinh-Trungcau-CTK" xfId="9723"/>
    <cellStyle name="_NGTK-tomtat-2010-DSLD-10-3-2011_final_4_Dieuchinh-DSTB-2010-2014-Toanquoc-Chi-XMai-TAnh-25-12-2014_Tonghop-phucdap-Tinh-Hanh-TuanAnh-V1" xfId="9724"/>
    <cellStyle name="_NGTK-tomtat-2010-DSLD-10-3-2011_final_4_Dieuchinh-DSTB-2010-2014-Toanquoc-Chi-XMai-TAnh-25-12-2014_Uoc-danso-2014-2015-2016-BoTaichinh" xfId="9725"/>
    <cellStyle name="_NGTK-tomtat-2010-DSLD-10-3-2011_final_4_Don vi HC, dat dai, khi hau" xfId="9726"/>
    <cellStyle name="_NGTK-tomtat-2010-DSLD-10-3-2011_final_4_Mau" xfId="9727"/>
    <cellStyle name="_NGTK-tomtat-2010-DSLD-10-3-2011_final_4_Mau 2" xfId="9728"/>
    <cellStyle name="_NGTK-tomtat-2010-DSLD-10-3-2011_final_4_Mau 3" xfId="9729"/>
    <cellStyle name="_NGTK-tomtat-2010-DSLD-10-3-2011_final_4_Mau 4" xfId="9730"/>
    <cellStyle name="_NGTK-tomtat-2010-DSLD-10-3-2011_final_4_Mau_Book2" xfId="9731"/>
    <cellStyle name="_NGTK-tomtat-2010-DSLD-10-3-2011_final_4_Mau_Book2 2" xfId="9732"/>
    <cellStyle name="_NGTK-tomtat-2010-DSLD-10-3-2011_final_4_Mau_Book2 3" xfId="9733"/>
    <cellStyle name="_NGTK-tomtat-2010-DSLD-10-3-2011_final_4_Mau_NGTK-daydu-2014-Laodong" xfId="9734"/>
    <cellStyle name="_NGTK-tomtat-2010-DSLD-10-3-2011_final_4_Mau_NGTK-daydu-2014-Laodong 2" xfId="9735"/>
    <cellStyle name="_NGTK-tomtat-2010-DSLD-10-3-2011_final_4_Mau_NGTK-daydu-2014-Laodong 3" xfId="9736"/>
    <cellStyle name="_NGTK-tomtat-2010-DSLD-10-3-2011_final_4_Mau_Niengiam_Hung_final" xfId="9737"/>
    <cellStyle name="_NGTK-tomtat-2010-DSLD-10-3-2011_final_4_Mau_Niengiam_Hung_final 2" xfId="9738"/>
    <cellStyle name="_NGTK-tomtat-2010-DSLD-10-3-2011_final_4_Mau_Niengiam_Hung_final 3" xfId="9739"/>
    <cellStyle name="_NGTK-tomtat-2010-DSLD-10-3-2011_final_4_Mau_Sovu-lyhon-2014" xfId="9740"/>
    <cellStyle name="_NGTK-tomtat-2010-DSLD-10-3-2011_final_4_NGDD 2013 Thu chi NSNN " xfId="9741"/>
    <cellStyle name="_NGTK-tomtat-2010-DSLD-10-3-2011_final_4_NGDD 2013 Thu chi NSNN  2" xfId="9742"/>
    <cellStyle name="_NGTK-tomtat-2010-DSLD-10-3-2011_final_4_NGDD 2013 Thu chi NSNN  3" xfId="9743"/>
    <cellStyle name="_NGTK-tomtat-2010-DSLD-10-3-2011_final_4_NGTK-daydu-2014-VuDSLD(22.5.2015)" xfId="9744"/>
    <cellStyle name="_NGTK-tomtat-2010-DSLD-10-3-2011_final_4_NGTK-daydu-2014-VuDSLD(22.5.2015) 2" xfId="9745"/>
    <cellStyle name="_NGTK-tomtat-2010-DSLD-10-3-2011_final_4_NGTK-daydu-2014-VuDSLD(22.5.2015) 3" xfId="9746"/>
    <cellStyle name="_NGTK-tomtat-2010-DSLD-10-3-2011_final_4_nien giam 28.5.12_sua tn_Oanh-gui-3.15pm-28-5-2012" xfId="9747"/>
    <cellStyle name="_NGTK-tomtat-2010-DSLD-10-3-2011_final_4_Nien giam KT_TV 2010" xfId="9748"/>
    <cellStyle name="_NGTK-tomtat-2010-DSLD-10-3-2011_final_4_Nien giam KT_TV 2010 2" xfId="9749"/>
    <cellStyle name="_NGTK-tomtat-2010-DSLD-10-3-2011_final_4_Nien giam KT_TV 2010 3" xfId="9750"/>
    <cellStyle name="_NGTK-tomtat-2010-DSLD-10-3-2011_final_4_Nien giam KT_TV 2010_Book1" xfId="9751"/>
    <cellStyle name="_NGTK-tomtat-2010-DSLD-10-3-2011_final_4_Nien giam KT_TV 2010_Book1 2" xfId="9752"/>
    <cellStyle name="_NGTK-tomtat-2010-DSLD-10-3-2011_final_4_Nien giam KT_TV 2010_Book1 3" xfId="9753"/>
    <cellStyle name="_NGTK-tomtat-2010-DSLD-10-3-2011_final_4_nien giam tom tat nong nghiep 2013" xfId="9754"/>
    <cellStyle name="_NGTK-tomtat-2010-DSLD-10-3-2011_final_4_Phan II (In)" xfId="9755"/>
    <cellStyle name="_NGTK-tomtat-2010-DSLD-10-3-2011_final_4_Tysuat-dicu-1-nam-1-4-2014" xfId="9756"/>
    <cellStyle name="_NGTK-tomtat-2010-DSLD-10-3-2011_final_4_Tysuat-dicu-1-nam-1-4-2014_Dieuchinh-DSTB-2010-2014-Tinh-Trungcau-CTK" xfId="9757"/>
    <cellStyle name="_NGTK-tomtat-2010-DSLD-10-3-2011_final_4_Tysuat-dicu-1-nam-1-4-2014_Tonghop-phucdap-Tinh-Hanh-TuanAnh-V1" xfId="9758"/>
    <cellStyle name="_NGTK-tomtat-2010-DSLD-10-3-2011_final_4_Tysuat-dicu-1-nam-1-4-2014_Uoc-danso-2014-2015-2016-BoTaichinh" xfId="9759"/>
    <cellStyle name="_NGTK-tomtat-2010-DSLD-10-3-2011_final_4_Uoctinh-danso-31-12-2013-BoTaichinh-OUT" xfId="9760"/>
    <cellStyle name="_NGTK-tomtat-2010-DSLD-10-3-2011_final_4_Xl0000006" xfId="9761"/>
    <cellStyle name="_NGTK-tomtat-2010-DSLD-10-3-2011_final_4_Xl0000167" xfId="9762"/>
    <cellStyle name="_NGTK-tomtat-2010-DSLD-10-3-2011_final_4_Xl0000167 2" xfId="9763"/>
    <cellStyle name="_NGTK-tomtat-2010-DSLD-10-3-2011_final_4_Xl0000167 3" xfId="9764"/>
    <cellStyle name="_NGTK-tomtat-2010-DSLD-10-3-2011_final_4_Y te-VH TT_Tam(1)" xfId="9765"/>
    <cellStyle name="_NGTT 2011 - XNK" xfId="9766"/>
    <cellStyle name="_NGTT 2011 - XNK - Market dasua" xfId="9767"/>
    <cellStyle name="_NGTT 2011 - XNK - Market dasua 2" xfId="9768"/>
    <cellStyle name="_NGTT 2011 - XNK - Market dasua 3" xfId="9769"/>
    <cellStyle name="_NGTT 2011 - XNK - Market dasua 4" xfId="9770"/>
    <cellStyle name="_NGTT 2011 - XNK - Market dasua_02  Dan so lao dong(OK)" xfId="9771"/>
    <cellStyle name="_NGTT 2011 - XNK - Market dasua_02  Dan so lao dong(OK) 2" xfId="9772"/>
    <cellStyle name="_NGTT 2011 - XNK - Market dasua_02  Dan so lao dong(OK) 3" xfId="9773"/>
    <cellStyle name="_NGTT 2011 - XNK - Market dasua_03 TKQG va Thu chi NSNN 2012" xfId="9774"/>
    <cellStyle name="_NGTT 2011 - XNK - Market dasua_03 TKQG va Thu chi NSNN 2012 2" xfId="9775"/>
    <cellStyle name="_NGTT 2011 - XNK - Market dasua_03 TKQG va Thu chi NSNN 2012 3" xfId="9776"/>
    <cellStyle name="_NGTT 2011 - XNK - Market dasua_04 Doanh nghiep va CSKDCT 2012" xfId="9777"/>
    <cellStyle name="_NGTT 2011 - XNK - Market dasua_04 Doanh nghiep va CSKDCT 2012 2" xfId="9778"/>
    <cellStyle name="_NGTT 2011 - XNK - Market dasua_04 Doanh nghiep va CSKDCT 2012 3" xfId="9779"/>
    <cellStyle name="_NGTT 2011 - XNK - Market dasua_05 Doanh nghiep va Ca the_2011 (Ok)" xfId="9780"/>
    <cellStyle name="_NGTT 2011 - XNK - Market dasua_06 NGTT LN,TS 2013 co so" xfId="9781"/>
    <cellStyle name="_NGTT 2011 - XNK - Market dasua_07 NGTT CN 2012" xfId="9782"/>
    <cellStyle name="_NGTT 2011 - XNK - Market dasua_07 NGTT CN 2012 2" xfId="9783"/>
    <cellStyle name="_NGTT 2011 - XNK - Market dasua_07 NGTT CN 2012 3" xfId="9784"/>
    <cellStyle name="_NGTT 2011 - XNK - Market dasua_08 Thuong mai Tong muc - Diep" xfId="9785"/>
    <cellStyle name="_NGTT 2011 - XNK - Market dasua_08 Thuong mai Tong muc - Diep 2" xfId="9786"/>
    <cellStyle name="_NGTT 2011 - XNK - Market dasua_08 Thuong mai Tong muc - Diep 3" xfId="9787"/>
    <cellStyle name="_NGTT 2011 - XNK - Market dasua_08 Thuong mai va Du lich (Ok)" xfId="9788"/>
    <cellStyle name="_NGTT 2011 - XNK - Market dasua_08 Thuong mai va Du lich (Ok) 2" xfId="9789"/>
    <cellStyle name="_NGTT 2011 - XNK - Market dasua_08 Thuong mai va Du lich (Ok) 3" xfId="9790"/>
    <cellStyle name="_NGTT 2011 - XNK - Market dasua_08 Thuong mai va Du lich (Ok)_nien giam tom tat nong nghiep 2013" xfId="9791"/>
    <cellStyle name="_NGTT 2011 - XNK - Market dasua_08 Thuong mai va Du lich (Ok)_Phan II (In)" xfId="9792"/>
    <cellStyle name="_NGTT 2011 - XNK - Market dasua_09 Chi so gia 2011- VuTKG-1 (Ok)" xfId="9793"/>
    <cellStyle name="_NGTT 2011 - XNK - Market dasua_09 Chi so gia 2011- VuTKG-1 (Ok) 2" xfId="9794"/>
    <cellStyle name="_NGTT 2011 - XNK - Market dasua_09 Chi so gia 2011- VuTKG-1 (Ok) 3" xfId="9795"/>
    <cellStyle name="_NGTT 2011 - XNK - Market dasua_09 Chi so gia 2011- VuTKG-1 (Ok)_nien giam tom tat nong nghiep 2013" xfId="9796"/>
    <cellStyle name="_NGTT 2011 - XNK - Market dasua_09 Chi so gia 2011- VuTKG-1 (Ok)_Phan II (In)" xfId="9797"/>
    <cellStyle name="_NGTT 2011 - XNK - Market dasua_09 Du lich" xfId="9798"/>
    <cellStyle name="_NGTT 2011 - XNK - Market dasua_09 Du lich 2" xfId="9799"/>
    <cellStyle name="_NGTT 2011 - XNK - Market dasua_09 Du lich 3" xfId="9800"/>
    <cellStyle name="_NGTT 2011 - XNK - Market dasua_09 Du lich_nien giam tom tat nong nghiep 2013" xfId="9801"/>
    <cellStyle name="_NGTT 2011 - XNK - Market dasua_09 Du lich_Phan II (In)" xfId="9802"/>
    <cellStyle name="_NGTT 2011 - XNK - Market dasua_10 Van tai va BCVT (da sua ok)" xfId="9803"/>
    <cellStyle name="_NGTT 2011 - XNK - Market dasua_10 Van tai va BCVT (da sua ok) 2" xfId="9804"/>
    <cellStyle name="_NGTT 2011 - XNK - Market dasua_10 Van tai va BCVT (da sua ok) 3" xfId="9805"/>
    <cellStyle name="_NGTT 2011 - XNK - Market dasua_10 Van tai va BCVT (da sua ok)_nien giam tom tat nong nghiep 2013" xfId="9806"/>
    <cellStyle name="_NGTT 2011 - XNK - Market dasua_10 Van tai va BCVT (da sua ok)_Phan II (In)" xfId="9807"/>
    <cellStyle name="_NGTT 2011 - XNK - Market dasua_11 (3)" xfId="9808"/>
    <cellStyle name="_NGTT 2011 - XNK - Market dasua_11 (3) 2" xfId="9809"/>
    <cellStyle name="_NGTT 2011 - XNK - Market dasua_11 (3) 3" xfId="9810"/>
    <cellStyle name="_NGTT 2011 - XNK - Market dasua_11 (3) 4" xfId="9811"/>
    <cellStyle name="_NGTT 2011 - XNK - Market dasua_11 (3)_04 Doanh nghiep va CSKDCT 2012" xfId="9812"/>
    <cellStyle name="_NGTT 2011 - XNK - Market dasua_11 (3)_04 Doanh nghiep va CSKDCT 2012 2" xfId="9813"/>
    <cellStyle name="_NGTT 2011 - XNK - Market dasua_11 (3)_04 Doanh nghiep va CSKDCT 2012 3" xfId="9814"/>
    <cellStyle name="_NGTT 2011 - XNK - Market dasua_11 (3)_Book2" xfId="9815"/>
    <cellStyle name="_NGTT 2011 - XNK - Market dasua_11 (3)_Book2 2" xfId="9816"/>
    <cellStyle name="_NGTT 2011 - XNK - Market dasua_11 (3)_Book2 3" xfId="9817"/>
    <cellStyle name="_NGTT 2011 - XNK - Market dasua_11 (3)_NGTK-daydu-2014-Laodong" xfId="9818"/>
    <cellStyle name="_NGTT 2011 - XNK - Market dasua_11 (3)_NGTK-daydu-2014-Laodong 2" xfId="9819"/>
    <cellStyle name="_NGTT 2011 - XNK - Market dasua_11 (3)_NGTK-daydu-2014-Laodong 3" xfId="9820"/>
    <cellStyle name="_NGTT 2011 - XNK - Market dasua_11 (3)_nien giam tom tat nong nghiep 2013" xfId="9821"/>
    <cellStyle name="_NGTT 2011 - XNK - Market dasua_11 (3)_Niengiam_Hung_final" xfId="9822"/>
    <cellStyle name="_NGTT 2011 - XNK - Market dasua_11 (3)_Niengiam_Hung_final 2" xfId="9823"/>
    <cellStyle name="_NGTT 2011 - XNK - Market dasua_11 (3)_Niengiam_Hung_final 3" xfId="9824"/>
    <cellStyle name="_NGTT 2011 - XNK - Market dasua_11 (3)_Phan II (In)" xfId="9825"/>
    <cellStyle name="_NGTT 2011 - XNK - Market dasua_11 (3)_Sovu-lyhon-2014" xfId="9826"/>
    <cellStyle name="_NGTT 2011 - XNK - Market dasua_11 (3)_Xl0000167" xfId="9827"/>
    <cellStyle name="_NGTT 2011 - XNK - Market dasua_11 (3)_Xl0000167 2" xfId="9828"/>
    <cellStyle name="_NGTT 2011 - XNK - Market dasua_11 (3)_Xl0000167 3" xfId="9829"/>
    <cellStyle name="_NGTT 2011 - XNK - Market dasua_12 (2)" xfId="9830"/>
    <cellStyle name="_NGTT 2011 - XNK - Market dasua_12 (2) 2" xfId="9831"/>
    <cellStyle name="_NGTT 2011 - XNK - Market dasua_12 (2) 3" xfId="9832"/>
    <cellStyle name="_NGTT 2011 - XNK - Market dasua_12 (2) 4" xfId="9833"/>
    <cellStyle name="_NGTT 2011 - XNK - Market dasua_12 (2)_04 Doanh nghiep va CSKDCT 2012" xfId="9834"/>
    <cellStyle name="_NGTT 2011 - XNK - Market dasua_12 (2)_04 Doanh nghiep va CSKDCT 2012 2" xfId="9835"/>
    <cellStyle name="_NGTT 2011 - XNK - Market dasua_12 (2)_04 Doanh nghiep va CSKDCT 2012 3" xfId="9836"/>
    <cellStyle name="_NGTT 2011 - XNK - Market dasua_12 (2)_Book2" xfId="9837"/>
    <cellStyle name="_NGTT 2011 - XNK - Market dasua_12 (2)_Book2 2" xfId="9838"/>
    <cellStyle name="_NGTT 2011 - XNK - Market dasua_12 (2)_Book2 3" xfId="9839"/>
    <cellStyle name="_NGTT 2011 - XNK - Market dasua_12 (2)_NGTK-daydu-2014-Laodong" xfId="9840"/>
    <cellStyle name="_NGTT 2011 - XNK - Market dasua_12 (2)_NGTK-daydu-2014-Laodong 2" xfId="9841"/>
    <cellStyle name="_NGTT 2011 - XNK - Market dasua_12 (2)_NGTK-daydu-2014-Laodong 3" xfId="9842"/>
    <cellStyle name="_NGTT 2011 - XNK - Market dasua_12 (2)_nien giam tom tat nong nghiep 2013" xfId="9843"/>
    <cellStyle name="_NGTT 2011 - XNK - Market dasua_12 (2)_Niengiam_Hung_final" xfId="9844"/>
    <cellStyle name="_NGTT 2011 - XNK - Market dasua_12 (2)_Niengiam_Hung_final 2" xfId="9845"/>
    <cellStyle name="_NGTT 2011 - XNK - Market dasua_12 (2)_Niengiam_Hung_final 3" xfId="9846"/>
    <cellStyle name="_NGTT 2011 - XNK - Market dasua_12 (2)_Phan II (In)" xfId="9847"/>
    <cellStyle name="_NGTT 2011 - XNK - Market dasua_12 (2)_Sovu-lyhon-2014" xfId="9848"/>
    <cellStyle name="_NGTT 2011 - XNK - Market dasua_12 (2)_Xl0000167" xfId="9849"/>
    <cellStyle name="_NGTT 2011 - XNK - Market dasua_12 (2)_Xl0000167 2" xfId="9850"/>
    <cellStyle name="_NGTT 2011 - XNK - Market dasua_12 (2)_Xl0000167 3" xfId="9851"/>
    <cellStyle name="_NGTT 2011 - XNK - Market dasua_12 Giao duc, Y Te va Muc songnam2011" xfId="9852"/>
    <cellStyle name="_NGTT 2011 - XNK - Market dasua_12 Giao duc, Y Te va Muc songnam2011 2" xfId="9853"/>
    <cellStyle name="_NGTT 2011 - XNK - Market dasua_12 Giao duc, Y Te va Muc songnam2011 3" xfId="9854"/>
    <cellStyle name="_NGTT 2011 - XNK - Market dasua_12 Giao duc, Y Te va Muc songnam2011_nien giam tom tat nong nghiep 2013" xfId="9855"/>
    <cellStyle name="_NGTT 2011 - XNK - Market dasua_12 Giao duc, Y Te va Muc songnam2011_Phan II (In)" xfId="9856"/>
    <cellStyle name="_NGTT 2011 - XNK - Market dasua_12 MSDC_Thuy Van" xfId="9857"/>
    <cellStyle name="_NGTT 2011 - XNK - Market dasua_13 Van tai 2012" xfId="9858"/>
    <cellStyle name="_NGTT 2011 - XNK - Market dasua_13 Van tai 2012 2" xfId="9859"/>
    <cellStyle name="_NGTT 2011 - XNK - Market dasua_13 Van tai 2012 3" xfId="9860"/>
    <cellStyle name="_NGTT 2011 - XNK - Market dasua_Book2" xfId="9861"/>
    <cellStyle name="_NGTT 2011 - XNK - Market dasua_Book2 2" xfId="9862"/>
    <cellStyle name="_NGTT 2011 - XNK - Market dasua_Book2 3" xfId="9863"/>
    <cellStyle name="_NGTT 2011 - XNK - Market dasua_Giaoduc2013(ok)" xfId="9864"/>
    <cellStyle name="_NGTT 2011 - XNK - Market dasua_Giaoduc2013(ok) 2" xfId="9865"/>
    <cellStyle name="_NGTT 2011 - XNK - Market dasua_Giaoduc2013(ok) 3" xfId="9866"/>
    <cellStyle name="_NGTT 2011 - XNK - Market dasua_Maket NGTT2012 LN,TS (7-1-2013)" xfId="9867"/>
    <cellStyle name="_NGTT 2011 - XNK - Market dasua_Maket NGTT2012 LN,TS (7-1-2013) 2" xfId="9868"/>
    <cellStyle name="_NGTT 2011 - XNK - Market dasua_Maket NGTT2012 LN,TS (7-1-2013) 3" xfId="9869"/>
    <cellStyle name="_NGTT 2011 - XNK - Market dasua_Maket NGTT2012 LN,TS (7-1-2013)_Nongnghiep" xfId="9870"/>
    <cellStyle name="_NGTT 2011 - XNK - Market dasua_Maket NGTT2012 LN,TS (7-1-2013)_Nongnghiep 2" xfId="9871"/>
    <cellStyle name="_NGTT 2011 - XNK - Market dasua_Maket NGTT2012 LN,TS (7-1-2013)_Nongnghiep 3" xfId="9872"/>
    <cellStyle name="_NGTT 2011 - XNK - Market dasua_Mau" xfId="9873"/>
    <cellStyle name="_NGTT 2011 - XNK - Market dasua_Ngiam_lamnghiep_2011_v2(1)(1)" xfId="9874"/>
    <cellStyle name="_NGTT 2011 - XNK - Market dasua_Ngiam_lamnghiep_2011_v2(1)(1) 2" xfId="9875"/>
    <cellStyle name="_NGTT 2011 - XNK - Market dasua_Ngiam_lamnghiep_2011_v2(1)(1) 3" xfId="9876"/>
    <cellStyle name="_NGTT 2011 - XNK - Market dasua_Ngiam_lamnghiep_2011_v2(1)(1)_Nongnghiep" xfId="9877"/>
    <cellStyle name="_NGTT 2011 - XNK - Market dasua_Ngiam_lamnghiep_2011_v2(1)(1)_Nongnghiep 2" xfId="9878"/>
    <cellStyle name="_NGTT 2011 - XNK - Market dasua_Ngiam_lamnghiep_2011_v2(1)(1)_Nongnghiep 3" xfId="9879"/>
    <cellStyle name="_NGTT 2011 - XNK - Market dasua_NGTK-daydu-2014-Laodong" xfId="9880"/>
    <cellStyle name="_NGTT 2011 - XNK - Market dasua_NGTK-daydu-2014-Laodong 2" xfId="9881"/>
    <cellStyle name="_NGTT 2011 - XNK - Market dasua_NGTK-daydu-2014-Laodong 3" xfId="9882"/>
    <cellStyle name="_NGTT 2011 - XNK - Market dasua_NGTT LN,TS 2012 (Chuan)" xfId="9883"/>
    <cellStyle name="_NGTT 2011 - XNK - Market dasua_NGTT LN,TS 2012 (Chuan) 2" xfId="9884"/>
    <cellStyle name="_NGTT 2011 - XNK - Market dasua_NGTT LN,TS 2012 (Chuan) 3" xfId="9885"/>
    <cellStyle name="_NGTT 2011 - XNK - Market dasua_Nien giam TT Vu Nong nghiep 2012(solieu)-gui Vu TH 29-3-2013" xfId="9886"/>
    <cellStyle name="_NGTT 2011 - XNK - Market dasua_Nien giam TT Vu Nong nghiep 2012(solieu)-gui Vu TH 29-3-2013 2" xfId="9887"/>
    <cellStyle name="_NGTT 2011 - XNK - Market dasua_Nien giam TT Vu Nong nghiep 2012(solieu)-gui Vu TH 29-3-2013 3" xfId="9888"/>
    <cellStyle name="_NGTT 2011 - XNK - Market dasua_Niengiam_Hung_final" xfId="9889"/>
    <cellStyle name="_NGTT 2011 - XNK - Market dasua_Niengiam_Hung_final 2" xfId="9890"/>
    <cellStyle name="_NGTT 2011 - XNK - Market dasua_Niengiam_Hung_final 3" xfId="9891"/>
    <cellStyle name="_NGTT 2011 - XNK - Market dasua_Nongnghiep" xfId="9892"/>
    <cellStyle name="_NGTT 2011 - XNK - Market dasua_Nongnghiep 2" xfId="9893"/>
    <cellStyle name="_NGTT 2011 - XNK - Market dasua_Nongnghiep 3" xfId="9894"/>
    <cellStyle name="_NGTT 2011 - XNK - Market dasua_Nongnghiep NGDD 2012_cap nhat den 24-5-2013(1)" xfId="9895"/>
    <cellStyle name="_NGTT 2011 - XNK - Market dasua_Nongnghiep NGDD 2012_cap nhat den 24-5-2013(1) 2" xfId="9896"/>
    <cellStyle name="_NGTT 2011 - XNK - Market dasua_Nongnghiep NGDD 2012_cap nhat den 24-5-2013(1) 3" xfId="9897"/>
    <cellStyle name="_NGTT 2011 - XNK - Market dasua_Nongnghiep_Nongnghiep NGDD 2012_cap nhat den 24-5-2013(1)" xfId="9898"/>
    <cellStyle name="_NGTT 2011 - XNK - Market dasua_Nongnghiep_Nongnghiep NGDD 2012_cap nhat den 24-5-2013(1) 2" xfId="9899"/>
    <cellStyle name="_NGTT 2011 - XNK - Market dasua_Nongnghiep_Nongnghiep NGDD 2012_cap nhat den 24-5-2013(1) 3" xfId="9900"/>
    <cellStyle name="_NGTT 2011 - XNK - Market dasua_Sovu-lyhon-2014" xfId="9901"/>
    <cellStyle name="_NGTT 2011 - XNK - Market dasua_TKQG" xfId="9902"/>
    <cellStyle name="_NGTT 2011 - XNK - Market dasua_Xl0000147" xfId="9903"/>
    <cellStyle name="_NGTT 2011 - XNK - Market dasua_Xl0000147 2" xfId="9904"/>
    <cellStyle name="_NGTT 2011 - XNK - Market dasua_Xl0000147 3" xfId="9905"/>
    <cellStyle name="_NGTT 2011 - XNK - Market dasua_Xl0000167" xfId="9906"/>
    <cellStyle name="_NGTT 2011 - XNK - Market dasua_Xl0000167 2" xfId="9907"/>
    <cellStyle name="_NGTT 2011 - XNK - Market dasua_Xl0000167 3" xfId="9908"/>
    <cellStyle name="_NGTT 2011 - XNK - Market dasua_XNK" xfId="9909"/>
    <cellStyle name="_NGTT 2011 - XNK - Market dasua_XNK 2" xfId="9910"/>
    <cellStyle name="_NGTT 2011 - XNK - Market dasua_XNK 3" xfId="9911"/>
    <cellStyle name="_NGTT 2011 - XNK - Market dasua_XNK_nien giam tom tat nong nghiep 2013" xfId="9912"/>
    <cellStyle name="_NGTT 2011 - XNK - Market dasua_XNK_Phan II (In)" xfId="9913"/>
    <cellStyle name="_NGTT 2011 - XNK 2" xfId="9914"/>
    <cellStyle name="_NGTT 2011 - XNK 3" xfId="9915"/>
    <cellStyle name="_NGTT 2011 - XNK 4" xfId="9916"/>
    <cellStyle name="_NGTT 2011 - XNK 5" xfId="9917"/>
    <cellStyle name="_NGTT 2011 - XNK 6" xfId="9918"/>
    <cellStyle name="_NGTT 2011 - XNK_nien giam tom tat nong nghiep 2013" xfId="9919"/>
    <cellStyle name="_NGTT 2011 - XNK_Phan II (In)" xfId="9920"/>
    <cellStyle name="_Nonglamthuysan" xfId="9921"/>
    <cellStyle name="_Nonglamthuysan 2" xfId="9922"/>
    <cellStyle name="_Nonglamthuysan 3" xfId="9923"/>
    <cellStyle name="_Nonglamthuysan 4" xfId="9924"/>
    <cellStyle name="_Nonglamthuysan_02  Dan so lao dong(OK)" xfId="9925"/>
    <cellStyle name="_Nonglamthuysan_02  Dan so lao dong(OK) 2" xfId="9926"/>
    <cellStyle name="_Nonglamthuysan_02  Dan so lao dong(OK) 3" xfId="9927"/>
    <cellStyle name="_Nonglamthuysan_03 TKQG va Thu chi NSNN 2012" xfId="9928"/>
    <cellStyle name="_Nonglamthuysan_03 TKQG va Thu chi NSNN 2012 2" xfId="9929"/>
    <cellStyle name="_Nonglamthuysan_03 TKQG va Thu chi NSNN 2012 3" xfId="9930"/>
    <cellStyle name="_Nonglamthuysan_04 Doanh nghiep va CSKDCT 2012" xfId="9931"/>
    <cellStyle name="_Nonglamthuysan_04 Doanh nghiep va CSKDCT 2012 2" xfId="9932"/>
    <cellStyle name="_Nonglamthuysan_04 Doanh nghiep va CSKDCT 2012 3" xfId="9933"/>
    <cellStyle name="_Nonglamthuysan_05 Doanh nghiep va Ca the_2011 (Ok)" xfId="9934"/>
    <cellStyle name="_Nonglamthuysan_06 NGTT LN,TS 2013 co so" xfId="9935"/>
    <cellStyle name="_Nonglamthuysan_07 NGTT CN 2012" xfId="9936"/>
    <cellStyle name="_Nonglamthuysan_07 NGTT CN 2012 2" xfId="9937"/>
    <cellStyle name="_Nonglamthuysan_07 NGTT CN 2012 3" xfId="9938"/>
    <cellStyle name="_Nonglamthuysan_08 Thuong mai Tong muc - Diep" xfId="9939"/>
    <cellStyle name="_Nonglamthuysan_08 Thuong mai Tong muc - Diep 2" xfId="9940"/>
    <cellStyle name="_Nonglamthuysan_08 Thuong mai Tong muc - Diep 3" xfId="9941"/>
    <cellStyle name="_Nonglamthuysan_08 Thuong mai va Du lich (Ok)" xfId="9942"/>
    <cellStyle name="_Nonglamthuysan_08 Thuong mai va Du lich (Ok) 2" xfId="9943"/>
    <cellStyle name="_Nonglamthuysan_08 Thuong mai va Du lich (Ok) 3" xfId="9944"/>
    <cellStyle name="_Nonglamthuysan_08 Thuong mai va Du lich (Ok)_nien giam tom tat nong nghiep 2013" xfId="9945"/>
    <cellStyle name="_Nonglamthuysan_08 Thuong mai va Du lich (Ok)_Phan II (In)" xfId="9946"/>
    <cellStyle name="_Nonglamthuysan_09 Chi so gia 2011- VuTKG-1 (Ok)" xfId="9947"/>
    <cellStyle name="_Nonglamthuysan_09 Chi so gia 2011- VuTKG-1 (Ok) 2" xfId="9948"/>
    <cellStyle name="_Nonglamthuysan_09 Chi so gia 2011- VuTKG-1 (Ok) 3" xfId="9949"/>
    <cellStyle name="_Nonglamthuysan_09 Chi so gia 2011- VuTKG-1 (Ok)_nien giam tom tat nong nghiep 2013" xfId="9950"/>
    <cellStyle name="_Nonglamthuysan_09 Chi so gia 2011- VuTKG-1 (Ok)_Phan II (In)" xfId="9951"/>
    <cellStyle name="_Nonglamthuysan_09 Du lich" xfId="9952"/>
    <cellStyle name="_Nonglamthuysan_09 Du lich 2" xfId="9953"/>
    <cellStyle name="_Nonglamthuysan_09 Du lich 3" xfId="9954"/>
    <cellStyle name="_Nonglamthuysan_09 Du lich_nien giam tom tat nong nghiep 2013" xfId="9955"/>
    <cellStyle name="_Nonglamthuysan_09 Du lich_Phan II (In)" xfId="9956"/>
    <cellStyle name="_Nonglamthuysan_10 Van tai va BCVT (da sua ok)" xfId="9957"/>
    <cellStyle name="_Nonglamthuysan_10 Van tai va BCVT (da sua ok) 2" xfId="9958"/>
    <cellStyle name="_Nonglamthuysan_10 Van tai va BCVT (da sua ok) 3" xfId="9959"/>
    <cellStyle name="_Nonglamthuysan_10 Van tai va BCVT (da sua ok)_nien giam tom tat nong nghiep 2013" xfId="9960"/>
    <cellStyle name="_Nonglamthuysan_10 Van tai va BCVT (da sua ok)_Phan II (In)" xfId="9961"/>
    <cellStyle name="_Nonglamthuysan_11 (3)" xfId="9962"/>
    <cellStyle name="_Nonglamthuysan_11 (3) 2" xfId="9963"/>
    <cellStyle name="_Nonglamthuysan_11 (3) 3" xfId="9964"/>
    <cellStyle name="_Nonglamthuysan_11 (3) 4" xfId="9965"/>
    <cellStyle name="_Nonglamthuysan_11 (3)_04 Doanh nghiep va CSKDCT 2012" xfId="9966"/>
    <cellStyle name="_Nonglamthuysan_11 (3)_04 Doanh nghiep va CSKDCT 2012 2" xfId="9967"/>
    <cellStyle name="_Nonglamthuysan_11 (3)_04 Doanh nghiep va CSKDCT 2012 3" xfId="9968"/>
    <cellStyle name="_Nonglamthuysan_11 (3)_Book2" xfId="9969"/>
    <cellStyle name="_Nonglamthuysan_11 (3)_Book2 2" xfId="9970"/>
    <cellStyle name="_Nonglamthuysan_11 (3)_Book2 3" xfId="9971"/>
    <cellStyle name="_Nonglamthuysan_11 (3)_NGTK-daydu-2014-Laodong" xfId="9972"/>
    <cellStyle name="_Nonglamthuysan_11 (3)_NGTK-daydu-2014-Laodong 2" xfId="9973"/>
    <cellStyle name="_Nonglamthuysan_11 (3)_NGTK-daydu-2014-Laodong 3" xfId="9974"/>
    <cellStyle name="_Nonglamthuysan_11 (3)_nien giam tom tat nong nghiep 2013" xfId="9975"/>
    <cellStyle name="_Nonglamthuysan_11 (3)_Niengiam_Hung_final" xfId="9976"/>
    <cellStyle name="_Nonglamthuysan_11 (3)_Niengiam_Hung_final 2" xfId="9977"/>
    <cellStyle name="_Nonglamthuysan_11 (3)_Niengiam_Hung_final 3" xfId="9978"/>
    <cellStyle name="_Nonglamthuysan_11 (3)_Phan II (In)" xfId="9979"/>
    <cellStyle name="_Nonglamthuysan_11 (3)_Sovu-lyhon-2014" xfId="9980"/>
    <cellStyle name="_Nonglamthuysan_11 (3)_Xl0000167" xfId="9981"/>
    <cellStyle name="_Nonglamthuysan_11 (3)_Xl0000167 2" xfId="9982"/>
    <cellStyle name="_Nonglamthuysan_11 (3)_Xl0000167 3" xfId="9983"/>
    <cellStyle name="_Nonglamthuysan_12 (2)" xfId="9984"/>
    <cellStyle name="_Nonglamthuysan_12 (2) 2" xfId="9985"/>
    <cellStyle name="_Nonglamthuysan_12 (2) 3" xfId="9986"/>
    <cellStyle name="_Nonglamthuysan_12 (2) 4" xfId="9987"/>
    <cellStyle name="_Nonglamthuysan_12 (2)_04 Doanh nghiep va CSKDCT 2012" xfId="9988"/>
    <cellStyle name="_Nonglamthuysan_12 (2)_04 Doanh nghiep va CSKDCT 2012 2" xfId="9989"/>
    <cellStyle name="_Nonglamthuysan_12 (2)_04 Doanh nghiep va CSKDCT 2012 3" xfId="9990"/>
    <cellStyle name="_Nonglamthuysan_12 (2)_Book2" xfId="9991"/>
    <cellStyle name="_Nonglamthuysan_12 (2)_Book2 2" xfId="9992"/>
    <cellStyle name="_Nonglamthuysan_12 (2)_Book2 3" xfId="9993"/>
    <cellStyle name="_Nonglamthuysan_12 (2)_NGTK-daydu-2014-Laodong" xfId="9994"/>
    <cellStyle name="_Nonglamthuysan_12 (2)_NGTK-daydu-2014-Laodong 2" xfId="9995"/>
    <cellStyle name="_Nonglamthuysan_12 (2)_NGTK-daydu-2014-Laodong 3" xfId="9996"/>
    <cellStyle name="_Nonglamthuysan_12 (2)_nien giam tom tat nong nghiep 2013" xfId="9997"/>
    <cellStyle name="_Nonglamthuysan_12 (2)_Niengiam_Hung_final" xfId="9998"/>
    <cellStyle name="_Nonglamthuysan_12 (2)_Niengiam_Hung_final 2" xfId="9999"/>
    <cellStyle name="_Nonglamthuysan_12 (2)_Niengiam_Hung_final 3" xfId="10000"/>
    <cellStyle name="_Nonglamthuysan_12 (2)_Phan II (In)" xfId="10001"/>
    <cellStyle name="_Nonglamthuysan_12 (2)_Sovu-lyhon-2014" xfId="10002"/>
    <cellStyle name="_Nonglamthuysan_12 (2)_Xl0000167" xfId="10003"/>
    <cellStyle name="_Nonglamthuysan_12 (2)_Xl0000167 2" xfId="10004"/>
    <cellStyle name="_Nonglamthuysan_12 (2)_Xl0000167 3" xfId="10005"/>
    <cellStyle name="_Nonglamthuysan_12 Giao duc, Y Te va Muc songnam2011" xfId="10006"/>
    <cellStyle name="_Nonglamthuysan_12 Giao duc, Y Te va Muc songnam2011 2" xfId="10007"/>
    <cellStyle name="_Nonglamthuysan_12 Giao duc, Y Te va Muc songnam2011 3" xfId="10008"/>
    <cellStyle name="_Nonglamthuysan_12 Giao duc, Y Te va Muc songnam2011_nien giam tom tat nong nghiep 2013" xfId="10009"/>
    <cellStyle name="_Nonglamthuysan_12 Giao duc, Y Te va Muc songnam2011_Phan II (In)" xfId="10010"/>
    <cellStyle name="_Nonglamthuysan_12 MSDC_Thuy Van" xfId="10011"/>
    <cellStyle name="_Nonglamthuysan_13 Van tai 2012" xfId="10012"/>
    <cellStyle name="_Nonglamthuysan_13 Van tai 2012 2" xfId="10013"/>
    <cellStyle name="_Nonglamthuysan_13 Van tai 2012 3" xfId="10014"/>
    <cellStyle name="_Nonglamthuysan_Book2" xfId="10015"/>
    <cellStyle name="_Nonglamthuysan_Book2 2" xfId="10016"/>
    <cellStyle name="_Nonglamthuysan_Book2 3" xfId="10017"/>
    <cellStyle name="_Nonglamthuysan_Giaoduc2013(ok)" xfId="10018"/>
    <cellStyle name="_Nonglamthuysan_Giaoduc2013(ok) 2" xfId="10019"/>
    <cellStyle name="_Nonglamthuysan_Giaoduc2013(ok) 3" xfId="10020"/>
    <cellStyle name="_Nonglamthuysan_Maket NGTT2012 LN,TS (7-1-2013)" xfId="10021"/>
    <cellStyle name="_Nonglamthuysan_Maket NGTT2012 LN,TS (7-1-2013) 2" xfId="10022"/>
    <cellStyle name="_Nonglamthuysan_Maket NGTT2012 LN,TS (7-1-2013) 3" xfId="10023"/>
    <cellStyle name="_Nonglamthuysan_Maket NGTT2012 LN,TS (7-1-2013)_Nongnghiep" xfId="10024"/>
    <cellStyle name="_Nonglamthuysan_Maket NGTT2012 LN,TS (7-1-2013)_Nongnghiep 2" xfId="10025"/>
    <cellStyle name="_Nonglamthuysan_Maket NGTT2012 LN,TS (7-1-2013)_Nongnghiep 3" xfId="10026"/>
    <cellStyle name="_Nonglamthuysan_Mau" xfId="10027"/>
    <cellStyle name="_Nonglamthuysan_Ngiam_lamnghiep_2011_v2(1)(1)" xfId="10028"/>
    <cellStyle name="_Nonglamthuysan_Ngiam_lamnghiep_2011_v2(1)(1) 2" xfId="10029"/>
    <cellStyle name="_Nonglamthuysan_Ngiam_lamnghiep_2011_v2(1)(1) 3" xfId="10030"/>
    <cellStyle name="_Nonglamthuysan_Ngiam_lamnghiep_2011_v2(1)(1)_Nongnghiep" xfId="10031"/>
    <cellStyle name="_Nonglamthuysan_Ngiam_lamnghiep_2011_v2(1)(1)_Nongnghiep 2" xfId="10032"/>
    <cellStyle name="_Nonglamthuysan_Ngiam_lamnghiep_2011_v2(1)(1)_Nongnghiep 3" xfId="10033"/>
    <cellStyle name="_Nonglamthuysan_NGTK-daydu-2014-Laodong" xfId="10034"/>
    <cellStyle name="_Nonglamthuysan_NGTK-daydu-2014-Laodong 2" xfId="10035"/>
    <cellStyle name="_Nonglamthuysan_NGTK-daydu-2014-Laodong 3" xfId="10036"/>
    <cellStyle name="_Nonglamthuysan_NGTT LN,TS 2012 (Chuan)" xfId="10037"/>
    <cellStyle name="_Nonglamthuysan_NGTT LN,TS 2012 (Chuan) 2" xfId="10038"/>
    <cellStyle name="_Nonglamthuysan_NGTT LN,TS 2012 (Chuan) 3" xfId="10039"/>
    <cellStyle name="_Nonglamthuysan_Nien giam TT Vu Nong nghiep 2012(solieu)-gui Vu TH 29-3-2013" xfId="10040"/>
    <cellStyle name="_Nonglamthuysan_Nien giam TT Vu Nong nghiep 2012(solieu)-gui Vu TH 29-3-2013 2" xfId="10041"/>
    <cellStyle name="_Nonglamthuysan_Nien giam TT Vu Nong nghiep 2012(solieu)-gui Vu TH 29-3-2013 3" xfId="10042"/>
    <cellStyle name="_Nonglamthuysan_Niengiam_Hung_final" xfId="10043"/>
    <cellStyle name="_Nonglamthuysan_Niengiam_Hung_final 2" xfId="10044"/>
    <cellStyle name="_Nonglamthuysan_Niengiam_Hung_final 3" xfId="10045"/>
    <cellStyle name="_Nonglamthuysan_Nongnghiep" xfId="10046"/>
    <cellStyle name="_Nonglamthuysan_Nongnghiep 2" xfId="10047"/>
    <cellStyle name="_Nonglamthuysan_Nongnghiep 3" xfId="10048"/>
    <cellStyle name="_Nonglamthuysan_Nongnghiep NGDD 2012_cap nhat den 24-5-2013(1)" xfId="10049"/>
    <cellStyle name="_Nonglamthuysan_Nongnghiep NGDD 2012_cap nhat den 24-5-2013(1) 2" xfId="10050"/>
    <cellStyle name="_Nonglamthuysan_Nongnghiep NGDD 2012_cap nhat den 24-5-2013(1) 3" xfId="10051"/>
    <cellStyle name="_Nonglamthuysan_Nongnghiep_Nongnghiep NGDD 2012_cap nhat den 24-5-2013(1)" xfId="10052"/>
    <cellStyle name="_Nonglamthuysan_Nongnghiep_Nongnghiep NGDD 2012_cap nhat den 24-5-2013(1) 2" xfId="10053"/>
    <cellStyle name="_Nonglamthuysan_Nongnghiep_Nongnghiep NGDD 2012_cap nhat den 24-5-2013(1) 3" xfId="10054"/>
    <cellStyle name="_Nonglamthuysan_Sovu-lyhon-2014" xfId="10055"/>
    <cellStyle name="_Nonglamthuysan_TKQG" xfId="10056"/>
    <cellStyle name="_Nonglamthuysan_Xl0000147" xfId="10057"/>
    <cellStyle name="_Nonglamthuysan_Xl0000147 2" xfId="10058"/>
    <cellStyle name="_Nonglamthuysan_Xl0000147 3" xfId="10059"/>
    <cellStyle name="_Nonglamthuysan_Xl0000167" xfId="10060"/>
    <cellStyle name="_Nonglamthuysan_Xl0000167 2" xfId="10061"/>
    <cellStyle name="_Nonglamthuysan_Xl0000167 3" xfId="10062"/>
    <cellStyle name="_Nonglamthuysan_XNK" xfId="10063"/>
    <cellStyle name="_Nonglamthuysan_XNK 2" xfId="10064"/>
    <cellStyle name="_Nonglamthuysan_XNK 3" xfId="10065"/>
    <cellStyle name="_Nonglamthuysan_XNK_nien giam tom tat nong nghiep 2013" xfId="10066"/>
    <cellStyle name="_Nonglamthuysan_XNK_Phan II (In)" xfId="10067"/>
    <cellStyle name="_NSNN" xfId="10068"/>
    <cellStyle name="_So lieu quoc te TH" xfId="10069"/>
    <cellStyle name="_So lieu quoc te TH 2" xfId="10070"/>
    <cellStyle name="_So lieu quoc te TH 3" xfId="10071"/>
    <cellStyle name="_So lieu quoc te TH 4" xfId="10072"/>
    <cellStyle name="_So lieu quoc te TH_02  Dan so lao dong(OK)" xfId="10073"/>
    <cellStyle name="_So lieu quoc te TH_02  Dan so lao dong(OK) 2" xfId="10074"/>
    <cellStyle name="_So lieu quoc te TH_02  Dan so lao dong(OK) 3" xfId="10075"/>
    <cellStyle name="_So lieu quoc te TH_03 TKQG va Thu chi NSNN 2012" xfId="10076"/>
    <cellStyle name="_So lieu quoc te TH_03 TKQG va Thu chi NSNN 2012 2" xfId="10077"/>
    <cellStyle name="_So lieu quoc te TH_03 TKQG va Thu chi NSNN 2012 3" xfId="10078"/>
    <cellStyle name="_So lieu quoc te TH_04 Doanh nghiep va CSKDCT 2012" xfId="10079"/>
    <cellStyle name="_So lieu quoc te TH_04 Doanh nghiep va CSKDCT 2012 2" xfId="10080"/>
    <cellStyle name="_So lieu quoc te TH_04 Doanh nghiep va CSKDCT 2012 3" xfId="10081"/>
    <cellStyle name="_So lieu quoc te TH_05 Doanh nghiep va Ca the_2011 (Ok)" xfId="10082"/>
    <cellStyle name="_So lieu quoc te TH_06 NGTT LN,TS 2013 co so" xfId="10083"/>
    <cellStyle name="_So lieu quoc te TH_07 NGTT CN 2012" xfId="10084"/>
    <cellStyle name="_So lieu quoc te TH_07 NGTT CN 2012 2" xfId="10085"/>
    <cellStyle name="_So lieu quoc te TH_07 NGTT CN 2012 3" xfId="10086"/>
    <cellStyle name="_So lieu quoc te TH_08 Thuong mai Tong muc - Diep" xfId="10087"/>
    <cellStyle name="_So lieu quoc te TH_08 Thuong mai Tong muc - Diep 2" xfId="10088"/>
    <cellStyle name="_So lieu quoc te TH_08 Thuong mai Tong muc - Diep 3" xfId="10089"/>
    <cellStyle name="_So lieu quoc te TH_08 Thuong mai va Du lich (Ok)" xfId="10090"/>
    <cellStyle name="_So lieu quoc te TH_08 Thuong mai va Du lich (Ok) 2" xfId="10091"/>
    <cellStyle name="_So lieu quoc te TH_08 Thuong mai va Du lich (Ok) 3" xfId="10092"/>
    <cellStyle name="_So lieu quoc te TH_08 Thuong mai va Du lich (Ok)_nien giam tom tat nong nghiep 2013" xfId="10093"/>
    <cellStyle name="_So lieu quoc te TH_08 Thuong mai va Du lich (Ok)_Phan II (In)" xfId="10094"/>
    <cellStyle name="_So lieu quoc te TH_09 Chi so gia 2011- VuTKG-1 (Ok)" xfId="10095"/>
    <cellStyle name="_So lieu quoc te TH_09 Chi so gia 2011- VuTKG-1 (Ok) 2" xfId="10096"/>
    <cellStyle name="_So lieu quoc te TH_09 Chi so gia 2011- VuTKG-1 (Ok) 3" xfId="10097"/>
    <cellStyle name="_So lieu quoc te TH_09 Chi so gia 2011- VuTKG-1 (Ok)_nien giam tom tat nong nghiep 2013" xfId="10098"/>
    <cellStyle name="_So lieu quoc te TH_09 Chi so gia 2011- VuTKG-1 (Ok)_Phan II (In)" xfId="10099"/>
    <cellStyle name="_So lieu quoc te TH_09 Du lich" xfId="10100"/>
    <cellStyle name="_So lieu quoc te TH_09 Du lich 2" xfId="10101"/>
    <cellStyle name="_So lieu quoc te TH_09 Du lich 3" xfId="10102"/>
    <cellStyle name="_So lieu quoc te TH_09 Du lich_nien giam tom tat nong nghiep 2013" xfId="10103"/>
    <cellStyle name="_So lieu quoc te TH_09 Du lich_Phan II (In)" xfId="10104"/>
    <cellStyle name="_So lieu quoc te TH_10 Van tai va BCVT (da sua ok)" xfId="10105"/>
    <cellStyle name="_So lieu quoc te TH_10 Van tai va BCVT (da sua ok) 2" xfId="10106"/>
    <cellStyle name="_So lieu quoc te TH_10 Van tai va BCVT (da sua ok) 3" xfId="10107"/>
    <cellStyle name="_So lieu quoc te TH_10 Van tai va BCVT (da sua ok)_nien giam tom tat nong nghiep 2013" xfId="10108"/>
    <cellStyle name="_So lieu quoc te TH_10 Van tai va BCVT (da sua ok)_Phan II (In)" xfId="10109"/>
    <cellStyle name="_So lieu quoc te TH_11 (3)" xfId="10110"/>
    <cellStyle name="_So lieu quoc te TH_11 (3) 2" xfId="10111"/>
    <cellStyle name="_So lieu quoc te TH_11 (3) 3" xfId="10112"/>
    <cellStyle name="_So lieu quoc te TH_11 (3) 4" xfId="10113"/>
    <cellStyle name="_So lieu quoc te TH_11 (3)_04 Doanh nghiep va CSKDCT 2012" xfId="10114"/>
    <cellStyle name="_So lieu quoc te TH_11 (3)_04 Doanh nghiep va CSKDCT 2012 2" xfId="10115"/>
    <cellStyle name="_So lieu quoc te TH_11 (3)_04 Doanh nghiep va CSKDCT 2012 3" xfId="10116"/>
    <cellStyle name="_So lieu quoc te TH_11 (3)_Book2" xfId="10117"/>
    <cellStyle name="_So lieu quoc te TH_11 (3)_Book2 2" xfId="10118"/>
    <cellStyle name="_So lieu quoc te TH_11 (3)_Book2 3" xfId="10119"/>
    <cellStyle name="_So lieu quoc te TH_11 (3)_NGTK-daydu-2014-Laodong" xfId="10120"/>
    <cellStyle name="_So lieu quoc te TH_11 (3)_NGTK-daydu-2014-Laodong 2" xfId="10121"/>
    <cellStyle name="_So lieu quoc te TH_11 (3)_NGTK-daydu-2014-Laodong 3" xfId="10122"/>
    <cellStyle name="_So lieu quoc te TH_11 (3)_nien giam tom tat nong nghiep 2013" xfId="10123"/>
    <cellStyle name="_So lieu quoc te TH_11 (3)_Niengiam_Hung_final" xfId="10124"/>
    <cellStyle name="_So lieu quoc te TH_11 (3)_Niengiam_Hung_final 2" xfId="10125"/>
    <cellStyle name="_So lieu quoc te TH_11 (3)_Niengiam_Hung_final 3" xfId="10126"/>
    <cellStyle name="_So lieu quoc te TH_11 (3)_Phan II (In)" xfId="10127"/>
    <cellStyle name="_So lieu quoc te TH_11 (3)_Sovu-lyhon-2014" xfId="10128"/>
    <cellStyle name="_So lieu quoc te TH_11 (3)_Xl0000167" xfId="10129"/>
    <cellStyle name="_So lieu quoc te TH_11 (3)_Xl0000167 2" xfId="10130"/>
    <cellStyle name="_So lieu quoc te TH_11 (3)_Xl0000167 3" xfId="10131"/>
    <cellStyle name="_So lieu quoc te TH_12 (2)" xfId="10132"/>
    <cellStyle name="_So lieu quoc te TH_12 (2) 2" xfId="10133"/>
    <cellStyle name="_So lieu quoc te TH_12 (2) 3" xfId="10134"/>
    <cellStyle name="_So lieu quoc te TH_12 (2) 4" xfId="10135"/>
    <cellStyle name="_So lieu quoc te TH_12 (2)_04 Doanh nghiep va CSKDCT 2012" xfId="10136"/>
    <cellStyle name="_So lieu quoc te TH_12 (2)_04 Doanh nghiep va CSKDCT 2012 2" xfId="10137"/>
    <cellStyle name="_So lieu quoc te TH_12 (2)_04 Doanh nghiep va CSKDCT 2012 3" xfId="10138"/>
    <cellStyle name="_So lieu quoc te TH_12 (2)_Book2" xfId="10139"/>
    <cellStyle name="_So lieu quoc te TH_12 (2)_Book2 2" xfId="10140"/>
    <cellStyle name="_So lieu quoc te TH_12 (2)_Book2 3" xfId="10141"/>
    <cellStyle name="_So lieu quoc te TH_12 (2)_NGTK-daydu-2014-Laodong" xfId="10142"/>
    <cellStyle name="_So lieu quoc te TH_12 (2)_NGTK-daydu-2014-Laodong 2" xfId="10143"/>
    <cellStyle name="_So lieu quoc te TH_12 (2)_NGTK-daydu-2014-Laodong 3" xfId="10144"/>
    <cellStyle name="_So lieu quoc te TH_12 (2)_nien giam tom tat nong nghiep 2013" xfId="10145"/>
    <cellStyle name="_So lieu quoc te TH_12 (2)_Niengiam_Hung_final" xfId="10146"/>
    <cellStyle name="_So lieu quoc te TH_12 (2)_Niengiam_Hung_final 2" xfId="10147"/>
    <cellStyle name="_So lieu quoc te TH_12 (2)_Niengiam_Hung_final 3" xfId="10148"/>
    <cellStyle name="_So lieu quoc te TH_12 (2)_Phan II (In)" xfId="10149"/>
    <cellStyle name="_So lieu quoc te TH_12 (2)_Sovu-lyhon-2014" xfId="10150"/>
    <cellStyle name="_So lieu quoc te TH_12 (2)_Xl0000167" xfId="10151"/>
    <cellStyle name="_So lieu quoc te TH_12 (2)_Xl0000167 2" xfId="10152"/>
    <cellStyle name="_So lieu quoc te TH_12 (2)_Xl0000167 3" xfId="10153"/>
    <cellStyle name="_So lieu quoc te TH_12 Giao duc, Y Te va Muc songnam2011" xfId="10154"/>
    <cellStyle name="_So lieu quoc te TH_12 Giao duc, Y Te va Muc songnam2011 2" xfId="10155"/>
    <cellStyle name="_So lieu quoc te TH_12 Giao duc, Y Te va Muc songnam2011 3" xfId="10156"/>
    <cellStyle name="_So lieu quoc te TH_12 Giao duc, Y Te va Muc songnam2011_nien giam tom tat nong nghiep 2013" xfId="10157"/>
    <cellStyle name="_So lieu quoc te TH_12 Giao duc, Y Te va Muc songnam2011_Phan II (In)" xfId="10158"/>
    <cellStyle name="_So lieu quoc te TH_12 MSDC_Thuy Van" xfId="10159"/>
    <cellStyle name="_So lieu quoc te TH_13 Van tai 2012" xfId="10160"/>
    <cellStyle name="_So lieu quoc te TH_13 Van tai 2012 2" xfId="10161"/>
    <cellStyle name="_So lieu quoc te TH_13 Van tai 2012 3" xfId="10162"/>
    <cellStyle name="_So lieu quoc te TH_Book2" xfId="10163"/>
    <cellStyle name="_So lieu quoc te TH_Book2 2" xfId="10164"/>
    <cellStyle name="_So lieu quoc te TH_Book2 3" xfId="10165"/>
    <cellStyle name="_So lieu quoc te TH_Giaoduc2013(ok)" xfId="10166"/>
    <cellStyle name="_So lieu quoc te TH_Giaoduc2013(ok) 2" xfId="10167"/>
    <cellStyle name="_So lieu quoc te TH_Giaoduc2013(ok) 3" xfId="10168"/>
    <cellStyle name="_So lieu quoc te TH_Maket NGTT2012 LN,TS (7-1-2013)" xfId="10169"/>
    <cellStyle name="_So lieu quoc te TH_Maket NGTT2012 LN,TS (7-1-2013) 2" xfId="10170"/>
    <cellStyle name="_So lieu quoc te TH_Maket NGTT2012 LN,TS (7-1-2013) 3" xfId="10171"/>
    <cellStyle name="_So lieu quoc te TH_Maket NGTT2012 LN,TS (7-1-2013)_Nongnghiep" xfId="10172"/>
    <cellStyle name="_So lieu quoc te TH_Maket NGTT2012 LN,TS (7-1-2013)_Nongnghiep 2" xfId="10173"/>
    <cellStyle name="_So lieu quoc te TH_Maket NGTT2012 LN,TS (7-1-2013)_Nongnghiep 3" xfId="10174"/>
    <cellStyle name="_So lieu quoc te TH_Mau" xfId="10175"/>
    <cellStyle name="_So lieu quoc te TH_Ngiam_lamnghiep_2011_v2(1)(1)" xfId="10176"/>
    <cellStyle name="_So lieu quoc te TH_Ngiam_lamnghiep_2011_v2(1)(1) 2" xfId="10177"/>
    <cellStyle name="_So lieu quoc te TH_Ngiam_lamnghiep_2011_v2(1)(1) 3" xfId="10178"/>
    <cellStyle name="_So lieu quoc te TH_Ngiam_lamnghiep_2011_v2(1)(1)_Nongnghiep" xfId="10179"/>
    <cellStyle name="_So lieu quoc te TH_Ngiam_lamnghiep_2011_v2(1)(1)_Nongnghiep 2" xfId="10180"/>
    <cellStyle name="_So lieu quoc te TH_Ngiam_lamnghiep_2011_v2(1)(1)_Nongnghiep 3" xfId="10181"/>
    <cellStyle name="_So lieu quoc te TH_NGTK-daydu-2014-Laodong" xfId="10182"/>
    <cellStyle name="_So lieu quoc te TH_NGTK-daydu-2014-Laodong 2" xfId="10183"/>
    <cellStyle name="_So lieu quoc te TH_NGTK-daydu-2014-Laodong 3" xfId="10184"/>
    <cellStyle name="_So lieu quoc te TH_NGTT LN,TS 2012 (Chuan)" xfId="10185"/>
    <cellStyle name="_So lieu quoc te TH_NGTT LN,TS 2012 (Chuan) 2" xfId="10186"/>
    <cellStyle name="_So lieu quoc te TH_NGTT LN,TS 2012 (Chuan) 3" xfId="10187"/>
    <cellStyle name="_So lieu quoc te TH_Nien giam TT Vu Nong nghiep 2012(solieu)-gui Vu TH 29-3-2013" xfId="10188"/>
    <cellStyle name="_So lieu quoc te TH_Nien giam TT Vu Nong nghiep 2012(solieu)-gui Vu TH 29-3-2013 2" xfId="10189"/>
    <cellStyle name="_So lieu quoc te TH_Nien giam TT Vu Nong nghiep 2012(solieu)-gui Vu TH 29-3-2013 3" xfId="10190"/>
    <cellStyle name="_So lieu quoc te TH_Niengiam_Hung_final" xfId="10191"/>
    <cellStyle name="_So lieu quoc te TH_Niengiam_Hung_final 2" xfId="10192"/>
    <cellStyle name="_So lieu quoc te TH_Niengiam_Hung_final 3" xfId="10193"/>
    <cellStyle name="_So lieu quoc te TH_Nongnghiep" xfId="10194"/>
    <cellStyle name="_So lieu quoc te TH_Nongnghiep 2" xfId="10195"/>
    <cellStyle name="_So lieu quoc te TH_Nongnghiep 3" xfId="10196"/>
    <cellStyle name="_So lieu quoc te TH_Nongnghiep NGDD 2012_cap nhat den 24-5-2013(1)" xfId="10197"/>
    <cellStyle name="_So lieu quoc te TH_Nongnghiep NGDD 2012_cap nhat den 24-5-2013(1) 2" xfId="10198"/>
    <cellStyle name="_So lieu quoc te TH_Nongnghiep NGDD 2012_cap nhat den 24-5-2013(1) 3" xfId="10199"/>
    <cellStyle name="_So lieu quoc te TH_Nongnghiep_Nongnghiep NGDD 2012_cap nhat den 24-5-2013(1)" xfId="10200"/>
    <cellStyle name="_So lieu quoc te TH_Nongnghiep_Nongnghiep NGDD 2012_cap nhat den 24-5-2013(1) 2" xfId="10201"/>
    <cellStyle name="_So lieu quoc te TH_Nongnghiep_Nongnghiep NGDD 2012_cap nhat den 24-5-2013(1) 3" xfId="10202"/>
    <cellStyle name="_So lieu quoc te TH_Sovu-lyhon-2014" xfId="10203"/>
    <cellStyle name="_So lieu quoc te TH_TKQG" xfId="10204"/>
    <cellStyle name="_So lieu quoc te TH_Xl0000147" xfId="10205"/>
    <cellStyle name="_So lieu quoc te TH_Xl0000147 2" xfId="10206"/>
    <cellStyle name="_So lieu quoc te TH_Xl0000147 3" xfId="10207"/>
    <cellStyle name="_So lieu quoc te TH_Xl0000167" xfId="10208"/>
    <cellStyle name="_So lieu quoc te TH_Xl0000167 2" xfId="10209"/>
    <cellStyle name="_So lieu quoc te TH_Xl0000167 3" xfId="10210"/>
    <cellStyle name="_So lieu quoc te TH_XNK" xfId="10211"/>
    <cellStyle name="_So lieu quoc te TH_XNK 2" xfId="10212"/>
    <cellStyle name="_So lieu quoc te TH_XNK 3" xfId="10213"/>
    <cellStyle name="_So lieu quoc te TH_XNK_nien giam tom tat nong nghiep 2013" xfId="10214"/>
    <cellStyle name="_So lieu quoc te TH_XNK_Phan II (In)" xfId="10215"/>
    <cellStyle name="_TangGDP" xfId="10216"/>
    <cellStyle name="_TG-TH" xfId="10217"/>
    <cellStyle name="_TG-TH_1" xfId="10218"/>
    <cellStyle name="_TG-TH_2" xfId="10219"/>
    <cellStyle name="_TG-TH_2_12 MSDC_Thuy Van" xfId="10220"/>
    <cellStyle name="_TG-TH_2_Mau" xfId="10221"/>
    <cellStyle name="_TG-TH_2_Xl0000199" xfId="10222"/>
    <cellStyle name="_TG-TH_3" xfId="10223"/>
    <cellStyle name="_TG-TH_4" xfId="10224"/>
    <cellStyle name="_TG-TH_4_12 MSDC_Thuy Van" xfId="10225"/>
    <cellStyle name="_TG-TH_4_Mau" xfId="10226"/>
    <cellStyle name="_TG-TH_4_Xl0000199" xfId="10227"/>
    <cellStyle name="_Tich luy" xfId="10228"/>
    <cellStyle name="_Tieudung" xfId="10229"/>
    <cellStyle name="_Tong hop NGTT" xfId="10230"/>
    <cellStyle name="_Tong hop NGTT 2" xfId="10231"/>
    <cellStyle name="_Tong hop NGTT 3" xfId="10232"/>
    <cellStyle name="_Tong hop NGTT_01 Danh muc hanh chinh (Nam)" xfId="10233"/>
    <cellStyle name="_Tong hop NGTT_01 Danh muc hanh chinh (Nam) 2" xfId="10234"/>
    <cellStyle name="_Tong hop NGTT_01 Danh muc hanh chinh (Nam) 3" xfId="10235"/>
    <cellStyle name="_Tong hop NGTT_01 Don vi HC" xfId="10236"/>
    <cellStyle name="_Tong hop NGTT_01 Don vi HC 2" xfId="10237"/>
    <cellStyle name="_Tong hop NGTT_01 Don vi HC 3" xfId="10238"/>
    <cellStyle name="_Tong hop NGTT_02 Danso_Laodong 2012(chuan) CO SO" xfId="10239"/>
    <cellStyle name="_Tong hop NGTT_02 Danso_Laodong 2012(chuan) CO SO 2" xfId="10240"/>
    <cellStyle name="_Tong hop NGTT_02 Danso_Laodong 2012(chuan) CO SO 3" xfId="10241"/>
    <cellStyle name="_Tong hop NGTT_04 Doanh nghiep va CSKDCT 2012" xfId="10242"/>
    <cellStyle name="_Tong hop NGTT_04 Doanh nghiep va CSKDCT 2012 2" xfId="10243"/>
    <cellStyle name="_Tong hop NGTT_04 Doanh nghiep va CSKDCT 2012 3" xfId="10244"/>
    <cellStyle name="_Tong hop NGTT_12 MSDC_Thuy Van" xfId="10245"/>
    <cellStyle name="_Tong hop NGTT_Ca the" xfId="10246"/>
    <cellStyle name="_Tong hop NGTT_ca the NGDD 2011" xfId="10247"/>
    <cellStyle name="_Tong hop NGTT_Ca the_ca the NGDD 2011" xfId="10248"/>
    <cellStyle name="_Tong hop NGTT_Ca the1(OK)" xfId="10249"/>
    <cellStyle name="_Tong hop NGTT_Dieuchinh-DSTB-2010-2014-Tinh-Trungcau-CTK" xfId="10250"/>
    <cellStyle name="_Tong hop NGTT_Dieuchinh-DSTB-2010-2014-Toanquoc-Chi-XMai-TAnh-25-12-2014" xfId="10251"/>
    <cellStyle name="_Tong hop NGTT_Dieuchinh-DSTB-2010-2014-Toanquoc-Chi-XMai-TAnh-25-12-2014_Dieuchinh-DSTB-2010-2014-Tinh-Trungcau-CTK" xfId="10252"/>
    <cellStyle name="_Tong hop NGTT_Dieuchinh-DSTB-2010-2014-Toanquoc-Chi-XMai-TAnh-25-12-2014_Tonghop-phucdap-Tinh-Hanh-TuanAnh-V1" xfId="10253"/>
    <cellStyle name="_Tong hop NGTT_Dieuchinh-DSTB-2010-2014-Toanquoc-Chi-XMai-TAnh-25-12-2014_Uoc-danso-2014-2015-2016-BoTaichinh" xfId="10254"/>
    <cellStyle name="_Tong hop NGTT_Don vi HC, dat dai, khi hau" xfId="10255"/>
    <cellStyle name="_Tong hop NGTT_Mau" xfId="10256"/>
    <cellStyle name="_Tong hop NGTT_Mau 2" xfId="10257"/>
    <cellStyle name="_Tong hop NGTT_Mau 3" xfId="10258"/>
    <cellStyle name="_Tong hop NGTT_Mau 4" xfId="10259"/>
    <cellStyle name="_Tong hop NGTT_Mau_Book2" xfId="10260"/>
    <cellStyle name="_Tong hop NGTT_Mau_Book2 2" xfId="10261"/>
    <cellStyle name="_Tong hop NGTT_Mau_Book2 3" xfId="10262"/>
    <cellStyle name="_Tong hop NGTT_Mau_NGTK-daydu-2014-Laodong" xfId="10263"/>
    <cellStyle name="_Tong hop NGTT_Mau_NGTK-daydu-2014-Laodong 2" xfId="10264"/>
    <cellStyle name="_Tong hop NGTT_Mau_NGTK-daydu-2014-Laodong 3" xfId="10265"/>
    <cellStyle name="_Tong hop NGTT_Mau_Niengiam_Hung_final" xfId="10266"/>
    <cellStyle name="_Tong hop NGTT_Mau_Niengiam_Hung_final 2" xfId="10267"/>
    <cellStyle name="_Tong hop NGTT_Mau_Niengiam_Hung_final 3" xfId="10268"/>
    <cellStyle name="_Tong hop NGTT_Mau_Sovu-lyhon-2014" xfId="10269"/>
    <cellStyle name="_Tong hop NGTT_NGDD 2013 Thu chi NSNN " xfId="10270"/>
    <cellStyle name="_Tong hop NGTT_NGDD 2013 Thu chi NSNN  2" xfId="10271"/>
    <cellStyle name="_Tong hop NGTT_NGDD 2013 Thu chi NSNN  3" xfId="10272"/>
    <cellStyle name="_Tong hop NGTT_NGTK-daydu-2014-VuDSLD(22.5.2015)" xfId="10273"/>
    <cellStyle name="_Tong hop NGTT_NGTK-daydu-2014-VuDSLD(22.5.2015) 2" xfId="10274"/>
    <cellStyle name="_Tong hop NGTT_NGTK-daydu-2014-VuDSLD(22.5.2015) 3" xfId="10275"/>
    <cellStyle name="_Tong hop NGTT_nien giam 28.5.12_sua tn_Oanh-gui-3.15pm-28-5-2012" xfId="10276"/>
    <cellStyle name="_Tong hop NGTT_Nien giam KT_TV 2010" xfId="10277"/>
    <cellStyle name="_Tong hop NGTT_Nien giam KT_TV 2010 2" xfId="10278"/>
    <cellStyle name="_Tong hop NGTT_Nien giam KT_TV 2010 3" xfId="10279"/>
    <cellStyle name="_Tong hop NGTT_Nien giam KT_TV 2010_Book1" xfId="10280"/>
    <cellStyle name="_Tong hop NGTT_Nien giam KT_TV 2010_Book1 2" xfId="10281"/>
    <cellStyle name="_Tong hop NGTT_Nien giam KT_TV 2010_Book1 3" xfId="10282"/>
    <cellStyle name="_Tong hop NGTT_nien giam tom tat nong nghiep 2013" xfId="10283"/>
    <cellStyle name="_Tong hop NGTT_Phan II (In)" xfId="10284"/>
    <cellStyle name="_Tong hop NGTT_Tysuat-dicu-1-nam-1-4-2014" xfId="10285"/>
    <cellStyle name="_Tong hop NGTT_Tysuat-dicu-1-nam-1-4-2014_Dieuchinh-DSTB-2010-2014-Tinh-Trungcau-CTK" xfId="10286"/>
    <cellStyle name="_Tong hop NGTT_Tysuat-dicu-1-nam-1-4-2014_Tonghop-phucdap-Tinh-Hanh-TuanAnh-V1" xfId="10287"/>
    <cellStyle name="_Tong hop NGTT_Tysuat-dicu-1-nam-1-4-2014_Uoc-danso-2014-2015-2016-BoTaichinh" xfId="10288"/>
    <cellStyle name="_Tong hop NGTT_Uoctinh-danso-31-12-2013-BoTaichinh-OUT" xfId="10289"/>
    <cellStyle name="_Tong hop NGTT_Xl0000006" xfId="10290"/>
    <cellStyle name="_Tong hop NGTT_Xl0000167" xfId="10291"/>
    <cellStyle name="_Tong hop NGTT_Xl0000167 2" xfId="10292"/>
    <cellStyle name="_Tong hop NGTT_Xl0000167 3" xfId="10293"/>
    <cellStyle name="_Tong hop NGTT_Y te-VH TT_Tam(1)" xfId="10294"/>
    <cellStyle name="_y te" xfId="10295"/>
    <cellStyle name="_y te_Xl0000006" xfId="10296"/>
    <cellStyle name="1" xfId="10297"/>
    <cellStyle name="1 10" xfId="10298"/>
    <cellStyle name="1 10 2" xfId="10299"/>
    <cellStyle name="1 10 3" xfId="10300"/>
    <cellStyle name="1 11" xfId="10301"/>
    <cellStyle name="1 11 2" xfId="10302"/>
    <cellStyle name="1 11 3" xfId="10303"/>
    <cellStyle name="1 12" xfId="10304"/>
    <cellStyle name="1 12 2" xfId="10305"/>
    <cellStyle name="1 12 3" xfId="10306"/>
    <cellStyle name="1 13" xfId="10307"/>
    <cellStyle name="1 13 2" xfId="10308"/>
    <cellStyle name="1 13 3" xfId="10309"/>
    <cellStyle name="1 14" xfId="10310"/>
    <cellStyle name="1 14 2" xfId="10311"/>
    <cellStyle name="1 14 3" xfId="10312"/>
    <cellStyle name="1 15" xfId="10313"/>
    <cellStyle name="1 15 2" xfId="10314"/>
    <cellStyle name="1 15 3" xfId="10315"/>
    <cellStyle name="1 16" xfId="10316"/>
    <cellStyle name="1 16 2" xfId="10317"/>
    <cellStyle name="1 16 3" xfId="10318"/>
    <cellStyle name="1 17" xfId="10319"/>
    <cellStyle name="1 17 2" xfId="10320"/>
    <cellStyle name="1 17 3" xfId="10321"/>
    <cellStyle name="1 18" xfId="10322"/>
    <cellStyle name="1 18 2" xfId="10323"/>
    <cellStyle name="1 18 3" xfId="10324"/>
    <cellStyle name="1 19" xfId="10325"/>
    <cellStyle name="1 19 2" xfId="10326"/>
    <cellStyle name="1 19 3" xfId="10327"/>
    <cellStyle name="1 2" xfId="10328"/>
    <cellStyle name="1 2 2" xfId="10329"/>
    <cellStyle name="1 2 3" xfId="10330"/>
    <cellStyle name="1 2 4" xfId="10331"/>
    <cellStyle name="1 20" xfId="10332"/>
    <cellStyle name="1 21" xfId="10333"/>
    <cellStyle name="1 22" xfId="10334"/>
    <cellStyle name="1 3" xfId="10335"/>
    <cellStyle name="1 3 2" xfId="10336"/>
    <cellStyle name="1 3 3" xfId="10337"/>
    <cellStyle name="1 4" xfId="10338"/>
    <cellStyle name="1 4 2" xfId="10339"/>
    <cellStyle name="1 4 3" xfId="10340"/>
    <cellStyle name="1 5" xfId="10341"/>
    <cellStyle name="1 5 2" xfId="10342"/>
    <cellStyle name="1 5 3" xfId="10343"/>
    <cellStyle name="1 6" xfId="10344"/>
    <cellStyle name="1 6 2" xfId="10345"/>
    <cellStyle name="1 6 3" xfId="10346"/>
    <cellStyle name="1 7" xfId="10347"/>
    <cellStyle name="1 7 2" xfId="10348"/>
    <cellStyle name="1 7 3" xfId="10349"/>
    <cellStyle name="1 8" xfId="10350"/>
    <cellStyle name="1 8 2" xfId="10351"/>
    <cellStyle name="1 8 3" xfId="10352"/>
    <cellStyle name="1 9" xfId="10353"/>
    <cellStyle name="1 9 2" xfId="10354"/>
    <cellStyle name="1 9 3" xfId="10355"/>
    <cellStyle name="1_01 Don vi HC" xfId="10356"/>
    <cellStyle name="1_01 Don vi HC 2" xfId="10357"/>
    <cellStyle name="1_01 Don vi HC 3" xfId="10358"/>
    <cellStyle name="1_01 Don vi HC 4" xfId="10359"/>
    <cellStyle name="1_01 Don vi HC_Book2" xfId="10360"/>
    <cellStyle name="1_01 Don vi HC_Book2 2" xfId="10361"/>
    <cellStyle name="1_01 Don vi HC_Book2 3" xfId="10362"/>
    <cellStyle name="1_01 Don vi HC_NGTK-daydu-2014-Laodong" xfId="10363"/>
    <cellStyle name="1_01 Don vi HC_NGTK-daydu-2014-Laodong 2" xfId="10364"/>
    <cellStyle name="1_01 Don vi HC_NGTK-daydu-2014-Laodong 3" xfId="10365"/>
    <cellStyle name="1_01 Don vi HC_Niengiam_Hung_final" xfId="10366"/>
    <cellStyle name="1_01 Don vi HC_Niengiam_Hung_final 2" xfId="10367"/>
    <cellStyle name="1_01 Don vi HC_Niengiam_Hung_final 3" xfId="10368"/>
    <cellStyle name="1_01 Don vi HC_Sovu-lyhon-2014" xfId="10369"/>
    <cellStyle name="1_01 DVHC-DSLD 2010" xfId="10370"/>
    <cellStyle name="1_01 DVHC-DSLD 2010 2" xfId="10371"/>
    <cellStyle name="1_01 DVHC-DSLD 2010 3" xfId="10372"/>
    <cellStyle name="1_01 DVHC-DSLD 2010_01 Don vi HC" xfId="10373"/>
    <cellStyle name="1_01 DVHC-DSLD 2010_01 Don vi HC 2" xfId="10374"/>
    <cellStyle name="1_01 DVHC-DSLD 2010_01 Don vi HC 3" xfId="10375"/>
    <cellStyle name="1_01 DVHC-DSLD 2010_01 Don vi HC 4" xfId="10376"/>
    <cellStyle name="1_01 DVHC-DSLD 2010_01 Don vi HC_Book2" xfId="10377"/>
    <cellStyle name="1_01 DVHC-DSLD 2010_01 Don vi HC_Book2 2" xfId="10378"/>
    <cellStyle name="1_01 DVHC-DSLD 2010_01 Don vi HC_Book2 3" xfId="10379"/>
    <cellStyle name="1_01 DVHC-DSLD 2010_01 Don vi HC_NGTK-daydu-2014-Laodong" xfId="10380"/>
    <cellStyle name="1_01 DVHC-DSLD 2010_01 Don vi HC_NGTK-daydu-2014-Laodong 2" xfId="10381"/>
    <cellStyle name="1_01 DVHC-DSLD 2010_01 Don vi HC_NGTK-daydu-2014-Laodong 3" xfId="10382"/>
    <cellStyle name="1_01 DVHC-DSLD 2010_01 Don vi HC_Niengiam_Hung_final" xfId="10383"/>
    <cellStyle name="1_01 DVHC-DSLD 2010_01 Don vi HC_Niengiam_Hung_final 2" xfId="10384"/>
    <cellStyle name="1_01 DVHC-DSLD 2010_01 Don vi HC_Niengiam_Hung_final 3" xfId="10385"/>
    <cellStyle name="1_01 DVHC-DSLD 2010_01 Don vi HC_Sovu-lyhon-2014" xfId="10386"/>
    <cellStyle name="1_01 DVHC-DSLD 2010_02 Danso_Laodong 2012(chuan) CO SO" xfId="10387"/>
    <cellStyle name="1_01 DVHC-DSLD 2010_02 Danso_Laodong 2012(chuan) CO SO 2" xfId="10388"/>
    <cellStyle name="1_01 DVHC-DSLD 2010_02 Danso_Laodong 2012(chuan) CO SO 3" xfId="10389"/>
    <cellStyle name="1_01 DVHC-DSLD 2010_04 Doanh nghiep va CSKDCT 2012" xfId="10390"/>
    <cellStyle name="1_01 DVHC-DSLD 2010_04 Doanh nghiep va CSKDCT 2012 2" xfId="10391"/>
    <cellStyle name="1_01 DVHC-DSLD 2010_04 Doanh nghiep va CSKDCT 2012 3" xfId="10392"/>
    <cellStyle name="1_01 DVHC-DSLD 2010_08 Thuong mai Tong muc - Diep" xfId="10393"/>
    <cellStyle name="1_01 DVHC-DSLD 2010_08 Thuong mai Tong muc - Diep 2" xfId="10394"/>
    <cellStyle name="1_01 DVHC-DSLD 2010_08 Thuong mai Tong muc - Diep 3" xfId="10395"/>
    <cellStyle name="1_01 DVHC-DSLD 2010_12 MSDC_Thuy Van" xfId="10396"/>
    <cellStyle name="1_01 DVHC-DSLD 2010_Bo sung 04 bieu Cong nghiep" xfId="10397"/>
    <cellStyle name="1_01 DVHC-DSLD 2010_Bo sung 04 bieu Cong nghiep 2" xfId="10398"/>
    <cellStyle name="1_01 DVHC-DSLD 2010_Bo sung 04 bieu Cong nghiep 3" xfId="10399"/>
    <cellStyle name="1_01 DVHC-DSLD 2010_Bo sung 04 bieu Cong nghiep 4" xfId="10400"/>
    <cellStyle name="1_01 DVHC-DSLD 2010_Bo sung 04 bieu Cong nghiep_Book2" xfId="10401"/>
    <cellStyle name="1_01 DVHC-DSLD 2010_Bo sung 04 bieu Cong nghiep_Book2 2" xfId="10402"/>
    <cellStyle name="1_01 DVHC-DSLD 2010_Bo sung 04 bieu Cong nghiep_Book2 3" xfId="10403"/>
    <cellStyle name="1_01 DVHC-DSLD 2010_Bo sung 04 bieu Cong nghiep_Dieuchinh-DSTB-2010-2014-Tinh-Trungcau-CTK" xfId="10404"/>
    <cellStyle name="1_01 DVHC-DSLD 2010_Bo sung 04 bieu Cong nghiep_Market DSLD 2013  Co so" xfId="10405"/>
    <cellStyle name="1_01 DVHC-DSLD 2010_Bo sung 04 bieu Cong nghiep_Market DSLD 2013  Co so_Dieuchinh-DSTB-2010-2014-Tinh-Trungcau-CTK" xfId="10406"/>
    <cellStyle name="1_01 DVHC-DSLD 2010_Bo sung 04 bieu Cong nghiep_Market DSLD 2013  Co so_Tonghop-phucdap-Tinh-Hanh-TuanAnh-V1" xfId="10407"/>
    <cellStyle name="1_01 DVHC-DSLD 2010_Bo sung 04 bieu Cong nghiep_Market DSLD 2013  Co so_Uoc-danso-2014-2015-2016-BoTaichinh" xfId="10408"/>
    <cellStyle name="1_01 DVHC-DSLD 2010_Bo sung 04 bieu Cong nghiep_Mau" xfId="10409"/>
    <cellStyle name="1_01 DVHC-DSLD 2010_Bo sung 04 bieu Cong nghiep_Mau 2" xfId="10410"/>
    <cellStyle name="1_01 DVHC-DSLD 2010_Bo sung 04 bieu Cong nghiep_Mau 3" xfId="10411"/>
    <cellStyle name="1_01 DVHC-DSLD 2010_Bo sung 04 bieu Cong nghiep_NGTK-daydu-2014-Laodong" xfId="10412"/>
    <cellStyle name="1_01 DVHC-DSLD 2010_Bo sung 04 bieu Cong nghiep_NGTK-daydu-2014-Laodong 2" xfId="10413"/>
    <cellStyle name="1_01 DVHC-DSLD 2010_Bo sung 04 bieu Cong nghiep_NGTK-daydu-2014-Laodong 3" xfId="10414"/>
    <cellStyle name="1_01 DVHC-DSLD 2010_Bo sung 04 bieu Cong nghiep_Nien giam Thong ke_DSLD_2013_gui vu TH" xfId="10415"/>
    <cellStyle name="1_01 DVHC-DSLD 2010_Bo sung 04 bieu Cong nghiep_Nien giam Thong ke_DSLD_2013_gui vu TH_25-12-2014" xfId="10416"/>
    <cellStyle name="1_01 DVHC-DSLD 2010_Bo sung 04 bieu Cong nghiep_Nien giam Thong ke_DSLD_2013_gui vu TH_25-12-2014_Dieuchinh-DSTB-2010-2014-Tinh-Trungcau-CTK" xfId="10417"/>
    <cellStyle name="1_01 DVHC-DSLD 2010_Bo sung 04 bieu Cong nghiep_Nien giam Thong ke_DSLD_2013_gui vu TH_25-12-2014_Tonghop-phucdap-Tinh-Hanh-TuanAnh-V1" xfId="10418"/>
    <cellStyle name="1_01 DVHC-DSLD 2010_Bo sung 04 bieu Cong nghiep_Nien giam Thong ke_DSLD_2013_gui vu TH_25-12-2014_Uoc-danso-2014-2015-2016-BoTaichinh" xfId="10419"/>
    <cellStyle name="1_01 DVHC-DSLD 2010_Bo sung 04 bieu Cong nghiep_Nien giam Thong ke_DSLD_2013_gui vu TH_Dieuchinh-DSTB-2010-2014-Tinh-Trungcau-CTK" xfId="10420"/>
    <cellStyle name="1_01 DVHC-DSLD 2010_Bo sung 04 bieu Cong nghiep_Nien giam Thong ke_DSLD_2013_gui vu TH_Tonghop-phucdap-Tinh-Hanh-TuanAnh-V1" xfId="10421"/>
    <cellStyle name="1_01 DVHC-DSLD 2010_Bo sung 04 bieu Cong nghiep_Nien giam Thong ke_DSLD_2013_gui vu TH_Uoc-danso-2014-2015-2016-BoTaichinh" xfId="10422"/>
    <cellStyle name="1_01 DVHC-DSLD 2010_Bo sung 04 bieu Cong nghiep_Niengiam_Hung_final" xfId="10423"/>
    <cellStyle name="1_01 DVHC-DSLD 2010_Bo sung 04 bieu Cong nghiep_Niengiam_Hung_final 2" xfId="10424"/>
    <cellStyle name="1_01 DVHC-DSLD 2010_Bo sung 04 bieu Cong nghiep_Niengiam_Hung_final 3" xfId="10425"/>
    <cellStyle name="1_01 DVHC-DSLD 2010_Bo sung 04 bieu Cong nghiep_Sovu-lyhon-2014" xfId="10426"/>
    <cellStyle name="1_01 DVHC-DSLD 2010_Bo sung 04 bieu Cong nghiep_Tonghop-phucdap-Tinh-Hanh-TuanAnh-V1" xfId="10427"/>
    <cellStyle name="1_01 DVHC-DSLD 2010_Bo sung 04 bieu Cong nghiep_Uoc-danso-2014-2015-2016-BoTaichinh" xfId="10428"/>
    <cellStyle name="1_01 DVHC-DSLD 2010_Bo sung 04 bieu Cong nghiep_Uoctinh-danso-31-12-2013-BoTaichinh-OUT" xfId="10429"/>
    <cellStyle name="1_01 DVHC-DSLD 2010_Ca the" xfId="10430"/>
    <cellStyle name="1_01 DVHC-DSLD 2010_ca the NGDD 2011" xfId="10431"/>
    <cellStyle name="1_01 DVHC-DSLD 2010_Ca the_ca the NGDD 2011" xfId="10432"/>
    <cellStyle name="1_01 DVHC-DSLD 2010_Ca the1(OK)" xfId="10433"/>
    <cellStyle name="1_01 DVHC-DSLD 2010_Dieuchinh-DSTB-2010-2014-Tinh-Trungcau-CTK" xfId="10434"/>
    <cellStyle name="1_01 DVHC-DSLD 2010_Dieuchinh-DSTB-2010-2014-Toanquoc-Chi-XMai-TAnh-25-12-2014" xfId="10435"/>
    <cellStyle name="1_01 DVHC-DSLD 2010_Dieuchinh-DSTB-2010-2014-Toanquoc-Chi-XMai-TAnh-25-12-2014_Dieuchinh-DSTB-2010-2014-Tinh-Trungcau-CTK" xfId="10436"/>
    <cellStyle name="1_01 DVHC-DSLD 2010_Dieuchinh-DSTB-2010-2014-Toanquoc-Chi-XMai-TAnh-25-12-2014_Tonghop-phucdap-Tinh-Hanh-TuanAnh-V1" xfId="10437"/>
    <cellStyle name="1_01 DVHC-DSLD 2010_Dieuchinh-DSTB-2010-2014-Toanquoc-Chi-XMai-TAnh-25-12-2014_Uoc-danso-2014-2015-2016-BoTaichinh" xfId="10438"/>
    <cellStyle name="1_01 DVHC-DSLD 2010_Don vi HC, dat dai, khi hau" xfId="10439"/>
    <cellStyle name="1_01 DVHC-DSLD 2010_Mau" xfId="10440"/>
    <cellStyle name="1_01 DVHC-DSLD 2010_Mau 2" xfId="10441"/>
    <cellStyle name="1_01 DVHC-DSLD 2010_Mau 3" xfId="10442"/>
    <cellStyle name="1_01 DVHC-DSLD 2010_Mau 4" xfId="10443"/>
    <cellStyle name="1_01 DVHC-DSLD 2010_Mau_1" xfId="10444"/>
    <cellStyle name="1_01 DVHC-DSLD 2010_Mau_1 2" xfId="10445"/>
    <cellStyle name="1_01 DVHC-DSLD 2010_Mau_1 3" xfId="10446"/>
    <cellStyle name="1_01 DVHC-DSLD 2010_Mau_12 MSDC_Thuy Van" xfId="10447"/>
    <cellStyle name="1_01 DVHC-DSLD 2010_Mau_Book2" xfId="10448"/>
    <cellStyle name="1_01 DVHC-DSLD 2010_Mau_Book2 2" xfId="10449"/>
    <cellStyle name="1_01 DVHC-DSLD 2010_Mau_Book2 3" xfId="10450"/>
    <cellStyle name="1_01 DVHC-DSLD 2010_Mau_NGTK-daydu-2014-Laodong" xfId="10451"/>
    <cellStyle name="1_01 DVHC-DSLD 2010_Mau_NGTK-daydu-2014-Laodong 2" xfId="10452"/>
    <cellStyle name="1_01 DVHC-DSLD 2010_Mau_NGTK-daydu-2014-Laodong 3" xfId="10453"/>
    <cellStyle name="1_01 DVHC-DSLD 2010_Mau_Niengiam_Hung_final" xfId="10454"/>
    <cellStyle name="1_01 DVHC-DSLD 2010_Mau_Niengiam_Hung_final 2" xfId="10455"/>
    <cellStyle name="1_01 DVHC-DSLD 2010_Mau_Niengiam_Hung_final 3" xfId="10456"/>
    <cellStyle name="1_01 DVHC-DSLD 2010_Mau_Sovu-lyhon-2014" xfId="10457"/>
    <cellStyle name="1_01 DVHC-DSLD 2010_Mau_Tong Muc 2014" xfId="10458"/>
    <cellStyle name="1_01 DVHC-DSLD 2010_Mau_Tong Muc 2014 2" xfId="10459"/>
    <cellStyle name="1_01 DVHC-DSLD 2010_Mau_Tong Muc 2014 3" xfId="10460"/>
    <cellStyle name="1_01 DVHC-DSLD 2010_NGDD 2013 Thu chi NSNN " xfId="10461"/>
    <cellStyle name="1_01 DVHC-DSLD 2010_NGDD 2013 Thu chi NSNN  2" xfId="10462"/>
    <cellStyle name="1_01 DVHC-DSLD 2010_NGDD 2013 Thu chi NSNN  3" xfId="10463"/>
    <cellStyle name="1_01 DVHC-DSLD 2010_NGTK-daydu-2014-VuDSLD(22.5.2015)" xfId="10464"/>
    <cellStyle name="1_01 DVHC-DSLD 2010_NGTK-daydu-2014-VuDSLD(22.5.2015) 2" xfId="10465"/>
    <cellStyle name="1_01 DVHC-DSLD 2010_NGTK-daydu-2014-VuDSLD(22.5.2015) 3" xfId="10466"/>
    <cellStyle name="1_01 DVHC-DSLD 2010_nien giam 28.5.12_sua tn_Oanh-gui-3.15pm-28-5-2012" xfId="10467"/>
    <cellStyle name="1_01 DVHC-DSLD 2010_Nien giam KT_TV 2010" xfId="10468"/>
    <cellStyle name="1_01 DVHC-DSLD 2010_Nien giam KT_TV 2010 2" xfId="10469"/>
    <cellStyle name="1_01 DVHC-DSLD 2010_Nien giam KT_TV 2010 3" xfId="10470"/>
    <cellStyle name="1_01 DVHC-DSLD 2010_Nien giam KT_TV 2010_Book1" xfId="10471"/>
    <cellStyle name="1_01 DVHC-DSLD 2010_Nien giam KT_TV 2010_Book1 2" xfId="10472"/>
    <cellStyle name="1_01 DVHC-DSLD 2010_Nien giam KT_TV 2010_Book1 3" xfId="10473"/>
    <cellStyle name="1_01 DVHC-DSLD 2010_nien giam tom tat 2010 (thuy)" xfId="10474"/>
    <cellStyle name="1_01 DVHC-DSLD 2010_nien giam tom tat 2010 (thuy) 2" xfId="10475"/>
    <cellStyle name="1_01 DVHC-DSLD 2010_nien giam tom tat 2010 (thuy) 3" xfId="10476"/>
    <cellStyle name="1_01 DVHC-DSLD 2010_nien giam tom tat 2010 (thuy)_01 Danh muc hanh chinh (Nam)" xfId="10477"/>
    <cellStyle name="1_01 DVHC-DSLD 2010_nien giam tom tat 2010 (thuy)_01 Danh muc hanh chinh (Nam) 2" xfId="10478"/>
    <cellStyle name="1_01 DVHC-DSLD 2010_nien giam tom tat 2010 (thuy)_01 Danh muc hanh chinh (Nam) 3" xfId="10479"/>
    <cellStyle name="1_01 DVHC-DSLD 2010_nien giam tom tat 2010 (thuy)_01 Don vi HC" xfId="10480"/>
    <cellStyle name="1_01 DVHC-DSLD 2010_nien giam tom tat 2010 (thuy)_01 Don vi HC 2" xfId="10481"/>
    <cellStyle name="1_01 DVHC-DSLD 2010_nien giam tom tat 2010 (thuy)_01 Don vi HC 3" xfId="10482"/>
    <cellStyle name="1_01 DVHC-DSLD 2010_nien giam tom tat 2010 (thuy)_01 Don vi HC 4" xfId="10483"/>
    <cellStyle name="1_01 DVHC-DSLD 2010_nien giam tom tat 2010 (thuy)_01 Don vi HC_Book2" xfId="10484"/>
    <cellStyle name="1_01 DVHC-DSLD 2010_nien giam tom tat 2010 (thuy)_01 Don vi HC_Book2 2" xfId="10485"/>
    <cellStyle name="1_01 DVHC-DSLD 2010_nien giam tom tat 2010 (thuy)_01 Don vi HC_Book2 3" xfId="10486"/>
    <cellStyle name="1_01 DVHC-DSLD 2010_nien giam tom tat 2010 (thuy)_01 Don vi HC_NGTK-daydu-2014-Laodong" xfId="10487"/>
    <cellStyle name="1_01 DVHC-DSLD 2010_nien giam tom tat 2010 (thuy)_01 Don vi HC_NGTK-daydu-2014-Laodong 2" xfId="10488"/>
    <cellStyle name="1_01 DVHC-DSLD 2010_nien giam tom tat 2010 (thuy)_01 Don vi HC_NGTK-daydu-2014-Laodong 3" xfId="10489"/>
    <cellStyle name="1_01 DVHC-DSLD 2010_nien giam tom tat 2010 (thuy)_01 Don vi HC_Niengiam_Hung_final" xfId="10490"/>
    <cellStyle name="1_01 DVHC-DSLD 2010_nien giam tom tat 2010 (thuy)_01 Don vi HC_Niengiam_Hung_final 2" xfId="10491"/>
    <cellStyle name="1_01 DVHC-DSLD 2010_nien giam tom tat 2010 (thuy)_01 Don vi HC_Niengiam_Hung_final 3" xfId="10492"/>
    <cellStyle name="1_01 DVHC-DSLD 2010_nien giam tom tat 2010 (thuy)_01 Don vi HC_Sovu-lyhon-2014" xfId="10493"/>
    <cellStyle name="1_01 DVHC-DSLD 2010_nien giam tom tat 2010 (thuy)_02 Danso_Laodong 2012(chuan) CO SO" xfId="10494"/>
    <cellStyle name="1_01 DVHC-DSLD 2010_nien giam tom tat 2010 (thuy)_02 Danso_Laodong 2012(chuan) CO SO 2" xfId="10495"/>
    <cellStyle name="1_01 DVHC-DSLD 2010_nien giam tom tat 2010 (thuy)_02 Danso_Laodong 2012(chuan) CO SO 3" xfId="10496"/>
    <cellStyle name="1_01 DVHC-DSLD 2010_nien giam tom tat 2010 (thuy)_04 Doanh nghiep va CSKDCT 2012" xfId="10497"/>
    <cellStyle name="1_01 DVHC-DSLD 2010_nien giam tom tat 2010 (thuy)_04 Doanh nghiep va CSKDCT 2012 2" xfId="10498"/>
    <cellStyle name="1_01 DVHC-DSLD 2010_nien giam tom tat 2010 (thuy)_04 Doanh nghiep va CSKDCT 2012 3" xfId="10499"/>
    <cellStyle name="1_01 DVHC-DSLD 2010_nien giam tom tat 2010 (thuy)_08 Thuong mai Tong muc - Diep" xfId="10500"/>
    <cellStyle name="1_01 DVHC-DSLD 2010_nien giam tom tat 2010 (thuy)_08 Thuong mai Tong muc - Diep 2" xfId="10501"/>
    <cellStyle name="1_01 DVHC-DSLD 2010_nien giam tom tat 2010 (thuy)_08 Thuong mai Tong muc - Diep 3" xfId="10502"/>
    <cellStyle name="1_01 DVHC-DSLD 2010_nien giam tom tat 2010 (thuy)_09 Thuong mai va Du lich" xfId="10503"/>
    <cellStyle name="1_01 DVHC-DSLD 2010_nien giam tom tat 2010 (thuy)_09 Thuong mai va Du lich 2" xfId="10504"/>
    <cellStyle name="1_01 DVHC-DSLD 2010_nien giam tom tat 2010 (thuy)_09 Thuong mai va Du lich_01 Danh muc hanh chinh (Nam)" xfId="10505"/>
    <cellStyle name="1_01 DVHC-DSLD 2010_nien giam tom tat 2010 (thuy)_09 Thuong mai va Du lich_01 Danh muc hanh chinh (Nam) 2" xfId="10506"/>
    <cellStyle name="1_01 DVHC-DSLD 2010_nien giam tom tat 2010 (thuy)_09 Thuong mai va Du lich_01 Danh muc hanh chinh (Nam) 3" xfId="10507"/>
    <cellStyle name="1_01 DVHC-DSLD 2010_nien giam tom tat 2010 (thuy)_09 Thuong mai va Du lich_01 Don vi HC" xfId="10508"/>
    <cellStyle name="1_01 DVHC-DSLD 2010_nien giam tom tat 2010 (thuy)_09 Thuong mai va Du lich_01 Don vi HC 2" xfId="10509"/>
    <cellStyle name="1_01 DVHC-DSLD 2010_nien giam tom tat 2010 (thuy)_09 Thuong mai va Du lich_01 Don vi HC 3" xfId="10510"/>
    <cellStyle name="1_01 DVHC-DSLD 2010_nien giam tom tat 2010 (thuy)_09 Thuong mai va Du lich_Book2" xfId="10511"/>
    <cellStyle name="1_01 DVHC-DSLD 2010_nien giam tom tat 2010 (thuy)_09 Thuong mai va Du lich_Book2 2" xfId="10512"/>
    <cellStyle name="1_01 DVHC-DSLD 2010_nien giam tom tat 2010 (thuy)_09 Thuong mai va Du lich_Book2 3" xfId="10513"/>
    <cellStyle name="1_01 DVHC-DSLD 2010_nien giam tom tat 2010 (thuy)_09 Thuong mai va Du lich_Mau" xfId="10514"/>
    <cellStyle name="1_01 DVHC-DSLD 2010_nien giam tom tat 2010 (thuy)_09 Thuong mai va Du lich_Mau 2" xfId="10515"/>
    <cellStyle name="1_01 DVHC-DSLD 2010_nien giam tom tat 2010 (thuy)_09 Thuong mai va Du lich_Mau 3" xfId="10516"/>
    <cellStyle name="1_01 DVHC-DSLD 2010_nien giam tom tat 2010 (thuy)_09 Thuong mai va Du lich_NGDD 2013 Thu chi NSNN " xfId="10517"/>
    <cellStyle name="1_01 DVHC-DSLD 2010_nien giam tom tat 2010 (thuy)_09 Thuong mai va Du lich_NGDD 2013 Thu chi NSNN  2" xfId="10518"/>
    <cellStyle name="1_01 DVHC-DSLD 2010_nien giam tom tat 2010 (thuy)_09 Thuong mai va Du lich_NGDD 2013 Thu chi NSNN  3" xfId="10519"/>
    <cellStyle name="1_01 DVHC-DSLD 2010_nien giam tom tat 2010 (thuy)_09 Thuong mai va Du lich_NGTK-daydu-2014-Laodong" xfId="10520"/>
    <cellStyle name="1_01 DVHC-DSLD 2010_nien giam tom tat 2010 (thuy)_09 Thuong mai va Du lich_NGTK-daydu-2014-Laodong 2" xfId="10521"/>
    <cellStyle name="1_01 DVHC-DSLD 2010_nien giam tom tat 2010 (thuy)_09 Thuong mai va Du lich_NGTK-daydu-2014-Laodong 3" xfId="10522"/>
    <cellStyle name="1_01 DVHC-DSLD 2010_nien giam tom tat 2010 (thuy)_09 Thuong mai va Du lich_nien giam tom tat nong nghiep 2013" xfId="10523"/>
    <cellStyle name="1_01 DVHC-DSLD 2010_nien giam tom tat 2010 (thuy)_09 Thuong mai va Du lich_Niengiam_Hung_final" xfId="10524"/>
    <cellStyle name="1_01 DVHC-DSLD 2010_nien giam tom tat 2010 (thuy)_09 Thuong mai va Du lich_Niengiam_Hung_final 2" xfId="10525"/>
    <cellStyle name="1_01 DVHC-DSLD 2010_nien giam tom tat 2010 (thuy)_09 Thuong mai va Du lich_Niengiam_Hung_final 3" xfId="10526"/>
    <cellStyle name="1_01 DVHC-DSLD 2010_nien giam tom tat 2010 (thuy)_09 Thuong mai va Du lich_Phan II (In)" xfId="10527"/>
    <cellStyle name="1_01 DVHC-DSLD 2010_nien giam tom tat 2010 (thuy)_09 Thuong mai va Du lich_Sovu-lyhon-2014" xfId="10528"/>
    <cellStyle name="1_01 DVHC-DSLD 2010_nien giam tom tat 2010 (thuy)_09 Thuong mai va Du lich_Tong Muc 2014" xfId="10529"/>
    <cellStyle name="1_01 DVHC-DSLD 2010_nien giam tom tat 2010 (thuy)_09 Thuong mai va Du lich_Tong Muc 2014 2" xfId="10530"/>
    <cellStyle name="1_01 DVHC-DSLD 2010_nien giam tom tat 2010 (thuy)_09 Thuong mai va Du lich_Tong Muc 2014 3" xfId="10531"/>
    <cellStyle name="1_01 DVHC-DSLD 2010_nien giam tom tat 2010 (thuy)_12 MSDC_Thuy Van" xfId="10532"/>
    <cellStyle name="1_01 DVHC-DSLD 2010_nien giam tom tat 2010 (thuy)_Dieuchinh-DSTB-2010-2014-Tinh-Trungcau-CTK" xfId="10533"/>
    <cellStyle name="1_01 DVHC-DSLD 2010_nien giam tom tat 2010 (thuy)_Dieuchinh-DSTB-2010-2014-Toanquoc-Chi-XMai-TAnh-25-12-2014" xfId="10534"/>
    <cellStyle name="1_01 DVHC-DSLD 2010_nien giam tom tat 2010 (thuy)_Dieuchinh-DSTB-2010-2014-Toanquoc-Chi-XMai-TAnh-25-12-2014_Dieuchinh-DSTB-2010-2014-Tinh-Trungcau-CTK" xfId="10535"/>
    <cellStyle name="1_01 DVHC-DSLD 2010_nien giam tom tat 2010 (thuy)_Dieuchinh-DSTB-2010-2014-Toanquoc-Chi-XMai-TAnh-25-12-2014_Tonghop-phucdap-Tinh-Hanh-TuanAnh-V1" xfId="10536"/>
    <cellStyle name="1_01 DVHC-DSLD 2010_nien giam tom tat 2010 (thuy)_Dieuchinh-DSTB-2010-2014-Toanquoc-Chi-XMai-TAnh-25-12-2014_Uoc-danso-2014-2015-2016-BoTaichinh" xfId="10537"/>
    <cellStyle name="1_01 DVHC-DSLD 2010_nien giam tom tat 2010 (thuy)_Don vi HC, dat dai, khi hau" xfId="10538"/>
    <cellStyle name="1_01 DVHC-DSLD 2010_nien giam tom tat 2010 (thuy)_Mau" xfId="10539"/>
    <cellStyle name="1_01 DVHC-DSLD 2010_nien giam tom tat 2010 (thuy)_Mau 2" xfId="10540"/>
    <cellStyle name="1_01 DVHC-DSLD 2010_nien giam tom tat 2010 (thuy)_Mau 3" xfId="10541"/>
    <cellStyle name="1_01 DVHC-DSLD 2010_nien giam tom tat 2010 (thuy)_NGTK-daydu-2014-VuDSLD(22.5.2015)" xfId="10542"/>
    <cellStyle name="1_01 DVHC-DSLD 2010_nien giam tom tat 2010 (thuy)_NGTK-daydu-2014-VuDSLD(22.5.2015) 2" xfId="10543"/>
    <cellStyle name="1_01 DVHC-DSLD 2010_nien giam tom tat 2010 (thuy)_NGTK-daydu-2014-VuDSLD(22.5.2015) 3" xfId="10544"/>
    <cellStyle name="1_01 DVHC-DSLD 2010_nien giam tom tat 2010 (thuy)_nien giam 28.5.12_sua tn_Oanh-gui-3.15pm-28-5-2012" xfId="10545"/>
    <cellStyle name="1_01 DVHC-DSLD 2010_nien giam tom tat 2010 (thuy)_nien giam tom tat nong nghiep 2013" xfId="10546"/>
    <cellStyle name="1_01 DVHC-DSLD 2010_nien giam tom tat 2010 (thuy)_Phan II (In)" xfId="10547"/>
    <cellStyle name="1_01 DVHC-DSLD 2010_nien giam tom tat 2010 (thuy)_TKQG" xfId="10548"/>
    <cellStyle name="1_01 DVHC-DSLD 2010_nien giam tom tat 2010 (thuy)_Tysuat-dicu-1-nam-1-4-2014" xfId="10549"/>
    <cellStyle name="1_01 DVHC-DSLD 2010_nien giam tom tat 2010 (thuy)_Tysuat-dicu-1-nam-1-4-2014_Dieuchinh-DSTB-2010-2014-Tinh-Trungcau-CTK" xfId="10550"/>
    <cellStyle name="1_01 DVHC-DSLD 2010_nien giam tom tat 2010 (thuy)_Tysuat-dicu-1-nam-1-4-2014_Tonghop-phucdap-Tinh-Hanh-TuanAnh-V1" xfId="10551"/>
    <cellStyle name="1_01 DVHC-DSLD 2010_nien giam tom tat 2010 (thuy)_Tysuat-dicu-1-nam-1-4-2014_Uoc-danso-2014-2015-2016-BoTaichinh" xfId="10552"/>
    <cellStyle name="1_01 DVHC-DSLD 2010_nien giam tom tat 2010 (thuy)_Uoctinh-danso-31-12-2013-BoTaichinh-OUT" xfId="10553"/>
    <cellStyle name="1_01 DVHC-DSLD 2010_nien giam tom tat 2010 (thuy)_Xl0000006" xfId="10554"/>
    <cellStyle name="1_01 DVHC-DSLD 2010_nien giam tom tat 2010 (thuy)_Xl0000167" xfId="10555"/>
    <cellStyle name="1_01 DVHC-DSLD 2010_nien giam tom tat 2010 (thuy)_Xl0000167 2" xfId="10556"/>
    <cellStyle name="1_01 DVHC-DSLD 2010_nien giam tom tat 2010 (thuy)_Xl0000167 3" xfId="10557"/>
    <cellStyle name="1_01 DVHC-DSLD 2010_nien giam tom tat 2010 (thuy)_Y te-VH TT_Tam(1)" xfId="10558"/>
    <cellStyle name="1_01 DVHC-DSLD 2010_nien giam tom tat nong nghiep 2013" xfId="10559"/>
    <cellStyle name="1_01 DVHC-DSLD 2010_Phan II (In)" xfId="10560"/>
    <cellStyle name="1_01 DVHC-DSLD 2010_Tong hop NGTT" xfId="10561"/>
    <cellStyle name="1_01 DVHC-DSLD 2010_Tong hop NGTT 2" xfId="10562"/>
    <cellStyle name="1_01 DVHC-DSLD 2010_Tong hop NGTT 3" xfId="10563"/>
    <cellStyle name="1_01 DVHC-DSLD 2010_Tong hop NGTT 4" xfId="10564"/>
    <cellStyle name="1_01 DVHC-DSLD 2010_Tong hop NGTT_09 Thuong mai va Du lich" xfId="10565"/>
    <cellStyle name="1_01 DVHC-DSLD 2010_Tong hop NGTT_09 Thuong mai va Du lich 2" xfId="10566"/>
    <cellStyle name="1_01 DVHC-DSLD 2010_Tong hop NGTT_09 Thuong mai va Du lich_01 Danh muc hanh chinh (Nam)" xfId="10567"/>
    <cellStyle name="1_01 DVHC-DSLD 2010_Tong hop NGTT_09 Thuong mai va Du lich_01 Danh muc hanh chinh (Nam) 2" xfId="10568"/>
    <cellStyle name="1_01 DVHC-DSLD 2010_Tong hop NGTT_09 Thuong mai va Du lich_01 Danh muc hanh chinh (Nam) 3" xfId="10569"/>
    <cellStyle name="1_01 DVHC-DSLD 2010_Tong hop NGTT_09 Thuong mai va Du lich_01 Don vi HC" xfId="10570"/>
    <cellStyle name="1_01 DVHC-DSLD 2010_Tong hop NGTT_09 Thuong mai va Du lich_01 Don vi HC 2" xfId="10571"/>
    <cellStyle name="1_01 DVHC-DSLD 2010_Tong hop NGTT_09 Thuong mai va Du lich_01 Don vi HC 3" xfId="10572"/>
    <cellStyle name="1_01 DVHC-DSLD 2010_Tong hop NGTT_09 Thuong mai va Du lich_Book2" xfId="10573"/>
    <cellStyle name="1_01 DVHC-DSLD 2010_Tong hop NGTT_09 Thuong mai va Du lich_Book2 2" xfId="10574"/>
    <cellStyle name="1_01 DVHC-DSLD 2010_Tong hop NGTT_09 Thuong mai va Du lich_Book2 3" xfId="10575"/>
    <cellStyle name="1_01 DVHC-DSLD 2010_Tong hop NGTT_09 Thuong mai va Du lich_Mau" xfId="10576"/>
    <cellStyle name="1_01 DVHC-DSLD 2010_Tong hop NGTT_09 Thuong mai va Du lich_Mau 2" xfId="10577"/>
    <cellStyle name="1_01 DVHC-DSLD 2010_Tong hop NGTT_09 Thuong mai va Du lich_Mau 3" xfId="10578"/>
    <cellStyle name="1_01 DVHC-DSLD 2010_Tong hop NGTT_09 Thuong mai va Du lich_NGDD 2013 Thu chi NSNN " xfId="10579"/>
    <cellStyle name="1_01 DVHC-DSLD 2010_Tong hop NGTT_09 Thuong mai va Du lich_NGDD 2013 Thu chi NSNN  2" xfId="10580"/>
    <cellStyle name="1_01 DVHC-DSLD 2010_Tong hop NGTT_09 Thuong mai va Du lich_NGDD 2013 Thu chi NSNN  3" xfId="10581"/>
    <cellStyle name="1_01 DVHC-DSLD 2010_Tong hop NGTT_09 Thuong mai va Du lich_NGTK-daydu-2014-Laodong" xfId="10582"/>
    <cellStyle name="1_01 DVHC-DSLD 2010_Tong hop NGTT_09 Thuong mai va Du lich_NGTK-daydu-2014-Laodong 2" xfId="10583"/>
    <cellStyle name="1_01 DVHC-DSLD 2010_Tong hop NGTT_09 Thuong mai va Du lich_NGTK-daydu-2014-Laodong 3" xfId="10584"/>
    <cellStyle name="1_01 DVHC-DSLD 2010_Tong hop NGTT_09 Thuong mai va Du lich_nien giam tom tat nong nghiep 2013" xfId="10585"/>
    <cellStyle name="1_01 DVHC-DSLD 2010_Tong hop NGTT_09 Thuong mai va Du lich_Niengiam_Hung_final" xfId="10586"/>
    <cellStyle name="1_01 DVHC-DSLD 2010_Tong hop NGTT_09 Thuong mai va Du lich_Niengiam_Hung_final 2" xfId="10587"/>
    <cellStyle name="1_01 DVHC-DSLD 2010_Tong hop NGTT_09 Thuong mai va Du lich_Niengiam_Hung_final 3" xfId="10588"/>
    <cellStyle name="1_01 DVHC-DSLD 2010_Tong hop NGTT_09 Thuong mai va Du lich_Phan II (In)" xfId="10589"/>
    <cellStyle name="1_01 DVHC-DSLD 2010_Tong hop NGTT_09 Thuong mai va Du lich_Sovu-lyhon-2014" xfId="10590"/>
    <cellStyle name="1_01 DVHC-DSLD 2010_Tong hop NGTT_09 Thuong mai va Du lich_Tong Muc 2014" xfId="10591"/>
    <cellStyle name="1_01 DVHC-DSLD 2010_Tong hop NGTT_09 Thuong mai va Du lich_Tong Muc 2014 2" xfId="10592"/>
    <cellStyle name="1_01 DVHC-DSLD 2010_Tong hop NGTT_09 Thuong mai va Du lich_Tong Muc 2014 3" xfId="10593"/>
    <cellStyle name="1_01 DVHC-DSLD 2010_Tong hop NGTT_Book2" xfId="10594"/>
    <cellStyle name="1_01 DVHC-DSLD 2010_Tong hop NGTT_Book2 2" xfId="10595"/>
    <cellStyle name="1_01 DVHC-DSLD 2010_Tong hop NGTT_Book2 3" xfId="10596"/>
    <cellStyle name="1_01 DVHC-DSLD 2010_Tong hop NGTT_Dieuchinh-DSTB-2010-2014-Tinh-Trungcau-CTK" xfId="10597"/>
    <cellStyle name="1_01 DVHC-DSLD 2010_Tong hop NGTT_Market DSLD 2013  Co so" xfId="10598"/>
    <cellStyle name="1_01 DVHC-DSLD 2010_Tong hop NGTT_Market DSLD 2013  Co so_Dieuchinh-DSTB-2010-2014-Tinh-Trungcau-CTK" xfId="10599"/>
    <cellStyle name="1_01 DVHC-DSLD 2010_Tong hop NGTT_Market DSLD 2013  Co so_Tonghop-phucdap-Tinh-Hanh-TuanAnh-V1" xfId="10600"/>
    <cellStyle name="1_01 DVHC-DSLD 2010_Tong hop NGTT_Market DSLD 2013  Co so_Uoc-danso-2014-2015-2016-BoTaichinh" xfId="10601"/>
    <cellStyle name="1_01 DVHC-DSLD 2010_Tong hop NGTT_Mau" xfId="10602"/>
    <cellStyle name="1_01 DVHC-DSLD 2010_Tong hop NGTT_Mau 2" xfId="10603"/>
    <cellStyle name="1_01 DVHC-DSLD 2010_Tong hop NGTT_Mau 3" xfId="10604"/>
    <cellStyle name="1_01 DVHC-DSLD 2010_Tong hop NGTT_NGTK-daydu-2014-Laodong" xfId="10605"/>
    <cellStyle name="1_01 DVHC-DSLD 2010_Tong hop NGTT_NGTK-daydu-2014-Laodong 2" xfId="10606"/>
    <cellStyle name="1_01 DVHC-DSLD 2010_Tong hop NGTT_NGTK-daydu-2014-Laodong 3" xfId="10607"/>
    <cellStyle name="1_01 DVHC-DSLD 2010_Tong hop NGTT_Nien giam Thong ke_DSLD_2013_gui vu TH" xfId="10608"/>
    <cellStyle name="1_01 DVHC-DSLD 2010_Tong hop NGTT_Nien giam Thong ke_DSLD_2013_gui vu TH_25-12-2014" xfId="10609"/>
    <cellStyle name="1_01 DVHC-DSLD 2010_Tong hop NGTT_Nien giam Thong ke_DSLD_2013_gui vu TH_25-12-2014_Dieuchinh-DSTB-2010-2014-Tinh-Trungcau-CTK" xfId="10610"/>
    <cellStyle name="1_01 DVHC-DSLD 2010_Tong hop NGTT_Nien giam Thong ke_DSLD_2013_gui vu TH_25-12-2014_Tonghop-phucdap-Tinh-Hanh-TuanAnh-V1" xfId="10611"/>
    <cellStyle name="1_01 DVHC-DSLD 2010_Tong hop NGTT_Nien giam Thong ke_DSLD_2013_gui vu TH_25-12-2014_Uoc-danso-2014-2015-2016-BoTaichinh" xfId="10612"/>
    <cellStyle name="1_01 DVHC-DSLD 2010_Tong hop NGTT_Nien giam Thong ke_DSLD_2013_gui vu TH_Dieuchinh-DSTB-2010-2014-Tinh-Trungcau-CTK" xfId="10613"/>
    <cellStyle name="1_01 DVHC-DSLD 2010_Tong hop NGTT_Nien giam Thong ke_DSLD_2013_gui vu TH_Tonghop-phucdap-Tinh-Hanh-TuanAnh-V1" xfId="10614"/>
    <cellStyle name="1_01 DVHC-DSLD 2010_Tong hop NGTT_Nien giam Thong ke_DSLD_2013_gui vu TH_Uoc-danso-2014-2015-2016-BoTaichinh" xfId="10615"/>
    <cellStyle name="1_01 DVHC-DSLD 2010_Tong hop NGTT_Niengiam_Hung_final" xfId="10616"/>
    <cellStyle name="1_01 DVHC-DSLD 2010_Tong hop NGTT_Niengiam_Hung_final 2" xfId="10617"/>
    <cellStyle name="1_01 DVHC-DSLD 2010_Tong hop NGTT_Niengiam_Hung_final 3" xfId="10618"/>
    <cellStyle name="1_01 DVHC-DSLD 2010_Tong hop NGTT_Sovu-lyhon-2014" xfId="10619"/>
    <cellStyle name="1_01 DVHC-DSLD 2010_Tong hop NGTT_Tonghop-phucdap-Tinh-Hanh-TuanAnh-V1" xfId="10620"/>
    <cellStyle name="1_01 DVHC-DSLD 2010_Tong hop NGTT_Uoc-danso-2014-2015-2016-BoTaichinh" xfId="10621"/>
    <cellStyle name="1_01 DVHC-DSLD 2010_Tong hop NGTT_Uoctinh-danso-31-12-2013-BoTaichinh-OUT" xfId="10622"/>
    <cellStyle name="1_01 DVHC-DSLD 2010_Tysuat-dicu-1-nam-1-4-2014" xfId="10623"/>
    <cellStyle name="1_01 DVHC-DSLD 2010_Tysuat-dicu-1-nam-1-4-2014_Dieuchinh-DSTB-2010-2014-Tinh-Trungcau-CTK" xfId="10624"/>
    <cellStyle name="1_01 DVHC-DSLD 2010_Tysuat-dicu-1-nam-1-4-2014_Tonghop-phucdap-Tinh-Hanh-TuanAnh-V1" xfId="10625"/>
    <cellStyle name="1_01 DVHC-DSLD 2010_Tysuat-dicu-1-nam-1-4-2014_Uoc-danso-2014-2015-2016-BoTaichinh" xfId="10626"/>
    <cellStyle name="1_01 DVHC-DSLD 2010_Uoctinh-danso-31-12-2013-BoTaichinh-OUT" xfId="10627"/>
    <cellStyle name="1_01 DVHC-DSLD 2010_Xl0000006" xfId="10628"/>
    <cellStyle name="1_01 DVHC-DSLD 2010_Xl0000167" xfId="10629"/>
    <cellStyle name="1_01 DVHC-DSLD 2010_Xl0000167 2" xfId="10630"/>
    <cellStyle name="1_01 DVHC-DSLD 2010_Xl0000167 3" xfId="10631"/>
    <cellStyle name="1_01 DVHC-DSLD 2010_Y te-VH TT_Tam(1)" xfId="10632"/>
    <cellStyle name="1_02  Dan so lao dong(OK)" xfId="10633"/>
    <cellStyle name="1_02  Dan so lao dong(OK) 2" xfId="10634"/>
    <cellStyle name="1_02  Dan so lao dong(OK) 3" xfId="10635"/>
    <cellStyle name="1_02 Dan so 2010 (ok)" xfId="10636"/>
    <cellStyle name="1_02 Dan so Lao dong 2011" xfId="10637"/>
    <cellStyle name="1_02 Danso_Laodong 2012(chuan) CO SO" xfId="10638"/>
    <cellStyle name="1_02 Danso_Laodong 2012(chuan) CO SO 2" xfId="10639"/>
    <cellStyle name="1_02 Danso_Laodong 2012(chuan) CO SO 3" xfId="10640"/>
    <cellStyle name="1_02 DSLD_2011(ok).xls" xfId="10641"/>
    <cellStyle name="1_03 Dautu 2010" xfId="10642"/>
    <cellStyle name="1_03 Dautu 2010 2" xfId="10643"/>
    <cellStyle name="1_03 Dautu 2010 3" xfId="10644"/>
    <cellStyle name="1_03 Dautu 2010_01 Danh muc hanh chinh (Nam)" xfId="10645"/>
    <cellStyle name="1_03 Dautu 2010_01 Danh muc hanh chinh (Nam) 2" xfId="10646"/>
    <cellStyle name="1_03 Dautu 2010_01 Danh muc hanh chinh (Nam) 3" xfId="10647"/>
    <cellStyle name="1_03 Dautu 2010_01 Don vi HC" xfId="10648"/>
    <cellStyle name="1_03 Dautu 2010_01 Don vi HC 2" xfId="10649"/>
    <cellStyle name="1_03 Dautu 2010_01 Don vi HC 3" xfId="10650"/>
    <cellStyle name="1_03 Dautu 2010_01 Don vi HC 4" xfId="10651"/>
    <cellStyle name="1_03 Dautu 2010_01 Don vi HC_Book2" xfId="10652"/>
    <cellStyle name="1_03 Dautu 2010_01 Don vi HC_Book2 2" xfId="10653"/>
    <cellStyle name="1_03 Dautu 2010_01 Don vi HC_Book2 3" xfId="10654"/>
    <cellStyle name="1_03 Dautu 2010_01 Don vi HC_NGTK-daydu-2014-Laodong" xfId="10655"/>
    <cellStyle name="1_03 Dautu 2010_01 Don vi HC_NGTK-daydu-2014-Laodong 2" xfId="10656"/>
    <cellStyle name="1_03 Dautu 2010_01 Don vi HC_NGTK-daydu-2014-Laodong 3" xfId="10657"/>
    <cellStyle name="1_03 Dautu 2010_01 Don vi HC_Niengiam_Hung_final" xfId="10658"/>
    <cellStyle name="1_03 Dautu 2010_01 Don vi HC_Niengiam_Hung_final 2" xfId="10659"/>
    <cellStyle name="1_03 Dautu 2010_01 Don vi HC_Niengiam_Hung_final 3" xfId="10660"/>
    <cellStyle name="1_03 Dautu 2010_01 Don vi HC_Sovu-lyhon-2014" xfId="10661"/>
    <cellStyle name="1_03 Dautu 2010_02 Danso_Laodong 2012(chuan) CO SO" xfId="10662"/>
    <cellStyle name="1_03 Dautu 2010_02 Danso_Laodong 2012(chuan) CO SO 2" xfId="10663"/>
    <cellStyle name="1_03 Dautu 2010_02 Danso_Laodong 2012(chuan) CO SO 3" xfId="10664"/>
    <cellStyle name="1_03 Dautu 2010_04 Doanh nghiep va CSKDCT 2012" xfId="10665"/>
    <cellStyle name="1_03 Dautu 2010_04 Doanh nghiep va CSKDCT 2012 2" xfId="10666"/>
    <cellStyle name="1_03 Dautu 2010_04 Doanh nghiep va CSKDCT 2012 3" xfId="10667"/>
    <cellStyle name="1_03 Dautu 2010_08 Thuong mai Tong muc - Diep" xfId="10668"/>
    <cellStyle name="1_03 Dautu 2010_08 Thuong mai Tong muc - Diep 2" xfId="10669"/>
    <cellStyle name="1_03 Dautu 2010_08 Thuong mai Tong muc - Diep 3" xfId="10670"/>
    <cellStyle name="1_03 Dautu 2010_09 Thuong mai va Du lich" xfId="10671"/>
    <cellStyle name="1_03 Dautu 2010_09 Thuong mai va Du lich 2" xfId="10672"/>
    <cellStyle name="1_03 Dautu 2010_09 Thuong mai va Du lich_01 Danh muc hanh chinh (Nam)" xfId="10673"/>
    <cellStyle name="1_03 Dautu 2010_09 Thuong mai va Du lich_01 Danh muc hanh chinh (Nam) 2" xfId="10674"/>
    <cellStyle name="1_03 Dautu 2010_09 Thuong mai va Du lich_01 Danh muc hanh chinh (Nam) 3" xfId="10675"/>
    <cellStyle name="1_03 Dautu 2010_09 Thuong mai va Du lich_01 Don vi HC" xfId="10676"/>
    <cellStyle name="1_03 Dautu 2010_09 Thuong mai va Du lich_01 Don vi HC 2" xfId="10677"/>
    <cellStyle name="1_03 Dautu 2010_09 Thuong mai va Du lich_01 Don vi HC 3" xfId="10678"/>
    <cellStyle name="1_03 Dautu 2010_09 Thuong mai va Du lich_Book2" xfId="10679"/>
    <cellStyle name="1_03 Dautu 2010_09 Thuong mai va Du lich_Book2 2" xfId="10680"/>
    <cellStyle name="1_03 Dautu 2010_09 Thuong mai va Du lich_Book2 3" xfId="10681"/>
    <cellStyle name="1_03 Dautu 2010_09 Thuong mai va Du lich_Mau" xfId="10682"/>
    <cellStyle name="1_03 Dautu 2010_09 Thuong mai va Du lich_Mau 2" xfId="10683"/>
    <cellStyle name="1_03 Dautu 2010_09 Thuong mai va Du lich_Mau 3" xfId="10684"/>
    <cellStyle name="1_03 Dautu 2010_09 Thuong mai va Du lich_NGDD 2013 Thu chi NSNN " xfId="10685"/>
    <cellStyle name="1_03 Dautu 2010_09 Thuong mai va Du lich_NGDD 2013 Thu chi NSNN  2" xfId="10686"/>
    <cellStyle name="1_03 Dautu 2010_09 Thuong mai va Du lich_NGDD 2013 Thu chi NSNN  3" xfId="10687"/>
    <cellStyle name="1_03 Dautu 2010_09 Thuong mai va Du lich_NGTK-daydu-2014-Laodong" xfId="10688"/>
    <cellStyle name="1_03 Dautu 2010_09 Thuong mai va Du lich_NGTK-daydu-2014-Laodong 2" xfId="10689"/>
    <cellStyle name="1_03 Dautu 2010_09 Thuong mai va Du lich_NGTK-daydu-2014-Laodong 3" xfId="10690"/>
    <cellStyle name="1_03 Dautu 2010_09 Thuong mai va Du lich_nien giam tom tat nong nghiep 2013" xfId="10691"/>
    <cellStyle name="1_03 Dautu 2010_09 Thuong mai va Du lich_Niengiam_Hung_final" xfId="10692"/>
    <cellStyle name="1_03 Dautu 2010_09 Thuong mai va Du lich_Niengiam_Hung_final 2" xfId="10693"/>
    <cellStyle name="1_03 Dautu 2010_09 Thuong mai va Du lich_Niengiam_Hung_final 3" xfId="10694"/>
    <cellStyle name="1_03 Dautu 2010_09 Thuong mai va Du lich_Phan II (In)" xfId="10695"/>
    <cellStyle name="1_03 Dautu 2010_09 Thuong mai va Du lich_Sovu-lyhon-2014" xfId="10696"/>
    <cellStyle name="1_03 Dautu 2010_09 Thuong mai va Du lich_Tong Muc 2014" xfId="10697"/>
    <cellStyle name="1_03 Dautu 2010_09 Thuong mai va Du lich_Tong Muc 2014 2" xfId="10698"/>
    <cellStyle name="1_03 Dautu 2010_09 Thuong mai va Du lich_Tong Muc 2014 3" xfId="10699"/>
    <cellStyle name="1_03 Dautu 2010_12 MSDC_Thuy Van" xfId="10700"/>
    <cellStyle name="1_03 Dautu 2010_Dieuchinh-DSTB-2010-2014-Tinh-Trungcau-CTK" xfId="10701"/>
    <cellStyle name="1_03 Dautu 2010_Dieuchinh-DSTB-2010-2014-Toanquoc-Chi-XMai-TAnh-25-12-2014" xfId="10702"/>
    <cellStyle name="1_03 Dautu 2010_Dieuchinh-DSTB-2010-2014-Toanquoc-Chi-XMai-TAnh-25-12-2014_Dieuchinh-DSTB-2010-2014-Tinh-Trungcau-CTK" xfId="10703"/>
    <cellStyle name="1_03 Dautu 2010_Dieuchinh-DSTB-2010-2014-Toanquoc-Chi-XMai-TAnh-25-12-2014_Tonghop-phucdap-Tinh-Hanh-TuanAnh-V1" xfId="10704"/>
    <cellStyle name="1_03 Dautu 2010_Dieuchinh-DSTB-2010-2014-Toanquoc-Chi-XMai-TAnh-25-12-2014_Uoc-danso-2014-2015-2016-BoTaichinh" xfId="10705"/>
    <cellStyle name="1_03 Dautu 2010_Don vi HC, dat dai, khi hau" xfId="10706"/>
    <cellStyle name="1_03 Dautu 2010_Mau" xfId="10707"/>
    <cellStyle name="1_03 Dautu 2010_Mau 2" xfId="10708"/>
    <cellStyle name="1_03 Dautu 2010_Mau 3" xfId="10709"/>
    <cellStyle name="1_03 Dautu 2010_NGTK-daydu-2014-VuDSLD(22.5.2015)" xfId="10710"/>
    <cellStyle name="1_03 Dautu 2010_NGTK-daydu-2014-VuDSLD(22.5.2015) 2" xfId="10711"/>
    <cellStyle name="1_03 Dautu 2010_NGTK-daydu-2014-VuDSLD(22.5.2015) 3" xfId="10712"/>
    <cellStyle name="1_03 Dautu 2010_nien giam 28.5.12_sua tn_Oanh-gui-3.15pm-28-5-2012" xfId="10713"/>
    <cellStyle name="1_03 Dautu 2010_nien giam tom tat nong nghiep 2013" xfId="10714"/>
    <cellStyle name="1_03 Dautu 2010_Phan II (In)" xfId="10715"/>
    <cellStyle name="1_03 Dautu 2010_TKQG" xfId="10716"/>
    <cellStyle name="1_03 Dautu 2010_Tysuat-dicu-1-nam-1-4-2014" xfId="10717"/>
    <cellStyle name="1_03 Dautu 2010_Tysuat-dicu-1-nam-1-4-2014_Dieuchinh-DSTB-2010-2014-Tinh-Trungcau-CTK" xfId="10718"/>
    <cellStyle name="1_03 Dautu 2010_Tysuat-dicu-1-nam-1-4-2014_Tonghop-phucdap-Tinh-Hanh-TuanAnh-V1" xfId="10719"/>
    <cellStyle name="1_03 Dautu 2010_Tysuat-dicu-1-nam-1-4-2014_Uoc-danso-2014-2015-2016-BoTaichinh" xfId="10720"/>
    <cellStyle name="1_03 Dautu 2010_Uoctinh-danso-31-12-2013-BoTaichinh-OUT" xfId="10721"/>
    <cellStyle name="1_03 Dautu 2010_Xl0000006" xfId="10722"/>
    <cellStyle name="1_03 Dautu 2010_Xl0000167" xfId="10723"/>
    <cellStyle name="1_03 Dautu 2010_Xl0000167 2" xfId="10724"/>
    <cellStyle name="1_03 Dautu 2010_Xl0000167 3" xfId="10725"/>
    <cellStyle name="1_03 Dautu 2010_Y te-VH TT_Tam(1)" xfId="10726"/>
    <cellStyle name="1_03 TKQG" xfId="10727"/>
    <cellStyle name="1_03 TKQG 2" xfId="10728"/>
    <cellStyle name="1_03 TKQG 3" xfId="10729"/>
    <cellStyle name="1_03 TKQG 4" xfId="10730"/>
    <cellStyle name="1_03 TKQG_02  Dan so lao dong(OK)" xfId="10731"/>
    <cellStyle name="1_03 TKQG_02  Dan so lao dong(OK) 2" xfId="10732"/>
    <cellStyle name="1_03 TKQG_02  Dan so lao dong(OK) 3" xfId="10733"/>
    <cellStyle name="1_03 TKQG_Book2" xfId="10734"/>
    <cellStyle name="1_03 TKQG_Book2 2" xfId="10735"/>
    <cellStyle name="1_03 TKQG_Book2 3" xfId="10736"/>
    <cellStyle name="1_03 TKQG_NGTK-daydu-2014-Laodong" xfId="10737"/>
    <cellStyle name="1_03 TKQG_NGTK-daydu-2014-Laodong 2" xfId="10738"/>
    <cellStyle name="1_03 TKQG_NGTK-daydu-2014-Laodong 3" xfId="10739"/>
    <cellStyle name="1_03 TKQG_Niengiam_Hung_final" xfId="10740"/>
    <cellStyle name="1_03 TKQG_Niengiam_Hung_final 2" xfId="10741"/>
    <cellStyle name="1_03 TKQG_Niengiam_Hung_final 3" xfId="10742"/>
    <cellStyle name="1_03 TKQG_Sovu-lyhon-2014" xfId="10743"/>
    <cellStyle name="1_03 TKQG_Xl0000167" xfId="10744"/>
    <cellStyle name="1_03 TKQG_Xl0000167 2" xfId="10745"/>
    <cellStyle name="1_03 TKQG_Xl0000167 3" xfId="10746"/>
    <cellStyle name="1_04 Doanh nghiep va CSKDCT 2012" xfId="10747"/>
    <cellStyle name="1_04 Doanh nghiep va CSKDCT 2012 2" xfId="10748"/>
    <cellStyle name="1_04 Doanh nghiep va CSKDCT 2012 3" xfId="10749"/>
    <cellStyle name="1_05 Doanh nghiep va Ca the_2011 (Ok)" xfId="10750"/>
    <cellStyle name="1_05 Thu chi NSNN" xfId="10751"/>
    <cellStyle name="1_05 Thu chi NSNN 2" xfId="10752"/>
    <cellStyle name="1_05 Thu chi NSNN 3" xfId="10753"/>
    <cellStyle name="1_05 Thuong mai" xfId="10754"/>
    <cellStyle name="1_05 Thuong mai 2" xfId="10755"/>
    <cellStyle name="1_05 Thuong mai 3" xfId="10756"/>
    <cellStyle name="1_05 Thuong mai_01 Danh muc hanh chinh (Nam)" xfId="10757"/>
    <cellStyle name="1_05 Thuong mai_01 Danh muc hanh chinh (Nam) 2" xfId="10758"/>
    <cellStyle name="1_05 Thuong mai_01 Danh muc hanh chinh (Nam) 3" xfId="10759"/>
    <cellStyle name="1_05 Thuong mai_01 Don vi HC" xfId="10760"/>
    <cellStyle name="1_05 Thuong mai_01 Don vi HC 2" xfId="10761"/>
    <cellStyle name="1_05 Thuong mai_01 Don vi HC 3" xfId="10762"/>
    <cellStyle name="1_05 Thuong mai_02 Danso_Laodong 2012(chuan) CO SO" xfId="10763"/>
    <cellStyle name="1_05 Thuong mai_02 Danso_Laodong 2012(chuan) CO SO 2" xfId="10764"/>
    <cellStyle name="1_05 Thuong mai_02 Danso_Laodong 2012(chuan) CO SO 3" xfId="10765"/>
    <cellStyle name="1_05 Thuong mai_04 Doanh nghiep va CSKDCT 2012" xfId="10766"/>
    <cellStyle name="1_05 Thuong mai_04 Doanh nghiep va CSKDCT 2012 2" xfId="10767"/>
    <cellStyle name="1_05 Thuong mai_04 Doanh nghiep va CSKDCT 2012 3" xfId="10768"/>
    <cellStyle name="1_05 Thuong mai_12 MSDC_Thuy Van" xfId="10769"/>
    <cellStyle name="1_05 Thuong mai_Ca the" xfId="10770"/>
    <cellStyle name="1_05 Thuong mai_ca the NGDD 2011" xfId="10771"/>
    <cellStyle name="1_05 Thuong mai_Ca the_ca the NGDD 2011" xfId="10772"/>
    <cellStyle name="1_05 Thuong mai_Ca the1(OK)" xfId="10773"/>
    <cellStyle name="1_05 Thuong mai_Dieuchinh-DSTB-2010-2014-Tinh-Trungcau-CTK" xfId="10774"/>
    <cellStyle name="1_05 Thuong mai_Dieuchinh-DSTB-2010-2014-Toanquoc-Chi-XMai-TAnh-25-12-2014" xfId="10775"/>
    <cellStyle name="1_05 Thuong mai_Dieuchinh-DSTB-2010-2014-Toanquoc-Chi-XMai-TAnh-25-12-2014_Dieuchinh-DSTB-2010-2014-Tinh-Trungcau-CTK" xfId="10776"/>
    <cellStyle name="1_05 Thuong mai_Dieuchinh-DSTB-2010-2014-Toanquoc-Chi-XMai-TAnh-25-12-2014_Tonghop-phucdap-Tinh-Hanh-TuanAnh-V1" xfId="10777"/>
    <cellStyle name="1_05 Thuong mai_Dieuchinh-DSTB-2010-2014-Toanquoc-Chi-XMai-TAnh-25-12-2014_Uoc-danso-2014-2015-2016-BoTaichinh" xfId="10778"/>
    <cellStyle name="1_05 Thuong mai_Don vi HC, dat dai, khi hau" xfId="10779"/>
    <cellStyle name="1_05 Thuong mai_Mau" xfId="10780"/>
    <cellStyle name="1_05 Thuong mai_Mau 2" xfId="10781"/>
    <cellStyle name="1_05 Thuong mai_Mau 3" xfId="10782"/>
    <cellStyle name="1_05 Thuong mai_Mau 4" xfId="10783"/>
    <cellStyle name="1_05 Thuong mai_Mau_Book2" xfId="10784"/>
    <cellStyle name="1_05 Thuong mai_Mau_Book2 2" xfId="10785"/>
    <cellStyle name="1_05 Thuong mai_Mau_Book2 3" xfId="10786"/>
    <cellStyle name="1_05 Thuong mai_Mau_NGTK-daydu-2014-Laodong" xfId="10787"/>
    <cellStyle name="1_05 Thuong mai_Mau_NGTK-daydu-2014-Laodong 2" xfId="10788"/>
    <cellStyle name="1_05 Thuong mai_Mau_NGTK-daydu-2014-Laodong 3" xfId="10789"/>
    <cellStyle name="1_05 Thuong mai_Mau_Niengiam_Hung_final" xfId="10790"/>
    <cellStyle name="1_05 Thuong mai_Mau_Niengiam_Hung_final 2" xfId="10791"/>
    <cellStyle name="1_05 Thuong mai_Mau_Niengiam_Hung_final 3" xfId="10792"/>
    <cellStyle name="1_05 Thuong mai_Mau_Sovu-lyhon-2014" xfId="10793"/>
    <cellStyle name="1_05 Thuong mai_NGDD 2013 Thu chi NSNN " xfId="10794"/>
    <cellStyle name="1_05 Thuong mai_NGDD 2013 Thu chi NSNN  2" xfId="10795"/>
    <cellStyle name="1_05 Thuong mai_NGDD 2013 Thu chi NSNN  3" xfId="10796"/>
    <cellStyle name="1_05 Thuong mai_NGTK-daydu-2014-VuDSLD(22.5.2015)" xfId="10797"/>
    <cellStyle name="1_05 Thuong mai_NGTK-daydu-2014-VuDSLD(22.5.2015) 2" xfId="10798"/>
    <cellStyle name="1_05 Thuong mai_NGTK-daydu-2014-VuDSLD(22.5.2015) 3" xfId="10799"/>
    <cellStyle name="1_05 Thuong mai_nien giam 28.5.12_sua tn_Oanh-gui-3.15pm-28-5-2012" xfId="10800"/>
    <cellStyle name="1_05 Thuong mai_Nien giam KT_TV 2010" xfId="10801"/>
    <cellStyle name="1_05 Thuong mai_Nien giam KT_TV 2010 2" xfId="10802"/>
    <cellStyle name="1_05 Thuong mai_Nien giam KT_TV 2010 3" xfId="10803"/>
    <cellStyle name="1_05 Thuong mai_Nien giam KT_TV 2010_Book1" xfId="10804"/>
    <cellStyle name="1_05 Thuong mai_Nien giam KT_TV 2010_Book1 2" xfId="10805"/>
    <cellStyle name="1_05 Thuong mai_Nien giam KT_TV 2010_Book1 3" xfId="10806"/>
    <cellStyle name="1_05 Thuong mai_nien giam tom tat nong nghiep 2013" xfId="10807"/>
    <cellStyle name="1_05 Thuong mai_Phan II (In)" xfId="10808"/>
    <cellStyle name="1_05 Thuong mai_Tysuat-dicu-1-nam-1-4-2014" xfId="10809"/>
    <cellStyle name="1_05 Thuong mai_Tysuat-dicu-1-nam-1-4-2014_Dieuchinh-DSTB-2010-2014-Tinh-Trungcau-CTK" xfId="10810"/>
    <cellStyle name="1_05 Thuong mai_Tysuat-dicu-1-nam-1-4-2014_Tonghop-phucdap-Tinh-Hanh-TuanAnh-V1" xfId="10811"/>
    <cellStyle name="1_05 Thuong mai_Tysuat-dicu-1-nam-1-4-2014_Uoc-danso-2014-2015-2016-BoTaichinh" xfId="10812"/>
    <cellStyle name="1_05 Thuong mai_Uoctinh-danso-31-12-2013-BoTaichinh-OUT" xfId="10813"/>
    <cellStyle name="1_05 Thuong mai_Xl0000006" xfId="10814"/>
    <cellStyle name="1_05 Thuong mai_Xl0000167" xfId="10815"/>
    <cellStyle name="1_05 Thuong mai_Xl0000167 2" xfId="10816"/>
    <cellStyle name="1_05 Thuong mai_Xl0000167 3" xfId="10817"/>
    <cellStyle name="1_05 Thuong mai_Y te-VH TT_Tam(1)" xfId="10818"/>
    <cellStyle name="1_06 NGTT LN,TS 2013 co so" xfId="10819"/>
    <cellStyle name="1_06 Nong, lam nghiep 2010  (ok)" xfId="10820"/>
    <cellStyle name="1_06 Nong, lam nghiep 2010  (ok) 2" xfId="10821"/>
    <cellStyle name="1_06 Nong, lam nghiep 2010  (ok) 3" xfId="10822"/>
    <cellStyle name="1_06 Van tai" xfId="10823"/>
    <cellStyle name="1_06 Van tai 2" xfId="10824"/>
    <cellStyle name="1_06 Van tai 3" xfId="10825"/>
    <cellStyle name="1_06 Van tai_01 Danh muc hanh chinh (Nam)" xfId="10826"/>
    <cellStyle name="1_06 Van tai_01 Danh muc hanh chinh (Nam) 2" xfId="10827"/>
    <cellStyle name="1_06 Van tai_01 Danh muc hanh chinh (Nam) 3" xfId="10828"/>
    <cellStyle name="1_06 Van tai_01 Don vi HC" xfId="10829"/>
    <cellStyle name="1_06 Van tai_01 Don vi HC 2" xfId="10830"/>
    <cellStyle name="1_06 Van tai_01 Don vi HC 3" xfId="10831"/>
    <cellStyle name="1_06 Van tai_02 Danso_Laodong 2012(chuan) CO SO" xfId="10832"/>
    <cellStyle name="1_06 Van tai_02 Danso_Laodong 2012(chuan) CO SO 2" xfId="10833"/>
    <cellStyle name="1_06 Van tai_02 Danso_Laodong 2012(chuan) CO SO 3" xfId="10834"/>
    <cellStyle name="1_06 Van tai_04 Doanh nghiep va CSKDCT 2012" xfId="10835"/>
    <cellStyle name="1_06 Van tai_04 Doanh nghiep va CSKDCT 2012 2" xfId="10836"/>
    <cellStyle name="1_06 Van tai_04 Doanh nghiep va CSKDCT 2012 3" xfId="10837"/>
    <cellStyle name="1_06 Van tai_12 MSDC_Thuy Van" xfId="10838"/>
    <cellStyle name="1_06 Van tai_Ca the" xfId="10839"/>
    <cellStyle name="1_06 Van tai_ca the NGDD 2011" xfId="10840"/>
    <cellStyle name="1_06 Van tai_Ca the_ca the NGDD 2011" xfId="10841"/>
    <cellStyle name="1_06 Van tai_Ca the1(OK)" xfId="10842"/>
    <cellStyle name="1_06 Van tai_Dieuchinh-DSTB-2010-2014-Tinh-Trungcau-CTK" xfId="10843"/>
    <cellStyle name="1_06 Van tai_Dieuchinh-DSTB-2010-2014-Toanquoc-Chi-XMai-TAnh-25-12-2014" xfId="10844"/>
    <cellStyle name="1_06 Van tai_Dieuchinh-DSTB-2010-2014-Toanquoc-Chi-XMai-TAnh-25-12-2014_Dieuchinh-DSTB-2010-2014-Tinh-Trungcau-CTK" xfId="10845"/>
    <cellStyle name="1_06 Van tai_Dieuchinh-DSTB-2010-2014-Toanquoc-Chi-XMai-TAnh-25-12-2014_Tonghop-phucdap-Tinh-Hanh-TuanAnh-V1" xfId="10846"/>
    <cellStyle name="1_06 Van tai_Dieuchinh-DSTB-2010-2014-Toanquoc-Chi-XMai-TAnh-25-12-2014_Uoc-danso-2014-2015-2016-BoTaichinh" xfId="10847"/>
    <cellStyle name="1_06 Van tai_Don vi HC, dat dai, khi hau" xfId="10848"/>
    <cellStyle name="1_06 Van tai_Mau" xfId="10849"/>
    <cellStyle name="1_06 Van tai_Mau 2" xfId="10850"/>
    <cellStyle name="1_06 Van tai_Mau 3" xfId="10851"/>
    <cellStyle name="1_06 Van tai_Mau 4" xfId="10852"/>
    <cellStyle name="1_06 Van tai_Mau_Book2" xfId="10853"/>
    <cellStyle name="1_06 Van tai_Mau_Book2 2" xfId="10854"/>
    <cellStyle name="1_06 Van tai_Mau_Book2 3" xfId="10855"/>
    <cellStyle name="1_06 Van tai_Mau_NGTK-daydu-2014-Laodong" xfId="10856"/>
    <cellStyle name="1_06 Van tai_Mau_NGTK-daydu-2014-Laodong 2" xfId="10857"/>
    <cellStyle name="1_06 Van tai_Mau_NGTK-daydu-2014-Laodong 3" xfId="10858"/>
    <cellStyle name="1_06 Van tai_Mau_Niengiam_Hung_final" xfId="10859"/>
    <cellStyle name="1_06 Van tai_Mau_Niengiam_Hung_final 2" xfId="10860"/>
    <cellStyle name="1_06 Van tai_Mau_Niengiam_Hung_final 3" xfId="10861"/>
    <cellStyle name="1_06 Van tai_Mau_Sovu-lyhon-2014" xfId="10862"/>
    <cellStyle name="1_06 Van tai_NGDD 2013 Thu chi NSNN " xfId="10863"/>
    <cellStyle name="1_06 Van tai_NGDD 2013 Thu chi NSNN  2" xfId="10864"/>
    <cellStyle name="1_06 Van tai_NGDD 2013 Thu chi NSNN  3" xfId="10865"/>
    <cellStyle name="1_06 Van tai_NGTK-daydu-2014-VuDSLD(22.5.2015)" xfId="10866"/>
    <cellStyle name="1_06 Van tai_NGTK-daydu-2014-VuDSLD(22.5.2015) 2" xfId="10867"/>
    <cellStyle name="1_06 Van tai_NGTK-daydu-2014-VuDSLD(22.5.2015) 3" xfId="10868"/>
    <cellStyle name="1_06 Van tai_nien giam 28.5.12_sua tn_Oanh-gui-3.15pm-28-5-2012" xfId="10869"/>
    <cellStyle name="1_06 Van tai_Nien giam KT_TV 2010" xfId="10870"/>
    <cellStyle name="1_06 Van tai_Nien giam KT_TV 2010 2" xfId="10871"/>
    <cellStyle name="1_06 Van tai_Nien giam KT_TV 2010 3" xfId="10872"/>
    <cellStyle name="1_06 Van tai_Nien giam KT_TV 2010_Book1" xfId="10873"/>
    <cellStyle name="1_06 Van tai_Nien giam KT_TV 2010_Book1 2" xfId="10874"/>
    <cellStyle name="1_06 Van tai_Nien giam KT_TV 2010_Book1 3" xfId="10875"/>
    <cellStyle name="1_06 Van tai_nien giam tom tat nong nghiep 2013" xfId="10876"/>
    <cellStyle name="1_06 Van tai_Phan II (In)" xfId="10877"/>
    <cellStyle name="1_06 Van tai_Tysuat-dicu-1-nam-1-4-2014" xfId="10878"/>
    <cellStyle name="1_06 Van tai_Tysuat-dicu-1-nam-1-4-2014_Dieuchinh-DSTB-2010-2014-Tinh-Trungcau-CTK" xfId="10879"/>
    <cellStyle name="1_06 Van tai_Tysuat-dicu-1-nam-1-4-2014_Tonghop-phucdap-Tinh-Hanh-TuanAnh-V1" xfId="10880"/>
    <cellStyle name="1_06 Van tai_Tysuat-dicu-1-nam-1-4-2014_Uoc-danso-2014-2015-2016-BoTaichinh" xfId="10881"/>
    <cellStyle name="1_06 Van tai_Uoctinh-danso-31-12-2013-BoTaichinh-OUT" xfId="10882"/>
    <cellStyle name="1_06 Van tai_Xl0000006" xfId="10883"/>
    <cellStyle name="1_06 Van tai_Xl0000167" xfId="10884"/>
    <cellStyle name="1_06 Van tai_Xl0000167 2" xfId="10885"/>
    <cellStyle name="1_06 Van tai_Xl0000167 3" xfId="10886"/>
    <cellStyle name="1_06 Van tai_Y te-VH TT_Tam(1)" xfId="10887"/>
    <cellStyle name="1_07 Buu dien" xfId="10888"/>
    <cellStyle name="1_07 Buu dien 2" xfId="10889"/>
    <cellStyle name="1_07 Buu dien 3" xfId="10890"/>
    <cellStyle name="1_07 Buu dien_01 Danh muc hanh chinh (Nam)" xfId="10891"/>
    <cellStyle name="1_07 Buu dien_01 Danh muc hanh chinh (Nam) 2" xfId="10892"/>
    <cellStyle name="1_07 Buu dien_01 Danh muc hanh chinh (Nam) 3" xfId="10893"/>
    <cellStyle name="1_07 Buu dien_01 Don vi HC" xfId="10894"/>
    <cellStyle name="1_07 Buu dien_01 Don vi HC 2" xfId="10895"/>
    <cellStyle name="1_07 Buu dien_01 Don vi HC 3" xfId="10896"/>
    <cellStyle name="1_07 Buu dien_02 Danso_Laodong 2012(chuan) CO SO" xfId="10897"/>
    <cellStyle name="1_07 Buu dien_02 Danso_Laodong 2012(chuan) CO SO 2" xfId="10898"/>
    <cellStyle name="1_07 Buu dien_02 Danso_Laodong 2012(chuan) CO SO 3" xfId="10899"/>
    <cellStyle name="1_07 Buu dien_04 Doanh nghiep va CSKDCT 2012" xfId="10900"/>
    <cellStyle name="1_07 Buu dien_04 Doanh nghiep va CSKDCT 2012 2" xfId="10901"/>
    <cellStyle name="1_07 Buu dien_04 Doanh nghiep va CSKDCT 2012 3" xfId="10902"/>
    <cellStyle name="1_07 Buu dien_12 MSDC_Thuy Van" xfId="10903"/>
    <cellStyle name="1_07 Buu dien_Ca the" xfId="10904"/>
    <cellStyle name="1_07 Buu dien_ca the NGDD 2011" xfId="10905"/>
    <cellStyle name="1_07 Buu dien_Ca the_ca the NGDD 2011" xfId="10906"/>
    <cellStyle name="1_07 Buu dien_Ca the1(OK)" xfId="10907"/>
    <cellStyle name="1_07 Buu dien_Dieuchinh-DSTB-2010-2014-Tinh-Trungcau-CTK" xfId="10908"/>
    <cellStyle name="1_07 Buu dien_Dieuchinh-DSTB-2010-2014-Toanquoc-Chi-XMai-TAnh-25-12-2014" xfId="10909"/>
    <cellStyle name="1_07 Buu dien_Dieuchinh-DSTB-2010-2014-Toanquoc-Chi-XMai-TAnh-25-12-2014_Dieuchinh-DSTB-2010-2014-Tinh-Trungcau-CTK" xfId="10910"/>
    <cellStyle name="1_07 Buu dien_Dieuchinh-DSTB-2010-2014-Toanquoc-Chi-XMai-TAnh-25-12-2014_Tonghop-phucdap-Tinh-Hanh-TuanAnh-V1" xfId="10911"/>
    <cellStyle name="1_07 Buu dien_Dieuchinh-DSTB-2010-2014-Toanquoc-Chi-XMai-TAnh-25-12-2014_Uoc-danso-2014-2015-2016-BoTaichinh" xfId="10912"/>
    <cellStyle name="1_07 Buu dien_Don vi HC, dat dai, khi hau" xfId="10913"/>
    <cellStyle name="1_07 Buu dien_Mau" xfId="10914"/>
    <cellStyle name="1_07 Buu dien_Mau 2" xfId="10915"/>
    <cellStyle name="1_07 Buu dien_Mau 3" xfId="10916"/>
    <cellStyle name="1_07 Buu dien_Mau 4" xfId="10917"/>
    <cellStyle name="1_07 Buu dien_Mau_Book2" xfId="10918"/>
    <cellStyle name="1_07 Buu dien_Mau_Book2 2" xfId="10919"/>
    <cellStyle name="1_07 Buu dien_Mau_Book2 3" xfId="10920"/>
    <cellStyle name="1_07 Buu dien_Mau_NGTK-daydu-2014-Laodong" xfId="10921"/>
    <cellStyle name="1_07 Buu dien_Mau_NGTK-daydu-2014-Laodong 2" xfId="10922"/>
    <cellStyle name="1_07 Buu dien_Mau_NGTK-daydu-2014-Laodong 3" xfId="10923"/>
    <cellStyle name="1_07 Buu dien_Mau_Niengiam_Hung_final" xfId="10924"/>
    <cellStyle name="1_07 Buu dien_Mau_Niengiam_Hung_final 2" xfId="10925"/>
    <cellStyle name="1_07 Buu dien_Mau_Niengiam_Hung_final 3" xfId="10926"/>
    <cellStyle name="1_07 Buu dien_Mau_Sovu-lyhon-2014" xfId="10927"/>
    <cellStyle name="1_07 Buu dien_NGDD 2013 Thu chi NSNN " xfId="10928"/>
    <cellStyle name="1_07 Buu dien_NGDD 2013 Thu chi NSNN  2" xfId="10929"/>
    <cellStyle name="1_07 Buu dien_NGDD 2013 Thu chi NSNN  3" xfId="10930"/>
    <cellStyle name="1_07 Buu dien_NGTK-daydu-2014-VuDSLD(22.5.2015)" xfId="10931"/>
    <cellStyle name="1_07 Buu dien_NGTK-daydu-2014-VuDSLD(22.5.2015) 2" xfId="10932"/>
    <cellStyle name="1_07 Buu dien_NGTK-daydu-2014-VuDSLD(22.5.2015) 3" xfId="10933"/>
    <cellStyle name="1_07 Buu dien_nien giam 28.5.12_sua tn_Oanh-gui-3.15pm-28-5-2012" xfId="10934"/>
    <cellStyle name="1_07 Buu dien_Nien giam KT_TV 2010" xfId="10935"/>
    <cellStyle name="1_07 Buu dien_Nien giam KT_TV 2010 2" xfId="10936"/>
    <cellStyle name="1_07 Buu dien_Nien giam KT_TV 2010 3" xfId="10937"/>
    <cellStyle name="1_07 Buu dien_Nien giam KT_TV 2010_Book1" xfId="10938"/>
    <cellStyle name="1_07 Buu dien_Nien giam KT_TV 2010_Book1 2" xfId="10939"/>
    <cellStyle name="1_07 Buu dien_Nien giam KT_TV 2010_Book1 3" xfId="10940"/>
    <cellStyle name="1_07 Buu dien_nien giam tom tat nong nghiep 2013" xfId="10941"/>
    <cellStyle name="1_07 Buu dien_Phan II (In)" xfId="10942"/>
    <cellStyle name="1_07 Buu dien_Tysuat-dicu-1-nam-1-4-2014" xfId="10943"/>
    <cellStyle name="1_07 Buu dien_Tysuat-dicu-1-nam-1-4-2014_Dieuchinh-DSTB-2010-2014-Tinh-Trungcau-CTK" xfId="10944"/>
    <cellStyle name="1_07 Buu dien_Tysuat-dicu-1-nam-1-4-2014_Tonghop-phucdap-Tinh-Hanh-TuanAnh-V1" xfId="10945"/>
    <cellStyle name="1_07 Buu dien_Tysuat-dicu-1-nam-1-4-2014_Uoc-danso-2014-2015-2016-BoTaichinh" xfId="10946"/>
    <cellStyle name="1_07 Buu dien_Uoctinh-danso-31-12-2013-BoTaichinh-OUT" xfId="10947"/>
    <cellStyle name="1_07 Buu dien_Xl0000006" xfId="10948"/>
    <cellStyle name="1_07 Buu dien_Xl0000167" xfId="10949"/>
    <cellStyle name="1_07 Buu dien_Xl0000167 2" xfId="10950"/>
    <cellStyle name="1_07 Buu dien_Xl0000167 3" xfId="10951"/>
    <cellStyle name="1_07 Buu dien_Y te-VH TT_Tam(1)" xfId="10952"/>
    <cellStyle name="1_07 NGTT CN 2012" xfId="10953"/>
    <cellStyle name="1_07 NGTT CN 2012 2" xfId="10954"/>
    <cellStyle name="1_07 NGTT CN 2012 3" xfId="10955"/>
    <cellStyle name="1_08 Thuong mai Tong muc - Diep" xfId="10956"/>
    <cellStyle name="1_08 Thuong mai Tong muc - Diep 2" xfId="10957"/>
    <cellStyle name="1_08 Thuong mai Tong muc - Diep 3" xfId="10958"/>
    <cellStyle name="1_08 Thuong mai va Du lich (Ok)" xfId="10959"/>
    <cellStyle name="1_08 Thuong mai va Du lich (Ok) 2" xfId="10960"/>
    <cellStyle name="1_08 Thuong mai va Du lich (Ok) 3" xfId="10961"/>
    <cellStyle name="1_08 Thuong mai va Du lich (Ok)_nien giam tom tat nong nghiep 2013" xfId="10962"/>
    <cellStyle name="1_08 Thuong mai va Du lich (Ok)_Phan II (In)" xfId="10963"/>
    <cellStyle name="1_08 Van tai" xfId="10964"/>
    <cellStyle name="1_08 Van tai 2" xfId="10965"/>
    <cellStyle name="1_08 Van tai 3" xfId="10966"/>
    <cellStyle name="1_08 Van tai_01 Danh muc hanh chinh (Nam)" xfId="10967"/>
    <cellStyle name="1_08 Van tai_01 Danh muc hanh chinh (Nam) 2" xfId="10968"/>
    <cellStyle name="1_08 Van tai_01 Danh muc hanh chinh (Nam) 3" xfId="10969"/>
    <cellStyle name="1_08 Van tai_01 Don vi HC" xfId="10970"/>
    <cellStyle name="1_08 Van tai_01 Don vi HC 2" xfId="10971"/>
    <cellStyle name="1_08 Van tai_01 Don vi HC 3" xfId="10972"/>
    <cellStyle name="1_08 Van tai_02 Danso_Laodong 2012(chuan) CO SO" xfId="10973"/>
    <cellStyle name="1_08 Van tai_02 Danso_Laodong 2012(chuan) CO SO 2" xfId="10974"/>
    <cellStyle name="1_08 Van tai_02 Danso_Laodong 2012(chuan) CO SO 3" xfId="10975"/>
    <cellStyle name="1_08 Van tai_04 Doanh nghiep va CSKDCT 2012" xfId="10976"/>
    <cellStyle name="1_08 Van tai_04 Doanh nghiep va CSKDCT 2012 2" xfId="10977"/>
    <cellStyle name="1_08 Van tai_04 Doanh nghiep va CSKDCT 2012 3" xfId="10978"/>
    <cellStyle name="1_08 Van tai_12 MSDC_Thuy Van" xfId="10979"/>
    <cellStyle name="1_08 Van tai_Ca the" xfId="10980"/>
    <cellStyle name="1_08 Van tai_ca the NGDD 2011" xfId="10981"/>
    <cellStyle name="1_08 Van tai_Ca the_ca the NGDD 2011" xfId="10982"/>
    <cellStyle name="1_08 Van tai_Ca the1(OK)" xfId="10983"/>
    <cellStyle name="1_08 Van tai_Dieuchinh-DSTB-2010-2014-Tinh-Trungcau-CTK" xfId="10984"/>
    <cellStyle name="1_08 Van tai_Dieuchinh-DSTB-2010-2014-Toanquoc-Chi-XMai-TAnh-25-12-2014" xfId="10985"/>
    <cellStyle name="1_08 Van tai_Dieuchinh-DSTB-2010-2014-Toanquoc-Chi-XMai-TAnh-25-12-2014_Dieuchinh-DSTB-2010-2014-Tinh-Trungcau-CTK" xfId="10986"/>
    <cellStyle name="1_08 Van tai_Dieuchinh-DSTB-2010-2014-Toanquoc-Chi-XMai-TAnh-25-12-2014_Tonghop-phucdap-Tinh-Hanh-TuanAnh-V1" xfId="10987"/>
    <cellStyle name="1_08 Van tai_Dieuchinh-DSTB-2010-2014-Toanquoc-Chi-XMai-TAnh-25-12-2014_Uoc-danso-2014-2015-2016-BoTaichinh" xfId="10988"/>
    <cellStyle name="1_08 Van tai_Don vi HC, dat dai, khi hau" xfId="10989"/>
    <cellStyle name="1_08 Van tai_Mau" xfId="10990"/>
    <cellStyle name="1_08 Van tai_Mau 2" xfId="10991"/>
    <cellStyle name="1_08 Van tai_Mau 3" xfId="10992"/>
    <cellStyle name="1_08 Van tai_Mau 4" xfId="10993"/>
    <cellStyle name="1_08 Van tai_Mau_Book2" xfId="10994"/>
    <cellStyle name="1_08 Van tai_Mau_Book2 2" xfId="10995"/>
    <cellStyle name="1_08 Van tai_Mau_Book2 3" xfId="10996"/>
    <cellStyle name="1_08 Van tai_Mau_NGTK-daydu-2014-Laodong" xfId="10997"/>
    <cellStyle name="1_08 Van tai_Mau_NGTK-daydu-2014-Laodong 2" xfId="10998"/>
    <cellStyle name="1_08 Van tai_Mau_NGTK-daydu-2014-Laodong 3" xfId="10999"/>
    <cellStyle name="1_08 Van tai_Mau_Niengiam_Hung_final" xfId="11000"/>
    <cellStyle name="1_08 Van tai_Mau_Niengiam_Hung_final 2" xfId="11001"/>
    <cellStyle name="1_08 Van tai_Mau_Niengiam_Hung_final 3" xfId="11002"/>
    <cellStyle name="1_08 Van tai_Mau_Sovu-lyhon-2014" xfId="11003"/>
    <cellStyle name="1_08 Van tai_NGDD 2013 Thu chi NSNN " xfId="11004"/>
    <cellStyle name="1_08 Van tai_NGDD 2013 Thu chi NSNN  2" xfId="11005"/>
    <cellStyle name="1_08 Van tai_NGDD 2013 Thu chi NSNN  3" xfId="11006"/>
    <cellStyle name="1_08 Van tai_NGTK-daydu-2014-VuDSLD(22.5.2015)" xfId="11007"/>
    <cellStyle name="1_08 Van tai_NGTK-daydu-2014-VuDSLD(22.5.2015) 2" xfId="11008"/>
    <cellStyle name="1_08 Van tai_NGTK-daydu-2014-VuDSLD(22.5.2015) 3" xfId="11009"/>
    <cellStyle name="1_08 Van tai_nien giam 28.5.12_sua tn_Oanh-gui-3.15pm-28-5-2012" xfId="11010"/>
    <cellStyle name="1_08 Van tai_Nien giam KT_TV 2010" xfId="11011"/>
    <cellStyle name="1_08 Van tai_Nien giam KT_TV 2010 2" xfId="11012"/>
    <cellStyle name="1_08 Van tai_Nien giam KT_TV 2010 3" xfId="11013"/>
    <cellStyle name="1_08 Van tai_Nien giam KT_TV 2010_Book1" xfId="11014"/>
    <cellStyle name="1_08 Van tai_Nien giam KT_TV 2010_Book1 2" xfId="11015"/>
    <cellStyle name="1_08 Van tai_Nien giam KT_TV 2010_Book1 3" xfId="11016"/>
    <cellStyle name="1_08 Van tai_nien giam tom tat nong nghiep 2013" xfId="11017"/>
    <cellStyle name="1_08 Van tai_Phan II (In)" xfId="11018"/>
    <cellStyle name="1_08 Van tai_Tysuat-dicu-1-nam-1-4-2014" xfId="11019"/>
    <cellStyle name="1_08 Van tai_Tysuat-dicu-1-nam-1-4-2014_Dieuchinh-DSTB-2010-2014-Tinh-Trungcau-CTK" xfId="11020"/>
    <cellStyle name="1_08 Van tai_Tysuat-dicu-1-nam-1-4-2014_Tonghop-phucdap-Tinh-Hanh-TuanAnh-V1" xfId="11021"/>
    <cellStyle name="1_08 Van tai_Tysuat-dicu-1-nam-1-4-2014_Uoc-danso-2014-2015-2016-BoTaichinh" xfId="11022"/>
    <cellStyle name="1_08 Van tai_Uoctinh-danso-31-12-2013-BoTaichinh-OUT" xfId="11023"/>
    <cellStyle name="1_08 Van tai_Xl0000006" xfId="11024"/>
    <cellStyle name="1_08 Van tai_Xl0000167" xfId="11025"/>
    <cellStyle name="1_08 Van tai_Xl0000167 2" xfId="11026"/>
    <cellStyle name="1_08 Van tai_Xl0000167 3" xfId="11027"/>
    <cellStyle name="1_08 Van tai_Y te-VH TT_Tam(1)" xfId="11028"/>
    <cellStyle name="1_08 Yte-van hoa" xfId="11029"/>
    <cellStyle name="1_08 Yte-van hoa 2" xfId="11030"/>
    <cellStyle name="1_08 Yte-van hoa 3" xfId="11031"/>
    <cellStyle name="1_08 Yte-van hoa_01 Danh muc hanh chinh (Nam)" xfId="11032"/>
    <cellStyle name="1_08 Yte-van hoa_01 Danh muc hanh chinh (Nam) 2" xfId="11033"/>
    <cellStyle name="1_08 Yte-van hoa_01 Danh muc hanh chinh (Nam) 3" xfId="11034"/>
    <cellStyle name="1_08 Yte-van hoa_01 Don vi HC" xfId="11035"/>
    <cellStyle name="1_08 Yte-van hoa_01 Don vi HC 2" xfId="11036"/>
    <cellStyle name="1_08 Yte-van hoa_01 Don vi HC 3" xfId="11037"/>
    <cellStyle name="1_08 Yte-van hoa_02 Danso_Laodong 2012(chuan) CO SO" xfId="11038"/>
    <cellStyle name="1_08 Yte-van hoa_02 Danso_Laodong 2012(chuan) CO SO 2" xfId="11039"/>
    <cellStyle name="1_08 Yte-van hoa_02 Danso_Laodong 2012(chuan) CO SO 3" xfId="11040"/>
    <cellStyle name="1_08 Yte-van hoa_04 Doanh nghiep va CSKDCT 2012" xfId="11041"/>
    <cellStyle name="1_08 Yte-van hoa_04 Doanh nghiep va CSKDCT 2012 2" xfId="11042"/>
    <cellStyle name="1_08 Yte-van hoa_04 Doanh nghiep va CSKDCT 2012 3" xfId="11043"/>
    <cellStyle name="1_08 Yte-van hoa_12 MSDC_Thuy Van" xfId="11044"/>
    <cellStyle name="1_08 Yte-van hoa_Ca the" xfId="11045"/>
    <cellStyle name="1_08 Yte-van hoa_ca the NGDD 2011" xfId="11046"/>
    <cellStyle name="1_08 Yte-van hoa_Ca the_ca the NGDD 2011" xfId="11047"/>
    <cellStyle name="1_08 Yte-van hoa_Ca the1(OK)" xfId="11048"/>
    <cellStyle name="1_08 Yte-van hoa_Dieuchinh-DSTB-2010-2014-Tinh-Trungcau-CTK" xfId="11049"/>
    <cellStyle name="1_08 Yte-van hoa_Dieuchinh-DSTB-2010-2014-Toanquoc-Chi-XMai-TAnh-25-12-2014" xfId="11050"/>
    <cellStyle name="1_08 Yte-van hoa_Dieuchinh-DSTB-2010-2014-Toanquoc-Chi-XMai-TAnh-25-12-2014_Dieuchinh-DSTB-2010-2014-Tinh-Trungcau-CTK" xfId="11051"/>
    <cellStyle name="1_08 Yte-van hoa_Dieuchinh-DSTB-2010-2014-Toanquoc-Chi-XMai-TAnh-25-12-2014_Tonghop-phucdap-Tinh-Hanh-TuanAnh-V1" xfId="11052"/>
    <cellStyle name="1_08 Yte-van hoa_Dieuchinh-DSTB-2010-2014-Toanquoc-Chi-XMai-TAnh-25-12-2014_Uoc-danso-2014-2015-2016-BoTaichinh" xfId="11053"/>
    <cellStyle name="1_08 Yte-van hoa_Don vi HC, dat dai, khi hau" xfId="11054"/>
    <cellStyle name="1_08 Yte-van hoa_Mau" xfId="11055"/>
    <cellStyle name="1_08 Yte-van hoa_Mau 2" xfId="11056"/>
    <cellStyle name="1_08 Yte-van hoa_Mau 3" xfId="11057"/>
    <cellStyle name="1_08 Yte-van hoa_Mau 4" xfId="11058"/>
    <cellStyle name="1_08 Yte-van hoa_Mau_Book2" xfId="11059"/>
    <cellStyle name="1_08 Yte-van hoa_Mau_Book2 2" xfId="11060"/>
    <cellStyle name="1_08 Yte-van hoa_Mau_Book2 3" xfId="11061"/>
    <cellStyle name="1_08 Yte-van hoa_Mau_NGTK-daydu-2014-Laodong" xfId="11062"/>
    <cellStyle name="1_08 Yte-van hoa_Mau_NGTK-daydu-2014-Laodong 2" xfId="11063"/>
    <cellStyle name="1_08 Yte-van hoa_Mau_NGTK-daydu-2014-Laodong 3" xfId="11064"/>
    <cellStyle name="1_08 Yte-van hoa_Mau_Niengiam_Hung_final" xfId="11065"/>
    <cellStyle name="1_08 Yte-van hoa_Mau_Niengiam_Hung_final 2" xfId="11066"/>
    <cellStyle name="1_08 Yte-van hoa_Mau_Niengiam_Hung_final 3" xfId="11067"/>
    <cellStyle name="1_08 Yte-van hoa_Mau_Sovu-lyhon-2014" xfId="11068"/>
    <cellStyle name="1_08 Yte-van hoa_NGDD 2013 Thu chi NSNN " xfId="11069"/>
    <cellStyle name="1_08 Yte-van hoa_NGDD 2013 Thu chi NSNN  2" xfId="11070"/>
    <cellStyle name="1_08 Yte-van hoa_NGDD 2013 Thu chi NSNN  3" xfId="11071"/>
    <cellStyle name="1_08 Yte-van hoa_NGTK-daydu-2014-VuDSLD(22.5.2015)" xfId="11072"/>
    <cellStyle name="1_08 Yte-van hoa_NGTK-daydu-2014-VuDSLD(22.5.2015) 2" xfId="11073"/>
    <cellStyle name="1_08 Yte-van hoa_NGTK-daydu-2014-VuDSLD(22.5.2015) 3" xfId="11074"/>
    <cellStyle name="1_08 Yte-van hoa_nien giam 28.5.12_sua tn_Oanh-gui-3.15pm-28-5-2012" xfId="11075"/>
    <cellStyle name="1_08 Yte-van hoa_Nien giam KT_TV 2010" xfId="11076"/>
    <cellStyle name="1_08 Yte-van hoa_Nien giam KT_TV 2010 2" xfId="11077"/>
    <cellStyle name="1_08 Yte-van hoa_Nien giam KT_TV 2010 3" xfId="11078"/>
    <cellStyle name="1_08 Yte-van hoa_Nien giam KT_TV 2010_Book1" xfId="11079"/>
    <cellStyle name="1_08 Yte-van hoa_Nien giam KT_TV 2010_Book1 2" xfId="11080"/>
    <cellStyle name="1_08 Yte-van hoa_Nien giam KT_TV 2010_Book1 3" xfId="11081"/>
    <cellStyle name="1_08 Yte-van hoa_nien giam tom tat nong nghiep 2013" xfId="11082"/>
    <cellStyle name="1_08 Yte-van hoa_Phan II (In)" xfId="11083"/>
    <cellStyle name="1_08 Yte-van hoa_Tysuat-dicu-1-nam-1-4-2014" xfId="11084"/>
    <cellStyle name="1_08 Yte-van hoa_Tysuat-dicu-1-nam-1-4-2014_Dieuchinh-DSTB-2010-2014-Tinh-Trungcau-CTK" xfId="11085"/>
    <cellStyle name="1_08 Yte-van hoa_Tysuat-dicu-1-nam-1-4-2014_Tonghop-phucdap-Tinh-Hanh-TuanAnh-V1" xfId="11086"/>
    <cellStyle name="1_08 Yte-van hoa_Tysuat-dicu-1-nam-1-4-2014_Uoc-danso-2014-2015-2016-BoTaichinh" xfId="11087"/>
    <cellStyle name="1_08 Yte-van hoa_Uoctinh-danso-31-12-2013-BoTaichinh-OUT" xfId="11088"/>
    <cellStyle name="1_08 Yte-van hoa_Xl0000006" xfId="11089"/>
    <cellStyle name="1_08 Yte-van hoa_Xl0000167" xfId="11090"/>
    <cellStyle name="1_08 Yte-van hoa_Xl0000167 2" xfId="11091"/>
    <cellStyle name="1_08 Yte-van hoa_Xl0000167 3" xfId="11092"/>
    <cellStyle name="1_08 Yte-van hoa_Y te-VH TT_Tam(1)" xfId="11093"/>
    <cellStyle name="1_09 Chi so gia 2011- VuTKG-1 (Ok)" xfId="11094"/>
    <cellStyle name="1_09 Chi so gia 2011- VuTKG-1 (Ok) 2" xfId="11095"/>
    <cellStyle name="1_09 Chi so gia 2011- VuTKG-1 (Ok) 3" xfId="11096"/>
    <cellStyle name="1_09 Chi so gia 2011- VuTKG-1 (Ok)_nien giam tom tat nong nghiep 2013" xfId="11097"/>
    <cellStyle name="1_09 Chi so gia 2011- VuTKG-1 (Ok)_Phan II (In)" xfId="11098"/>
    <cellStyle name="1_09 Du lich" xfId="11099"/>
    <cellStyle name="1_09 Du lich 2" xfId="11100"/>
    <cellStyle name="1_09 Du lich 3" xfId="11101"/>
    <cellStyle name="1_09 Du lich_nien giam tom tat nong nghiep 2013" xfId="11102"/>
    <cellStyle name="1_09 Du lich_Phan II (In)" xfId="11103"/>
    <cellStyle name="1_09 Thuong mai va Du lich" xfId="11104"/>
    <cellStyle name="1_09 Thuong mai va Du lich 2" xfId="11105"/>
    <cellStyle name="1_09 Thuong mai va Du lich_01 Danh muc hanh chinh (Nam)" xfId="11106"/>
    <cellStyle name="1_09 Thuong mai va Du lich_01 Danh muc hanh chinh (Nam) 2" xfId="11107"/>
    <cellStyle name="1_09 Thuong mai va Du lich_01 Danh muc hanh chinh (Nam) 3" xfId="11108"/>
    <cellStyle name="1_09 Thuong mai va Du lich_01 Don vi HC" xfId="11109"/>
    <cellStyle name="1_09 Thuong mai va Du lich_01 Don vi HC 2" xfId="11110"/>
    <cellStyle name="1_09 Thuong mai va Du lich_01 Don vi HC 3" xfId="11111"/>
    <cellStyle name="1_09 Thuong mai va Du lich_Book2" xfId="11112"/>
    <cellStyle name="1_09 Thuong mai va Du lich_Book2 2" xfId="11113"/>
    <cellStyle name="1_09 Thuong mai va Du lich_Book2 3" xfId="11114"/>
    <cellStyle name="1_09 Thuong mai va Du lich_Mau" xfId="11115"/>
    <cellStyle name="1_09 Thuong mai va Du lich_Mau 2" xfId="11116"/>
    <cellStyle name="1_09 Thuong mai va Du lich_Mau 3" xfId="11117"/>
    <cellStyle name="1_09 Thuong mai va Du lich_NGDD 2013 Thu chi NSNN " xfId="11118"/>
    <cellStyle name="1_09 Thuong mai va Du lich_NGDD 2013 Thu chi NSNN  2" xfId="11119"/>
    <cellStyle name="1_09 Thuong mai va Du lich_NGDD 2013 Thu chi NSNN  3" xfId="11120"/>
    <cellStyle name="1_09 Thuong mai va Du lich_NGTK-daydu-2014-Laodong" xfId="11121"/>
    <cellStyle name="1_09 Thuong mai va Du lich_NGTK-daydu-2014-Laodong 2" xfId="11122"/>
    <cellStyle name="1_09 Thuong mai va Du lich_NGTK-daydu-2014-Laodong 3" xfId="11123"/>
    <cellStyle name="1_09 Thuong mai va Du lich_nien giam tom tat nong nghiep 2013" xfId="11124"/>
    <cellStyle name="1_09 Thuong mai va Du lich_Niengiam_Hung_final" xfId="11125"/>
    <cellStyle name="1_09 Thuong mai va Du lich_Niengiam_Hung_final 2" xfId="11126"/>
    <cellStyle name="1_09 Thuong mai va Du lich_Niengiam_Hung_final 3" xfId="11127"/>
    <cellStyle name="1_09 Thuong mai va Du lich_Phan II (In)" xfId="11128"/>
    <cellStyle name="1_09 Thuong mai va Du lich_Sovu-lyhon-2014" xfId="11129"/>
    <cellStyle name="1_09 Thuong mai va Du lich_Tong Muc 2014" xfId="11130"/>
    <cellStyle name="1_09 Thuong mai va Du lich_Tong Muc 2014 2" xfId="11131"/>
    <cellStyle name="1_09 Thuong mai va Du lich_Tong Muc 2014 3" xfId="11132"/>
    <cellStyle name="1_09 TM-DV-GC-DU LICH" xfId="11133"/>
    <cellStyle name="1_10 Market VH, YT, GD, NGTT 2011 " xfId="11134"/>
    <cellStyle name="1_10 Market VH, YT, GD, NGTT 2011  2" xfId="11135"/>
    <cellStyle name="1_10 Market VH, YT, GD, NGTT 2011  3" xfId="11136"/>
    <cellStyle name="1_10 Market VH, YT, GD, NGTT 2011  4" xfId="11137"/>
    <cellStyle name="1_10 Market VH, YT, GD, NGTT 2011 _02  Dan so lao dong(OK)" xfId="11138"/>
    <cellStyle name="1_10 Market VH, YT, GD, NGTT 2011 _02  Dan so lao dong(OK) 2" xfId="11139"/>
    <cellStyle name="1_10 Market VH, YT, GD, NGTT 2011 _02  Dan so lao dong(OK) 3" xfId="11140"/>
    <cellStyle name="1_10 Market VH, YT, GD, NGTT 2011 _03 TKQG va Thu chi NSNN 2012" xfId="11141"/>
    <cellStyle name="1_10 Market VH, YT, GD, NGTT 2011 _03 TKQG va Thu chi NSNN 2012 2" xfId="11142"/>
    <cellStyle name="1_10 Market VH, YT, GD, NGTT 2011 _03 TKQG va Thu chi NSNN 2012 3" xfId="11143"/>
    <cellStyle name="1_10 Market VH, YT, GD, NGTT 2011 _04 Doanh nghiep va CSKDCT 2012" xfId="11144"/>
    <cellStyle name="1_10 Market VH, YT, GD, NGTT 2011 _04 Doanh nghiep va CSKDCT 2012 2" xfId="11145"/>
    <cellStyle name="1_10 Market VH, YT, GD, NGTT 2011 _04 Doanh nghiep va CSKDCT 2012 3" xfId="11146"/>
    <cellStyle name="1_10 Market VH, YT, GD, NGTT 2011 _05 Doanh nghiep va Ca the_2011 (Ok)" xfId="11147"/>
    <cellStyle name="1_10 Market VH, YT, GD, NGTT 2011 _06 NGTT LN,TS 2013 co so" xfId="11148"/>
    <cellStyle name="1_10 Market VH, YT, GD, NGTT 2011 _07 NGTT CN 2012" xfId="11149"/>
    <cellStyle name="1_10 Market VH, YT, GD, NGTT 2011 _07 NGTT CN 2012 2" xfId="11150"/>
    <cellStyle name="1_10 Market VH, YT, GD, NGTT 2011 _07 NGTT CN 2012 3" xfId="11151"/>
    <cellStyle name="1_10 Market VH, YT, GD, NGTT 2011 _08 Thuong mai Tong muc - Diep" xfId="11152"/>
    <cellStyle name="1_10 Market VH, YT, GD, NGTT 2011 _08 Thuong mai Tong muc - Diep 2" xfId="11153"/>
    <cellStyle name="1_10 Market VH, YT, GD, NGTT 2011 _08 Thuong mai Tong muc - Diep 3" xfId="11154"/>
    <cellStyle name="1_10 Market VH, YT, GD, NGTT 2011 _08 Thuong mai va Du lich (Ok)" xfId="11155"/>
    <cellStyle name="1_10 Market VH, YT, GD, NGTT 2011 _08 Thuong mai va Du lich (Ok) 2" xfId="11156"/>
    <cellStyle name="1_10 Market VH, YT, GD, NGTT 2011 _08 Thuong mai va Du lich (Ok) 3" xfId="11157"/>
    <cellStyle name="1_10 Market VH, YT, GD, NGTT 2011 _08 Thuong mai va Du lich (Ok)_nien giam tom tat nong nghiep 2013" xfId="11158"/>
    <cellStyle name="1_10 Market VH, YT, GD, NGTT 2011 _08 Thuong mai va Du lich (Ok)_Phan II (In)" xfId="11159"/>
    <cellStyle name="1_10 Market VH, YT, GD, NGTT 2011 _09 Chi so gia 2011- VuTKG-1 (Ok)" xfId="11160"/>
    <cellStyle name="1_10 Market VH, YT, GD, NGTT 2011 _09 Chi so gia 2011- VuTKG-1 (Ok) 2" xfId="11161"/>
    <cellStyle name="1_10 Market VH, YT, GD, NGTT 2011 _09 Chi so gia 2011- VuTKG-1 (Ok) 3" xfId="11162"/>
    <cellStyle name="1_10 Market VH, YT, GD, NGTT 2011 _09 Chi so gia 2011- VuTKG-1 (Ok)_nien giam tom tat nong nghiep 2013" xfId="11163"/>
    <cellStyle name="1_10 Market VH, YT, GD, NGTT 2011 _09 Chi so gia 2011- VuTKG-1 (Ok)_Phan II (In)" xfId="11164"/>
    <cellStyle name="1_10 Market VH, YT, GD, NGTT 2011 _09 Du lich" xfId="11165"/>
    <cellStyle name="1_10 Market VH, YT, GD, NGTT 2011 _09 Du lich 2" xfId="11166"/>
    <cellStyle name="1_10 Market VH, YT, GD, NGTT 2011 _09 Du lich 3" xfId="11167"/>
    <cellStyle name="1_10 Market VH, YT, GD, NGTT 2011 _09 Du lich_nien giam tom tat nong nghiep 2013" xfId="11168"/>
    <cellStyle name="1_10 Market VH, YT, GD, NGTT 2011 _09 Du lich_Phan II (In)" xfId="11169"/>
    <cellStyle name="1_10 Market VH, YT, GD, NGTT 2011 _10 Van tai va BCVT (da sua ok)" xfId="11170"/>
    <cellStyle name="1_10 Market VH, YT, GD, NGTT 2011 _10 Van tai va BCVT (da sua ok) 2" xfId="11171"/>
    <cellStyle name="1_10 Market VH, YT, GD, NGTT 2011 _10 Van tai va BCVT (da sua ok) 3" xfId="11172"/>
    <cellStyle name="1_10 Market VH, YT, GD, NGTT 2011 _10 Van tai va BCVT (da sua ok)_nien giam tom tat nong nghiep 2013" xfId="11173"/>
    <cellStyle name="1_10 Market VH, YT, GD, NGTT 2011 _10 Van tai va BCVT (da sua ok)_Phan II (In)" xfId="11174"/>
    <cellStyle name="1_10 Market VH, YT, GD, NGTT 2011 _11 (3)" xfId="11175"/>
    <cellStyle name="1_10 Market VH, YT, GD, NGTT 2011 _11 (3) 2" xfId="11176"/>
    <cellStyle name="1_10 Market VH, YT, GD, NGTT 2011 _11 (3) 3" xfId="11177"/>
    <cellStyle name="1_10 Market VH, YT, GD, NGTT 2011 _11 (3) 4" xfId="11178"/>
    <cellStyle name="1_10 Market VH, YT, GD, NGTT 2011 _11 (3)_04 Doanh nghiep va CSKDCT 2012" xfId="11179"/>
    <cellStyle name="1_10 Market VH, YT, GD, NGTT 2011 _11 (3)_04 Doanh nghiep va CSKDCT 2012 2" xfId="11180"/>
    <cellStyle name="1_10 Market VH, YT, GD, NGTT 2011 _11 (3)_04 Doanh nghiep va CSKDCT 2012 3" xfId="11181"/>
    <cellStyle name="1_10 Market VH, YT, GD, NGTT 2011 _11 (3)_Book2" xfId="11182"/>
    <cellStyle name="1_10 Market VH, YT, GD, NGTT 2011 _11 (3)_Book2 2" xfId="11183"/>
    <cellStyle name="1_10 Market VH, YT, GD, NGTT 2011 _11 (3)_Book2 3" xfId="11184"/>
    <cellStyle name="1_10 Market VH, YT, GD, NGTT 2011 _11 (3)_NGTK-daydu-2014-Laodong" xfId="11185"/>
    <cellStyle name="1_10 Market VH, YT, GD, NGTT 2011 _11 (3)_NGTK-daydu-2014-Laodong 2" xfId="11186"/>
    <cellStyle name="1_10 Market VH, YT, GD, NGTT 2011 _11 (3)_NGTK-daydu-2014-Laodong 3" xfId="11187"/>
    <cellStyle name="1_10 Market VH, YT, GD, NGTT 2011 _11 (3)_nien giam tom tat nong nghiep 2013" xfId="11188"/>
    <cellStyle name="1_10 Market VH, YT, GD, NGTT 2011 _11 (3)_Niengiam_Hung_final" xfId="11189"/>
    <cellStyle name="1_10 Market VH, YT, GD, NGTT 2011 _11 (3)_Niengiam_Hung_final 2" xfId="11190"/>
    <cellStyle name="1_10 Market VH, YT, GD, NGTT 2011 _11 (3)_Niengiam_Hung_final 3" xfId="11191"/>
    <cellStyle name="1_10 Market VH, YT, GD, NGTT 2011 _11 (3)_Phan II (In)" xfId="11192"/>
    <cellStyle name="1_10 Market VH, YT, GD, NGTT 2011 _11 (3)_Sovu-lyhon-2014" xfId="11193"/>
    <cellStyle name="1_10 Market VH, YT, GD, NGTT 2011 _11 (3)_Xl0000167" xfId="11194"/>
    <cellStyle name="1_10 Market VH, YT, GD, NGTT 2011 _11 (3)_Xl0000167 2" xfId="11195"/>
    <cellStyle name="1_10 Market VH, YT, GD, NGTT 2011 _11 (3)_Xl0000167 3" xfId="11196"/>
    <cellStyle name="1_10 Market VH, YT, GD, NGTT 2011 _12 (2)" xfId="11197"/>
    <cellStyle name="1_10 Market VH, YT, GD, NGTT 2011 _12 (2) 2" xfId="11198"/>
    <cellStyle name="1_10 Market VH, YT, GD, NGTT 2011 _12 (2) 3" xfId="11199"/>
    <cellStyle name="1_10 Market VH, YT, GD, NGTT 2011 _12 (2) 4" xfId="11200"/>
    <cellStyle name="1_10 Market VH, YT, GD, NGTT 2011 _12 (2)_04 Doanh nghiep va CSKDCT 2012" xfId="11201"/>
    <cellStyle name="1_10 Market VH, YT, GD, NGTT 2011 _12 (2)_04 Doanh nghiep va CSKDCT 2012 2" xfId="11202"/>
    <cellStyle name="1_10 Market VH, YT, GD, NGTT 2011 _12 (2)_04 Doanh nghiep va CSKDCT 2012 3" xfId="11203"/>
    <cellStyle name="1_10 Market VH, YT, GD, NGTT 2011 _12 (2)_Book2" xfId="11204"/>
    <cellStyle name="1_10 Market VH, YT, GD, NGTT 2011 _12 (2)_Book2 2" xfId="11205"/>
    <cellStyle name="1_10 Market VH, YT, GD, NGTT 2011 _12 (2)_Book2 3" xfId="11206"/>
    <cellStyle name="1_10 Market VH, YT, GD, NGTT 2011 _12 (2)_NGTK-daydu-2014-Laodong" xfId="11207"/>
    <cellStyle name="1_10 Market VH, YT, GD, NGTT 2011 _12 (2)_NGTK-daydu-2014-Laodong 2" xfId="11208"/>
    <cellStyle name="1_10 Market VH, YT, GD, NGTT 2011 _12 (2)_NGTK-daydu-2014-Laodong 3" xfId="11209"/>
    <cellStyle name="1_10 Market VH, YT, GD, NGTT 2011 _12 (2)_nien giam tom tat nong nghiep 2013" xfId="11210"/>
    <cellStyle name="1_10 Market VH, YT, GD, NGTT 2011 _12 (2)_Niengiam_Hung_final" xfId="11211"/>
    <cellStyle name="1_10 Market VH, YT, GD, NGTT 2011 _12 (2)_Niengiam_Hung_final 2" xfId="11212"/>
    <cellStyle name="1_10 Market VH, YT, GD, NGTT 2011 _12 (2)_Niengiam_Hung_final 3" xfId="11213"/>
    <cellStyle name="1_10 Market VH, YT, GD, NGTT 2011 _12 (2)_Phan II (In)" xfId="11214"/>
    <cellStyle name="1_10 Market VH, YT, GD, NGTT 2011 _12 (2)_Sovu-lyhon-2014" xfId="11215"/>
    <cellStyle name="1_10 Market VH, YT, GD, NGTT 2011 _12 (2)_Xl0000167" xfId="11216"/>
    <cellStyle name="1_10 Market VH, YT, GD, NGTT 2011 _12 (2)_Xl0000167 2" xfId="11217"/>
    <cellStyle name="1_10 Market VH, YT, GD, NGTT 2011 _12 (2)_Xl0000167 3" xfId="11218"/>
    <cellStyle name="1_10 Market VH, YT, GD, NGTT 2011 _12 Giao duc, Y Te va Muc songnam2011" xfId="11219"/>
    <cellStyle name="1_10 Market VH, YT, GD, NGTT 2011 _12 Giao duc, Y Te va Muc songnam2011 2" xfId="11220"/>
    <cellStyle name="1_10 Market VH, YT, GD, NGTT 2011 _12 Giao duc, Y Te va Muc songnam2011 3" xfId="11221"/>
    <cellStyle name="1_10 Market VH, YT, GD, NGTT 2011 _12 Giao duc, Y Te va Muc songnam2011_nien giam tom tat nong nghiep 2013" xfId="11222"/>
    <cellStyle name="1_10 Market VH, YT, GD, NGTT 2011 _12 Giao duc, Y Te va Muc songnam2011_Phan II (In)" xfId="11223"/>
    <cellStyle name="1_10 Market VH, YT, GD, NGTT 2011 _12 MSDC_Thuy Van" xfId="11224"/>
    <cellStyle name="1_10 Market VH, YT, GD, NGTT 2011 _13 Van tai 2012" xfId="11225"/>
    <cellStyle name="1_10 Market VH, YT, GD, NGTT 2011 _13 Van tai 2012 2" xfId="11226"/>
    <cellStyle name="1_10 Market VH, YT, GD, NGTT 2011 _13 Van tai 2012 3" xfId="11227"/>
    <cellStyle name="1_10 Market VH, YT, GD, NGTT 2011 _Book2" xfId="11228"/>
    <cellStyle name="1_10 Market VH, YT, GD, NGTT 2011 _Book2 2" xfId="11229"/>
    <cellStyle name="1_10 Market VH, YT, GD, NGTT 2011 _Book2 3" xfId="11230"/>
    <cellStyle name="1_10 Market VH, YT, GD, NGTT 2011 _Giaoduc2013(ok)" xfId="11231"/>
    <cellStyle name="1_10 Market VH, YT, GD, NGTT 2011 _Giaoduc2013(ok) 2" xfId="11232"/>
    <cellStyle name="1_10 Market VH, YT, GD, NGTT 2011 _Giaoduc2013(ok) 3" xfId="11233"/>
    <cellStyle name="1_10 Market VH, YT, GD, NGTT 2011 _Maket NGTT2012 LN,TS (7-1-2013)" xfId="11234"/>
    <cellStyle name="1_10 Market VH, YT, GD, NGTT 2011 _Maket NGTT2012 LN,TS (7-1-2013) 2" xfId="11235"/>
    <cellStyle name="1_10 Market VH, YT, GD, NGTT 2011 _Maket NGTT2012 LN,TS (7-1-2013) 3" xfId="11236"/>
    <cellStyle name="1_10 Market VH, YT, GD, NGTT 2011 _Maket NGTT2012 LN,TS (7-1-2013)_Nongnghiep" xfId="11237"/>
    <cellStyle name="1_10 Market VH, YT, GD, NGTT 2011 _Maket NGTT2012 LN,TS (7-1-2013)_Nongnghiep 2" xfId="11238"/>
    <cellStyle name="1_10 Market VH, YT, GD, NGTT 2011 _Maket NGTT2012 LN,TS (7-1-2013)_Nongnghiep 3" xfId="11239"/>
    <cellStyle name="1_10 Market VH, YT, GD, NGTT 2011 _Mau" xfId="11240"/>
    <cellStyle name="1_10 Market VH, YT, GD, NGTT 2011 _Ngiam_lamnghiep_2011_v2(1)(1)" xfId="11241"/>
    <cellStyle name="1_10 Market VH, YT, GD, NGTT 2011 _Ngiam_lamnghiep_2011_v2(1)(1) 2" xfId="11242"/>
    <cellStyle name="1_10 Market VH, YT, GD, NGTT 2011 _Ngiam_lamnghiep_2011_v2(1)(1) 3" xfId="11243"/>
    <cellStyle name="1_10 Market VH, YT, GD, NGTT 2011 _Ngiam_lamnghiep_2011_v2(1)(1)_Nongnghiep" xfId="11244"/>
    <cellStyle name="1_10 Market VH, YT, GD, NGTT 2011 _Ngiam_lamnghiep_2011_v2(1)(1)_Nongnghiep 2" xfId="11245"/>
    <cellStyle name="1_10 Market VH, YT, GD, NGTT 2011 _Ngiam_lamnghiep_2011_v2(1)(1)_Nongnghiep 3" xfId="11246"/>
    <cellStyle name="1_10 Market VH, YT, GD, NGTT 2011 _NGTK-daydu-2014-Laodong" xfId="11247"/>
    <cellStyle name="1_10 Market VH, YT, GD, NGTT 2011 _NGTK-daydu-2014-Laodong 2" xfId="11248"/>
    <cellStyle name="1_10 Market VH, YT, GD, NGTT 2011 _NGTK-daydu-2014-Laodong 3" xfId="11249"/>
    <cellStyle name="1_10 Market VH, YT, GD, NGTT 2011 _NGTT LN,TS 2012 (Chuan)" xfId="11250"/>
    <cellStyle name="1_10 Market VH, YT, GD, NGTT 2011 _NGTT LN,TS 2012 (Chuan) 2" xfId="11251"/>
    <cellStyle name="1_10 Market VH, YT, GD, NGTT 2011 _NGTT LN,TS 2012 (Chuan) 3" xfId="11252"/>
    <cellStyle name="1_10 Market VH, YT, GD, NGTT 2011 _Nien giam TT Vu Nong nghiep 2012(solieu)-gui Vu TH 29-3-2013" xfId="11253"/>
    <cellStyle name="1_10 Market VH, YT, GD, NGTT 2011 _Nien giam TT Vu Nong nghiep 2012(solieu)-gui Vu TH 29-3-2013 2" xfId="11254"/>
    <cellStyle name="1_10 Market VH, YT, GD, NGTT 2011 _Nien giam TT Vu Nong nghiep 2012(solieu)-gui Vu TH 29-3-2013 3" xfId="11255"/>
    <cellStyle name="1_10 Market VH, YT, GD, NGTT 2011 _Niengiam_Hung_final" xfId="11256"/>
    <cellStyle name="1_10 Market VH, YT, GD, NGTT 2011 _Niengiam_Hung_final 2" xfId="11257"/>
    <cellStyle name="1_10 Market VH, YT, GD, NGTT 2011 _Niengiam_Hung_final 3" xfId="11258"/>
    <cellStyle name="1_10 Market VH, YT, GD, NGTT 2011 _Nongnghiep" xfId="11259"/>
    <cellStyle name="1_10 Market VH, YT, GD, NGTT 2011 _Nongnghiep 2" xfId="11260"/>
    <cellStyle name="1_10 Market VH, YT, GD, NGTT 2011 _Nongnghiep 3" xfId="11261"/>
    <cellStyle name="1_10 Market VH, YT, GD, NGTT 2011 _Nongnghiep NGDD 2012_cap nhat den 24-5-2013(1)" xfId="11262"/>
    <cellStyle name="1_10 Market VH, YT, GD, NGTT 2011 _Nongnghiep NGDD 2012_cap nhat den 24-5-2013(1) 2" xfId="11263"/>
    <cellStyle name="1_10 Market VH, YT, GD, NGTT 2011 _Nongnghiep NGDD 2012_cap nhat den 24-5-2013(1) 3" xfId="11264"/>
    <cellStyle name="1_10 Market VH, YT, GD, NGTT 2011 _Nongnghiep_Nongnghiep NGDD 2012_cap nhat den 24-5-2013(1)" xfId="11265"/>
    <cellStyle name="1_10 Market VH, YT, GD, NGTT 2011 _Nongnghiep_Nongnghiep NGDD 2012_cap nhat den 24-5-2013(1) 2" xfId="11266"/>
    <cellStyle name="1_10 Market VH, YT, GD, NGTT 2011 _Nongnghiep_Nongnghiep NGDD 2012_cap nhat den 24-5-2013(1) 3" xfId="11267"/>
    <cellStyle name="1_10 Market VH, YT, GD, NGTT 2011 _So lieu quoc te TH" xfId="11268"/>
    <cellStyle name="1_10 Market VH, YT, GD, NGTT 2011 _So lieu quoc te TH 2" xfId="11269"/>
    <cellStyle name="1_10 Market VH, YT, GD, NGTT 2011 _So lieu quoc te TH 3" xfId="11270"/>
    <cellStyle name="1_10 Market VH, YT, GD, NGTT 2011 _So lieu quoc te TH_nien giam tom tat nong nghiep 2013" xfId="11271"/>
    <cellStyle name="1_10 Market VH, YT, GD, NGTT 2011 _So lieu quoc te TH_Phan II (In)" xfId="11272"/>
    <cellStyle name="1_10 Market VH, YT, GD, NGTT 2011 _Sovu-lyhon-2014" xfId="11273"/>
    <cellStyle name="1_10 Market VH, YT, GD, NGTT 2011 _TKQG" xfId="11274"/>
    <cellStyle name="1_10 Market VH, YT, GD, NGTT 2011 _Xl0000147" xfId="11275"/>
    <cellStyle name="1_10 Market VH, YT, GD, NGTT 2011 _Xl0000147 2" xfId="11276"/>
    <cellStyle name="1_10 Market VH, YT, GD, NGTT 2011 _Xl0000147 3" xfId="11277"/>
    <cellStyle name="1_10 Market VH, YT, GD, NGTT 2011 _Xl0000167" xfId="11278"/>
    <cellStyle name="1_10 Market VH, YT, GD, NGTT 2011 _Xl0000167 2" xfId="11279"/>
    <cellStyle name="1_10 Market VH, YT, GD, NGTT 2011 _Xl0000167 3" xfId="11280"/>
    <cellStyle name="1_10 Market VH, YT, GD, NGTT 2011 _XNK" xfId="11281"/>
    <cellStyle name="1_10 Market VH, YT, GD, NGTT 2011 _XNK 2" xfId="11282"/>
    <cellStyle name="1_10 Market VH, YT, GD, NGTT 2011 _XNK 3" xfId="11283"/>
    <cellStyle name="1_10 Market VH, YT, GD, NGTT 2011 _XNK_nien giam tom tat nong nghiep 2013" xfId="11284"/>
    <cellStyle name="1_10 Market VH, YT, GD, NGTT 2011 _XNK_Phan II (In)" xfId="11285"/>
    <cellStyle name="1_10 Van tai va BCVT (da sua ok)" xfId="11286"/>
    <cellStyle name="1_10 Van tai va BCVT (da sua ok) 2" xfId="11287"/>
    <cellStyle name="1_10 Van tai va BCVT (da sua ok) 3" xfId="11288"/>
    <cellStyle name="1_10 Van tai va BCVT (da sua ok)_nien giam tom tat nong nghiep 2013" xfId="11289"/>
    <cellStyle name="1_10 Van tai va BCVT (da sua ok)_Phan II (In)" xfId="11290"/>
    <cellStyle name="1_10 VH, YT, GD, NGTT 2010 - (OK)" xfId="11291"/>
    <cellStyle name="1_10 VH, YT, GD, NGTT 2010 - (OK) 2" xfId="11292"/>
    <cellStyle name="1_10 VH, YT, GD, NGTT 2010 - (OK) 3" xfId="11293"/>
    <cellStyle name="1_10 VH, YT, GD, NGTT 2010 - (OK) 4" xfId="11294"/>
    <cellStyle name="1_10 VH, YT, GD, NGTT 2010 - (OK)_Bo sung 04 bieu Cong nghiep" xfId="11295"/>
    <cellStyle name="1_10 VH, YT, GD, NGTT 2010 - (OK)_Bo sung 04 bieu Cong nghiep 2" xfId="11296"/>
    <cellStyle name="1_10 VH, YT, GD, NGTT 2010 - (OK)_Bo sung 04 bieu Cong nghiep 3" xfId="11297"/>
    <cellStyle name="1_10 VH, YT, GD, NGTT 2010 - (OK)_Bo sung 04 bieu Cong nghiep 4" xfId="11298"/>
    <cellStyle name="1_10 VH, YT, GD, NGTT 2010 - (OK)_Bo sung 04 bieu Cong nghiep_Book2" xfId="11299"/>
    <cellStyle name="1_10 VH, YT, GD, NGTT 2010 - (OK)_Bo sung 04 bieu Cong nghiep_Book2 2" xfId="11300"/>
    <cellStyle name="1_10 VH, YT, GD, NGTT 2010 - (OK)_Bo sung 04 bieu Cong nghiep_Book2 3" xfId="11301"/>
    <cellStyle name="1_10 VH, YT, GD, NGTT 2010 - (OK)_Bo sung 04 bieu Cong nghiep_Dieuchinh-DSTB-2010-2014-Tinh-Trungcau-CTK" xfId="11302"/>
    <cellStyle name="1_10 VH, YT, GD, NGTT 2010 - (OK)_Bo sung 04 bieu Cong nghiep_Market DSLD 2013  Co so" xfId="11303"/>
    <cellStyle name="1_10 VH, YT, GD, NGTT 2010 - (OK)_Bo sung 04 bieu Cong nghiep_Market DSLD 2013  Co so_Dieuchinh-DSTB-2010-2014-Tinh-Trungcau-CTK" xfId="11304"/>
    <cellStyle name="1_10 VH, YT, GD, NGTT 2010 - (OK)_Bo sung 04 bieu Cong nghiep_Market DSLD 2013  Co so_Tonghop-phucdap-Tinh-Hanh-TuanAnh-V1" xfId="11305"/>
    <cellStyle name="1_10 VH, YT, GD, NGTT 2010 - (OK)_Bo sung 04 bieu Cong nghiep_Market DSLD 2013  Co so_Uoc-danso-2014-2015-2016-BoTaichinh" xfId="11306"/>
    <cellStyle name="1_10 VH, YT, GD, NGTT 2010 - (OK)_Bo sung 04 bieu Cong nghiep_Mau" xfId="11307"/>
    <cellStyle name="1_10 VH, YT, GD, NGTT 2010 - (OK)_Bo sung 04 bieu Cong nghiep_Mau 2" xfId="11308"/>
    <cellStyle name="1_10 VH, YT, GD, NGTT 2010 - (OK)_Bo sung 04 bieu Cong nghiep_Mau 3" xfId="11309"/>
    <cellStyle name="1_10 VH, YT, GD, NGTT 2010 - (OK)_Bo sung 04 bieu Cong nghiep_NGTK-daydu-2014-Laodong" xfId="11310"/>
    <cellStyle name="1_10 VH, YT, GD, NGTT 2010 - (OK)_Bo sung 04 bieu Cong nghiep_NGTK-daydu-2014-Laodong 2" xfId="11311"/>
    <cellStyle name="1_10 VH, YT, GD, NGTT 2010 - (OK)_Bo sung 04 bieu Cong nghiep_NGTK-daydu-2014-Laodong 3" xfId="11312"/>
    <cellStyle name="1_10 VH, YT, GD, NGTT 2010 - (OK)_Bo sung 04 bieu Cong nghiep_Nien giam Thong ke_DSLD_2013_gui vu TH" xfId="11313"/>
    <cellStyle name="1_10 VH, YT, GD, NGTT 2010 - (OK)_Bo sung 04 bieu Cong nghiep_Nien giam Thong ke_DSLD_2013_gui vu TH_25-12-2014" xfId="11314"/>
    <cellStyle name="1_10 VH, YT, GD, NGTT 2010 - (OK)_Bo sung 04 bieu Cong nghiep_Nien giam Thong ke_DSLD_2013_gui vu TH_25-12-2014_Dieuchinh-DSTB-2010-2014-Tinh-Trungcau-CTK" xfId="11315"/>
    <cellStyle name="1_10 VH, YT, GD, NGTT 2010 - (OK)_Bo sung 04 bieu Cong nghiep_Nien giam Thong ke_DSLD_2013_gui vu TH_25-12-2014_Tonghop-phucdap-Tinh-Hanh-TuanAnh-V1" xfId="11316"/>
    <cellStyle name="1_10 VH, YT, GD, NGTT 2010 - (OK)_Bo sung 04 bieu Cong nghiep_Nien giam Thong ke_DSLD_2013_gui vu TH_25-12-2014_Uoc-danso-2014-2015-2016-BoTaichinh" xfId="11317"/>
    <cellStyle name="1_10 VH, YT, GD, NGTT 2010 - (OK)_Bo sung 04 bieu Cong nghiep_Nien giam Thong ke_DSLD_2013_gui vu TH_Dieuchinh-DSTB-2010-2014-Tinh-Trungcau-CTK" xfId="11318"/>
    <cellStyle name="1_10 VH, YT, GD, NGTT 2010 - (OK)_Bo sung 04 bieu Cong nghiep_Nien giam Thong ke_DSLD_2013_gui vu TH_Tonghop-phucdap-Tinh-Hanh-TuanAnh-V1" xfId="11319"/>
    <cellStyle name="1_10 VH, YT, GD, NGTT 2010 - (OK)_Bo sung 04 bieu Cong nghiep_Nien giam Thong ke_DSLD_2013_gui vu TH_Uoc-danso-2014-2015-2016-BoTaichinh" xfId="11320"/>
    <cellStyle name="1_10 VH, YT, GD, NGTT 2010 - (OK)_Bo sung 04 bieu Cong nghiep_Niengiam_Hung_final" xfId="11321"/>
    <cellStyle name="1_10 VH, YT, GD, NGTT 2010 - (OK)_Bo sung 04 bieu Cong nghiep_Niengiam_Hung_final 2" xfId="11322"/>
    <cellStyle name="1_10 VH, YT, GD, NGTT 2010 - (OK)_Bo sung 04 bieu Cong nghiep_Niengiam_Hung_final 3" xfId="11323"/>
    <cellStyle name="1_10 VH, YT, GD, NGTT 2010 - (OK)_Bo sung 04 bieu Cong nghiep_Sovu-lyhon-2014" xfId="11324"/>
    <cellStyle name="1_10 VH, YT, GD, NGTT 2010 - (OK)_Bo sung 04 bieu Cong nghiep_Tonghop-phucdap-Tinh-Hanh-TuanAnh-V1" xfId="11325"/>
    <cellStyle name="1_10 VH, YT, GD, NGTT 2010 - (OK)_Bo sung 04 bieu Cong nghiep_Uoc-danso-2014-2015-2016-BoTaichinh" xfId="11326"/>
    <cellStyle name="1_10 VH, YT, GD, NGTT 2010 - (OK)_Bo sung 04 bieu Cong nghiep_Uoctinh-danso-31-12-2013-BoTaichinh-OUT" xfId="11327"/>
    <cellStyle name="1_10 VH, YT, GD, NGTT 2010 - (OK)_Book2" xfId="11328"/>
    <cellStyle name="1_10 VH, YT, GD, NGTT 2010 - (OK)_Book2 2" xfId="11329"/>
    <cellStyle name="1_10 VH, YT, GD, NGTT 2010 - (OK)_Book2 3" xfId="11330"/>
    <cellStyle name="1_10 VH, YT, GD, NGTT 2010 - (OK)_Dieuchinh-DSTB-2010-2014-Tinh-Trungcau-CTK" xfId="11331"/>
    <cellStyle name="1_10 VH, YT, GD, NGTT 2010 - (OK)_Market DSLD 2013  Co so" xfId="11332"/>
    <cellStyle name="1_10 VH, YT, GD, NGTT 2010 - (OK)_Market DSLD 2013  Co so_Dieuchinh-DSTB-2010-2014-Tinh-Trungcau-CTK" xfId="11333"/>
    <cellStyle name="1_10 VH, YT, GD, NGTT 2010 - (OK)_Market DSLD 2013  Co so_Tonghop-phucdap-Tinh-Hanh-TuanAnh-V1" xfId="11334"/>
    <cellStyle name="1_10 VH, YT, GD, NGTT 2010 - (OK)_Market DSLD 2013  Co so_Uoc-danso-2014-2015-2016-BoTaichinh" xfId="11335"/>
    <cellStyle name="1_10 VH, YT, GD, NGTT 2010 - (OK)_Mau" xfId="11336"/>
    <cellStyle name="1_10 VH, YT, GD, NGTT 2010 - (OK)_Mau 2" xfId="11337"/>
    <cellStyle name="1_10 VH, YT, GD, NGTT 2010 - (OK)_Mau 3" xfId="11338"/>
    <cellStyle name="1_10 VH, YT, GD, NGTT 2010 - (OK)_NGTK-daydu-2014-Laodong" xfId="11339"/>
    <cellStyle name="1_10 VH, YT, GD, NGTT 2010 - (OK)_NGTK-daydu-2014-Laodong 2" xfId="11340"/>
    <cellStyle name="1_10 VH, YT, GD, NGTT 2010 - (OK)_NGTK-daydu-2014-Laodong 3" xfId="11341"/>
    <cellStyle name="1_10 VH, YT, GD, NGTT 2010 - (OK)_Nien giam Thong ke_DSLD_2013_gui vu TH" xfId="11342"/>
    <cellStyle name="1_10 VH, YT, GD, NGTT 2010 - (OK)_Nien giam Thong ke_DSLD_2013_gui vu TH_25-12-2014" xfId="11343"/>
    <cellStyle name="1_10 VH, YT, GD, NGTT 2010 - (OK)_Nien giam Thong ke_DSLD_2013_gui vu TH_25-12-2014_Dieuchinh-DSTB-2010-2014-Tinh-Trungcau-CTK" xfId="11344"/>
    <cellStyle name="1_10 VH, YT, GD, NGTT 2010 - (OK)_Nien giam Thong ke_DSLD_2013_gui vu TH_25-12-2014_Tonghop-phucdap-Tinh-Hanh-TuanAnh-V1" xfId="11345"/>
    <cellStyle name="1_10 VH, YT, GD, NGTT 2010 - (OK)_Nien giam Thong ke_DSLD_2013_gui vu TH_25-12-2014_Uoc-danso-2014-2015-2016-BoTaichinh" xfId="11346"/>
    <cellStyle name="1_10 VH, YT, GD, NGTT 2010 - (OK)_Nien giam Thong ke_DSLD_2013_gui vu TH_Dieuchinh-DSTB-2010-2014-Tinh-Trungcau-CTK" xfId="11347"/>
    <cellStyle name="1_10 VH, YT, GD, NGTT 2010 - (OK)_Nien giam Thong ke_DSLD_2013_gui vu TH_Tonghop-phucdap-Tinh-Hanh-TuanAnh-V1" xfId="11348"/>
    <cellStyle name="1_10 VH, YT, GD, NGTT 2010 - (OK)_Nien giam Thong ke_DSLD_2013_gui vu TH_Uoc-danso-2014-2015-2016-BoTaichinh" xfId="11349"/>
    <cellStyle name="1_10 VH, YT, GD, NGTT 2010 - (OK)_Niengiam_Hung_final" xfId="11350"/>
    <cellStyle name="1_10 VH, YT, GD, NGTT 2010 - (OK)_Niengiam_Hung_final 2" xfId="11351"/>
    <cellStyle name="1_10 VH, YT, GD, NGTT 2010 - (OK)_Niengiam_Hung_final 3" xfId="11352"/>
    <cellStyle name="1_10 VH, YT, GD, NGTT 2010 - (OK)_Sovu-lyhon-2014" xfId="11353"/>
    <cellStyle name="1_10 VH, YT, GD, NGTT 2010 - (OK)_Tonghop-phucdap-Tinh-Hanh-TuanAnh-V1" xfId="11354"/>
    <cellStyle name="1_10 VH, YT, GD, NGTT 2010 - (OK)_Uoc-danso-2014-2015-2016-BoTaichinh" xfId="11355"/>
    <cellStyle name="1_10 VH, YT, GD, NGTT 2010 - (OK)_Uoctinh-danso-31-12-2013-BoTaichinh-OUT" xfId="11356"/>
    <cellStyle name="1_11 (3)" xfId="11357"/>
    <cellStyle name="1_11 (3) 2" xfId="11358"/>
    <cellStyle name="1_11 (3) 3" xfId="11359"/>
    <cellStyle name="1_11 (3) 4" xfId="11360"/>
    <cellStyle name="1_11 (3)_04 Doanh nghiep va CSKDCT 2012" xfId="11361"/>
    <cellStyle name="1_11 (3)_04 Doanh nghiep va CSKDCT 2012 2" xfId="11362"/>
    <cellStyle name="1_11 (3)_04 Doanh nghiep va CSKDCT 2012 3" xfId="11363"/>
    <cellStyle name="1_11 (3)_Book2" xfId="11364"/>
    <cellStyle name="1_11 (3)_Book2 2" xfId="11365"/>
    <cellStyle name="1_11 (3)_Book2 3" xfId="11366"/>
    <cellStyle name="1_11 (3)_NGTK-daydu-2014-Laodong" xfId="11367"/>
    <cellStyle name="1_11 (3)_NGTK-daydu-2014-Laodong 2" xfId="11368"/>
    <cellStyle name="1_11 (3)_NGTK-daydu-2014-Laodong 3" xfId="11369"/>
    <cellStyle name="1_11 (3)_nien giam tom tat nong nghiep 2013" xfId="11370"/>
    <cellStyle name="1_11 (3)_Niengiam_Hung_final" xfId="11371"/>
    <cellStyle name="1_11 (3)_Niengiam_Hung_final 2" xfId="11372"/>
    <cellStyle name="1_11 (3)_Niengiam_Hung_final 3" xfId="11373"/>
    <cellStyle name="1_11 (3)_Phan II (In)" xfId="11374"/>
    <cellStyle name="1_11 (3)_Sovu-lyhon-2014" xfId="11375"/>
    <cellStyle name="1_11 (3)_Xl0000167" xfId="11376"/>
    <cellStyle name="1_11 (3)_Xl0000167 2" xfId="11377"/>
    <cellStyle name="1_11 (3)_Xl0000167 3" xfId="11378"/>
    <cellStyle name="1_11 So lieu quoc te 2010-final" xfId="11379"/>
    <cellStyle name="1_11 So lieu quoc te 2010-final 2" xfId="11380"/>
    <cellStyle name="1_11 So lieu quoc te 2010-final 3" xfId="11381"/>
    <cellStyle name="1_11 So lieu quoc te 2010-final 4" xfId="11382"/>
    <cellStyle name="1_11 So lieu quoc te 2010-final_01 Don vi HC" xfId="11383"/>
    <cellStyle name="1_11 So lieu quoc te 2010-final_01 Don vi HC 2" xfId="11384"/>
    <cellStyle name="1_11 So lieu quoc te 2010-final_01 Don vi HC 3" xfId="11385"/>
    <cellStyle name="1_11 So lieu quoc te 2010-final_Book1" xfId="11386"/>
    <cellStyle name="1_11 So lieu quoc te 2010-final_Book1 2" xfId="11387"/>
    <cellStyle name="1_11 So lieu quoc te 2010-final_Book1 3" xfId="11388"/>
    <cellStyle name="1_11 So lieu quoc te 2010-final_Book2" xfId="11389"/>
    <cellStyle name="1_11 So lieu quoc te 2010-final_Book2 2" xfId="11390"/>
    <cellStyle name="1_11 So lieu quoc te 2010-final_Book2 3" xfId="11391"/>
    <cellStyle name="1_11 So lieu quoc te 2010-final_Dieuchinh-DSTB-2010-2014-Tinh-Trungcau-CTK" xfId="11392"/>
    <cellStyle name="1_11 So lieu quoc te 2010-final_Market DSLD 2013  Co so" xfId="11393"/>
    <cellStyle name="1_11 So lieu quoc te 2010-final_Market DSLD 2013  Co so_Dieuchinh-DSTB-2010-2014-Tinh-Trungcau-CTK" xfId="11394"/>
    <cellStyle name="1_11 So lieu quoc te 2010-final_Market DSLD 2013  Co so_Tonghop-phucdap-Tinh-Hanh-TuanAnh-V1" xfId="11395"/>
    <cellStyle name="1_11 So lieu quoc te 2010-final_Market DSLD 2013  Co so_Uoc-danso-2014-2015-2016-BoTaichinh" xfId="11396"/>
    <cellStyle name="1_11 So lieu quoc te 2010-final_Mau" xfId="11397"/>
    <cellStyle name="1_11 So lieu quoc te 2010-final_Mau 2" xfId="11398"/>
    <cellStyle name="1_11 So lieu quoc te 2010-final_Mau 3" xfId="11399"/>
    <cellStyle name="1_11 So lieu quoc te 2010-final_NGTK-daydu-2014-Laodong" xfId="11400"/>
    <cellStyle name="1_11 So lieu quoc te 2010-final_NGTK-daydu-2014-Laodong 2" xfId="11401"/>
    <cellStyle name="1_11 So lieu quoc te 2010-final_NGTK-daydu-2014-Laodong 3" xfId="11402"/>
    <cellStyle name="1_11 So lieu quoc te 2010-final_Nien giam Thong ke_DSLD_2013_gui vu TH" xfId="11403"/>
    <cellStyle name="1_11 So lieu quoc te 2010-final_Nien giam Thong ke_DSLD_2013_gui vu TH_25-12-2014" xfId="11404"/>
    <cellStyle name="1_11 So lieu quoc te 2010-final_Nien giam Thong ke_DSLD_2013_gui vu TH_25-12-2014_Dieuchinh-DSTB-2010-2014-Tinh-Trungcau-CTK" xfId="11405"/>
    <cellStyle name="1_11 So lieu quoc te 2010-final_Nien giam Thong ke_DSLD_2013_gui vu TH_25-12-2014_Tonghop-phucdap-Tinh-Hanh-TuanAnh-V1" xfId="11406"/>
    <cellStyle name="1_11 So lieu quoc te 2010-final_Nien giam Thong ke_DSLD_2013_gui vu TH_25-12-2014_Uoc-danso-2014-2015-2016-BoTaichinh" xfId="11407"/>
    <cellStyle name="1_11 So lieu quoc te 2010-final_Nien giam Thong ke_DSLD_2013_gui vu TH_Dieuchinh-DSTB-2010-2014-Tinh-Trungcau-CTK" xfId="11408"/>
    <cellStyle name="1_11 So lieu quoc te 2010-final_Nien giam Thong ke_DSLD_2013_gui vu TH_Tonghop-phucdap-Tinh-Hanh-TuanAnh-V1" xfId="11409"/>
    <cellStyle name="1_11 So lieu quoc te 2010-final_Nien giam Thong ke_DSLD_2013_gui vu TH_Uoc-danso-2014-2015-2016-BoTaichinh" xfId="11410"/>
    <cellStyle name="1_11 So lieu quoc te 2010-final_Niengiam_Hung_final" xfId="11411"/>
    <cellStyle name="1_11 So lieu quoc te 2010-final_Niengiam_Hung_final 2" xfId="11412"/>
    <cellStyle name="1_11 So lieu quoc te 2010-final_Niengiam_Hung_final 3" xfId="11413"/>
    <cellStyle name="1_11 So lieu quoc te 2010-final_Sovu-lyhon-2014" xfId="11414"/>
    <cellStyle name="1_11 So lieu quoc te 2010-final_Tonghop-phucdap-Tinh-Hanh-TuanAnh-V1" xfId="11415"/>
    <cellStyle name="1_11 So lieu quoc te 2010-final_Uoc-danso-2014-2015-2016-BoTaichinh" xfId="11416"/>
    <cellStyle name="1_11 So lieu quoc te 2010-final_Uoctinh-danso-31-12-2013-BoTaichinh-OUT" xfId="11417"/>
    <cellStyle name="1_11.Bieuthegioi-hien_NGTT2009" xfId="11418"/>
    <cellStyle name="1_11.Bieuthegioi-hien_NGTT2009 2" xfId="11419"/>
    <cellStyle name="1_11.Bieuthegioi-hien_NGTT2009 3" xfId="11420"/>
    <cellStyle name="1_11.Bieuthegioi-hien_NGTT2009 4" xfId="11421"/>
    <cellStyle name="1_11.Bieuthegioi-hien_NGTT2009_01 Danh muc hanh chinh (Nam)" xfId="11422"/>
    <cellStyle name="1_11.Bieuthegioi-hien_NGTT2009_01 Danh muc hanh chinh (Nam) 2" xfId="11423"/>
    <cellStyle name="1_11.Bieuthegioi-hien_NGTT2009_01 Danh muc hanh chinh (Nam) 3" xfId="11424"/>
    <cellStyle name="1_11.Bieuthegioi-hien_NGTT2009_01 Don vi HC" xfId="11425"/>
    <cellStyle name="1_11.Bieuthegioi-hien_NGTT2009_01 Don vi HC 2" xfId="11426"/>
    <cellStyle name="1_11.Bieuthegioi-hien_NGTT2009_01 Don vi HC 3" xfId="11427"/>
    <cellStyle name="1_11.Bieuthegioi-hien_NGTT2009_01 Don vi HC 4" xfId="11428"/>
    <cellStyle name="1_11.Bieuthegioi-hien_NGTT2009_01 Don vi HC_Book2" xfId="11429"/>
    <cellStyle name="1_11.Bieuthegioi-hien_NGTT2009_01 Don vi HC_Book2 2" xfId="11430"/>
    <cellStyle name="1_11.Bieuthegioi-hien_NGTT2009_01 Don vi HC_Book2 3" xfId="11431"/>
    <cellStyle name="1_11.Bieuthegioi-hien_NGTT2009_01 Don vi HC_NGTK-daydu-2014-Laodong" xfId="11432"/>
    <cellStyle name="1_11.Bieuthegioi-hien_NGTT2009_01 Don vi HC_NGTK-daydu-2014-Laodong 2" xfId="11433"/>
    <cellStyle name="1_11.Bieuthegioi-hien_NGTT2009_01 Don vi HC_NGTK-daydu-2014-Laodong 3" xfId="11434"/>
    <cellStyle name="1_11.Bieuthegioi-hien_NGTT2009_01 Don vi HC_Niengiam_Hung_final" xfId="11435"/>
    <cellStyle name="1_11.Bieuthegioi-hien_NGTT2009_01 Don vi HC_Niengiam_Hung_final 2" xfId="11436"/>
    <cellStyle name="1_11.Bieuthegioi-hien_NGTT2009_01 Don vi HC_Niengiam_Hung_final 3" xfId="11437"/>
    <cellStyle name="1_11.Bieuthegioi-hien_NGTT2009_01 Don vi HC_Sovu-lyhon-2014" xfId="11438"/>
    <cellStyle name="1_11.Bieuthegioi-hien_NGTT2009_02  Dan so lao dong(OK)" xfId="11439"/>
    <cellStyle name="1_11.Bieuthegioi-hien_NGTT2009_02  Dan so lao dong(OK) 2" xfId="11440"/>
    <cellStyle name="1_11.Bieuthegioi-hien_NGTT2009_02  Dan so lao dong(OK) 3" xfId="11441"/>
    <cellStyle name="1_11.Bieuthegioi-hien_NGTT2009_02 Danso_Laodong 2012(chuan) CO SO" xfId="11442"/>
    <cellStyle name="1_11.Bieuthegioi-hien_NGTT2009_02 Danso_Laodong 2012(chuan) CO SO 2" xfId="11443"/>
    <cellStyle name="1_11.Bieuthegioi-hien_NGTT2009_02 Danso_Laodong 2012(chuan) CO SO 3" xfId="11444"/>
    <cellStyle name="1_11.Bieuthegioi-hien_NGTT2009_03 TKQG va Thu chi NSNN 2012" xfId="11445"/>
    <cellStyle name="1_11.Bieuthegioi-hien_NGTT2009_03 TKQG va Thu chi NSNN 2012 2" xfId="11446"/>
    <cellStyle name="1_11.Bieuthegioi-hien_NGTT2009_03 TKQG va Thu chi NSNN 2012 3" xfId="11447"/>
    <cellStyle name="1_11.Bieuthegioi-hien_NGTT2009_04 Doanh nghiep va CSKDCT 2012" xfId="11448"/>
    <cellStyle name="1_11.Bieuthegioi-hien_NGTT2009_04 Doanh nghiep va CSKDCT 2012 2" xfId="11449"/>
    <cellStyle name="1_11.Bieuthegioi-hien_NGTT2009_04 Doanh nghiep va CSKDCT 2012 3" xfId="11450"/>
    <cellStyle name="1_11.Bieuthegioi-hien_NGTT2009_05 Doanh nghiep va Ca the_2011 (Ok)" xfId="11451"/>
    <cellStyle name="1_11.Bieuthegioi-hien_NGTT2009_06 NGTT LN,TS 2013 co so" xfId="11452"/>
    <cellStyle name="1_11.Bieuthegioi-hien_NGTT2009_07 NGTT CN 2012" xfId="11453"/>
    <cellStyle name="1_11.Bieuthegioi-hien_NGTT2009_07 NGTT CN 2012 2" xfId="11454"/>
    <cellStyle name="1_11.Bieuthegioi-hien_NGTT2009_07 NGTT CN 2012 3" xfId="11455"/>
    <cellStyle name="1_11.Bieuthegioi-hien_NGTT2009_08 Thuong mai Tong muc - Diep" xfId="11456"/>
    <cellStyle name="1_11.Bieuthegioi-hien_NGTT2009_08 Thuong mai Tong muc - Diep 2" xfId="11457"/>
    <cellStyle name="1_11.Bieuthegioi-hien_NGTT2009_08 Thuong mai Tong muc - Diep 3" xfId="11458"/>
    <cellStyle name="1_11.Bieuthegioi-hien_NGTT2009_08 Thuong mai va Du lich (Ok)" xfId="11459"/>
    <cellStyle name="1_11.Bieuthegioi-hien_NGTT2009_08 Thuong mai va Du lich (Ok) 2" xfId="11460"/>
    <cellStyle name="1_11.Bieuthegioi-hien_NGTT2009_08 Thuong mai va Du lich (Ok) 3" xfId="11461"/>
    <cellStyle name="1_11.Bieuthegioi-hien_NGTT2009_08 Thuong mai va Du lich (Ok)_nien giam tom tat nong nghiep 2013" xfId="11462"/>
    <cellStyle name="1_11.Bieuthegioi-hien_NGTT2009_08 Thuong mai va Du lich (Ok)_Phan II (In)" xfId="11463"/>
    <cellStyle name="1_11.Bieuthegioi-hien_NGTT2009_09 Chi so gia 2011- VuTKG-1 (Ok)" xfId="11464"/>
    <cellStyle name="1_11.Bieuthegioi-hien_NGTT2009_09 Chi so gia 2011- VuTKG-1 (Ok) 2" xfId="11465"/>
    <cellStyle name="1_11.Bieuthegioi-hien_NGTT2009_09 Chi so gia 2011- VuTKG-1 (Ok) 3" xfId="11466"/>
    <cellStyle name="1_11.Bieuthegioi-hien_NGTT2009_09 Chi so gia 2011- VuTKG-1 (Ok)_nien giam tom tat nong nghiep 2013" xfId="11467"/>
    <cellStyle name="1_11.Bieuthegioi-hien_NGTT2009_09 Chi so gia 2011- VuTKG-1 (Ok)_Phan II (In)" xfId="11468"/>
    <cellStyle name="1_11.Bieuthegioi-hien_NGTT2009_09 Du lich" xfId="11469"/>
    <cellStyle name="1_11.Bieuthegioi-hien_NGTT2009_09 Du lich 2" xfId="11470"/>
    <cellStyle name="1_11.Bieuthegioi-hien_NGTT2009_09 Du lich 3" xfId="11471"/>
    <cellStyle name="1_11.Bieuthegioi-hien_NGTT2009_09 Du lich_nien giam tom tat nong nghiep 2013" xfId="11472"/>
    <cellStyle name="1_11.Bieuthegioi-hien_NGTT2009_09 Du lich_Phan II (In)" xfId="11473"/>
    <cellStyle name="1_11.Bieuthegioi-hien_NGTT2009_10 Van tai va BCVT (da sua ok)" xfId="11474"/>
    <cellStyle name="1_11.Bieuthegioi-hien_NGTT2009_10 Van tai va BCVT (da sua ok) 2" xfId="11475"/>
    <cellStyle name="1_11.Bieuthegioi-hien_NGTT2009_10 Van tai va BCVT (da sua ok) 3" xfId="11476"/>
    <cellStyle name="1_11.Bieuthegioi-hien_NGTT2009_10 Van tai va BCVT (da sua ok)_nien giam tom tat nong nghiep 2013" xfId="11477"/>
    <cellStyle name="1_11.Bieuthegioi-hien_NGTT2009_10 Van tai va BCVT (da sua ok)_Phan II (In)" xfId="11478"/>
    <cellStyle name="1_11.Bieuthegioi-hien_NGTT2009_11 (3)" xfId="11479"/>
    <cellStyle name="1_11.Bieuthegioi-hien_NGTT2009_11 (3) 2" xfId="11480"/>
    <cellStyle name="1_11.Bieuthegioi-hien_NGTT2009_11 (3) 3" xfId="11481"/>
    <cellStyle name="1_11.Bieuthegioi-hien_NGTT2009_11 (3) 4" xfId="11482"/>
    <cellStyle name="1_11.Bieuthegioi-hien_NGTT2009_11 (3)_04 Doanh nghiep va CSKDCT 2012" xfId="11483"/>
    <cellStyle name="1_11.Bieuthegioi-hien_NGTT2009_11 (3)_04 Doanh nghiep va CSKDCT 2012 2" xfId="11484"/>
    <cellStyle name="1_11.Bieuthegioi-hien_NGTT2009_11 (3)_04 Doanh nghiep va CSKDCT 2012 3" xfId="11485"/>
    <cellStyle name="1_11.Bieuthegioi-hien_NGTT2009_11 (3)_Book2" xfId="11486"/>
    <cellStyle name="1_11.Bieuthegioi-hien_NGTT2009_11 (3)_Book2 2" xfId="11487"/>
    <cellStyle name="1_11.Bieuthegioi-hien_NGTT2009_11 (3)_Book2 3" xfId="11488"/>
    <cellStyle name="1_11.Bieuthegioi-hien_NGTT2009_11 (3)_NGTK-daydu-2014-Laodong" xfId="11489"/>
    <cellStyle name="1_11.Bieuthegioi-hien_NGTT2009_11 (3)_NGTK-daydu-2014-Laodong 2" xfId="11490"/>
    <cellStyle name="1_11.Bieuthegioi-hien_NGTT2009_11 (3)_NGTK-daydu-2014-Laodong 3" xfId="11491"/>
    <cellStyle name="1_11.Bieuthegioi-hien_NGTT2009_11 (3)_nien giam tom tat nong nghiep 2013" xfId="11492"/>
    <cellStyle name="1_11.Bieuthegioi-hien_NGTT2009_11 (3)_Niengiam_Hung_final" xfId="11493"/>
    <cellStyle name="1_11.Bieuthegioi-hien_NGTT2009_11 (3)_Niengiam_Hung_final 2" xfId="11494"/>
    <cellStyle name="1_11.Bieuthegioi-hien_NGTT2009_11 (3)_Niengiam_Hung_final 3" xfId="11495"/>
    <cellStyle name="1_11.Bieuthegioi-hien_NGTT2009_11 (3)_Phan II (In)" xfId="11496"/>
    <cellStyle name="1_11.Bieuthegioi-hien_NGTT2009_11 (3)_Sovu-lyhon-2014" xfId="11497"/>
    <cellStyle name="1_11.Bieuthegioi-hien_NGTT2009_11 (3)_Xl0000167" xfId="11498"/>
    <cellStyle name="1_11.Bieuthegioi-hien_NGTT2009_11 (3)_Xl0000167 2" xfId="11499"/>
    <cellStyle name="1_11.Bieuthegioi-hien_NGTT2009_11 (3)_Xl0000167 3" xfId="11500"/>
    <cellStyle name="1_11.Bieuthegioi-hien_NGTT2009_12 (2)" xfId="11501"/>
    <cellStyle name="1_11.Bieuthegioi-hien_NGTT2009_12 (2) 2" xfId="11502"/>
    <cellStyle name="1_11.Bieuthegioi-hien_NGTT2009_12 (2) 3" xfId="11503"/>
    <cellStyle name="1_11.Bieuthegioi-hien_NGTT2009_12 (2) 4" xfId="11504"/>
    <cellStyle name="1_11.Bieuthegioi-hien_NGTT2009_12 (2)_04 Doanh nghiep va CSKDCT 2012" xfId="11505"/>
    <cellStyle name="1_11.Bieuthegioi-hien_NGTT2009_12 (2)_04 Doanh nghiep va CSKDCT 2012 2" xfId="11506"/>
    <cellStyle name="1_11.Bieuthegioi-hien_NGTT2009_12 (2)_04 Doanh nghiep va CSKDCT 2012 3" xfId="11507"/>
    <cellStyle name="1_11.Bieuthegioi-hien_NGTT2009_12 (2)_Book2" xfId="11508"/>
    <cellStyle name="1_11.Bieuthegioi-hien_NGTT2009_12 (2)_Book2 2" xfId="11509"/>
    <cellStyle name="1_11.Bieuthegioi-hien_NGTT2009_12 (2)_Book2 3" xfId="11510"/>
    <cellStyle name="1_11.Bieuthegioi-hien_NGTT2009_12 (2)_NGTK-daydu-2014-Laodong" xfId="11511"/>
    <cellStyle name="1_11.Bieuthegioi-hien_NGTT2009_12 (2)_NGTK-daydu-2014-Laodong 2" xfId="11512"/>
    <cellStyle name="1_11.Bieuthegioi-hien_NGTT2009_12 (2)_NGTK-daydu-2014-Laodong 3" xfId="11513"/>
    <cellStyle name="1_11.Bieuthegioi-hien_NGTT2009_12 (2)_nien giam tom tat nong nghiep 2013" xfId="11514"/>
    <cellStyle name="1_11.Bieuthegioi-hien_NGTT2009_12 (2)_Niengiam_Hung_final" xfId="11515"/>
    <cellStyle name="1_11.Bieuthegioi-hien_NGTT2009_12 (2)_Niengiam_Hung_final 2" xfId="11516"/>
    <cellStyle name="1_11.Bieuthegioi-hien_NGTT2009_12 (2)_Niengiam_Hung_final 3" xfId="11517"/>
    <cellStyle name="1_11.Bieuthegioi-hien_NGTT2009_12 (2)_Phan II (In)" xfId="11518"/>
    <cellStyle name="1_11.Bieuthegioi-hien_NGTT2009_12 (2)_Sovu-lyhon-2014" xfId="11519"/>
    <cellStyle name="1_11.Bieuthegioi-hien_NGTT2009_12 (2)_Xl0000167" xfId="11520"/>
    <cellStyle name="1_11.Bieuthegioi-hien_NGTT2009_12 (2)_Xl0000167 2" xfId="11521"/>
    <cellStyle name="1_11.Bieuthegioi-hien_NGTT2009_12 (2)_Xl0000167 3" xfId="11522"/>
    <cellStyle name="1_11.Bieuthegioi-hien_NGTT2009_12 Chi so gia 2012(chuan) co so" xfId="11523"/>
    <cellStyle name="1_11.Bieuthegioi-hien_NGTT2009_12 Chi so gia 2012(chuan) co so 2" xfId="11524"/>
    <cellStyle name="1_11.Bieuthegioi-hien_NGTT2009_12 Chi so gia 2012(chuan) co so 3" xfId="11525"/>
    <cellStyle name="1_11.Bieuthegioi-hien_NGTT2009_12 Giao duc, Y Te va Muc songnam2011" xfId="11526"/>
    <cellStyle name="1_11.Bieuthegioi-hien_NGTT2009_12 Giao duc, Y Te va Muc songnam2011 2" xfId="11527"/>
    <cellStyle name="1_11.Bieuthegioi-hien_NGTT2009_12 Giao duc, Y Te va Muc songnam2011 3" xfId="11528"/>
    <cellStyle name="1_11.Bieuthegioi-hien_NGTT2009_12 Giao duc, Y Te va Muc songnam2011_nien giam tom tat nong nghiep 2013" xfId="11529"/>
    <cellStyle name="1_11.Bieuthegioi-hien_NGTT2009_12 Giao duc, Y Te va Muc songnam2011_Phan II (In)" xfId="11530"/>
    <cellStyle name="1_11.Bieuthegioi-hien_NGTT2009_13 Van tai 2012" xfId="11531"/>
    <cellStyle name="1_11.Bieuthegioi-hien_NGTT2009_13 Van tai 2012 2" xfId="11532"/>
    <cellStyle name="1_11.Bieuthegioi-hien_NGTT2009_13 Van tai 2012 3" xfId="11533"/>
    <cellStyle name="1_11.Bieuthegioi-hien_NGTT2009_Bo sung 04 bieu Cong nghiep" xfId="11534"/>
    <cellStyle name="1_11.Bieuthegioi-hien_NGTT2009_Bo sung 04 bieu Cong nghiep 2" xfId="11535"/>
    <cellStyle name="1_11.Bieuthegioi-hien_NGTT2009_Bo sung 04 bieu Cong nghiep 3" xfId="11536"/>
    <cellStyle name="1_11.Bieuthegioi-hien_NGTT2009_Bo sung 04 bieu Cong nghiep 4" xfId="11537"/>
    <cellStyle name="1_11.Bieuthegioi-hien_NGTT2009_Bo sung 04 bieu Cong nghiep_Book2" xfId="11538"/>
    <cellStyle name="1_11.Bieuthegioi-hien_NGTT2009_Bo sung 04 bieu Cong nghiep_Book2 2" xfId="11539"/>
    <cellStyle name="1_11.Bieuthegioi-hien_NGTT2009_Bo sung 04 bieu Cong nghiep_Book2 3" xfId="11540"/>
    <cellStyle name="1_11.Bieuthegioi-hien_NGTT2009_Bo sung 04 bieu Cong nghiep_Dieuchinh-DSTB-2010-2014-Tinh-Trungcau-CTK" xfId="11541"/>
    <cellStyle name="1_11.Bieuthegioi-hien_NGTT2009_Bo sung 04 bieu Cong nghiep_Market DSLD 2013  Co so" xfId="11542"/>
    <cellStyle name="1_11.Bieuthegioi-hien_NGTT2009_Bo sung 04 bieu Cong nghiep_Market DSLD 2013  Co so_Dieuchinh-DSTB-2010-2014-Tinh-Trungcau-CTK" xfId="11543"/>
    <cellStyle name="1_11.Bieuthegioi-hien_NGTT2009_Bo sung 04 bieu Cong nghiep_Market DSLD 2013  Co so_Tonghop-phucdap-Tinh-Hanh-TuanAnh-V1" xfId="11544"/>
    <cellStyle name="1_11.Bieuthegioi-hien_NGTT2009_Bo sung 04 bieu Cong nghiep_Market DSLD 2013  Co so_Uoc-danso-2014-2015-2016-BoTaichinh" xfId="11545"/>
    <cellStyle name="1_11.Bieuthegioi-hien_NGTT2009_Bo sung 04 bieu Cong nghiep_Mau" xfId="11546"/>
    <cellStyle name="1_11.Bieuthegioi-hien_NGTT2009_Bo sung 04 bieu Cong nghiep_Mau 2" xfId="11547"/>
    <cellStyle name="1_11.Bieuthegioi-hien_NGTT2009_Bo sung 04 bieu Cong nghiep_Mau 3" xfId="11548"/>
    <cellStyle name="1_11.Bieuthegioi-hien_NGTT2009_Bo sung 04 bieu Cong nghiep_NGTK-daydu-2014-Laodong" xfId="11549"/>
    <cellStyle name="1_11.Bieuthegioi-hien_NGTT2009_Bo sung 04 bieu Cong nghiep_NGTK-daydu-2014-Laodong 2" xfId="11550"/>
    <cellStyle name="1_11.Bieuthegioi-hien_NGTT2009_Bo sung 04 bieu Cong nghiep_NGTK-daydu-2014-Laodong 3" xfId="11551"/>
    <cellStyle name="1_11.Bieuthegioi-hien_NGTT2009_Bo sung 04 bieu Cong nghiep_Nien giam Thong ke_DSLD_2013_gui vu TH" xfId="11552"/>
    <cellStyle name="1_11.Bieuthegioi-hien_NGTT2009_Bo sung 04 bieu Cong nghiep_Nien giam Thong ke_DSLD_2013_gui vu TH_25-12-2014" xfId="11553"/>
    <cellStyle name="1_11.Bieuthegioi-hien_NGTT2009_Bo sung 04 bieu Cong nghiep_Nien giam Thong ke_DSLD_2013_gui vu TH_25-12-2014_Dieuchinh-DSTB-2010-2014-Tinh-Trungcau-CTK" xfId="11554"/>
    <cellStyle name="1_11.Bieuthegioi-hien_NGTT2009_Bo sung 04 bieu Cong nghiep_Nien giam Thong ke_DSLD_2013_gui vu TH_25-12-2014_Tonghop-phucdap-Tinh-Hanh-TuanAnh-V1" xfId="11555"/>
    <cellStyle name="1_11.Bieuthegioi-hien_NGTT2009_Bo sung 04 bieu Cong nghiep_Nien giam Thong ke_DSLD_2013_gui vu TH_25-12-2014_Uoc-danso-2014-2015-2016-BoTaichinh" xfId="11556"/>
    <cellStyle name="1_11.Bieuthegioi-hien_NGTT2009_Bo sung 04 bieu Cong nghiep_Nien giam Thong ke_DSLD_2013_gui vu TH_Dieuchinh-DSTB-2010-2014-Tinh-Trungcau-CTK" xfId="11557"/>
    <cellStyle name="1_11.Bieuthegioi-hien_NGTT2009_Bo sung 04 bieu Cong nghiep_Nien giam Thong ke_DSLD_2013_gui vu TH_Tonghop-phucdap-Tinh-Hanh-TuanAnh-V1" xfId="11558"/>
    <cellStyle name="1_11.Bieuthegioi-hien_NGTT2009_Bo sung 04 bieu Cong nghiep_Nien giam Thong ke_DSLD_2013_gui vu TH_Uoc-danso-2014-2015-2016-BoTaichinh" xfId="11559"/>
    <cellStyle name="1_11.Bieuthegioi-hien_NGTT2009_Bo sung 04 bieu Cong nghiep_Niengiam_Hung_final" xfId="11560"/>
    <cellStyle name="1_11.Bieuthegioi-hien_NGTT2009_Bo sung 04 bieu Cong nghiep_Niengiam_Hung_final 2" xfId="11561"/>
    <cellStyle name="1_11.Bieuthegioi-hien_NGTT2009_Bo sung 04 bieu Cong nghiep_Niengiam_Hung_final 3" xfId="11562"/>
    <cellStyle name="1_11.Bieuthegioi-hien_NGTT2009_Bo sung 04 bieu Cong nghiep_Sovu-lyhon-2014" xfId="11563"/>
    <cellStyle name="1_11.Bieuthegioi-hien_NGTT2009_Bo sung 04 bieu Cong nghiep_Tonghop-phucdap-Tinh-Hanh-TuanAnh-V1" xfId="11564"/>
    <cellStyle name="1_11.Bieuthegioi-hien_NGTT2009_Bo sung 04 bieu Cong nghiep_Uoc-danso-2014-2015-2016-BoTaichinh" xfId="11565"/>
    <cellStyle name="1_11.Bieuthegioi-hien_NGTT2009_Bo sung 04 bieu Cong nghiep_Uoctinh-danso-31-12-2013-BoTaichinh-OUT" xfId="11566"/>
    <cellStyle name="1_11.Bieuthegioi-hien_NGTT2009_Book2" xfId="11567"/>
    <cellStyle name="1_11.Bieuthegioi-hien_NGTT2009_Book2 2" xfId="11568"/>
    <cellStyle name="1_11.Bieuthegioi-hien_NGTT2009_Book2 3" xfId="11569"/>
    <cellStyle name="1_11.Bieuthegioi-hien_NGTT2009_CucThongke-phucdap-Tuan-Anh" xfId="11570"/>
    <cellStyle name="1_11.Bieuthegioi-hien_NGTT2009_CucThongke-phucdap-Tuan-Anh 2" xfId="11571"/>
    <cellStyle name="1_11.Bieuthegioi-hien_NGTT2009_CucThongke-phucdap-Tuan-Anh 3" xfId="11572"/>
    <cellStyle name="1_11.Bieuthegioi-hien_NGTT2009_Dieuchinh-DSTB-2010-2014-Tinh-Trungcau-CTK" xfId="11573"/>
    <cellStyle name="1_11.Bieuthegioi-hien_NGTT2009_Giaoduc2013(ok)" xfId="11574"/>
    <cellStyle name="1_11.Bieuthegioi-hien_NGTT2009_Giaoduc2013(ok) 2" xfId="11575"/>
    <cellStyle name="1_11.Bieuthegioi-hien_NGTT2009_Giaoduc2013(ok) 3" xfId="11576"/>
    <cellStyle name="1_11.Bieuthegioi-hien_NGTT2009_Maket NGTT2012 LN,TS (7-1-2013)" xfId="11577"/>
    <cellStyle name="1_11.Bieuthegioi-hien_NGTT2009_Maket NGTT2012 LN,TS (7-1-2013) 2" xfId="11578"/>
    <cellStyle name="1_11.Bieuthegioi-hien_NGTT2009_Maket NGTT2012 LN,TS (7-1-2013) 3" xfId="11579"/>
    <cellStyle name="1_11.Bieuthegioi-hien_NGTT2009_Maket NGTT2012 LN,TS (7-1-2013)_Nongnghiep" xfId="11580"/>
    <cellStyle name="1_11.Bieuthegioi-hien_NGTT2009_Maket NGTT2012 LN,TS (7-1-2013)_Nongnghiep 2" xfId="11581"/>
    <cellStyle name="1_11.Bieuthegioi-hien_NGTT2009_Maket NGTT2012 LN,TS (7-1-2013)_Nongnghiep 3" xfId="11582"/>
    <cellStyle name="1_11.Bieuthegioi-hien_NGTT2009_Market DSLD 2013  Co so" xfId="11583"/>
    <cellStyle name="1_11.Bieuthegioi-hien_NGTT2009_Market DSLD 2013  Co so_Dieuchinh-DSTB-2010-2014-Tinh-Trungcau-CTK" xfId="11584"/>
    <cellStyle name="1_11.Bieuthegioi-hien_NGTT2009_Market DSLD 2013  Co so_Tonghop-phucdap-Tinh-Hanh-TuanAnh-V1" xfId="11585"/>
    <cellStyle name="1_11.Bieuthegioi-hien_NGTT2009_Market DSLD 2013  Co so_Uoc-danso-2014-2015-2016-BoTaichinh" xfId="11586"/>
    <cellStyle name="1_11.Bieuthegioi-hien_NGTT2009_Mau" xfId="11587"/>
    <cellStyle name="1_11.Bieuthegioi-hien_NGTT2009_Mau 2" xfId="11588"/>
    <cellStyle name="1_11.Bieuthegioi-hien_NGTT2009_Mau 3" xfId="11589"/>
    <cellStyle name="1_11.Bieuthegioi-hien_NGTT2009_NGDD 2013 Thu chi NSNN " xfId="11590"/>
    <cellStyle name="1_11.Bieuthegioi-hien_NGTT2009_NGDD 2013 Thu chi NSNN  2" xfId="11591"/>
    <cellStyle name="1_11.Bieuthegioi-hien_NGTT2009_NGDD 2013 Thu chi NSNN  3" xfId="11592"/>
    <cellStyle name="1_11.Bieuthegioi-hien_NGTT2009_Ngiam_lamnghiep_2011_v2(1)(1)" xfId="11593"/>
    <cellStyle name="1_11.Bieuthegioi-hien_NGTT2009_Ngiam_lamnghiep_2011_v2(1)(1) 2" xfId="11594"/>
    <cellStyle name="1_11.Bieuthegioi-hien_NGTT2009_Ngiam_lamnghiep_2011_v2(1)(1) 3" xfId="11595"/>
    <cellStyle name="1_11.Bieuthegioi-hien_NGTT2009_Ngiam_lamnghiep_2011_v2(1)(1)_Nongnghiep" xfId="11596"/>
    <cellStyle name="1_11.Bieuthegioi-hien_NGTT2009_Ngiam_lamnghiep_2011_v2(1)(1)_Nongnghiep 2" xfId="11597"/>
    <cellStyle name="1_11.Bieuthegioi-hien_NGTT2009_Ngiam_lamnghiep_2011_v2(1)(1)_Nongnghiep 3" xfId="11598"/>
    <cellStyle name="1_11.Bieuthegioi-hien_NGTT2009_NGTK-daydu-2014-Laodong" xfId="11599"/>
    <cellStyle name="1_11.Bieuthegioi-hien_NGTT2009_NGTK-daydu-2014-Laodong 2" xfId="11600"/>
    <cellStyle name="1_11.Bieuthegioi-hien_NGTT2009_NGTK-daydu-2014-Laodong 3" xfId="11601"/>
    <cellStyle name="1_11.Bieuthegioi-hien_NGTT2009_NGTT LN,TS 2012 (Chuan)" xfId="11602"/>
    <cellStyle name="1_11.Bieuthegioi-hien_NGTT2009_NGTT LN,TS 2012 (Chuan) 2" xfId="11603"/>
    <cellStyle name="1_11.Bieuthegioi-hien_NGTT2009_NGTT LN,TS 2012 (Chuan) 3" xfId="11604"/>
    <cellStyle name="1_11.Bieuthegioi-hien_NGTT2009_Nien giam Thong ke_DSLD_2013_gui vu TH" xfId="11605"/>
    <cellStyle name="1_11.Bieuthegioi-hien_NGTT2009_Nien giam Thong ke_DSLD_2013_gui vu TH_25-12-2014" xfId="11606"/>
    <cellStyle name="1_11.Bieuthegioi-hien_NGTT2009_Nien giam Thong ke_DSLD_2013_gui vu TH_25-12-2014_Dieuchinh-DSTB-2010-2014-Tinh-Trungcau-CTK" xfId="11607"/>
    <cellStyle name="1_11.Bieuthegioi-hien_NGTT2009_Nien giam Thong ke_DSLD_2013_gui vu TH_25-12-2014_Tonghop-phucdap-Tinh-Hanh-TuanAnh-V1" xfId="11608"/>
    <cellStyle name="1_11.Bieuthegioi-hien_NGTT2009_Nien giam Thong ke_DSLD_2013_gui vu TH_25-12-2014_Uoc-danso-2014-2015-2016-BoTaichinh" xfId="11609"/>
    <cellStyle name="1_11.Bieuthegioi-hien_NGTT2009_Nien giam Thong ke_DSLD_2013_gui vu TH_Dieuchinh-DSTB-2010-2014-Tinh-Trungcau-CTK" xfId="11610"/>
    <cellStyle name="1_11.Bieuthegioi-hien_NGTT2009_Nien giam Thong ke_DSLD_2013_gui vu TH_Tonghop-phucdap-Tinh-Hanh-TuanAnh-V1" xfId="11611"/>
    <cellStyle name="1_11.Bieuthegioi-hien_NGTT2009_Nien giam Thong ke_DSLD_2013_gui vu TH_Uoc-danso-2014-2015-2016-BoTaichinh" xfId="11612"/>
    <cellStyle name="1_11.Bieuthegioi-hien_NGTT2009_Nien giam TT Vu Nong nghiep 2012(solieu)-gui Vu TH 29-3-2013" xfId="11613"/>
    <cellStyle name="1_11.Bieuthegioi-hien_NGTT2009_Nien giam TT Vu Nong nghiep 2012(solieu)-gui Vu TH 29-3-2013 2" xfId="11614"/>
    <cellStyle name="1_11.Bieuthegioi-hien_NGTT2009_Nien giam TT Vu Nong nghiep 2012(solieu)-gui Vu TH 29-3-2013 3" xfId="11615"/>
    <cellStyle name="1_11.Bieuthegioi-hien_NGTT2009_Niengiam_Hung_final" xfId="11616"/>
    <cellStyle name="1_11.Bieuthegioi-hien_NGTT2009_Niengiam_Hung_final 2" xfId="11617"/>
    <cellStyle name="1_11.Bieuthegioi-hien_NGTT2009_Niengiam_Hung_final 3" xfId="11618"/>
    <cellStyle name="1_11.Bieuthegioi-hien_NGTT2009_Nongnghiep" xfId="11619"/>
    <cellStyle name="1_11.Bieuthegioi-hien_NGTT2009_Nongnghiep 2" xfId="11620"/>
    <cellStyle name="1_11.Bieuthegioi-hien_NGTT2009_Nongnghiep 3" xfId="11621"/>
    <cellStyle name="1_11.Bieuthegioi-hien_NGTT2009_Nongnghiep NGDD 2012_cap nhat den 24-5-2013(1)" xfId="11622"/>
    <cellStyle name="1_11.Bieuthegioi-hien_NGTT2009_Nongnghiep NGDD 2012_cap nhat den 24-5-2013(1) 2" xfId="11623"/>
    <cellStyle name="1_11.Bieuthegioi-hien_NGTT2009_Nongnghiep NGDD 2012_cap nhat den 24-5-2013(1) 3" xfId="11624"/>
    <cellStyle name="1_11.Bieuthegioi-hien_NGTT2009_Nongnghiep_Nongnghiep NGDD 2012_cap nhat den 24-5-2013(1)" xfId="11625"/>
    <cellStyle name="1_11.Bieuthegioi-hien_NGTT2009_Nongnghiep_Nongnghiep NGDD 2012_cap nhat den 24-5-2013(1) 2" xfId="11626"/>
    <cellStyle name="1_11.Bieuthegioi-hien_NGTT2009_Nongnghiep_Nongnghiep NGDD 2012_cap nhat den 24-5-2013(1) 3" xfId="11627"/>
    <cellStyle name="1_11.Bieuthegioi-hien_NGTT2009_Sovu-lyhon-2014" xfId="11628"/>
    <cellStyle name="1_11.Bieuthegioi-hien_NGTT2009_TKQG" xfId="11629"/>
    <cellStyle name="1_11.Bieuthegioi-hien_NGTT2009_Tonghop-phucdap-Tinh-Hanh-TuanAnh-V1" xfId="11630"/>
    <cellStyle name="1_11.Bieuthegioi-hien_NGTT2009_Uoc-danso-2014-2015-2016-BoTaichinh" xfId="11631"/>
    <cellStyle name="1_11.Bieuthegioi-hien_NGTT2009_Uoctinh-danso-31-12-2013-BoTaichinh-OUT" xfId="11632"/>
    <cellStyle name="1_11.Bieuthegioi-hien_NGTT2009_Xl0000147" xfId="11633"/>
    <cellStyle name="1_11.Bieuthegioi-hien_NGTT2009_Xl0000147 2" xfId="11634"/>
    <cellStyle name="1_11.Bieuthegioi-hien_NGTT2009_Xl0000147 3" xfId="11635"/>
    <cellStyle name="1_11.Bieuthegioi-hien_NGTT2009_Xl0000167" xfId="11636"/>
    <cellStyle name="1_11.Bieuthegioi-hien_NGTT2009_Xl0000167 2" xfId="11637"/>
    <cellStyle name="1_11.Bieuthegioi-hien_NGTT2009_Xl0000167 3" xfId="11638"/>
    <cellStyle name="1_11.Bieuthegioi-hien_NGTT2009_XNK" xfId="11639"/>
    <cellStyle name="1_11.Bieuthegioi-hien_NGTT2009_XNK 2" xfId="11640"/>
    <cellStyle name="1_11.Bieuthegioi-hien_NGTT2009_XNK 3" xfId="11641"/>
    <cellStyle name="1_11.Bieuthegioi-hien_NGTT2009_XNK_nien giam tom tat nong nghiep 2013" xfId="11642"/>
    <cellStyle name="1_11.Bieuthegioi-hien_NGTT2009_XNK_Phan II (In)" xfId="11643"/>
    <cellStyle name="1_11.Bieuthegioi-hien_NGTT2009_XNK-2012" xfId="11644"/>
    <cellStyle name="1_11.Bieuthegioi-hien_NGTT2009_XNK-2012 2" xfId="11645"/>
    <cellStyle name="1_11.Bieuthegioi-hien_NGTT2009_XNK-2012 3" xfId="11646"/>
    <cellStyle name="1_11.Bieuthegioi-hien_NGTT2009_XNK-2012_nien giam tom tat nong nghiep 2013" xfId="11647"/>
    <cellStyle name="1_11.Bieuthegioi-hien_NGTT2009_XNK-2012_Phan II (In)" xfId="11648"/>
    <cellStyle name="1_11.Bieuthegioi-hien_NGTT2009_XNK-Market" xfId="11649"/>
    <cellStyle name="1_11.Bieuthegioi-hien_NGTT2009_XNK-Market 2" xfId="11650"/>
    <cellStyle name="1_11.Bieuthegioi-hien_NGTT2009_XNK-Market 3" xfId="11651"/>
    <cellStyle name="1_12 (2)" xfId="11652"/>
    <cellStyle name="1_12 (2) 2" xfId="11653"/>
    <cellStyle name="1_12 (2) 3" xfId="11654"/>
    <cellStyle name="1_12 (2) 4" xfId="11655"/>
    <cellStyle name="1_12 (2)_04 Doanh nghiep va CSKDCT 2012" xfId="11656"/>
    <cellStyle name="1_12 (2)_04 Doanh nghiep va CSKDCT 2012 2" xfId="11657"/>
    <cellStyle name="1_12 (2)_04 Doanh nghiep va CSKDCT 2012 3" xfId="11658"/>
    <cellStyle name="1_12 (2)_Book2" xfId="11659"/>
    <cellStyle name="1_12 (2)_Book2 2" xfId="11660"/>
    <cellStyle name="1_12 (2)_Book2 3" xfId="11661"/>
    <cellStyle name="1_12 (2)_NGTK-daydu-2014-Laodong" xfId="11662"/>
    <cellStyle name="1_12 (2)_NGTK-daydu-2014-Laodong 2" xfId="11663"/>
    <cellStyle name="1_12 (2)_NGTK-daydu-2014-Laodong 3" xfId="11664"/>
    <cellStyle name="1_12 (2)_nien giam tom tat nong nghiep 2013" xfId="11665"/>
    <cellStyle name="1_12 (2)_Niengiam_Hung_final" xfId="11666"/>
    <cellStyle name="1_12 (2)_Niengiam_Hung_final 2" xfId="11667"/>
    <cellStyle name="1_12 (2)_Niengiam_Hung_final 3" xfId="11668"/>
    <cellStyle name="1_12 (2)_Phan II (In)" xfId="11669"/>
    <cellStyle name="1_12 (2)_Sovu-lyhon-2014" xfId="11670"/>
    <cellStyle name="1_12 (2)_Xl0000167" xfId="11671"/>
    <cellStyle name="1_12 (2)_Xl0000167 2" xfId="11672"/>
    <cellStyle name="1_12 (2)_Xl0000167 3" xfId="11673"/>
    <cellStyle name="1_12 Chi so gia 2012(chuan) co so" xfId="11674"/>
    <cellStyle name="1_12 Chi so gia 2012(chuan) co so 2" xfId="11675"/>
    <cellStyle name="1_12 Chi so gia 2012(chuan) co so 3" xfId="11676"/>
    <cellStyle name="1_12 Giao duc, Y Te va Muc songnam2011" xfId="11677"/>
    <cellStyle name="1_12 Giao duc, Y Te va Muc songnam2011 2" xfId="11678"/>
    <cellStyle name="1_12 Giao duc, Y Te va Muc songnam2011 3" xfId="11679"/>
    <cellStyle name="1_12 Giao duc, Y Te va Muc songnam2011_nien giam tom tat nong nghiep 2013" xfId="11680"/>
    <cellStyle name="1_12 Giao duc, Y Te va Muc songnam2011_Phan II (In)" xfId="11681"/>
    <cellStyle name="1_13 Van tai 2012" xfId="11682"/>
    <cellStyle name="1_13 Van tai 2012 2" xfId="11683"/>
    <cellStyle name="1_13 Van tai 2012 3" xfId="11684"/>
    <cellStyle name="1_Book1" xfId="11685"/>
    <cellStyle name="1_Book1 2" xfId="11686"/>
    <cellStyle name="1_Book1 3" xfId="11687"/>
    <cellStyle name="1_Book1 4" xfId="11688"/>
    <cellStyle name="1_Book1_Book2" xfId="11689"/>
    <cellStyle name="1_Book1_Book2 2" xfId="11690"/>
    <cellStyle name="1_Book1_Book2 3" xfId="11691"/>
    <cellStyle name="1_Book1_Dieuchinh-DSTB-2010-2014-Tinh-Trungcau-CTK" xfId="11692"/>
    <cellStyle name="1_Book1_Market DSLD 2013  Co so" xfId="11693"/>
    <cellStyle name="1_Book1_Market DSLD 2013  Co so_Dieuchinh-DSTB-2010-2014-Tinh-Trungcau-CTK" xfId="11694"/>
    <cellStyle name="1_Book1_Market DSLD 2013  Co so_Tonghop-phucdap-Tinh-Hanh-TuanAnh-V1" xfId="11695"/>
    <cellStyle name="1_Book1_Market DSLD 2013  Co so_Uoc-danso-2014-2015-2016-BoTaichinh" xfId="11696"/>
    <cellStyle name="1_Book1_Mau" xfId="11697"/>
    <cellStyle name="1_Book1_Mau 2" xfId="11698"/>
    <cellStyle name="1_Book1_Mau 3" xfId="11699"/>
    <cellStyle name="1_Book1_NGTK-daydu-2014-Laodong" xfId="11700"/>
    <cellStyle name="1_Book1_NGTK-daydu-2014-Laodong 2" xfId="11701"/>
    <cellStyle name="1_Book1_NGTK-daydu-2014-Laodong 3" xfId="11702"/>
    <cellStyle name="1_Book1_Nien giam Thong ke_DSLD_2013_gui vu TH" xfId="11703"/>
    <cellStyle name="1_Book1_Nien giam Thong ke_DSLD_2013_gui vu TH_25-12-2014" xfId="11704"/>
    <cellStyle name="1_Book1_Nien giam Thong ke_DSLD_2013_gui vu TH_25-12-2014_Dieuchinh-DSTB-2010-2014-Tinh-Trungcau-CTK" xfId="11705"/>
    <cellStyle name="1_Book1_Nien giam Thong ke_DSLD_2013_gui vu TH_25-12-2014_Tonghop-phucdap-Tinh-Hanh-TuanAnh-V1" xfId="11706"/>
    <cellStyle name="1_Book1_Nien giam Thong ke_DSLD_2013_gui vu TH_25-12-2014_Uoc-danso-2014-2015-2016-BoTaichinh" xfId="11707"/>
    <cellStyle name="1_Book1_Nien giam Thong ke_DSLD_2013_gui vu TH_Dieuchinh-DSTB-2010-2014-Tinh-Trungcau-CTK" xfId="11708"/>
    <cellStyle name="1_Book1_Nien giam Thong ke_DSLD_2013_gui vu TH_Tonghop-phucdap-Tinh-Hanh-TuanAnh-V1" xfId="11709"/>
    <cellStyle name="1_Book1_Nien giam Thong ke_DSLD_2013_gui vu TH_Uoc-danso-2014-2015-2016-BoTaichinh" xfId="11710"/>
    <cellStyle name="1_Book1_Niengiam_Hung_final" xfId="11711"/>
    <cellStyle name="1_Book1_Niengiam_Hung_final 2" xfId="11712"/>
    <cellStyle name="1_Book1_Niengiam_Hung_final 3" xfId="11713"/>
    <cellStyle name="1_Book1_Sovu-lyhon-2014" xfId="11714"/>
    <cellStyle name="1_Book1_Tonghop-phucdap-Tinh-Hanh-TuanAnh-V1" xfId="11715"/>
    <cellStyle name="1_Book1_Uoc-danso-2014-2015-2016-BoTaichinh" xfId="11716"/>
    <cellStyle name="1_Book1_Uoctinh-danso-31-12-2013-BoTaichinh-OUT" xfId="11717"/>
    <cellStyle name="1_Book2" xfId="11718"/>
    <cellStyle name="1_Book2 2" xfId="11719"/>
    <cellStyle name="1_Book2 3" xfId="11720"/>
    <cellStyle name="1_Book3" xfId="11721"/>
    <cellStyle name="1_Book3 10" xfId="11722"/>
    <cellStyle name="1_Book3 10 2" xfId="11723"/>
    <cellStyle name="1_Book3 10 3" xfId="11724"/>
    <cellStyle name="1_Book3 11" xfId="11725"/>
    <cellStyle name="1_Book3 11 2" xfId="11726"/>
    <cellStyle name="1_Book3 11 3" xfId="11727"/>
    <cellStyle name="1_Book3 12" xfId="11728"/>
    <cellStyle name="1_Book3 12 2" xfId="11729"/>
    <cellStyle name="1_Book3 12 3" xfId="11730"/>
    <cellStyle name="1_Book3 13" xfId="11731"/>
    <cellStyle name="1_Book3 13 2" xfId="11732"/>
    <cellStyle name="1_Book3 13 3" xfId="11733"/>
    <cellStyle name="1_Book3 14" xfId="11734"/>
    <cellStyle name="1_Book3 14 2" xfId="11735"/>
    <cellStyle name="1_Book3 14 3" xfId="11736"/>
    <cellStyle name="1_Book3 15" xfId="11737"/>
    <cellStyle name="1_Book3 15 2" xfId="11738"/>
    <cellStyle name="1_Book3 15 3" xfId="11739"/>
    <cellStyle name="1_Book3 16" xfId="11740"/>
    <cellStyle name="1_Book3 16 2" xfId="11741"/>
    <cellStyle name="1_Book3 16 3" xfId="11742"/>
    <cellStyle name="1_Book3 17" xfId="11743"/>
    <cellStyle name="1_Book3 17 2" xfId="11744"/>
    <cellStyle name="1_Book3 17 3" xfId="11745"/>
    <cellStyle name="1_Book3 18" xfId="11746"/>
    <cellStyle name="1_Book3 18 2" xfId="11747"/>
    <cellStyle name="1_Book3 18 3" xfId="11748"/>
    <cellStyle name="1_Book3 19" xfId="11749"/>
    <cellStyle name="1_Book3 19 2" xfId="11750"/>
    <cellStyle name="1_Book3 19 3" xfId="11751"/>
    <cellStyle name="1_Book3 2" xfId="11752"/>
    <cellStyle name="1_Book3 2 2" xfId="11753"/>
    <cellStyle name="1_Book3 2 3" xfId="11754"/>
    <cellStyle name="1_Book3 20" xfId="11755"/>
    <cellStyle name="1_Book3 21" xfId="11756"/>
    <cellStyle name="1_Book3 3" xfId="11757"/>
    <cellStyle name="1_Book3 3 2" xfId="11758"/>
    <cellStyle name="1_Book3 3 3" xfId="11759"/>
    <cellStyle name="1_Book3 4" xfId="11760"/>
    <cellStyle name="1_Book3 4 2" xfId="11761"/>
    <cellStyle name="1_Book3 4 3" xfId="11762"/>
    <cellStyle name="1_Book3 5" xfId="11763"/>
    <cellStyle name="1_Book3 5 2" xfId="11764"/>
    <cellStyle name="1_Book3 5 3" xfId="11765"/>
    <cellStyle name="1_Book3 6" xfId="11766"/>
    <cellStyle name="1_Book3 6 2" xfId="11767"/>
    <cellStyle name="1_Book3 6 3" xfId="11768"/>
    <cellStyle name="1_Book3 7" xfId="11769"/>
    <cellStyle name="1_Book3 7 2" xfId="11770"/>
    <cellStyle name="1_Book3 7 3" xfId="11771"/>
    <cellStyle name="1_Book3 8" xfId="11772"/>
    <cellStyle name="1_Book3 8 2" xfId="11773"/>
    <cellStyle name="1_Book3 8 3" xfId="11774"/>
    <cellStyle name="1_Book3 9" xfId="11775"/>
    <cellStyle name="1_Book3 9 2" xfId="11776"/>
    <cellStyle name="1_Book3 9 3" xfId="11777"/>
    <cellStyle name="1_Book3_01 Don vi HC" xfId="11778"/>
    <cellStyle name="1_Book3_01 Don vi HC 2" xfId="11779"/>
    <cellStyle name="1_Book3_01 Don vi HC 3" xfId="11780"/>
    <cellStyle name="1_Book3_01 Don vi HC 4" xfId="11781"/>
    <cellStyle name="1_Book3_01 Don vi HC_Book2" xfId="11782"/>
    <cellStyle name="1_Book3_01 Don vi HC_Book2 2" xfId="11783"/>
    <cellStyle name="1_Book3_01 Don vi HC_Book2 3" xfId="11784"/>
    <cellStyle name="1_Book3_01 Don vi HC_NGTK-daydu-2014-Laodong" xfId="11785"/>
    <cellStyle name="1_Book3_01 Don vi HC_NGTK-daydu-2014-Laodong 2" xfId="11786"/>
    <cellStyle name="1_Book3_01 Don vi HC_NGTK-daydu-2014-Laodong 3" xfId="11787"/>
    <cellStyle name="1_Book3_01 Don vi HC_Niengiam_Hung_final" xfId="11788"/>
    <cellStyle name="1_Book3_01 Don vi HC_Niengiam_Hung_final 2" xfId="11789"/>
    <cellStyle name="1_Book3_01 Don vi HC_Niengiam_Hung_final 3" xfId="11790"/>
    <cellStyle name="1_Book3_01 Don vi HC_Sovu-lyhon-2014" xfId="11791"/>
    <cellStyle name="1_Book3_01 DVHC-DSLD 2010" xfId="11792"/>
    <cellStyle name="1_Book3_01 DVHC-DSLD 2010 2" xfId="11793"/>
    <cellStyle name="1_Book3_01 DVHC-DSLD 2010 3" xfId="11794"/>
    <cellStyle name="1_Book3_01 DVHC-DSLD 2010 4" xfId="11795"/>
    <cellStyle name="1_Book3_01 DVHC-DSLD 2010_Book2" xfId="11796"/>
    <cellStyle name="1_Book3_01 DVHC-DSLD 2010_Book2 2" xfId="11797"/>
    <cellStyle name="1_Book3_01 DVHC-DSLD 2010_Book2 3" xfId="11798"/>
    <cellStyle name="1_Book3_01 DVHC-DSLD 2010_Dieuchinh-DSTB-2010-2014-Tinh-Trungcau-CTK" xfId="11799"/>
    <cellStyle name="1_Book3_01 DVHC-DSLD 2010_Market DSLD 2013  Co so" xfId="11800"/>
    <cellStyle name="1_Book3_01 DVHC-DSLD 2010_Market DSLD 2013  Co so_Dieuchinh-DSTB-2010-2014-Tinh-Trungcau-CTK" xfId="11801"/>
    <cellStyle name="1_Book3_01 DVHC-DSLD 2010_Market DSLD 2013  Co so_Tonghop-phucdap-Tinh-Hanh-TuanAnh-V1" xfId="11802"/>
    <cellStyle name="1_Book3_01 DVHC-DSLD 2010_Market DSLD 2013  Co so_Uoc-danso-2014-2015-2016-BoTaichinh" xfId="11803"/>
    <cellStyle name="1_Book3_01 DVHC-DSLD 2010_Mau" xfId="11804"/>
    <cellStyle name="1_Book3_01 DVHC-DSLD 2010_Mau 2" xfId="11805"/>
    <cellStyle name="1_Book3_01 DVHC-DSLD 2010_Mau 3" xfId="11806"/>
    <cellStyle name="1_Book3_01 DVHC-DSLD 2010_NGTK-daydu-2014-Laodong" xfId="11807"/>
    <cellStyle name="1_Book3_01 DVHC-DSLD 2010_NGTK-daydu-2014-Laodong 2" xfId="11808"/>
    <cellStyle name="1_Book3_01 DVHC-DSLD 2010_NGTK-daydu-2014-Laodong 3" xfId="11809"/>
    <cellStyle name="1_Book3_01 DVHC-DSLD 2010_Nien giam Thong ke_DSLD_2013_gui vu TH" xfId="11810"/>
    <cellStyle name="1_Book3_01 DVHC-DSLD 2010_Nien giam Thong ke_DSLD_2013_gui vu TH_25-12-2014" xfId="11811"/>
    <cellStyle name="1_Book3_01 DVHC-DSLD 2010_Nien giam Thong ke_DSLD_2013_gui vu TH_25-12-2014_Dieuchinh-DSTB-2010-2014-Tinh-Trungcau-CTK" xfId="11812"/>
    <cellStyle name="1_Book3_01 DVHC-DSLD 2010_Nien giam Thong ke_DSLD_2013_gui vu TH_25-12-2014_Tonghop-phucdap-Tinh-Hanh-TuanAnh-V1" xfId="11813"/>
    <cellStyle name="1_Book3_01 DVHC-DSLD 2010_Nien giam Thong ke_DSLD_2013_gui vu TH_25-12-2014_Uoc-danso-2014-2015-2016-BoTaichinh" xfId="11814"/>
    <cellStyle name="1_Book3_01 DVHC-DSLD 2010_Nien giam Thong ke_DSLD_2013_gui vu TH_Dieuchinh-DSTB-2010-2014-Tinh-Trungcau-CTK" xfId="11815"/>
    <cellStyle name="1_Book3_01 DVHC-DSLD 2010_Nien giam Thong ke_DSLD_2013_gui vu TH_Tonghop-phucdap-Tinh-Hanh-TuanAnh-V1" xfId="11816"/>
    <cellStyle name="1_Book3_01 DVHC-DSLD 2010_Nien giam Thong ke_DSLD_2013_gui vu TH_Uoc-danso-2014-2015-2016-BoTaichinh" xfId="11817"/>
    <cellStyle name="1_Book3_01 DVHC-DSLD 2010_Niengiam_Hung_final" xfId="11818"/>
    <cellStyle name="1_Book3_01 DVHC-DSLD 2010_Niengiam_Hung_final 2" xfId="11819"/>
    <cellStyle name="1_Book3_01 DVHC-DSLD 2010_Niengiam_Hung_final 3" xfId="11820"/>
    <cellStyle name="1_Book3_01 DVHC-DSLD 2010_Sovu-lyhon-2014" xfId="11821"/>
    <cellStyle name="1_Book3_01 DVHC-DSLD 2010_Tonghop-phucdap-Tinh-Hanh-TuanAnh-V1" xfId="11822"/>
    <cellStyle name="1_Book3_01 DVHC-DSLD 2010_Uoc-danso-2014-2015-2016-BoTaichinh" xfId="11823"/>
    <cellStyle name="1_Book3_01 DVHC-DSLD 2010_Uoctinh-danso-31-12-2013-BoTaichinh-OUT" xfId="11824"/>
    <cellStyle name="1_Book3_02  Dan so lao dong(OK)" xfId="11825"/>
    <cellStyle name="1_Book3_02  Dan so lao dong(OK) 2" xfId="11826"/>
    <cellStyle name="1_Book3_02  Dan so lao dong(OK) 3" xfId="11827"/>
    <cellStyle name="1_Book3_02 Dan so 2010 (ok)" xfId="11828"/>
    <cellStyle name="1_Book3_02 Dan so Lao dong 2011" xfId="11829"/>
    <cellStyle name="1_Book3_02 Danso_Laodong 2012(chuan) CO SO" xfId="11830"/>
    <cellStyle name="1_Book3_02 Danso_Laodong 2012(chuan) CO SO 2" xfId="11831"/>
    <cellStyle name="1_Book3_02 Danso_Laodong 2012(chuan) CO SO 3" xfId="11832"/>
    <cellStyle name="1_Book3_02 DSLD_2011(ok).xls" xfId="11833"/>
    <cellStyle name="1_Book3_03 TKQG va Thu chi NSNN 2012" xfId="11834"/>
    <cellStyle name="1_Book3_03 TKQG va Thu chi NSNN 2012 2" xfId="11835"/>
    <cellStyle name="1_Book3_03 TKQG va Thu chi NSNN 2012 3" xfId="11836"/>
    <cellStyle name="1_Book3_04 Doanh nghiep va CSKDCT 2012" xfId="11837"/>
    <cellStyle name="1_Book3_04 Doanh nghiep va CSKDCT 2012 2" xfId="11838"/>
    <cellStyle name="1_Book3_04 Doanh nghiep va CSKDCT 2012 3" xfId="11839"/>
    <cellStyle name="1_Book3_05 Doanh nghiep va Ca the_2011 (Ok)" xfId="11840"/>
    <cellStyle name="1_Book3_05 NGTT DN 2010 (OK)" xfId="11841"/>
    <cellStyle name="1_Book3_05 NGTT DN 2010 (OK) 2" xfId="11842"/>
    <cellStyle name="1_Book3_05 NGTT DN 2010 (OK) 3" xfId="11843"/>
    <cellStyle name="1_Book3_05 NGTT DN 2010 (OK) 4" xfId="11844"/>
    <cellStyle name="1_Book3_05 NGTT DN 2010 (OK)_Bo sung 04 bieu Cong nghiep" xfId="11845"/>
    <cellStyle name="1_Book3_05 NGTT DN 2010 (OK)_Bo sung 04 bieu Cong nghiep 2" xfId="11846"/>
    <cellStyle name="1_Book3_05 NGTT DN 2010 (OK)_Bo sung 04 bieu Cong nghiep 3" xfId="11847"/>
    <cellStyle name="1_Book3_05 NGTT DN 2010 (OK)_Bo sung 04 bieu Cong nghiep 4" xfId="11848"/>
    <cellStyle name="1_Book3_05 NGTT DN 2010 (OK)_Bo sung 04 bieu Cong nghiep_Book2" xfId="11849"/>
    <cellStyle name="1_Book3_05 NGTT DN 2010 (OK)_Bo sung 04 bieu Cong nghiep_Book2 2" xfId="11850"/>
    <cellStyle name="1_Book3_05 NGTT DN 2010 (OK)_Bo sung 04 bieu Cong nghiep_Book2 3" xfId="11851"/>
    <cellStyle name="1_Book3_05 NGTT DN 2010 (OK)_Bo sung 04 bieu Cong nghiep_Dieuchinh-DSTB-2010-2014-Tinh-Trungcau-CTK" xfId="11852"/>
    <cellStyle name="1_Book3_05 NGTT DN 2010 (OK)_Bo sung 04 bieu Cong nghiep_Market DSLD 2013  Co so" xfId="11853"/>
    <cellStyle name="1_Book3_05 NGTT DN 2010 (OK)_Bo sung 04 bieu Cong nghiep_Market DSLD 2013  Co so_Dieuchinh-DSTB-2010-2014-Tinh-Trungcau-CTK" xfId="11854"/>
    <cellStyle name="1_Book3_05 NGTT DN 2010 (OK)_Bo sung 04 bieu Cong nghiep_Market DSLD 2013  Co so_Tonghop-phucdap-Tinh-Hanh-TuanAnh-V1" xfId="11855"/>
    <cellStyle name="1_Book3_05 NGTT DN 2010 (OK)_Bo sung 04 bieu Cong nghiep_Market DSLD 2013  Co so_Uoc-danso-2014-2015-2016-BoTaichinh" xfId="11856"/>
    <cellStyle name="1_Book3_05 NGTT DN 2010 (OK)_Bo sung 04 bieu Cong nghiep_Mau" xfId="11857"/>
    <cellStyle name="1_Book3_05 NGTT DN 2010 (OK)_Bo sung 04 bieu Cong nghiep_Mau 2" xfId="11858"/>
    <cellStyle name="1_Book3_05 NGTT DN 2010 (OK)_Bo sung 04 bieu Cong nghiep_Mau 3" xfId="11859"/>
    <cellStyle name="1_Book3_05 NGTT DN 2010 (OK)_Bo sung 04 bieu Cong nghiep_NGTK-daydu-2014-Laodong" xfId="11860"/>
    <cellStyle name="1_Book3_05 NGTT DN 2010 (OK)_Bo sung 04 bieu Cong nghiep_NGTK-daydu-2014-Laodong 2" xfId="11861"/>
    <cellStyle name="1_Book3_05 NGTT DN 2010 (OK)_Bo sung 04 bieu Cong nghiep_NGTK-daydu-2014-Laodong 3" xfId="11862"/>
    <cellStyle name="1_Book3_05 NGTT DN 2010 (OK)_Bo sung 04 bieu Cong nghiep_Nien giam Thong ke_DSLD_2013_gui vu TH" xfId="11863"/>
    <cellStyle name="1_Book3_05 NGTT DN 2010 (OK)_Bo sung 04 bieu Cong nghiep_Nien giam Thong ke_DSLD_2013_gui vu TH_25-12-2014" xfId="11864"/>
    <cellStyle name="1_Book3_05 NGTT DN 2010 (OK)_Bo sung 04 bieu Cong nghiep_Nien giam Thong ke_DSLD_2013_gui vu TH_25-12-2014_Dieuchinh-DSTB-2010-2014-Tinh-Trungcau-CTK" xfId="11865"/>
    <cellStyle name="1_Book3_05 NGTT DN 2010 (OK)_Bo sung 04 bieu Cong nghiep_Nien giam Thong ke_DSLD_2013_gui vu TH_25-12-2014_Tonghop-phucdap-Tinh-Hanh-TuanAnh-V1" xfId="11866"/>
    <cellStyle name="1_Book3_05 NGTT DN 2010 (OK)_Bo sung 04 bieu Cong nghiep_Nien giam Thong ke_DSLD_2013_gui vu TH_25-12-2014_Uoc-danso-2014-2015-2016-BoTaichinh" xfId="11867"/>
    <cellStyle name="1_Book3_05 NGTT DN 2010 (OK)_Bo sung 04 bieu Cong nghiep_Nien giam Thong ke_DSLD_2013_gui vu TH_Dieuchinh-DSTB-2010-2014-Tinh-Trungcau-CTK" xfId="11868"/>
    <cellStyle name="1_Book3_05 NGTT DN 2010 (OK)_Bo sung 04 bieu Cong nghiep_Nien giam Thong ke_DSLD_2013_gui vu TH_Tonghop-phucdap-Tinh-Hanh-TuanAnh-V1" xfId="11869"/>
    <cellStyle name="1_Book3_05 NGTT DN 2010 (OK)_Bo sung 04 bieu Cong nghiep_Nien giam Thong ke_DSLD_2013_gui vu TH_Uoc-danso-2014-2015-2016-BoTaichinh" xfId="11870"/>
    <cellStyle name="1_Book3_05 NGTT DN 2010 (OK)_Bo sung 04 bieu Cong nghiep_Niengiam_Hung_final" xfId="11871"/>
    <cellStyle name="1_Book3_05 NGTT DN 2010 (OK)_Bo sung 04 bieu Cong nghiep_Niengiam_Hung_final 2" xfId="11872"/>
    <cellStyle name="1_Book3_05 NGTT DN 2010 (OK)_Bo sung 04 bieu Cong nghiep_Niengiam_Hung_final 3" xfId="11873"/>
    <cellStyle name="1_Book3_05 NGTT DN 2010 (OK)_Bo sung 04 bieu Cong nghiep_Sovu-lyhon-2014" xfId="11874"/>
    <cellStyle name="1_Book3_05 NGTT DN 2010 (OK)_Bo sung 04 bieu Cong nghiep_Tonghop-phucdap-Tinh-Hanh-TuanAnh-V1" xfId="11875"/>
    <cellStyle name="1_Book3_05 NGTT DN 2010 (OK)_Bo sung 04 bieu Cong nghiep_Uoc-danso-2014-2015-2016-BoTaichinh" xfId="11876"/>
    <cellStyle name="1_Book3_05 NGTT DN 2010 (OK)_Bo sung 04 bieu Cong nghiep_Uoctinh-danso-31-12-2013-BoTaichinh-OUT" xfId="11877"/>
    <cellStyle name="1_Book3_05 NGTT DN 2010 (OK)_Book2" xfId="11878"/>
    <cellStyle name="1_Book3_05 NGTT DN 2010 (OK)_Book2 2" xfId="11879"/>
    <cellStyle name="1_Book3_05 NGTT DN 2010 (OK)_Book2 3" xfId="11880"/>
    <cellStyle name="1_Book3_05 NGTT DN 2010 (OK)_Dieuchinh-DSTB-2010-2014-Tinh-Trungcau-CTK" xfId="11881"/>
    <cellStyle name="1_Book3_05 NGTT DN 2010 (OK)_Market DSLD 2013  Co so" xfId="11882"/>
    <cellStyle name="1_Book3_05 NGTT DN 2010 (OK)_Market DSLD 2013  Co so_Dieuchinh-DSTB-2010-2014-Tinh-Trungcau-CTK" xfId="11883"/>
    <cellStyle name="1_Book3_05 NGTT DN 2010 (OK)_Market DSLD 2013  Co so_Tonghop-phucdap-Tinh-Hanh-TuanAnh-V1" xfId="11884"/>
    <cellStyle name="1_Book3_05 NGTT DN 2010 (OK)_Market DSLD 2013  Co so_Uoc-danso-2014-2015-2016-BoTaichinh" xfId="11885"/>
    <cellStyle name="1_Book3_05 NGTT DN 2010 (OK)_Mau" xfId="11886"/>
    <cellStyle name="1_Book3_05 NGTT DN 2010 (OK)_Mau 2" xfId="11887"/>
    <cellStyle name="1_Book3_05 NGTT DN 2010 (OK)_Mau 3" xfId="11888"/>
    <cellStyle name="1_Book3_05 NGTT DN 2010 (OK)_NGTK-daydu-2014-Laodong" xfId="11889"/>
    <cellStyle name="1_Book3_05 NGTT DN 2010 (OK)_NGTK-daydu-2014-Laodong 2" xfId="11890"/>
    <cellStyle name="1_Book3_05 NGTT DN 2010 (OK)_NGTK-daydu-2014-Laodong 3" xfId="11891"/>
    <cellStyle name="1_Book3_05 NGTT DN 2010 (OK)_Nien giam Thong ke_DSLD_2013_gui vu TH" xfId="11892"/>
    <cellStyle name="1_Book3_05 NGTT DN 2010 (OK)_Nien giam Thong ke_DSLD_2013_gui vu TH_25-12-2014" xfId="11893"/>
    <cellStyle name="1_Book3_05 NGTT DN 2010 (OK)_Nien giam Thong ke_DSLD_2013_gui vu TH_25-12-2014_Dieuchinh-DSTB-2010-2014-Tinh-Trungcau-CTK" xfId="11894"/>
    <cellStyle name="1_Book3_05 NGTT DN 2010 (OK)_Nien giam Thong ke_DSLD_2013_gui vu TH_25-12-2014_Tonghop-phucdap-Tinh-Hanh-TuanAnh-V1" xfId="11895"/>
    <cellStyle name="1_Book3_05 NGTT DN 2010 (OK)_Nien giam Thong ke_DSLD_2013_gui vu TH_25-12-2014_Uoc-danso-2014-2015-2016-BoTaichinh" xfId="11896"/>
    <cellStyle name="1_Book3_05 NGTT DN 2010 (OK)_Nien giam Thong ke_DSLD_2013_gui vu TH_Dieuchinh-DSTB-2010-2014-Tinh-Trungcau-CTK" xfId="11897"/>
    <cellStyle name="1_Book3_05 NGTT DN 2010 (OK)_Nien giam Thong ke_DSLD_2013_gui vu TH_Tonghop-phucdap-Tinh-Hanh-TuanAnh-V1" xfId="11898"/>
    <cellStyle name="1_Book3_05 NGTT DN 2010 (OK)_Nien giam Thong ke_DSLD_2013_gui vu TH_Uoc-danso-2014-2015-2016-BoTaichinh" xfId="11899"/>
    <cellStyle name="1_Book3_05 NGTT DN 2010 (OK)_Niengiam_Hung_final" xfId="11900"/>
    <cellStyle name="1_Book3_05 NGTT DN 2010 (OK)_Niengiam_Hung_final 2" xfId="11901"/>
    <cellStyle name="1_Book3_05 NGTT DN 2010 (OK)_Niengiam_Hung_final 3" xfId="11902"/>
    <cellStyle name="1_Book3_05 NGTT DN 2010 (OK)_Sovu-lyhon-2014" xfId="11903"/>
    <cellStyle name="1_Book3_05 NGTT DN 2010 (OK)_Tonghop-phucdap-Tinh-Hanh-TuanAnh-V1" xfId="11904"/>
    <cellStyle name="1_Book3_05 NGTT DN 2010 (OK)_Uoc-danso-2014-2015-2016-BoTaichinh" xfId="11905"/>
    <cellStyle name="1_Book3_05 NGTT DN 2010 (OK)_Uoctinh-danso-31-12-2013-BoTaichinh-OUT" xfId="11906"/>
    <cellStyle name="1_Book3_06 NGTT LN,TS 2013 co so" xfId="11907"/>
    <cellStyle name="1_Book3_06 Nong, lam nghiep 2010  (ok)" xfId="11908"/>
    <cellStyle name="1_Book3_06 Nong, lam nghiep 2010  (ok) 2" xfId="11909"/>
    <cellStyle name="1_Book3_06 Nong, lam nghiep 2010  (ok) 3" xfId="11910"/>
    <cellStyle name="1_Book3_07 NGTT CN 2012" xfId="11911"/>
    <cellStyle name="1_Book3_07 NGTT CN 2012 2" xfId="11912"/>
    <cellStyle name="1_Book3_07 NGTT CN 2012 3" xfId="11913"/>
    <cellStyle name="1_Book3_08 Thuong mai Tong muc - Diep" xfId="11914"/>
    <cellStyle name="1_Book3_08 Thuong mai Tong muc - Diep 2" xfId="11915"/>
    <cellStyle name="1_Book3_08 Thuong mai Tong muc - Diep 3" xfId="11916"/>
    <cellStyle name="1_Book3_08 Thuong mai va Du lich (Ok)" xfId="11917"/>
    <cellStyle name="1_Book3_08 Thuong mai va Du lich (Ok) 2" xfId="11918"/>
    <cellStyle name="1_Book3_08 Thuong mai va Du lich (Ok) 3" xfId="11919"/>
    <cellStyle name="1_Book3_08 Thuong mai va Du lich (Ok)_nien giam tom tat nong nghiep 2013" xfId="11920"/>
    <cellStyle name="1_Book3_08 Thuong mai va Du lich (Ok)_Phan II (In)" xfId="11921"/>
    <cellStyle name="1_Book3_09 Chi so gia 2011- VuTKG-1 (Ok)" xfId="11922"/>
    <cellStyle name="1_Book3_09 Chi so gia 2011- VuTKG-1 (Ok) 2" xfId="11923"/>
    <cellStyle name="1_Book3_09 Chi so gia 2011- VuTKG-1 (Ok) 3" xfId="11924"/>
    <cellStyle name="1_Book3_09 Chi so gia 2011- VuTKG-1 (Ok)_nien giam tom tat nong nghiep 2013" xfId="11925"/>
    <cellStyle name="1_Book3_09 Chi so gia 2011- VuTKG-1 (Ok)_Phan II (In)" xfId="11926"/>
    <cellStyle name="1_Book3_09 Du lich" xfId="11927"/>
    <cellStyle name="1_Book3_09 Du lich 2" xfId="11928"/>
    <cellStyle name="1_Book3_09 Du lich 3" xfId="11929"/>
    <cellStyle name="1_Book3_09 Du lich_nien giam tom tat nong nghiep 2013" xfId="11930"/>
    <cellStyle name="1_Book3_09 Du lich_Phan II (In)" xfId="11931"/>
    <cellStyle name="1_Book3_10 Market VH, YT, GD, NGTT 2011 " xfId="11932"/>
    <cellStyle name="1_Book3_10 Market VH, YT, GD, NGTT 2011  2" xfId="11933"/>
    <cellStyle name="1_Book3_10 Market VH, YT, GD, NGTT 2011  3" xfId="11934"/>
    <cellStyle name="1_Book3_10 Market VH, YT, GD, NGTT 2011  4" xfId="11935"/>
    <cellStyle name="1_Book3_10 Market VH, YT, GD, NGTT 2011 _02  Dan so lao dong(OK)" xfId="11936"/>
    <cellStyle name="1_Book3_10 Market VH, YT, GD, NGTT 2011 _02  Dan so lao dong(OK) 2" xfId="11937"/>
    <cellStyle name="1_Book3_10 Market VH, YT, GD, NGTT 2011 _02  Dan so lao dong(OK) 3" xfId="11938"/>
    <cellStyle name="1_Book3_10 Market VH, YT, GD, NGTT 2011 _03 TKQG va Thu chi NSNN 2012" xfId="11939"/>
    <cellStyle name="1_Book3_10 Market VH, YT, GD, NGTT 2011 _03 TKQG va Thu chi NSNN 2012 2" xfId="11940"/>
    <cellStyle name="1_Book3_10 Market VH, YT, GD, NGTT 2011 _03 TKQG va Thu chi NSNN 2012 3" xfId="11941"/>
    <cellStyle name="1_Book3_10 Market VH, YT, GD, NGTT 2011 _04 Doanh nghiep va CSKDCT 2012" xfId="11942"/>
    <cellStyle name="1_Book3_10 Market VH, YT, GD, NGTT 2011 _04 Doanh nghiep va CSKDCT 2012 2" xfId="11943"/>
    <cellStyle name="1_Book3_10 Market VH, YT, GD, NGTT 2011 _04 Doanh nghiep va CSKDCT 2012 3" xfId="11944"/>
    <cellStyle name="1_Book3_10 Market VH, YT, GD, NGTT 2011 _05 Doanh nghiep va Ca the_2011 (Ok)" xfId="11945"/>
    <cellStyle name="1_Book3_10 Market VH, YT, GD, NGTT 2011 _06 NGTT LN,TS 2013 co so" xfId="11946"/>
    <cellStyle name="1_Book3_10 Market VH, YT, GD, NGTT 2011 _07 NGTT CN 2012" xfId="11947"/>
    <cellStyle name="1_Book3_10 Market VH, YT, GD, NGTT 2011 _07 NGTT CN 2012 2" xfId="11948"/>
    <cellStyle name="1_Book3_10 Market VH, YT, GD, NGTT 2011 _07 NGTT CN 2012 3" xfId="11949"/>
    <cellStyle name="1_Book3_10 Market VH, YT, GD, NGTT 2011 _08 Thuong mai Tong muc - Diep" xfId="11950"/>
    <cellStyle name="1_Book3_10 Market VH, YT, GD, NGTT 2011 _08 Thuong mai Tong muc - Diep 2" xfId="11951"/>
    <cellStyle name="1_Book3_10 Market VH, YT, GD, NGTT 2011 _08 Thuong mai Tong muc - Diep 3" xfId="11952"/>
    <cellStyle name="1_Book3_10 Market VH, YT, GD, NGTT 2011 _08 Thuong mai va Du lich (Ok)" xfId="11953"/>
    <cellStyle name="1_Book3_10 Market VH, YT, GD, NGTT 2011 _08 Thuong mai va Du lich (Ok) 2" xfId="11954"/>
    <cellStyle name="1_Book3_10 Market VH, YT, GD, NGTT 2011 _08 Thuong mai va Du lich (Ok) 3" xfId="11955"/>
    <cellStyle name="1_Book3_10 Market VH, YT, GD, NGTT 2011 _08 Thuong mai va Du lich (Ok)_nien giam tom tat nong nghiep 2013" xfId="11956"/>
    <cellStyle name="1_Book3_10 Market VH, YT, GD, NGTT 2011 _08 Thuong mai va Du lich (Ok)_Phan II (In)" xfId="11957"/>
    <cellStyle name="1_Book3_10 Market VH, YT, GD, NGTT 2011 _09 Chi so gia 2011- VuTKG-1 (Ok)" xfId="11958"/>
    <cellStyle name="1_Book3_10 Market VH, YT, GD, NGTT 2011 _09 Chi so gia 2011- VuTKG-1 (Ok) 2" xfId="11959"/>
    <cellStyle name="1_Book3_10 Market VH, YT, GD, NGTT 2011 _09 Chi so gia 2011- VuTKG-1 (Ok) 3" xfId="11960"/>
    <cellStyle name="1_Book3_10 Market VH, YT, GD, NGTT 2011 _09 Chi so gia 2011- VuTKG-1 (Ok)_nien giam tom tat nong nghiep 2013" xfId="11961"/>
    <cellStyle name="1_Book3_10 Market VH, YT, GD, NGTT 2011 _09 Chi so gia 2011- VuTKG-1 (Ok)_Phan II (In)" xfId="11962"/>
    <cellStyle name="1_Book3_10 Market VH, YT, GD, NGTT 2011 _09 Du lich" xfId="11963"/>
    <cellStyle name="1_Book3_10 Market VH, YT, GD, NGTT 2011 _09 Du lich 2" xfId="11964"/>
    <cellStyle name="1_Book3_10 Market VH, YT, GD, NGTT 2011 _09 Du lich 3" xfId="11965"/>
    <cellStyle name="1_Book3_10 Market VH, YT, GD, NGTT 2011 _09 Du lich_nien giam tom tat nong nghiep 2013" xfId="11966"/>
    <cellStyle name="1_Book3_10 Market VH, YT, GD, NGTT 2011 _09 Du lich_Phan II (In)" xfId="11967"/>
    <cellStyle name="1_Book3_10 Market VH, YT, GD, NGTT 2011 _10 Van tai va BCVT (da sua ok)" xfId="11968"/>
    <cellStyle name="1_Book3_10 Market VH, YT, GD, NGTT 2011 _10 Van tai va BCVT (da sua ok) 2" xfId="11969"/>
    <cellStyle name="1_Book3_10 Market VH, YT, GD, NGTT 2011 _10 Van tai va BCVT (da sua ok) 3" xfId="11970"/>
    <cellStyle name="1_Book3_10 Market VH, YT, GD, NGTT 2011 _10 Van tai va BCVT (da sua ok)_nien giam tom tat nong nghiep 2013" xfId="11971"/>
    <cellStyle name="1_Book3_10 Market VH, YT, GD, NGTT 2011 _10 Van tai va BCVT (da sua ok)_Phan II (In)" xfId="11972"/>
    <cellStyle name="1_Book3_10 Market VH, YT, GD, NGTT 2011 _11 (3)" xfId="11973"/>
    <cellStyle name="1_Book3_10 Market VH, YT, GD, NGTT 2011 _11 (3) 2" xfId="11974"/>
    <cellStyle name="1_Book3_10 Market VH, YT, GD, NGTT 2011 _11 (3) 3" xfId="11975"/>
    <cellStyle name="1_Book3_10 Market VH, YT, GD, NGTT 2011 _11 (3) 4" xfId="11976"/>
    <cellStyle name="1_Book3_10 Market VH, YT, GD, NGTT 2011 _11 (3)_04 Doanh nghiep va CSKDCT 2012" xfId="11977"/>
    <cellStyle name="1_Book3_10 Market VH, YT, GD, NGTT 2011 _11 (3)_04 Doanh nghiep va CSKDCT 2012 2" xfId="11978"/>
    <cellStyle name="1_Book3_10 Market VH, YT, GD, NGTT 2011 _11 (3)_04 Doanh nghiep va CSKDCT 2012 3" xfId="11979"/>
    <cellStyle name="1_Book3_10 Market VH, YT, GD, NGTT 2011 _11 (3)_Book2" xfId="11980"/>
    <cellStyle name="1_Book3_10 Market VH, YT, GD, NGTT 2011 _11 (3)_Book2 2" xfId="11981"/>
    <cellStyle name="1_Book3_10 Market VH, YT, GD, NGTT 2011 _11 (3)_Book2 3" xfId="11982"/>
    <cellStyle name="1_Book3_10 Market VH, YT, GD, NGTT 2011 _11 (3)_NGTK-daydu-2014-Laodong" xfId="11983"/>
    <cellStyle name="1_Book3_10 Market VH, YT, GD, NGTT 2011 _11 (3)_NGTK-daydu-2014-Laodong 2" xfId="11984"/>
    <cellStyle name="1_Book3_10 Market VH, YT, GD, NGTT 2011 _11 (3)_NGTK-daydu-2014-Laodong 3" xfId="11985"/>
    <cellStyle name="1_Book3_10 Market VH, YT, GD, NGTT 2011 _11 (3)_nien giam tom tat nong nghiep 2013" xfId="11986"/>
    <cellStyle name="1_Book3_10 Market VH, YT, GD, NGTT 2011 _11 (3)_Niengiam_Hung_final" xfId="11987"/>
    <cellStyle name="1_Book3_10 Market VH, YT, GD, NGTT 2011 _11 (3)_Niengiam_Hung_final 2" xfId="11988"/>
    <cellStyle name="1_Book3_10 Market VH, YT, GD, NGTT 2011 _11 (3)_Niengiam_Hung_final 3" xfId="11989"/>
    <cellStyle name="1_Book3_10 Market VH, YT, GD, NGTT 2011 _11 (3)_Phan II (In)" xfId="11990"/>
    <cellStyle name="1_Book3_10 Market VH, YT, GD, NGTT 2011 _11 (3)_Sovu-lyhon-2014" xfId="11991"/>
    <cellStyle name="1_Book3_10 Market VH, YT, GD, NGTT 2011 _11 (3)_Xl0000167" xfId="11992"/>
    <cellStyle name="1_Book3_10 Market VH, YT, GD, NGTT 2011 _11 (3)_Xl0000167 2" xfId="11993"/>
    <cellStyle name="1_Book3_10 Market VH, YT, GD, NGTT 2011 _11 (3)_Xl0000167 3" xfId="11994"/>
    <cellStyle name="1_Book3_10 Market VH, YT, GD, NGTT 2011 _12 (2)" xfId="11995"/>
    <cellStyle name="1_Book3_10 Market VH, YT, GD, NGTT 2011 _12 (2) 2" xfId="11996"/>
    <cellStyle name="1_Book3_10 Market VH, YT, GD, NGTT 2011 _12 (2) 3" xfId="11997"/>
    <cellStyle name="1_Book3_10 Market VH, YT, GD, NGTT 2011 _12 (2) 4" xfId="11998"/>
    <cellStyle name="1_Book3_10 Market VH, YT, GD, NGTT 2011 _12 (2)_04 Doanh nghiep va CSKDCT 2012" xfId="11999"/>
    <cellStyle name="1_Book3_10 Market VH, YT, GD, NGTT 2011 _12 (2)_04 Doanh nghiep va CSKDCT 2012 2" xfId="12000"/>
    <cellStyle name="1_Book3_10 Market VH, YT, GD, NGTT 2011 _12 (2)_04 Doanh nghiep va CSKDCT 2012 3" xfId="12001"/>
    <cellStyle name="1_Book3_10 Market VH, YT, GD, NGTT 2011 _12 (2)_Book2" xfId="12002"/>
    <cellStyle name="1_Book3_10 Market VH, YT, GD, NGTT 2011 _12 (2)_Book2 2" xfId="12003"/>
    <cellStyle name="1_Book3_10 Market VH, YT, GD, NGTT 2011 _12 (2)_Book2 3" xfId="12004"/>
    <cellStyle name="1_Book3_10 Market VH, YT, GD, NGTT 2011 _12 (2)_NGTK-daydu-2014-Laodong" xfId="12005"/>
    <cellStyle name="1_Book3_10 Market VH, YT, GD, NGTT 2011 _12 (2)_NGTK-daydu-2014-Laodong 2" xfId="12006"/>
    <cellStyle name="1_Book3_10 Market VH, YT, GD, NGTT 2011 _12 (2)_NGTK-daydu-2014-Laodong 3" xfId="12007"/>
    <cellStyle name="1_Book3_10 Market VH, YT, GD, NGTT 2011 _12 (2)_nien giam tom tat nong nghiep 2013" xfId="12008"/>
    <cellStyle name="1_Book3_10 Market VH, YT, GD, NGTT 2011 _12 (2)_Niengiam_Hung_final" xfId="12009"/>
    <cellStyle name="1_Book3_10 Market VH, YT, GD, NGTT 2011 _12 (2)_Niengiam_Hung_final 2" xfId="12010"/>
    <cellStyle name="1_Book3_10 Market VH, YT, GD, NGTT 2011 _12 (2)_Niengiam_Hung_final 3" xfId="12011"/>
    <cellStyle name="1_Book3_10 Market VH, YT, GD, NGTT 2011 _12 (2)_Phan II (In)" xfId="12012"/>
    <cellStyle name="1_Book3_10 Market VH, YT, GD, NGTT 2011 _12 (2)_Sovu-lyhon-2014" xfId="12013"/>
    <cellStyle name="1_Book3_10 Market VH, YT, GD, NGTT 2011 _12 (2)_Xl0000167" xfId="12014"/>
    <cellStyle name="1_Book3_10 Market VH, YT, GD, NGTT 2011 _12 (2)_Xl0000167 2" xfId="12015"/>
    <cellStyle name="1_Book3_10 Market VH, YT, GD, NGTT 2011 _12 (2)_Xl0000167 3" xfId="12016"/>
    <cellStyle name="1_Book3_10 Market VH, YT, GD, NGTT 2011 _12 Giao duc, Y Te va Muc songnam2011" xfId="12017"/>
    <cellStyle name="1_Book3_10 Market VH, YT, GD, NGTT 2011 _12 Giao duc, Y Te va Muc songnam2011 2" xfId="12018"/>
    <cellStyle name="1_Book3_10 Market VH, YT, GD, NGTT 2011 _12 Giao duc, Y Te va Muc songnam2011 3" xfId="12019"/>
    <cellStyle name="1_Book3_10 Market VH, YT, GD, NGTT 2011 _12 Giao duc, Y Te va Muc songnam2011_nien giam tom tat nong nghiep 2013" xfId="12020"/>
    <cellStyle name="1_Book3_10 Market VH, YT, GD, NGTT 2011 _12 Giao duc, Y Te va Muc songnam2011_Phan II (In)" xfId="12021"/>
    <cellStyle name="1_Book3_10 Market VH, YT, GD, NGTT 2011 _12 MSDC_Thuy Van" xfId="12022"/>
    <cellStyle name="1_Book3_10 Market VH, YT, GD, NGTT 2011 _13 Van tai 2012" xfId="12023"/>
    <cellStyle name="1_Book3_10 Market VH, YT, GD, NGTT 2011 _13 Van tai 2012 2" xfId="12024"/>
    <cellStyle name="1_Book3_10 Market VH, YT, GD, NGTT 2011 _13 Van tai 2012 3" xfId="12025"/>
    <cellStyle name="1_Book3_10 Market VH, YT, GD, NGTT 2011 _Book2" xfId="12026"/>
    <cellStyle name="1_Book3_10 Market VH, YT, GD, NGTT 2011 _Book2 2" xfId="12027"/>
    <cellStyle name="1_Book3_10 Market VH, YT, GD, NGTT 2011 _Book2 3" xfId="12028"/>
    <cellStyle name="1_Book3_10 Market VH, YT, GD, NGTT 2011 _Giaoduc2013(ok)" xfId="12029"/>
    <cellStyle name="1_Book3_10 Market VH, YT, GD, NGTT 2011 _Giaoduc2013(ok) 2" xfId="12030"/>
    <cellStyle name="1_Book3_10 Market VH, YT, GD, NGTT 2011 _Giaoduc2013(ok) 3" xfId="12031"/>
    <cellStyle name="1_Book3_10 Market VH, YT, GD, NGTT 2011 _Maket NGTT2012 LN,TS (7-1-2013)" xfId="12032"/>
    <cellStyle name="1_Book3_10 Market VH, YT, GD, NGTT 2011 _Maket NGTT2012 LN,TS (7-1-2013) 2" xfId="12033"/>
    <cellStyle name="1_Book3_10 Market VH, YT, GD, NGTT 2011 _Maket NGTT2012 LN,TS (7-1-2013) 3" xfId="12034"/>
    <cellStyle name="1_Book3_10 Market VH, YT, GD, NGTT 2011 _Maket NGTT2012 LN,TS (7-1-2013)_Nongnghiep" xfId="12035"/>
    <cellStyle name="1_Book3_10 Market VH, YT, GD, NGTT 2011 _Maket NGTT2012 LN,TS (7-1-2013)_Nongnghiep 2" xfId="12036"/>
    <cellStyle name="1_Book3_10 Market VH, YT, GD, NGTT 2011 _Maket NGTT2012 LN,TS (7-1-2013)_Nongnghiep 3" xfId="12037"/>
    <cellStyle name="1_Book3_10 Market VH, YT, GD, NGTT 2011 _Mau" xfId="12038"/>
    <cellStyle name="1_Book3_10 Market VH, YT, GD, NGTT 2011 _Ngiam_lamnghiep_2011_v2(1)(1)" xfId="12039"/>
    <cellStyle name="1_Book3_10 Market VH, YT, GD, NGTT 2011 _Ngiam_lamnghiep_2011_v2(1)(1) 2" xfId="12040"/>
    <cellStyle name="1_Book3_10 Market VH, YT, GD, NGTT 2011 _Ngiam_lamnghiep_2011_v2(1)(1) 3" xfId="12041"/>
    <cellStyle name="1_Book3_10 Market VH, YT, GD, NGTT 2011 _Ngiam_lamnghiep_2011_v2(1)(1)_Nongnghiep" xfId="12042"/>
    <cellStyle name="1_Book3_10 Market VH, YT, GD, NGTT 2011 _Ngiam_lamnghiep_2011_v2(1)(1)_Nongnghiep 2" xfId="12043"/>
    <cellStyle name="1_Book3_10 Market VH, YT, GD, NGTT 2011 _Ngiam_lamnghiep_2011_v2(1)(1)_Nongnghiep 3" xfId="12044"/>
    <cellStyle name="1_Book3_10 Market VH, YT, GD, NGTT 2011 _NGTK-daydu-2014-Laodong" xfId="12045"/>
    <cellStyle name="1_Book3_10 Market VH, YT, GD, NGTT 2011 _NGTK-daydu-2014-Laodong 2" xfId="12046"/>
    <cellStyle name="1_Book3_10 Market VH, YT, GD, NGTT 2011 _NGTK-daydu-2014-Laodong 3" xfId="12047"/>
    <cellStyle name="1_Book3_10 Market VH, YT, GD, NGTT 2011 _NGTT LN,TS 2012 (Chuan)" xfId="12048"/>
    <cellStyle name="1_Book3_10 Market VH, YT, GD, NGTT 2011 _NGTT LN,TS 2012 (Chuan) 2" xfId="12049"/>
    <cellStyle name="1_Book3_10 Market VH, YT, GD, NGTT 2011 _NGTT LN,TS 2012 (Chuan) 3" xfId="12050"/>
    <cellStyle name="1_Book3_10 Market VH, YT, GD, NGTT 2011 _Nien giam TT Vu Nong nghiep 2012(solieu)-gui Vu TH 29-3-2013" xfId="12051"/>
    <cellStyle name="1_Book3_10 Market VH, YT, GD, NGTT 2011 _Nien giam TT Vu Nong nghiep 2012(solieu)-gui Vu TH 29-3-2013 2" xfId="12052"/>
    <cellStyle name="1_Book3_10 Market VH, YT, GD, NGTT 2011 _Nien giam TT Vu Nong nghiep 2012(solieu)-gui Vu TH 29-3-2013 3" xfId="12053"/>
    <cellStyle name="1_Book3_10 Market VH, YT, GD, NGTT 2011 _Niengiam_Hung_final" xfId="12054"/>
    <cellStyle name="1_Book3_10 Market VH, YT, GD, NGTT 2011 _Niengiam_Hung_final 2" xfId="12055"/>
    <cellStyle name="1_Book3_10 Market VH, YT, GD, NGTT 2011 _Niengiam_Hung_final 3" xfId="12056"/>
    <cellStyle name="1_Book3_10 Market VH, YT, GD, NGTT 2011 _Nongnghiep" xfId="12057"/>
    <cellStyle name="1_Book3_10 Market VH, YT, GD, NGTT 2011 _Nongnghiep 2" xfId="12058"/>
    <cellStyle name="1_Book3_10 Market VH, YT, GD, NGTT 2011 _Nongnghiep 3" xfId="12059"/>
    <cellStyle name="1_Book3_10 Market VH, YT, GD, NGTT 2011 _Nongnghiep NGDD 2012_cap nhat den 24-5-2013(1)" xfId="12060"/>
    <cellStyle name="1_Book3_10 Market VH, YT, GD, NGTT 2011 _Nongnghiep NGDD 2012_cap nhat den 24-5-2013(1) 2" xfId="12061"/>
    <cellStyle name="1_Book3_10 Market VH, YT, GD, NGTT 2011 _Nongnghiep NGDD 2012_cap nhat den 24-5-2013(1) 3" xfId="12062"/>
    <cellStyle name="1_Book3_10 Market VH, YT, GD, NGTT 2011 _Nongnghiep_Nongnghiep NGDD 2012_cap nhat den 24-5-2013(1)" xfId="12063"/>
    <cellStyle name="1_Book3_10 Market VH, YT, GD, NGTT 2011 _Nongnghiep_Nongnghiep NGDD 2012_cap nhat den 24-5-2013(1) 2" xfId="12064"/>
    <cellStyle name="1_Book3_10 Market VH, YT, GD, NGTT 2011 _Nongnghiep_Nongnghiep NGDD 2012_cap nhat den 24-5-2013(1) 3" xfId="12065"/>
    <cellStyle name="1_Book3_10 Market VH, YT, GD, NGTT 2011 _So lieu quoc te TH" xfId="12066"/>
    <cellStyle name="1_Book3_10 Market VH, YT, GD, NGTT 2011 _So lieu quoc te TH 2" xfId="12067"/>
    <cellStyle name="1_Book3_10 Market VH, YT, GD, NGTT 2011 _So lieu quoc te TH 3" xfId="12068"/>
    <cellStyle name="1_Book3_10 Market VH, YT, GD, NGTT 2011 _So lieu quoc te TH_nien giam tom tat nong nghiep 2013" xfId="12069"/>
    <cellStyle name="1_Book3_10 Market VH, YT, GD, NGTT 2011 _So lieu quoc te TH_Phan II (In)" xfId="12070"/>
    <cellStyle name="1_Book3_10 Market VH, YT, GD, NGTT 2011 _Sovu-lyhon-2014" xfId="12071"/>
    <cellStyle name="1_Book3_10 Market VH, YT, GD, NGTT 2011 _TKQG" xfId="12072"/>
    <cellStyle name="1_Book3_10 Market VH, YT, GD, NGTT 2011 _Xl0000147" xfId="12073"/>
    <cellStyle name="1_Book3_10 Market VH, YT, GD, NGTT 2011 _Xl0000147 2" xfId="12074"/>
    <cellStyle name="1_Book3_10 Market VH, YT, GD, NGTT 2011 _Xl0000147 3" xfId="12075"/>
    <cellStyle name="1_Book3_10 Market VH, YT, GD, NGTT 2011 _Xl0000167" xfId="12076"/>
    <cellStyle name="1_Book3_10 Market VH, YT, GD, NGTT 2011 _Xl0000167 2" xfId="12077"/>
    <cellStyle name="1_Book3_10 Market VH, YT, GD, NGTT 2011 _Xl0000167 3" xfId="12078"/>
    <cellStyle name="1_Book3_10 Market VH, YT, GD, NGTT 2011 _XNK" xfId="12079"/>
    <cellStyle name="1_Book3_10 Market VH, YT, GD, NGTT 2011 _XNK 2" xfId="12080"/>
    <cellStyle name="1_Book3_10 Market VH, YT, GD, NGTT 2011 _XNK 3" xfId="12081"/>
    <cellStyle name="1_Book3_10 Market VH, YT, GD, NGTT 2011 _XNK_nien giam tom tat nong nghiep 2013" xfId="12082"/>
    <cellStyle name="1_Book3_10 Market VH, YT, GD, NGTT 2011 _XNK_Phan II (In)" xfId="12083"/>
    <cellStyle name="1_Book3_10 Van tai va BCVT (da sua ok)" xfId="12084"/>
    <cellStyle name="1_Book3_10 Van tai va BCVT (da sua ok) 2" xfId="12085"/>
    <cellStyle name="1_Book3_10 Van tai va BCVT (da sua ok) 3" xfId="12086"/>
    <cellStyle name="1_Book3_10 Van tai va BCVT (da sua ok)_nien giam tom tat nong nghiep 2013" xfId="12087"/>
    <cellStyle name="1_Book3_10 Van tai va BCVT (da sua ok)_Phan II (In)" xfId="12088"/>
    <cellStyle name="1_Book3_10 VH, YT, GD, NGTT 2010 - (OK)" xfId="12089"/>
    <cellStyle name="1_Book3_10 VH, YT, GD, NGTT 2010 - (OK) 2" xfId="12090"/>
    <cellStyle name="1_Book3_10 VH, YT, GD, NGTT 2010 - (OK) 3" xfId="12091"/>
    <cellStyle name="1_Book3_10 VH, YT, GD, NGTT 2010 - (OK) 4" xfId="12092"/>
    <cellStyle name="1_Book3_10 VH, YT, GD, NGTT 2010 - (OK)_Bo sung 04 bieu Cong nghiep" xfId="12093"/>
    <cellStyle name="1_Book3_10 VH, YT, GD, NGTT 2010 - (OK)_Bo sung 04 bieu Cong nghiep 2" xfId="12094"/>
    <cellStyle name="1_Book3_10 VH, YT, GD, NGTT 2010 - (OK)_Bo sung 04 bieu Cong nghiep 3" xfId="12095"/>
    <cellStyle name="1_Book3_10 VH, YT, GD, NGTT 2010 - (OK)_Bo sung 04 bieu Cong nghiep 4" xfId="12096"/>
    <cellStyle name="1_Book3_10 VH, YT, GD, NGTT 2010 - (OK)_Bo sung 04 bieu Cong nghiep_Book2" xfId="12097"/>
    <cellStyle name="1_Book3_10 VH, YT, GD, NGTT 2010 - (OK)_Bo sung 04 bieu Cong nghiep_Book2 2" xfId="12098"/>
    <cellStyle name="1_Book3_10 VH, YT, GD, NGTT 2010 - (OK)_Bo sung 04 bieu Cong nghiep_Book2 3" xfId="12099"/>
    <cellStyle name="1_Book3_10 VH, YT, GD, NGTT 2010 - (OK)_Bo sung 04 bieu Cong nghiep_Dieuchinh-DSTB-2010-2014-Tinh-Trungcau-CTK" xfId="12100"/>
    <cellStyle name="1_Book3_10 VH, YT, GD, NGTT 2010 - (OK)_Bo sung 04 bieu Cong nghiep_Market DSLD 2013  Co so" xfId="12101"/>
    <cellStyle name="1_Book3_10 VH, YT, GD, NGTT 2010 - (OK)_Bo sung 04 bieu Cong nghiep_Market DSLD 2013  Co so_Dieuchinh-DSTB-2010-2014-Tinh-Trungcau-CTK" xfId="12102"/>
    <cellStyle name="1_Book3_10 VH, YT, GD, NGTT 2010 - (OK)_Bo sung 04 bieu Cong nghiep_Market DSLD 2013  Co so_Tonghop-phucdap-Tinh-Hanh-TuanAnh-V1" xfId="12103"/>
    <cellStyle name="1_Book3_10 VH, YT, GD, NGTT 2010 - (OK)_Bo sung 04 bieu Cong nghiep_Market DSLD 2013  Co so_Uoc-danso-2014-2015-2016-BoTaichinh" xfId="12104"/>
    <cellStyle name="1_Book3_10 VH, YT, GD, NGTT 2010 - (OK)_Bo sung 04 bieu Cong nghiep_Mau" xfId="12105"/>
    <cellStyle name="1_Book3_10 VH, YT, GD, NGTT 2010 - (OK)_Bo sung 04 bieu Cong nghiep_Mau 2" xfId="12106"/>
    <cellStyle name="1_Book3_10 VH, YT, GD, NGTT 2010 - (OK)_Bo sung 04 bieu Cong nghiep_Mau 3" xfId="12107"/>
    <cellStyle name="1_Book3_10 VH, YT, GD, NGTT 2010 - (OK)_Bo sung 04 bieu Cong nghiep_NGTK-daydu-2014-Laodong" xfId="12108"/>
    <cellStyle name="1_Book3_10 VH, YT, GD, NGTT 2010 - (OK)_Bo sung 04 bieu Cong nghiep_NGTK-daydu-2014-Laodong 2" xfId="12109"/>
    <cellStyle name="1_Book3_10 VH, YT, GD, NGTT 2010 - (OK)_Bo sung 04 bieu Cong nghiep_NGTK-daydu-2014-Laodong 3" xfId="12110"/>
    <cellStyle name="1_Book3_10 VH, YT, GD, NGTT 2010 - (OK)_Bo sung 04 bieu Cong nghiep_Nien giam Thong ke_DSLD_2013_gui vu TH" xfId="12111"/>
    <cellStyle name="1_Book3_10 VH, YT, GD, NGTT 2010 - (OK)_Bo sung 04 bieu Cong nghiep_Nien giam Thong ke_DSLD_2013_gui vu TH_25-12-2014" xfId="12112"/>
    <cellStyle name="1_Book3_10 VH, YT, GD, NGTT 2010 - (OK)_Bo sung 04 bieu Cong nghiep_Nien giam Thong ke_DSLD_2013_gui vu TH_25-12-2014_Dieuchinh-DSTB-2010-2014-Tinh-Trungcau-CTK" xfId="12113"/>
    <cellStyle name="1_Book3_10 VH, YT, GD, NGTT 2010 - (OK)_Bo sung 04 bieu Cong nghiep_Nien giam Thong ke_DSLD_2013_gui vu TH_25-12-2014_Tonghop-phucdap-Tinh-Hanh-TuanAnh-V1" xfId="12114"/>
    <cellStyle name="1_Book3_10 VH, YT, GD, NGTT 2010 - (OK)_Bo sung 04 bieu Cong nghiep_Nien giam Thong ke_DSLD_2013_gui vu TH_25-12-2014_Uoc-danso-2014-2015-2016-BoTaichinh" xfId="12115"/>
    <cellStyle name="1_Book3_10 VH, YT, GD, NGTT 2010 - (OK)_Bo sung 04 bieu Cong nghiep_Nien giam Thong ke_DSLD_2013_gui vu TH_Dieuchinh-DSTB-2010-2014-Tinh-Trungcau-CTK" xfId="12116"/>
    <cellStyle name="1_Book3_10 VH, YT, GD, NGTT 2010 - (OK)_Bo sung 04 bieu Cong nghiep_Nien giam Thong ke_DSLD_2013_gui vu TH_Tonghop-phucdap-Tinh-Hanh-TuanAnh-V1" xfId="12117"/>
    <cellStyle name="1_Book3_10 VH, YT, GD, NGTT 2010 - (OK)_Bo sung 04 bieu Cong nghiep_Nien giam Thong ke_DSLD_2013_gui vu TH_Uoc-danso-2014-2015-2016-BoTaichinh" xfId="12118"/>
    <cellStyle name="1_Book3_10 VH, YT, GD, NGTT 2010 - (OK)_Bo sung 04 bieu Cong nghiep_Niengiam_Hung_final" xfId="12119"/>
    <cellStyle name="1_Book3_10 VH, YT, GD, NGTT 2010 - (OK)_Bo sung 04 bieu Cong nghiep_Niengiam_Hung_final 2" xfId="12120"/>
    <cellStyle name="1_Book3_10 VH, YT, GD, NGTT 2010 - (OK)_Bo sung 04 bieu Cong nghiep_Niengiam_Hung_final 3" xfId="12121"/>
    <cellStyle name="1_Book3_10 VH, YT, GD, NGTT 2010 - (OK)_Bo sung 04 bieu Cong nghiep_Sovu-lyhon-2014" xfId="12122"/>
    <cellStyle name="1_Book3_10 VH, YT, GD, NGTT 2010 - (OK)_Bo sung 04 bieu Cong nghiep_Tonghop-phucdap-Tinh-Hanh-TuanAnh-V1" xfId="12123"/>
    <cellStyle name="1_Book3_10 VH, YT, GD, NGTT 2010 - (OK)_Bo sung 04 bieu Cong nghiep_Uoc-danso-2014-2015-2016-BoTaichinh" xfId="12124"/>
    <cellStyle name="1_Book3_10 VH, YT, GD, NGTT 2010 - (OK)_Bo sung 04 bieu Cong nghiep_Uoctinh-danso-31-12-2013-BoTaichinh-OUT" xfId="12125"/>
    <cellStyle name="1_Book3_10 VH, YT, GD, NGTT 2010 - (OK)_Book2" xfId="12126"/>
    <cellStyle name="1_Book3_10 VH, YT, GD, NGTT 2010 - (OK)_Book2 2" xfId="12127"/>
    <cellStyle name="1_Book3_10 VH, YT, GD, NGTT 2010 - (OK)_Book2 3" xfId="12128"/>
    <cellStyle name="1_Book3_10 VH, YT, GD, NGTT 2010 - (OK)_Dieuchinh-DSTB-2010-2014-Tinh-Trungcau-CTK" xfId="12129"/>
    <cellStyle name="1_Book3_10 VH, YT, GD, NGTT 2010 - (OK)_Market DSLD 2013  Co so" xfId="12130"/>
    <cellStyle name="1_Book3_10 VH, YT, GD, NGTT 2010 - (OK)_Market DSLD 2013  Co so_Dieuchinh-DSTB-2010-2014-Tinh-Trungcau-CTK" xfId="12131"/>
    <cellStyle name="1_Book3_10 VH, YT, GD, NGTT 2010 - (OK)_Market DSLD 2013  Co so_Tonghop-phucdap-Tinh-Hanh-TuanAnh-V1" xfId="12132"/>
    <cellStyle name="1_Book3_10 VH, YT, GD, NGTT 2010 - (OK)_Market DSLD 2013  Co so_Uoc-danso-2014-2015-2016-BoTaichinh" xfId="12133"/>
    <cellStyle name="1_Book3_10 VH, YT, GD, NGTT 2010 - (OK)_Mau" xfId="12134"/>
    <cellStyle name="1_Book3_10 VH, YT, GD, NGTT 2010 - (OK)_Mau 2" xfId="12135"/>
    <cellStyle name="1_Book3_10 VH, YT, GD, NGTT 2010 - (OK)_Mau 3" xfId="12136"/>
    <cellStyle name="1_Book3_10 VH, YT, GD, NGTT 2010 - (OK)_NGTK-daydu-2014-Laodong" xfId="12137"/>
    <cellStyle name="1_Book3_10 VH, YT, GD, NGTT 2010 - (OK)_NGTK-daydu-2014-Laodong 2" xfId="12138"/>
    <cellStyle name="1_Book3_10 VH, YT, GD, NGTT 2010 - (OK)_NGTK-daydu-2014-Laodong 3" xfId="12139"/>
    <cellStyle name="1_Book3_10 VH, YT, GD, NGTT 2010 - (OK)_Nien giam Thong ke_DSLD_2013_gui vu TH" xfId="12140"/>
    <cellStyle name="1_Book3_10 VH, YT, GD, NGTT 2010 - (OK)_Nien giam Thong ke_DSLD_2013_gui vu TH_25-12-2014" xfId="12141"/>
    <cellStyle name="1_Book3_10 VH, YT, GD, NGTT 2010 - (OK)_Nien giam Thong ke_DSLD_2013_gui vu TH_25-12-2014_Dieuchinh-DSTB-2010-2014-Tinh-Trungcau-CTK" xfId="12142"/>
    <cellStyle name="1_Book3_10 VH, YT, GD, NGTT 2010 - (OK)_Nien giam Thong ke_DSLD_2013_gui vu TH_25-12-2014_Tonghop-phucdap-Tinh-Hanh-TuanAnh-V1" xfId="12143"/>
    <cellStyle name="1_Book3_10 VH, YT, GD, NGTT 2010 - (OK)_Nien giam Thong ke_DSLD_2013_gui vu TH_25-12-2014_Uoc-danso-2014-2015-2016-BoTaichinh" xfId="12144"/>
    <cellStyle name="1_Book3_10 VH, YT, GD, NGTT 2010 - (OK)_Nien giam Thong ke_DSLD_2013_gui vu TH_Dieuchinh-DSTB-2010-2014-Tinh-Trungcau-CTK" xfId="12145"/>
    <cellStyle name="1_Book3_10 VH, YT, GD, NGTT 2010 - (OK)_Nien giam Thong ke_DSLD_2013_gui vu TH_Tonghop-phucdap-Tinh-Hanh-TuanAnh-V1" xfId="12146"/>
    <cellStyle name="1_Book3_10 VH, YT, GD, NGTT 2010 - (OK)_Nien giam Thong ke_DSLD_2013_gui vu TH_Uoc-danso-2014-2015-2016-BoTaichinh" xfId="12147"/>
    <cellStyle name="1_Book3_10 VH, YT, GD, NGTT 2010 - (OK)_Niengiam_Hung_final" xfId="12148"/>
    <cellStyle name="1_Book3_10 VH, YT, GD, NGTT 2010 - (OK)_Niengiam_Hung_final 2" xfId="12149"/>
    <cellStyle name="1_Book3_10 VH, YT, GD, NGTT 2010 - (OK)_Niengiam_Hung_final 3" xfId="12150"/>
    <cellStyle name="1_Book3_10 VH, YT, GD, NGTT 2010 - (OK)_Sovu-lyhon-2014" xfId="12151"/>
    <cellStyle name="1_Book3_10 VH, YT, GD, NGTT 2010 - (OK)_Tonghop-phucdap-Tinh-Hanh-TuanAnh-V1" xfId="12152"/>
    <cellStyle name="1_Book3_10 VH, YT, GD, NGTT 2010 - (OK)_Uoc-danso-2014-2015-2016-BoTaichinh" xfId="12153"/>
    <cellStyle name="1_Book3_10 VH, YT, GD, NGTT 2010 - (OK)_Uoctinh-danso-31-12-2013-BoTaichinh-OUT" xfId="12154"/>
    <cellStyle name="1_Book3_11 (3)" xfId="12155"/>
    <cellStyle name="1_Book3_11 (3) 2" xfId="12156"/>
    <cellStyle name="1_Book3_11 (3) 3" xfId="12157"/>
    <cellStyle name="1_Book3_11 (3) 4" xfId="12158"/>
    <cellStyle name="1_Book3_11 (3)_04 Doanh nghiep va CSKDCT 2012" xfId="12159"/>
    <cellStyle name="1_Book3_11 (3)_04 Doanh nghiep va CSKDCT 2012 2" xfId="12160"/>
    <cellStyle name="1_Book3_11 (3)_04 Doanh nghiep va CSKDCT 2012 3" xfId="12161"/>
    <cellStyle name="1_Book3_11 (3)_Book2" xfId="12162"/>
    <cellStyle name="1_Book3_11 (3)_Book2 2" xfId="12163"/>
    <cellStyle name="1_Book3_11 (3)_Book2 3" xfId="12164"/>
    <cellStyle name="1_Book3_11 (3)_NGTK-daydu-2014-Laodong" xfId="12165"/>
    <cellStyle name="1_Book3_11 (3)_NGTK-daydu-2014-Laodong 2" xfId="12166"/>
    <cellStyle name="1_Book3_11 (3)_NGTK-daydu-2014-Laodong 3" xfId="12167"/>
    <cellStyle name="1_Book3_11 (3)_nien giam tom tat nong nghiep 2013" xfId="12168"/>
    <cellStyle name="1_Book3_11 (3)_Niengiam_Hung_final" xfId="12169"/>
    <cellStyle name="1_Book3_11 (3)_Niengiam_Hung_final 2" xfId="12170"/>
    <cellStyle name="1_Book3_11 (3)_Niengiam_Hung_final 3" xfId="12171"/>
    <cellStyle name="1_Book3_11 (3)_Phan II (In)" xfId="12172"/>
    <cellStyle name="1_Book3_11 (3)_Sovu-lyhon-2014" xfId="12173"/>
    <cellStyle name="1_Book3_11 (3)_Xl0000167" xfId="12174"/>
    <cellStyle name="1_Book3_11 (3)_Xl0000167 2" xfId="12175"/>
    <cellStyle name="1_Book3_11 (3)_Xl0000167 3" xfId="12176"/>
    <cellStyle name="1_Book3_12 (2)" xfId="12177"/>
    <cellStyle name="1_Book3_12 (2) 2" xfId="12178"/>
    <cellStyle name="1_Book3_12 (2) 3" xfId="12179"/>
    <cellStyle name="1_Book3_12 (2) 4" xfId="12180"/>
    <cellStyle name="1_Book3_12 (2)_04 Doanh nghiep va CSKDCT 2012" xfId="12181"/>
    <cellStyle name="1_Book3_12 (2)_04 Doanh nghiep va CSKDCT 2012 2" xfId="12182"/>
    <cellStyle name="1_Book3_12 (2)_04 Doanh nghiep va CSKDCT 2012 3" xfId="12183"/>
    <cellStyle name="1_Book3_12 (2)_Book2" xfId="12184"/>
    <cellStyle name="1_Book3_12 (2)_Book2 2" xfId="12185"/>
    <cellStyle name="1_Book3_12 (2)_Book2 3" xfId="12186"/>
    <cellStyle name="1_Book3_12 (2)_NGTK-daydu-2014-Laodong" xfId="12187"/>
    <cellStyle name="1_Book3_12 (2)_NGTK-daydu-2014-Laodong 2" xfId="12188"/>
    <cellStyle name="1_Book3_12 (2)_NGTK-daydu-2014-Laodong 3" xfId="12189"/>
    <cellStyle name="1_Book3_12 (2)_nien giam tom tat nong nghiep 2013" xfId="12190"/>
    <cellStyle name="1_Book3_12 (2)_Niengiam_Hung_final" xfId="12191"/>
    <cellStyle name="1_Book3_12 (2)_Niengiam_Hung_final 2" xfId="12192"/>
    <cellStyle name="1_Book3_12 (2)_Niengiam_Hung_final 3" xfId="12193"/>
    <cellStyle name="1_Book3_12 (2)_Phan II (In)" xfId="12194"/>
    <cellStyle name="1_Book3_12 (2)_Sovu-lyhon-2014" xfId="12195"/>
    <cellStyle name="1_Book3_12 (2)_Xl0000167" xfId="12196"/>
    <cellStyle name="1_Book3_12 (2)_Xl0000167 2" xfId="12197"/>
    <cellStyle name="1_Book3_12 (2)_Xl0000167 3" xfId="12198"/>
    <cellStyle name="1_Book3_12 Chi so gia 2012(chuan) co so" xfId="12199"/>
    <cellStyle name="1_Book3_12 Chi so gia 2012(chuan) co so 2" xfId="12200"/>
    <cellStyle name="1_Book3_12 Chi so gia 2012(chuan) co so 3" xfId="12201"/>
    <cellStyle name="1_Book3_12 Giao duc, Y Te va Muc songnam2011" xfId="12202"/>
    <cellStyle name="1_Book3_12 Giao duc, Y Te va Muc songnam2011 2" xfId="12203"/>
    <cellStyle name="1_Book3_12 Giao duc, Y Te va Muc songnam2011 3" xfId="12204"/>
    <cellStyle name="1_Book3_12 Giao duc, Y Te va Muc songnam2011_nien giam tom tat nong nghiep 2013" xfId="12205"/>
    <cellStyle name="1_Book3_12 Giao duc, Y Te va Muc songnam2011_Phan II (In)" xfId="12206"/>
    <cellStyle name="1_Book3_13 Van tai 2012" xfId="12207"/>
    <cellStyle name="1_Book3_13 Van tai 2012 2" xfId="12208"/>
    <cellStyle name="1_Book3_13 Van tai 2012 3" xfId="12209"/>
    <cellStyle name="1_Book3_Book1" xfId="12210"/>
    <cellStyle name="1_Book3_Book1 2" xfId="12211"/>
    <cellStyle name="1_Book3_Book1 3" xfId="12212"/>
    <cellStyle name="1_Book3_Book1 4" xfId="12213"/>
    <cellStyle name="1_Book3_Book1_Book2" xfId="12214"/>
    <cellStyle name="1_Book3_Book1_Book2 2" xfId="12215"/>
    <cellStyle name="1_Book3_Book1_Book2 3" xfId="12216"/>
    <cellStyle name="1_Book3_Book1_Dieuchinh-DSTB-2010-2014-Tinh-Trungcau-CTK" xfId="12217"/>
    <cellStyle name="1_Book3_Book1_Market DSLD 2013  Co so" xfId="12218"/>
    <cellStyle name="1_Book3_Book1_Market DSLD 2013  Co so_Dieuchinh-DSTB-2010-2014-Tinh-Trungcau-CTK" xfId="12219"/>
    <cellStyle name="1_Book3_Book1_Market DSLD 2013  Co so_Tonghop-phucdap-Tinh-Hanh-TuanAnh-V1" xfId="12220"/>
    <cellStyle name="1_Book3_Book1_Market DSLD 2013  Co so_Uoc-danso-2014-2015-2016-BoTaichinh" xfId="12221"/>
    <cellStyle name="1_Book3_Book1_Mau" xfId="12222"/>
    <cellStyle name="1_Book3_Book1_Mau 2" xfId="12223"/>
    <cellStyle name="1_Book3_Book1_Mau 3" xfId="12224"/>
    <cellStyle name="1_Book3_Book1_NGTK-daydu-2014-Laodong" xfId="12225"/>
    <cellStyle name="1_Book3_Book1_NGTK-daydu-2014-Laodong 2" xfId="12226"/>
    <cellStyle name="1_Book3_Book1_NGTK-daydu-2014-Laodong 3" xfId="12227"/>
    <cellStyle name="1_Book3_Book1_Nien giam Thong ke_DSLD_2013_gui vu TH" xfId="12228"/>
    <cellStyle name="1_Book3_Book1_Nien giam Thong ke_DSLD_2013_gui vu TH_25-12-2014" xfId="12229"/>
    <cellStyle name="1_Book3_Book1_Nien giam Thong ke_DSLD_2013_gui vu TH_25-12-2014_Dieuchinh-DSTB-2010-2014-Tinh-Trungcau-CTK" xfId="12230"/>
    <cellStyle name="1_Book3_Book1_Nien giam Thong ke_DSLD_2013_gui vu TH_25-12-2014_Tonghop-phucdap-Tinh-Hanh-TuanAnh-V1" xfId="12231"/>
    <cellStyle name="1_Book3_Book1_Nien giam Thong ke_DSLD_2013_gui vu TH_25-12-2014_Uoc-danso-2014-2015-2016-BoTaichinh" xfId="12232"/>
    <cellStyle name="1_Book3_Book1_Nien giam Thong ke_DSLD_2013_gui vu TH_Dieuchinh-DSTB-2010-2014-Tinh-Trungcau-CTK" xfId="12233"/>
    <cellStyle name="1_Book3_Book1_Nien giam Thong ke_DSLD_2013_gui vu TH_Tonghop-phucdap-Tinh-Hanh-TuanAnh-V1" xfId="12234"/>
    <cellStyle name="1_Book3_Book1_Nien giam Thong ke_DSLD_2013_gui vu TH_Uoc-danso-2014-2015-2016-BoTaichinh" xfId="12235"/>
    <cellStyle name="1_Book3_Book1_Niengiam_Hung_final" xfId="12236"/>
    <cellStyle name="1_Book3_Book1_Niengiam_Hung_final 2" xfId="12237"/>
    <cellStyle name="1_Book3_Book1_Niengiam_Hung_final 3" xfId="12238"/>
    <cellStyle name="1_Book3_Book1_Sovu-lyhon-2014" xfId="12239"/>
    <cellStyle name="1_Book3_Book1_Tonghop-phucdap-Tinh-Hanh-TuanAnh-V1" xfId="12240"/>
    <cellStyle name="1_Book3_Book1_Uoc-danso-2014-2015-2016-BoTaichinh" xfId="12241"/>
    <cellStyle name="1_Book3_Book1_Uoctinh-danso-31-12-2013-BoTaichinh-OUT" xfId="12242"/>
    <cellStyle name="1_Book3_Book2" xfId="12243"/>
    <cellStyle name="1_Book3_Book2 2" xfId="12244"/>
    <cellStyle name="1_Book3_Book2 3" xfId="12245"/>
    <cellStyle name="1_Book3_CucThongke-phucdap-Tuan-Anh" xfId="12246"/>
    <cellStyle name="1_Book3_CucThongke-phucdap-Tuan-Anh 2" xfId="12247"/>
    <cellStyle name="1_Book3_CucThongke-phucdap-Tuan-Anh 3" xfId="12248"/>
    <cellStyle name="1_Book3_Dieuchinh-DSTB-2010-2014-Tinh-Trungcau-CTK" xfId="12249"/>
    <cellStyle name="1_Book3_Giaoduc2013(ok)" xfId="12250"/>
    <cellStyle name="1_Book3_Giaoduc2013(ok) 2" xfId="12251"/>
    <cellStyle name="1_Book3_Giaoduc2013(ok) 3" xfId="12252"/>
    <cellStyle name="1_Book3_GTSXNN" xfId="12253"/>
    <cellStyle name="1_Book3_GTSXNN 2" xfId="12254"/>
    <cellStyle name="1_Book3_GTSXNN 3" xfId="12255"/>
    <cellStyle name="1_Book3_GTSXNN_Nongnghiep NGDD 2012_cap nhat den 24-5-2013(1)" xfId="12256"/>
    <cellStyle name="1_Book3_GTSXNN_Nongnghiep NGDD 2012_cap nhat den 24-5-2013(1) 2" xfId="12257"/>
    <cellStyle name="1_Book3_GTSXNN_Nongnghiep NGDD 2012_cap nhat den 24-5-2013(1) 3" xfId="12258"/>
    <cellStyle name="1_Book3_Maket NGTT2012 LN,TS (7-1-2013)" xfId="12259"/>
    <cellStyle name="1_Book3_Maket NGTT2012 LN,TS (7-1-2013) 2" xfId="12260"/>
    <cellStyle name="1_Book3_Maket NGTT2012 LN,TS (7-1-2013) 3" xfId="12261"/>
    <cellStyle name="1_Book3_Maket NGTT2012 LN,TS (7-1-2013)_Nongnghiep" xfId="12262"/>
    <cellStyle name="1_Book3_Maket NGTT2012 LN,TS (7-1-2013)_Nongnghiep 2" xfId="12263"/>
    <cellStyle name="1_Book3_Maket NGTT2012 LN,TS (7-1-2013)_Nongnghiep 3" xfId="12264"/>
    <cellStyle name="1_Book3_Market DSLD 2013  Co so" xfId="12265"/>
    <cellStyle name="1_Book3_Market DSLD 2013  Co so_Dieuchinh-DSTB-2010-2014-Tinh-Trungcau-CTK" xfId="12266"/>
    <cellStyle name="1_Book3_Market DSLD 2013  Co so_Tonghop-phucdap-Tinh-Hanh-TuanAnh-V1" xfId="12267"/>
    <cellStyle name="1_Book3_Market DSLD 2013  Co so_Uoc-danso-2014-2015-2016-BoTaichinh" xfId="12268"/>
    <cellStyle name="1_Book3_Mau" xfId="12269"/>
    <cellStyle name="1_Book3_Mau 2" xfId="12270"/>
    <cellStyle name="1_Book3_Mau 3" xfId="12271"/>
    <cellStyle name="1_Book3_Ngiam_lamnghiep_2011_v2(1)(1)" xfId="12272"/>
    <cellStyle name="1_Book3_Ngiam_lamnghiep_2011_v2(1)(1) 2" xfId="12273"/>
    <cellStyle name="1_Book3_Ngiam_lamnghiep_2011_v2(1)(1) 3" xfId="12274"/>
    <cellStyle name="1_Book3_Ngiam_lamnghiep_2011_v2(1)(1)_Nongnghiep" xfId="12275"/>
    <cellStyle name="1_Book3_Ngiam_lamnghiep_2011_v2(1)(1)_Nongnghiep 2" xfId="12276"/>
    <cellStyle name="1_Book3_Ngiam_lamnghiep_2011_v2(1)(1)_Nongnghiep 3" xfId="12277"/>
    <cellStyle name="1_Book3_NGTK-daydu-2014-Laodong" xfId="12278"/>
    <cellStyle name="1_Book3_NGTK-daydu-2014-Laodong 2" xfId="12279"/>
    <cellStyle name="1_Book3_NGTK-daydu-2014-Laodong 3" xfId="12280"/>
    <cellStyle name="1_Book3_NGTT LN,TS 2012 (Chuan)" xfId="12281"/>
    <cellStyle name="1_Book3_NGTT LN,TS 2012 (Chuan) 2" xfId="12282"/>
    <cellStyle name="1_Book3_NGTT LN,TS 2012 (Chuan) 3" xfId="12283"/>
    <cellStyle name="1_Book3_Nien giam day du  Nong nghiep 2010" xfId="12284"/>
    <cellStyle name="1_Book3_Nien giam day du  Nong nghiep 2010 2" xfId="12285"/>
    <cellStyle name="1_Book3_Nien giam day du  Nong nghiep 2010 3" xfId="12286"/>
    <cellStyle name="1_Book3_Nien giam Thong ke_DSLD_2013_gui vu TH" xfId="12287"/>
    <cellStyle name="1_Book3_Nien giam Thong ke_DSLD_2013_gui vu TH_25-12-2014" xfId="12288"/>
    <cellStyle name="1_Book3_Nien giam Thong ke_DSLD_2013_gui vu TH_25-12-2014_Dieuchinh-DSTB-2010-2014-Tinh-Trungcau-CTK" xfId="12289"/>
    <cellStyle name="1_Book3_Nien giam Thong ke_DSLD_2013_gui vu TH_25-12-2014_Tonghop-phucdap-Tinh-Hanh-TuanAnh-V1" xfId="12290"/>
    <cellStyle name="1_Book3_Nien giam Thong ke_DSLD_2013_gui vu TH_25-12-2014_Uoc-danso-2014-2015-2016-BoTaichinh" xfId="12291"/>
    <cellStyle name="1_Book3_Nien giam Thong ke_DSLD_2013_gui vu TH_Dieuchinh-DSTB-2010-2014-Tinh-Trungcau-CTK" xfId="12292"/>
    <cellStyle name="1_Book3_Nien giam Thong ke_DSLD_2013_gui vu TH_Tonghop-phucdap-Tinh-Hanh-TuanAnh-V1" xfId="12293"/>
    <cellStyle name="1_Book3_Nien giam Thong ke_DSLD_2013_gui vu TH_Uoc-danso-2014-2015-2016-BoTaichinh" xfId="12294"/>
    <cellStyle name="1_Book3_Nien giam TT Vu Nong nghiep 2012(solieu)-gui Vu TH 29-3-2013" xfId="12295"/>
    <cellStyle name="1_Book3_Nien giam TT Vu Nong nghiep 2012(solieu)-gui Vu TH 29-3-2013 2" xfId="12296"/>
    <cellStyle name="1_Book3_Nien giam TT Vu Nong nghiep 2012(solieu)-gui Vu TH 29-3-2013 3" xfId="12297"/>
    <cellStyle name="1_Book3_Niengiam_Hung_final" xfId="12298"/>
    <cellStyle name="1_Book3_Niengiam_Hung_final 2" xfId="12299"/>
    <cellStyle name="1_Book3_Niengiam_Hung_final 3" xfId="12300"/>
    <cellStyle name="1_Book3_Nongnghiep" xfId="12301"/>
    <cellStyle name="1_Book3_Nongnghiep 2" xfId="12302"/>
    <cellStyle name="1_Book3_Nongnghiep 3" xfId="12303"/>
    <cellStyle name="1_Book3_Nongnghiep 4" xfId="12304"/>
    <cellStyle name="1_Book3_Nongnghiep_Bo sung 04 bieu Cong nghiep" xfId="12305"/>
    <cellStyle name="1_Book3_Nongnghiep_Bo sung 04 bieu Cong nghiep 2" xfId="12306"/>
    <cellStyle name="1_Book3_Nongnghiep_Bo sung 04 bieu Cong nghiep 3" xfId="12307"/>
    <cellStyle name="1_Book3_Nongnghiep_Bo sung 04 bieu Cong nghiep 4" xfId="12308"/>
    <cellStyle name="1_Book3_Nongnghiep_Bo sung 04 bieu Cong nghiep_Book2" xfId="12309"/>
    <cellStyle name="1_Book3_Nongnghiep_Bo sung 04 bieu Cong nghiep_Book2 2" xfId="12310"/>
    <cellStyle name="1_Book3_Nongnghiep_Bo sung 04 bieu Cong nghiep_Book2 3" xfId="12311"/>
    <cellStyle name="1_Book3_Nongnghiep_Bo sung 04 bieu Cong nghiep_Dieuchinh-DSTB-2010-2014-Tinh-Trungcau-CTK" xfId="12312"/>
    <cellStyle name="1_Book3_Nongnghiep_Bo sung 04 bieu Cong nghiep_Market DSLD 2013  Co so" xfId="12313"/>
    <cellStyle name="1_Book3_Nongnghiep_Bo sung 04 bieu Cong nghiep_Market DSLD 2013  Co so_Dieuchinh-DSTB-2010-2014-Tinh-Trungcau-CTK" xfId="12314"/>
    <cellStyle name="1_Book3_Nongnghiep_Bo sung 04 bieu Cong nghiep_Market DSLD 2013  Co so_Tonghop-phucdap-Tinh-Hanh-TuanAnh-V1" xfId="12315"/>
    <cellStyle name="1_Book3_Nongnghiep_Bo sung 04 bieu Cong nghiep_Market DSLD 2013  Co so_Uoc-danso-2014-2015-2016-BoTaichinh" xfId="12316"/>
    <cellStyle name="1_Book3_Nongnghiep_Bo sung 04 bieu Cong nghiep_Mau" xfId="12317"/>
    <cellStyle name="1_Book3_Nongnghiep_Bo sung 04 bieu Cong nghiep_Mau 2" xfId="12318"/>
    <cellStyle name="1_Book3_Nongnghiep_Bo sung 04 bieu Cong nghiep_Mau 3" xfId="12319"/>
    <cellStyle name="1_Book3_Nongnghiep_Bo sung 04 bieu Cong nghiep_NGTK-daydu-2014-Laodong" xfId="12320"/>
    <cellStyle name="1_Book3_Nongnghiep_Bo sung 04 bieu Cong nghiep_NGTK-daydu-2014-Laodong 2" xfId="12321"/>
    <cellStyle name="1_Book3_Nongnghiep_Bo sung 04 bieu Cong nghiep_NGTK-daydu-2014-Laodong 3" xfId="12322"/>
    <cellStyle name="1_Book3_Nongnghiep_Bo sung 04 bieu Cong nghiep_Nien giam Thong ke_DSLD_2013_gui vu TH" xfId="12323"/>
    <cellStyle name="1_Book3_Nongnghiep_Bo sung 04 bieu Cong nghiep_Nien giam Thong ke_DSLD_2013_gui vu TH_25-12-2014" xfId="12324"/>
    <cellStyle name="1_Book3_Nongnghiep_Bo sung 04 bieu Cong nghiep_Nien giam Thong ke_DSLD_2013_gui vu TH_25-12-2014_Dieuchinh-DSTB-2010-2014-Tinh-Trungcau-CTK" xfId="12325"/>
    <cellStyle name="1_Book3_Nongnghiep_Bo sung 04 bieu Cong nghiep_Nien giam Thong ke_DSLD_2013_gui vu TH_25-12-2014_Tonghop-phucdap-Tinh-Hanh-TuanAnh-V1" xfId="12326"/>
    <cellStyle name="1_Book3_Nongnghiep_Bo sung 04 bieu Cong nghiep_Nien giam Thong ke_DSLD_2013_gui vu TH_25-12-2014_Uoc-danso-2014-2015-2016-BoTaichinh" xfId="12327"/>
    <cellStyle name="1_Book3_Nongnghiep_Bo sung 04 bieu Cong nghiep_Nien giam Thong ke_DSLD_2013_gui vu TH_Dieuchinh-DSTB-2010-2014-Tinh-Trungcau-CTK" xfId="12328"/>
    <cellStyle name="1_Book3_Nongnghiep_Bo sung 04 bieu Cong nghiep_Nien giam Thong ke_DSLD_2013_gui vu TH_Tonghop-phucdap-Tinh-Hanh-TuanAnh-V1" xfId="12329"/>
    <cellStyle name="1_Book3_Nongnghiep_Bo sung 04 bieu Cong nghiep_Nien giam Thong ke_DSLD_2013_gui vu TH_Uoc-danso-2014-2015-2016-BoTaichinh" xfId="12330"/>
    <cellStyle name="1_Book3_Nongnghiep_Bo sung 04 bieu Cong nghiep_Niengiam_Hung_final" xfId="12331"/>
    <cellStyle name="1_Book3_Nongnghiep_Bo sung 04 bieu Cong nghiep_Niengiam_Hung_final 2" xfId="12332"/>
    <cellStyle name="1_Book3_Nongnghiep_Bo sung 04 bieu Cong nghiep_Niengiam_Hung_final 3" xfId="12333"/>
    <cellStyle name="1_Book3_Nongnghiep_Bo sung 04 bieu Cong nghiep_Sovu-lyhon-2014" xfId="12334"/>
    <cellStyle name="1_Book3_Nongnghiep_Bo sung 04 bieu Cong nghiep_Tonghop-phucdap-Tinh-Hanh-TuanAnh-V1" xfId="12335"/>
    <cellStyle name="1_Book3_Nongnghiep_Bo sung 04 bieu Cong nghiep_Uoc-danso-2014-2015-2016-BoTaichinh" xfId="12336"/>
    <cellStyle name="1_Book3_Nongnghiep_Bo sung 04 bieu Cong nghiep_Uoctinh-danso-31-12-2013-BoTaichinh-OUT" xfId="12337"/>
    <cellStyle name="1_Book3_Nongnghiep_Book2" xfId="12338"/>
    <cellStyle name="1_Book3_Nongnghiep_Book2 2" xfId="12339"/>
    <cellStyle name="1_Book3_Nongnghiep_Book2 3" xfId="12340"/>
    <cellStyle name="1_Book3_Nongnghiep_Dieuchinh-DSTB-2010-2014-Tinh-Trungcau-CTK" xfId="12341"/>
    <cellStyle name="1_Book3_Nongnghiep_Market DSLD 2013  Co so" xfId="12342"/>
    <cellStyle name="1_Book3_Nongnghiep_Market DSLD 2013  Co so_Dieuchinh-DSTB-2010-2014-Tinh-Trungcau-CTK" xfId="12343"/>
    <cellStyle name="1_Book3_Nongnghiep_Market DSLD 2013  Co so_Tonghop-phucdap-Tinh-Hanh-TuanAnh-V1" xfId="12344"/>
    <cellStyle name="1_Book3_Nongnghiep_Market DSLD 2013  Co so_Uoc-danso-2014-2015-2016-BoTaichinh" xfId="12345"/>
    <cellStyle name="1_Book3_Nongnghiep_Mau" xfId="12346"/>
    <cellStyle name="1_Book3_Nongnghiep_Mau 2" xfId="12347"/>
    <cellStyle name="1_Book3_Nongnghiep_Mau 3" xfId="12348"/>
    <cellStyle name="1_Book3_Nongnghiep_NGDD 2013 Thu chi NSNN " xfId="12349"/>
    <cellStyle name="1_Book3_Nongnghiep_NGDD 2013 Thu chi NSNN  2" xfId="12350"/>
    <cellStyle name="1_Book3_Nongnghiep_NGDD 2013 Thu chi NSNN  3" xfId="12351"/>
    <cellStyle name="1_Book3_Nongnghiep_NGTK-daydu-2014-Laodong" xfId="12352"/>
    <cellStyle name="1_Book3_Nongnghiep_NGTK-daydu-2014-Laodong 2" xfId="12353"/>
    <cellStyle name="1_Book3_Nongnghiep_NGTK-daydu-2014-Laodong 3" xfId="12354"/>
    <cellStyle name="1_Book3_Nongnghiep_Nien giam Thong ke_DSLD_2013_gui vu TH" xfId="12355"/>
    <cellStyle name="1_Book3_Nongnghiep_Nien giam Thong ke_DSLD_2013_gui vu TH_25-12-2014" xfId="12356"/>
    <cellStyle name="1_Book3_Nongnghiep_Nien giam Thong ke_DSLD_2013_gui vu TH_25-12-2014_Dieuchinh-DSTB-2010-2014-Tinh-Trungcau-CTK" xfId="12357"/>
    <cellStyle name="1_Book3_Nongnghiep_Nien giam Thong ke_DSLD_2013_gui vu TH_25-12-2014_Tonghop-phucdap-Tinh-Hanh-TuanAnh-V1" xfId="12358"/>
    <cellStyle name="1_Book3_Nongnghiep_Nien giam Thong ke_DSLD_2013_gui vu TH_25-12-2014_Uoc-danso-2014-2015-2016-BoTaichinh" xfId="12359"/>
    <cellStyle name="1_Book3_Nongnghiep_Nien giam Thong ke_DSLD_2013_gui vu TH_Dieuchinh-DSTB-2010-2014-Tinh-Trungcau-CTK" xfId="12360"/>
    <cellStyle name="1_Book3_Nongnghiep_Nien giam Thong ke_DSLD_2013_gui vu TH_Tonghop-phucdap-Tinh-Hanh-TuanAnh-V1" xfId="12361"/>
    <cellStyle name="1_Book3_Nongnghiep_Nien giam Thong ke_DSLD_2013_gui vu TH_Uoc-danso-2014-2015-2016-BoTaichinh" xfId="12362"/>
    <cellStyle name="1_Book3_Nongnghiep_Niengiam_Hung_final" xfId="12363"/>
    <cellStyle name="1_Book3_Nongnghiep_Niengiam_Hung_final 2" xfId="12364"/>
    <cellStyle name="1_Book3_Nongnghiep_Niengiam_Hung_final 3" xfId="12365"/>
    <cellStyle name="1_Book3_Nongnghiep_Nongnghiep NGDD 2012_cap nhat den 24-5-2013(1)" xfId="12366"/>
    <cellStyle name="1_Book3_Nongnghiep_Nongnghiep NGDD 2012_cap nhat den 24-5-2013(1) 2" xfId="12367"/>
    <cellStyle name="1_Book3_Nongnghiep_Nongnghiep NGDD 2012_cap nhat den 24-5-2013(1) 3" xfId="12368"/>
    <cellStyle name="1_Book3_Nongnghiep_Sovu-lyhon-2014" xfId="12369"/>
    <cellStyle name="1_Book3_Nongnghiep_TKQG" xfId="12370"/>
    <cellStyle name="1_Book3_Nongnghiep_Tonghop-phucdap-Tinh-Hanh-TuanAnh-V1" xfId="12371"/>
    <cellStyle name="1_Book3_Nongnghiep_Uoc-danso-2014-2015-2016-BoTaichinh" xfId="12372"/>
    <cellStyle name="1_Book3_Nongnghiep_Uoctinh-danso-31-12-2013-BoTaichinh-OUT" xfId="12373"/>
    <cellStyle name="1_Book3_So lieu quoc te TH" xfId="12374"/>
    <cellStyle name="1_Book3_So lieu quoc te TH 2" xfId="12375"/>
    <cellStyle name="1_Book3_So lieu quoc te TH 3" xfId="12376"/>
    <cellStyle name="1_Book3_So lieu quoc te TH_08 Cong nghiep 2010" xfId="12377"/>
    <cellStyle name="1_Book3_So lieu quoc te TH_08 Cong nghiep 2010 2" xfId="12378"/>
    <cellStyle name="1_Book3_So lieu quoc te TH_08 Cong nghiep 2010 3" xfId="12379"/>
    <cellStyle name="1_Book3_So lieu quoc te TH_08 Thuong mai va Du lich (Ok)" xfId="12380"/>
    <cellStyle name="1_Book3_So lieu quoc te TH_08 Thuong mai va Du lich (Ok) 2" xfId="12381"/>
    <cellStyle name="1_Book3_So lieu quoc te TH_08 Thuong mai va Du lich (Ok) 3" xfId="12382"/>
    <cellStyle name="1_Book3_So lieu quoc te TH_09 Chi so gia 2011- VuTKG-1 (Ok)" xfId="12383"/>
    <cellStyle name="1_Book3_So lieu quoc te TH_09 Chi so gia 2011- VuTKG-1 (Ok) 2" xfId="12384"/>
    <cellStyle name="1_Book3_So lieu quoc te TH_09 Chi so gia 2011- VuTKG-1 (Ok) 3" xfId="12385"/>
    <cellStyle name="1_Book3_So lieu quoc te TH_09 Du lich" xfId="12386"/>
    <cellStyle name="1_Book3_So lieu quoc te TH_09 Du lich 2" xfId="12387"/>
    <cellStyle name="1_Book3_So lieu quoc te TH_09 Du lich 3" xfId="12388"/>
    <cellStyle name="1_Book3_So lieu quoc te TH_10 Van tai va BCVT (da sua ok)" xfId="12389"/>
    <cellStyle name="1_Book3_So lieu quoc te TH_10 Van tai va BCVT (da sua ok) 2" xfId="12390"/>
    <cellStyle name="1_Book3_So lieu quoc te TH_10 Van tai va BCVT (da sua ok) 3" xfId="12391"/>
    <cellStyle name="1_Book3_So lieu quoc te TH_12 Giao duc, Y Te va Muc songnam2011" xfId="12392"/>
    <cellStyle name="1_Book3_So lieu quoc te TH_12 Giao duc, Y Te va Muc songnam2011 2" xfId="12393"/>
    <cellStyle name="1_Book3_So lieu quoc te TH_12 Giao duc, Y Te va Muc songnam2011 3" xfId="12394"/>
    <cellStyle name="1_Book3_So lieu quoc te TH_nien giam tom tat du lich va XNK" xfId="12395"/>
    <cellStyle name="1_Book3_So lieu quoc te TH_nien giam tom tat du lich va XNK 2" xfId="12396"/>
    <cellStyle name="1_Book3_So lieu quoc te TH_nien giam tom tat du lich va XNK 3" xfId="12397"/>
    <cellStyle name="1_Book3_So lieu quoc te TH_Nongnghiep" xfId="12398"/>
    <cellStyle name="1_Book3_So lieu quoc te TH_Nongnghiep 2" xfId="12399"/>
    <cellStyle name="1_Book3_So lieu quoc te TH_Nongnghiep 3" xfId="12400"/>
    <cellStyle name="1_Book3_So lieu quoc te TH_XNK" xfId="12401"/>
    <cellStyle name="1_Book3_So lieu quoc te TH_XNK 2" xfId="12402"/>
    <cellStyle name="1_Book3_So lieu quoc te TH_XNK 3" xfId="12403"/>
    <cellStyle name="1_Book3_So lieu quoc te(GDP)" xfId="12404"/>
    <cellStyle name="1_Book3_So lieu quoc te(GDP) 2" xfId="12405"/>
    <cellStyle name="1_Book3_So lieu quoc te(GDP) 3" xfId="12406"/>
    <cellStyle name="1_Book3_So lieu quoc te(GDP) 4" xfId="12407"/>
    <cellStyle name="1_Book3_So lieu quoc te(GDP)_02  Dan so lao dong(OK)" xfId="12408"/>
    <cellStyle name="1_Book3_So lieu quoc te(GDP)_02  Dan so lao dong(OK) 2" xfId="12409"/>
    <cellStyle name="1_Book3_So lieu quoc te(GDP)_02  Dan so lao dong(OK) 3" xfId="12410"/>
    <cellStyle name="1_Book3_So lieu quoc te(GDP)_03 TKQG va Thu chi NSNN 2012" xfId="12411"/>
    <cellStyle name="1_Book3_So lieu quoc te(GDP)_03 TKQG va Thu chi NSNN 2012 2" xfId="12412"/>
    <cellStyle name="1_Book3_So lieu quoc te(GDP)_03 TKQG va Thu chi NSNN 2012 3" xfId="12413"/>
    <cellStyle name="1_Book3_So lieu quoc te(GDP)_04 Doanh nghiep va CSKDCT 2012" xfId="12414"/>
    <cellStyle name="1_Book3_So lieu quoc te(GDP)_04 Doanh nghiep va CSKDCT 2012 2" xfId="12415"/>
    <cellStyle name="1_Book3_So lieu quoc te(GDP)_04 Doanh nghiep va CSKDCT 2012 3" xfId="12416"/>
    <cellStyle name="1_Book3_So lieu quoc te(GDP)_05 Doanh nghiep va Ca the_2011 (Ok)" xfId="12417"/>
    <cellStyle name="1_Book3_So lieu quoc te(GDP)_06 NGTT LN,TS 2013 co so" xfId="12418"/>
    <cellStyle name="1_Book3_So lieu quoc te(GDP)_07 NGTT CN 2012" xfId="12419"/>
    <cellStyle name="1_Book3_So lieu quoc te(GDP)_07 NGTT CN 2012 2" xfId="12420"/>
    <cellStyle name="1_Book3_So lieu quoc te(GDP)_07 NGTT CN 2012 3" xfId="12421"/>
    <cellStyle name="1_Book3_So lieu quoc te(GDP)_08 Thuong mai Tong muc - Diep" xfId="12422"/>
    <cellStyle name="1_Book3_So lieu quoc te(GDP)_08 Thuong mai Tong muc - Diep 2" xfId="12423"/>
    <cellStyle name="1_Book3_So lieu quoc te(GDP)_08 Thuong mai Tong muc - Diep 3" xfId="12424"/>
    <cellStyle name="1_Book3_So lieu quoc te(GDP)_08 Thuong mai va Du lich (Ok)" xfId="12425"/>
    <cellStyle name="1_Book3_So lieu quoc te(GDP)_08 Thuong mai va Du lich (Ok) 2" xfId="12426"/>
    <cellStyle name="1_Book3_So lieu quoc te(GDP)_08 Thuong mai va Du lich (Ok) 3" xfId="12427"/>
    <cellStyle name="1_Book3_So lieu quoc te(GDP)_08 Thuong mai va Du lich (Ok)_nien giam tom tat nong nghiep 2013" xfId="12428"/>
    <cellStyle name="1_Book3_So lieu quoc te(GDP)_08 Thuong mai va Du lich (Ok)_Phan II (In)" xfId="12429"/>
    <cellStyle name="1_Book3_So lieu quoc te(GDP)_09 Chi so gia 2011- VuTKG-1 (Ok)" xfId="12430"/>
    <cellStyle name="1_Book3_So lieu quoc te(GDP)_09 Chi so gia 2011- VuTKG-1 (Ok) 2" xfId="12431"/>
    <cellStyle name="1_Book3_So lieu quoc te(GDP)_09 Chi so gia 2011- VuTKG-1 (Ok) 3" xfId="12432"/>
    <cellStyle name="1_Book3_So lieu quoc te(GDP)_09 Chi so gia 2011- VuTKG-1 (Ok)_nien giam tom tat nong nghiep 2013" xfId="12433"/>
    <cellStyle name="1_Book3_So lieu quoc te(GDP)_09 Chi so gia 2011- VuTKG-1 (Ok)_Phan II (In)" xfId="12434"/>
    <cellStyle name="1_Book3_So lieu quoc te(GDP)_09 Du lich" xfId="12435"/>
    <cellStyle name="1_Book3_So lieu quoc te(GDP)_09 Du lich 2" xfId="12436"/>
    <cellStyle name="1_Book3_So lieu quoc te(GDP)_09 Du lich 3" xfId="12437"/>
    <cellStyle name="1_Book3_So lieu quoc te(GDP)_09 Du lich_nien giam tom tat nong nghiep 2013" xfId="12438"/>
    <cellStyle name="1_Book3_So lieu quoc te(GDP)_09 Du lich_Phan II (In)" xfId="12439"/>
    <cellStyle name="1_Book3_So lieu quoc te(GDP)_10 Van tai va BCVT (da sua ok)" xfId="12440"/>
    <cellStyle name="1_Book3_So lieu quoc te(GDP)_10 Van tai va BCVT (da sua ok) 2" xfId="12441"/>
    <cellStyle name="1_Book3_So lieu quoc te(GDP)_10 Van tai va BCVT (da sua ok) 3" xfId="12442"/>
    <cellStyle name="1_Book3_So lieu quoc te(GDP)_10 Van tai va BCVT (da sua ok)_nien giam tom tat nong nghiep 2013" xfId="12443"/>
    <cellStyle name="1_Book3_So lieu quoc te(GDP)_10 Van tai va BCVT (da sua ok)_Phan II (In)" xfId="12444"/>
    <cellStyle name="1_Book3_So lieu quoc te(GDP)_11 (3)" xfId="12445"/>
    <cellStyle name="1_Book3_So lieu quoc te(GDP)_11 (3) 2" xfId="12446"/>
    <cellStyle name="1_Book3_So lieu quoc te(GDP)_11 (3) 3" xfId="12447"/>
    <cellStyle name="1_Book3_So lieu quoc te(GDP)_11 (3) 4" xfId="12448"/>
    <cellStyle name="1_Book3_So lieu quoc te(GDP)_11 (3)_04 Doanh nghiep va CSKDCT 2012" xfId="12449"/>
    <cellStyle name="1_Book3_So lieu quoc te(GDP)_11 (3)_04 Doanh nghiep va CSKDCT 2012 2" xfId="12450"/>
    <cellStyle name="1_Book3_So lieu quoc te(GDP)_11 (3)_04 Doanh nghiep va CSKDCT 2012 3" xfId="12451"/>
    <cellStyle name="1_Book3_So lieu quoc te(GDP)_11 (3)_Book2" xfId="12452"/>
    <cellStyle name="1_Book3_So lieu quoc te(GDP)_11 (3)_Book2 2" xfId="12453"/>
    <cellStyle name="1_Book3_So lieu quoc te(GDP)_11 (3)_Book2 3" xfId="12454"/>
    <cellStyle name="1_Book3_So lieu quoc te(GDP)_11 (3)_NGTK-daydu-2014-Laodong" xfId="12455"/>
    <cellStyle name="1_Book3_So lieu quoc te(GDP)_11 (3)_NGTK-daydu-2014-Laodong 2" xfId="12456"/>
    <cellStyle name="1_Book3_So lieu quoc te(GDP)_11 (3)_NGTK-daydu-2014-Laodong 3" xfId="12457"/>
    <cellStyle name="1_Book3_So lieu quoc te(GDP)_11 (3)_nien giam tom tat nong nghiep 2013" xfId="12458"/>
    <cellStyle name="1_Book3_So lieu quoc te(GDP)_11 (3)_Niengiam_Hung_final" xfId="12459"/>
    <cellStyle name="1_Book3_So lieu quoc te(GDP)_11 (3)_Niengiam_Hung_final 2" xfId="12460"/>
    <cellStyle name="1_Book3_So lieu quoc te(GDP)_11 (3)_Niengiam_Hung_final 3" xfId="12461"/>
    <cellStyle name="1_Book3_So lieu quoc te(GDP)_11 (3)_Phan II (In)" xfId="12462"/>
    <cellStyle name="1_Book3_So lieu quoc te(GDP)_11 (3)_Sovu-lyhon-2014" xfId="12463"/>
    <cellStyle name="1_Book3_So lieu quoc te(GDP)_11 (3)_Xl0000167" xfId="12464"/>
    <cellStyle name="1_Book3_So lieu quoc te(GDP)_11 (3)_Xl0000167 2" xfId="12465"/>
    <cellStyle name="1_Book3_So lieu quoc te(GDP)_11 (3)_Xl0000167 3" xfId="12466"/>
    <cellStyle name="1_Book3_So lieu quoc te(GDP)_12 (2)" xfId="12467"/>
    <cellStyle name="1_Book3_So lieu quoc te(GDP)_12 (2) 2" xfId="12468"/>
    <cellStyle name="1_Book3_So lieu quoc te(GDP)_12 (2) 3" xfId="12469"/>
    <cellStyle name="1_Book3_So lieu quoc te(GDP)_12 (2) 4" xfId="12470"/>
    <cellStyle name="1_Book3_So lieu quoc te(GDP)_12 (2)_04 Doanh nghiep va CSKDCT 2012" xfId="12471"/>
    <cellStyle name="1_Book3_So lieu quoc te(GDP)_12 (2)_04 Doanh nghiep va CSKDCT 2012 2" xfId="12472"/>
    <cellStyle name="1_Book3_So lieu quoc te(GDP)_12 (2)_04 Doanh nghiep va CSKDCT 2012 3" xfId="12473"/>
    <cellStyle name="1_Book3_So lieu quoc te(GDP)_12 (2)_Book2" xfId="12474"/>
    <cellStyle name="1_Book3_So lieu quoc te(GDP)_12 (2)_Book2 2" xfId="12475"/>
    <cellStyle name="1_Book3_So lieu quoc te(GDP)_12 (2)_Book2 3" xfId="12476"/>
    <cellStyle name="1_Book3_So lieu quoc te(GDP)_12 (2)_NGTK-daydu-2014-Laodong" xfId="12477"/>
    <cellStyle name="1_Book3_So lieu quoc te(GDP)_12 (2)_NGTK-daydu-2014-Laodong 2" xfId="12478"/>
    <cellStyle name="1_Book3_So lieu quoc te(GDP)_12 (2)_NGTK-daydu-2014-Laodong 3" xfId="12479"/>
    <cellStyle name="1_Book3_So lieu quoc te(GDP)_12 (2)_nien giam tom tat nong nghiep 2013" xfId="12480"/>
    <cellStyle name="1_Book3_So lieu quoc te(GDP)_12 (2)_Niengiam_Hung_final" xfId="12481"/>
    <cellStyle name="1_Book3_So lieu quoc te(GDP)_12 (2)_Niengiam_Hung_final 2" xfId="12482"/>
    <cellStyle name="1_Book3_So lieu quoc te(GDP)_12 (2)_Niengiam_Hung_final 3" xfId="12483"/>
    <cellStyle name="1_Book3_So lieu quoc te(GDP)_12 (2)_Phan II (In)" xfId="12484"/>
    <cellStyle name="1_Book3_So lieu quoc te(GDP)_12 (2)_Sovu-lyhon-2014" xfId="12485"/>
    <cellStyle name="1_Book3_So lieu quoc te(GDP)_12 (2)_Xl0000167" xfId="12486"/>
    <cellStyle name="1_Book3_So lieu quoc te(GDP)_12 (2)_Xl0000167 2" xfId="12487"/>
    <cellStyle name="1_Book3_So lieu quoc te(GDP)_12 (2)_Xl0000167 3" xfId="12488"/>
    <cellStyle name="1_Book3_So lieu quoc te(GDP)_12 Giao duc, Y Te va Muc songnam2011" xfId="12489"/>
    <cellStyle name="1_Book3_So lieu quoc te(GDP)_12 Giao duc, Y Te va Muc songnam2011 2" xfId="12490"/>
    <cellStyle name="1_Book3_So lieu quoc te(GDP)_12 Giao duc, Y Te va Muc songnam2011 3" xfId="12491"/>
    <cellStyle name="1_Book3_So lieu quoc te(GDP)_12 Giao duc, Y Te va Muc songnam2011_nien giam tom tat nong nghiep 2013" xfId="12492"/>
    <cellStyle name="1_Book3_So lieu quoc te(GDP)_12 Giao duc, Y Te va Muc songnam2011_Phan II (In)" xfId="12493"/>
    <cellStyle name="1_Book3_So lieu quoc te(GDP)_12 MSDC_Thuy Van" xfId="12494"/>
    <cellStyle name="1_Book3_So lieu quoc te(GDP)_12 So lieu quoc te (Ok)" xfId="12495"/>
    <cellStyle name="1_Book3_So lieu quoc te(GDP)_12 So lieu quoc te (Ok) 2" xfId="12496"/>
    <cellStyle name="1_Book3_So lieu quoc te(GDP)_12 So lieu quoc te (Ok) 3" xfId="12497"/>
    <cellStyle name="1_Book3_So lieu quoc te(GDP)_12 So lieu quoc te (Ok)_nien giam tom tat nong nghiep 2013" xfId="12498"/>
    <cellStyle name="1_Book3_So lieu quoc te(GDP)_12 So lieu quoc te (Ok)_Phan II (In)" xfId="12499"/>
    <cellStyle name="1_Book3_So lieu quoc te(GDP)_13 Van tai 2012" xfId="12500"/>
    <cellStyle name="1_Book3_So lieu quoc te(GDP)_13 Van tai 2012 2" xfId="12501"/>
    <cellStyle name="1_Book3_So lieu quoc te(GDP)_13 Van tai 2012 3" xfId="12502"/>
    <cellStyle name="1_Book3_So lieu quoc te(GDP)_Book2" xfId="12503"/>
    <cellStyle name="1_Book3_So lieu quoc te(GDP)_Book2 2" xfId="12504"/>
    <cellStyle name="1_Book3_So lieu quoc te(GDP)_Book2 3" xfId="12505"/>
    <cellStyle name="1_Book3_So lieu quoc te(GDP)_Giaoduc2013(ok)" xfId="12506"/>
    <cellStyle name="1_Book3_So lieu quoc te(GDP)_Giaoduc2013(ok) 2" xfId="12507"/>
    <cellStyle name="1_Book3_So lieu quoc te(GDP)_Giaoduc2013(ok) 3" xfId="12508"/>
    <cellStyle name="1_Book3_So lieu quoc te(GDP)_Maket NGTT2012 LN,TS (7-1-2013)" xfId="12509"/>
    <cellStyle name="1_Book3_So lieu quoc te(GDP)_Maket NGTT2012 LN,TS (7-1-2013) 2" xfId="12510"/>
    <cellStyle name="1_Book3_So lieu quoc te(GDP)_Maket NGTT2012 LN,TS (7-1-2013) 3" xfId="12511"/>
    <cellStyle name="1_Book3_So lieu quoc te(GDP)_Maket NGTT2012 LN,TS (7-1-2013)_Nongnghiep" xfId="12512"/>
    <cellStyle name="1_Book3_So lieu quoc te(GDP)_Maket NGTT2012 LN,TS (7-1-2013)_Nongnghiep 2" xfId="12513"/>
    <cellStyle name="1_Book3_So lieu quoc te(GDP)_Maket NGTT2012 LN,TS (7-1-2013)_Nongnghiep 3" xfId="12514"/>
    <cellStyle name="1_Book3_So lieu quoc te(GDP)_Mau" xfId="12515"/>
    <cellStyle name="1_Book3_So lieu quoc te(GDP)_Ngiam_lamnghiep_2011_v2(1)(1)" xfId="12516"/>
    <cellStyle name="1_Book3_So lieu quoc te(GDP)_Ngiam_lamnghiep_2011_v2(1)(1) 2" xfId="12517"/>
    <cellStyle name="1_Book3_So lieu quoc te(GDP)_Ngiam_lamnghiep_2011_v2(1)(1) 3" xfId="12518"/>
    <cellStyle name="1_Book3_So lieu quoc te(GDP)_Ngiam_lamnghiep_2011_v2(1)(1)_Nongnghiep" xfId="12519"/>
    <cellStyle name="1_Book3_So lieu quoc te(GDP)_Ngiam_lamnghiep_2011_v2(1)(1)_Nongnghiep 2" xfId="12520"/>
    <cellStyle name="1_Book3_So lieu quoc te(GDP)_Ngiam_lamnghiep_2011_v2(1)(1)_Nongnghiep 3" xfId="12521"/>
    <cellStyle name="1_Book3_So lieu quoc te(GDP)_NGTK-daydu-2014-Laodong" xfId="12522"/>
    <cellStyle name="1_Book3_So lieu quoc te(GDP)_NGTK-daydu-2014-Laodong 2" xfId="12523"/>
    <cellStyle name="1_Book3_So lieu quoc te(GDP)_NGTK-daydu-2014-Laodong 3" xfId="12524"/>
    <cellStyle name="1_Book3_So lieu quoc te(GDP)_NGTT LN,TS 2012 (Chuan)" xfId="12525"/>
    <cellStyle name="1_Book3_So lieu quoc te(GDP)_NGTT LN,TS 2012 (Chuan) 2" xfId="12526"/>
    <cellStyle name="1_Book3_So lieu quoc te(GDP)_NGTT LN,TS 2012 (Chuan) 3" xfId="12527"/>
    <cellStyle name="1_Book3_So lieu quoc te(GDP)_Nien giam TT Vu Nong nghiep 2012(solieu)-gui Vu TH 29-3-2013" xfId="12528"/>
    <cellStyle name="1_Book3_So lieu quoc te(GDP)_Nien giam TT Vu Nong nghiep 2012(solieu)-gui Vu TH 29-3-2013 2" xfId="12529"/>
    <cellStyle name="1_Book3_So lieu quoc te(GDP)_Nien giam TT Vu Nong nghiep 2012(solieu)-gui Vu TH 29-3-2013 3" xfId="12530"/>
    <cellStyle name="1_Book3_So lieu quoc te(GDP)_Niengiam_Hung_final" xfId="12531"/>
    <cellStyle name="1_Book3_So lieu quoc te(GDP)_Niengiam_Hung_final 2" xfId="12532"/>
    <cellStyle name="1_Book3_So lieu quoc te(GDP)_Niengiam_Hung_final 3" xfId="12533"/>
    <cellStyle name="1_Book3_So lieu quoc te(GDP)_Nongnghiep" xfId="12534"/>
    <cellStyle name="1_Book3_So lieu quoc te(GDP)_Nongnghiep 2" xfId="12535"/>
    <cellStyle name="1_Book3_So lieu quoc te(GDP)_Nongnghiep 3" xfId="12536"/>
    <cellStyle name="1_Book3_So lieu quoc te(GDP)_Nongnghiep NGDD 2012_cap nhat den 24-5-2013(1)" xfId="12537"/>
    <cellStyle name="1_Book3_So lieu quoc te(GDP)_Nongnghiep NGDD 2012_cap nhat den 24-5-2013(1) 2" xfId="12538"/>
    <cellStyle name="1_Book3_So lieu quoc te(GDP)_Nongnghiep NGDD 2012_cap nhat den 24-5-2013(1) 3" xfId="12539"/>
    <cellStyle name="1_Book3_So lieu quoc te(GDP)_Nongnghiep_Nongnghiep NGDD 2012_cap nhat den 24-5-2013(1)" xfId="12540"/>
    <cellStyle name="1_Book3_So lieu quoc te(GDP)_Nongnghiep_Nongnghiep NGDD 2012_cap nhat den 24-5-2013(1) 2" xfId="12541"/>
    <cellStyle name="1_Book3_So lieu quoc te(GDP)_Nongnghiep_Nongnghiep NGDD 2012_cap nhat den 24-5-2013(1) 3" xfId="12542"/>
    <cellStyle name="1_Book3_So lieu quoc te(GDP)_Sovu-lyhon-2014" xfId="12543"/>
    <cellStyle name="1_Book3_So lieu quoc te(GDP)_TKQG" xfId="12544"/>
    <cellStyle name="1_Book3_So lieu quoc te(GDP)_Xl0000147" xfId="12545"/>
    <cellStyle name="1_Book3_So lieu quoc te(GDP)_Xl0000147 2" xfId="12546"/>
    <cellStyle name="1_Book3_So lieu quoc te(GDP)_Xl0000147 3" xfId="12547"/>
    <cellStyle name="1_Book3_So lieu quoc te(GDP)_Xl0000167" xfId="12548"/>
    <cellStyle name="1_Book3_So lieu quoc te(GDP)_Xl0000167 2" xfId="12549"/>
    <cellStyle name="1_Book3_So lieu quoc te(GDP)_Xl0000167 3" xfId="12550"/>
    <cellStyle name="1_Book3_So lieu quoc te(GDP)_XNK" xfId="12551"/>
    <cellStyle name="1_Book3_So lieu quoc te(GDP)_XNK 2" xfId="12552"/>
    <cellStyle name="1_Book3_So lieu quoc te(GDP)_XNK 3" xfId="12553"/>
    <cellStyle name="1_Book3_So lieu quoc te(GDP)_XNK_nien giam tom tat nong nghiep 2013" xfId="12554"/>
    <cellStyle name="1_Book3_So lieu quoc te(GDP)_XNK_Phan II (In)" xfId="12555"/>
    <cellStyle name="1_Book3_Sovu-lyhon-2014" xfId="12556"/>
    <cellStyle name="1_Book3_TKQG" xfId="12557"/>
    <cellStyle name="1_Book3_Tonghop-phucdap-Tinh-Hanh-TuanAnh-V1" xfId="12558"/>
    <cellStyle name="1_Book3_Uoc-danso-2014-2015-2016-BoTaichinh" xfId="12559"/>
    <cellStyle name="1_Book3_Uoctinh-danso-31-12-2013-BoTaichinh-OUT" xfId="12560"/>
    <cellStyle name="1_Book3_Xl0000006" xfId="12561"/>
    <cellStyle name="1_Book3_Xl0000147" xfId="12562"/>
    <cellStyle name="1_Book3_Xl0000147 2" xfId="12563"/>
    <cellStyle name="1_Book3_Xl0000147 3" xfId="12564"/>
    <cellStyle name="1_Book3_Xl0000167" xfId="12565"/>
    <cellStyle name="1_Book3_Xl0000167 2" xfId="12566"/>
    <cellStyle name="1_Book3_Xl0000167 3" xfId="12567"/>
    <cellStyle name="1_Book3_Xl0000199" xfId="12568"/>
    <cellStyle name="1_Book3_XNK" xfId="12569"/>
    <cellStyle name="1_Book3_XNK 2" xfId="12570"/>
    <cellStyle name="1_Book3_XNK 3" xfId="12571"/>
    <cellStyle name="1_Book3_XNK 4" xfId="12572"/>
    <cellStyle name="1_Book3_XNK_08 Thuong mai Tong muc - Diep" xfId="12573"/>
    <cellStyle name="1_Book3_XNK_08 Thuong mai Tong muc - Diep 2" xfId="12574"/>
    <cellStyle name="1_Book3_XNK_08 Thuong mai Tong muc - Diep 3" xfId="12575"/>
    <cellStyle name="1_Book3_XNK_08 Thuong mai Tong muc - Diep_nien giam tom tat nong nghiep 2013" xfId="12576"/>
    <cellStyle name="1_Book3_XNK_08 Thuong mai Tong muc - Diep_Phan II (In)" xfId="12577"/>
    <cellStyle name="1_Book3_XNK_Bo sung 04 bieu Cong nghiep" xfId="12578"/>
    <cellStyle name="1_Book3_XNK_Bo sung 04 bieu Cong nghiep 2" xfId="12579"/>
    <cellStyle name="1_Book3_XNK_Bo sung 04 bieu Cong nghiep 3" xfId="12580"/>
    <cellStyle name="1_Book3_XNK_Bo sung 04 bieu Cong nghiep 4" xfId="12581"/>
    <cellStyle name="1_Book3_XNK_Bo sung 04 bieu Cong nghiep_Book2" xfId="12582"/>
    <cellStyle name="1_Book3_XNK_Bo sung 04 bieu Cong nghiep_Book2 2" xfId="12583"/>
    <cellStyle name="1_Book3_XNK_Bo sung 04 bieu Cong nghiep_Book2 3" xfId="12584"/>
    <cellStyle name="1_Book3_XNK_Bo sung 04 bieu Cong nghiep_Dieuchinh-DSTB-2010-2014-Tinh-Trungcau-CTK" xfId="12585"/>
    <cellStyle name="1_Book3_XNK_Bo sung 04 bieu Cong nghiep_Market DSLD 2013  Co so" xfId="12586"/>
    <cellStyle name="1_Book3_XNK_Bo sung 04 bieu Cong nghiep_Market DSLD 2013  Co so_Dieuchinh-DSTB-2010-2014-Tinh-Trungcau-CTK" xfId="12587"/>
    <cellStyle name="1_Book3_XNK_Bo sung 04 bieu Cong nghiep_Market DSLD 2013  Co so_Tonghop-phucdap-Tinh-Hanh-TuanAnh-V1" xfId="12588"/>
    <cellStyle name="1_Book3_XNK_Bo sung 04 bieu Cong nghiep_Market DSLD 2013  Co so_Uoc-danso-2014-2015-2016-BoTaichinh" xfId="12589"/>
    <cellStyle name="1_Book3_XNK_Bo sung 04 bieu Cong nghiep_Mau" xfId="12590"/>
    <cellStyle name="1_Book3_XNK_Bo sung 04 bieu Cong nghiep_Mau 2" xfId="12591"/>
    <cellStyle name="1_Book3_XNK_Bo sung 04 bieu Cong nghiep_Mau 3" xfId="12592"/>
    <cellStyle name="1_Book3_XNK_Bo sung 04 bieu Cong nghiep_NGTK-daydu-2014-Laodong" xfId="12593"/>
    <cellStyle name="1_Book3_XNK_Bo sung 04 bieu Cong nghiep_NGTK-daydu-2014-Laodong 2" xfId="12594"/>
    <cellStyle name="1_Book3_XNK_Bo sung 04 bieu Cong nghiep_NGTK-daydu-2014-Laodong 3" xfId="12595"/>
    <cellStyle name="1_Book3_XNK_Bo sung 04 bieu Cong nghiep_Nien giam Thong ke_DSLD_2013_gui vu TH" xfId="12596"/>
    <cellStyle name="1_Book3_XNK_Bo sung 04 bieu Cong nghiep_Nien giam Thong ke_DSLD_2013_gui vu TH_25-12-2014" xfId="12597"/>
    <cellStyle name="1_Book3_XNK_Bo sung 04 bieu Cong nghiep_Nien giam Thong ke_DSLD_2013_gui vu TH_25-12-2014_Dieuchinh-DSTB-2010-2014-Tinh-Trungcau-CTK" xfId="12598"/>
    <cellStyle name="1_Book3_XNK_Bo sung 04 bieu Cong nghiep_Nien giam Thong ke_DSLD_2013_gui vu TH_25-12-2014_Tonghop-phucdap-Tinh-Hanh-TuanAnh-V1" xfId="12599"/>
    <cellStyle name="1_Book3_XNK_Bo sung 04 bieu Cong nghiep_Nien giam Thong ke_DSLD_2013_gui vu TH_25-12-2014_Uoc-danso-2014-2015-2016-BoTaichinh" xfId="12600"/>
    <cellStyle name="1_Book3_XNK_Bo sung 04 bieu Cong nghiep_Nien giam Thong ke_DSLD_2013_gui vu TH_Dieuchinh-DSTB-2010-2014-Tinh-Trungcau-CTK" xfId="12601"/>
    <cellStyle name="1_Book3_XNK_Bo sung 04 bieu Cong nghiep_Nien giam Thong ke_DSLD_2013_gui vu TH_Tonghop-phucdap-Tinh-Hanh-TuanAnh-V1" xfId="12602"/>
    <cellStyle name="1_Book3_XNK_Bo sung 04 bieu Cong nghiep_Nien giam Thong ke_DSLD_2013_gui vu TH_Uoc-danso-2014-2015-2016-BoTaichinh" xfId="12603"/>
    <cellStyle name="1_Book3_XNK_Bo sung 04 bieu Cong nghiep_Niengiam_Hung_final" xfId="12604"/>
    <cellStyle name="1_Book3_XNK_Bo sung 04 bieu Cong nghiep_Niengiam_Hung_final 2" xfId="12605"/>
    <cellStyle name="1_Book3_XNK_Bo sung 04 bieu Cong nghiep_Niengiam_Hung_final 3" xfId="12606"/>
    <cellStyle name="1_Book3_XNK_Bo sung 04 bieu Cong nghiep_Sovu-lyhon-2014" xfId="12607"/>
    <cellStyle name="1_Book3_XNK_Bo sung 04 bieu Cong nghiep_Tonghop-phucdap-Tinh-Hanh-TuanAnh-V1" xfId="12608"/>
    <cellStyle name="1_Book3_XNK_Bo sung 04 bieu Cong nghiep_Uoc-danso-2014-2015-2016-BoTaichinh" xfId="12609"/>
    <cellStyle name="1_Book3_XNK_Bo sung 04 bieu Cong nghiep_Uoctinh-danso-31-12-2013-BoTaichinh-OUT" xfId="12610"/>
    <cellStyle name="1_Book3_XNK_Book2" xfId="12611"/>
    <cellStyle name="1_Book3_XNK_Book2 2" xfId="12612"/>
    <cellStyle name="1_Book3_XNK_Book2 3" xfId="12613"/>
    <cellStyle name="1_Book3_XNK_Dieuchinh-DSTB-2010-2014-Tinh-Trungcau-CTK" xfId="12614"/>
    <cellStyle name="1_Book3_XNK_Market DSLD 2013  Co so" xfId="12615"/>
    <cellStyle name="1_Book3_XNK_Market DSLD 2013  Co so_Dieuchinh-DSTB-2010-2014-Tinh-Trungcau-CTK" xfId="12616"/>
    <cellStyle name="1_Book3_XNK_Market DSLD 2013  Co so_Tonghop-phucdap-Tinh-Hanh-TuanAnh-V1" xfId="12617"/>
    <cellStyle name="1_Book3_XNK_Market DSLD 2013  Co so_Uoc-danso-2014-2015-2016-BoTaichinh" xfId="12618"/>
    <cellStyle name="1_Book3_XNK_Mau" xfId="12619"/>
    <cellStyle name="1_Book3_XNK_Mau 2" xfId="12620"/>
    <cellStyle name="1_Book3_XNK_Mau 3" xfId="12621"/>
    <cellStyle name="1_Book3_XNK_NGTK-daydu-2014-Laodong" xfId="12622"/>
    <cellStyle name="1_Book3_XNK_NGTK-daydu-2014-Laodong 2" xfId="12623"/>
    <cellStyle name="1_Book3_XNK_NGTK-daydu-2014-Laodong 3" xfId="12624"/>
    <cellStyle name="1_Book3_XNK_Nien giam Thong ke_DSLD_2013_gui vu TH" xfId="12625"/>
    <cellStyle name="1_Book3_XNK_Nien giam Thong ke_DSLD_2013_gui vu TH_25-12-2014" xfId="12626"/>
    <cellStyle name="1_Book3_XNK_Nien giam Thong ke_DSLD_2013_gui vu TH_25-12-2014_Dieuchinh-DSTB-2010-2014-Tinh-Trungcau-CTK" xfId="12627"/>
    <cellStyle name="1_Book3_XNK_Nien giam Thong ke_DSLD_2013_gui vu TH_25-12-2014_Tonghop-phucdap-Tinh-Hanh-TuanAnh-V1" xfId="12628"/>
    <cellStyle name="1_Book3_XNK_Nien giam Thong ke_DSLD_2013_gui vu TH_25-12-2014_Uoc-danso-2014-2015-2016-BoTaichinh" xfId="12629"/>
    <cellStyle name="1_Book3_XNK_Nien giam Thong ke_DSLD_2013_gui vu TH_Dieuchinh-DSTB-2010-2014-Tinh-Trungcau-CTK" xfId="12630"/>
    <cellStyle name="1_Book3_XNK_Nien giam Thong ke_DSLD_2013_gui vu TH_Tonghop-phucdap-Tinh-Hanh-TuanAnh-V1" xfId="12631"/>
    <cellStyle name="1_Book3_XNK_Nien giam Thong ke_DSLD_2013_gui vu TH_Uoc-danso-2014-2015-2016-BoTaichinh" xfId="12632"/>
    <cellStyle name="1_Book3_XNK_Niengiam_Hung_final" xfId="12633"/>
    <cellStyle name="1_Book3_XNK_Niengiam_Hung_final 2" xfId="12634"/>
    <cellStyle name="1_Book3_XNK_Niengiam_Hung_final 3" xfId="12635"/>
    <cellStyle name="1_Book3_XNK_Sovu-lyhon-2014" xfId="12636"/>
    <cellStyle name="1_Book3_XNK_Tonghop-phucdap-Tinh-Hanh-TuanAnh-V1" xfId="12637"/>
    <cellStyle name="1_Book3_XNK_Uoc-danso-2014-2015-2016-BoTaichinh" xfId="12638"/>
    <cellStyle name="1_Book3_XNK_Uoctinh-danso-31-12-2013-BoTaichinh-OUT" xfId="12639"/>
    <cellStyle name="1_Book3_XNK-2012" xfId="12640"/>
    <cellStyle name="1_Book3_XNK-2012 2" xfId="12641"/>
    <cellStyle name="1_Book3_XNK-2012 3" xfId="12642"/>
    <cellStyle name="1_Book3_XNK-2012_nien giam tom tat nong nghiep 2013" xfId="12643"/>
    <cellStyle name="1_Book3_XNK-2012_Phan II (In)" xfId="12644"/>
    <cellStyle name="1_Book3_XNK-Market" xfId="12645"/>
    <cellStyle name="1_Book3_XNK-Market 2" xfId="12646"/>
    <cellStyle name="1_Book3_XNK-Market 3" xfId="12647"/>
    <cellStyle name="1_Book4" xfId="12648"/>
    <cellStyle name="1_Book4 2" xfId="12649"/>
    <cellStyle name="1_Book4 3" xfId="12650"/>
    <cellStyle name="1_Book4 4" xfId="12651"/>
    <cellStyle name="1_Book4_01 Don vi HC" xfId="12652"/>
    <cellStyle name="1_Book4_01 Don vi HC 2" xfId="12653"/>
    <cellStyle name="1_Book4_01 Don vi HC 3" xfId="12654"/>
    <cellStyle name="1_Book4_08 Cong nghiep 2010" xfId="12655"/>
    <cellStyle name="1_Book4_08 Cong nghiep 2010 2" xfId="12656"/>
    <cellStyle name="1_Book4_08 Cong nghiep 2010 3" xfId="12657"/>
    <cellStyle name="1_Book4_08 Thuong mai va Du lich (Ok)" xfId="12658"/>
    <cellStyle name="1_Book4_08 Thuong mai va Du lich (Ok) 2" xfId="12659"/>
    <cellStyle name="1_Book4_08 Thuong mai va Du lich (Ok) 3" xfId="12660"/>
    <cellStyle name="1_Book4_09 Chi so gia 2011- VuTKG-1 (Ok)" xfId="12661"/>
    <cellStyle name="1_Book4_09 Chi so gia 2011- VuTKG-1 (Ok) 2" xfId="12662"/>
    <cellStyle name="1_Book4_09 Chi so gia 2011- VuTKG-1 (Ok) 3" xfId="12663"/>
    <cellStyle name="1_Book4_09 Du lich" xfId="12664"/>
    <cellStyle name="1_Book4_09 Du lich 2" xfId="12665"/>
    <cellStyle name="1_Book4_09 Du lich 3" xfId="12666"/>
    <cellStyle name="1_Book4_10 Van tai va BCVT (da sua ok)" xfId="12667"/>
    <cellStyle name="1_Book4_10 Van tai va BCVT (da sua ok) 2" xfId="12668"/>
    <cellStyle name="1_Book4_10 Van tai va BCVT (da sua ok) 3" xfId="12669"/>
    <cellStyle name="1_Book4_12 Giao duc, Y Te va Muc songnam2011" xfId="12670"/>
    <cellStyle name="1_Book4_12 Giao duc, Y Te va Muc songnam2011 2" xfId="12671"/>
    <cellStyle name="1_Book4_12 Giao duc, Y Te va Muc songnam2011 3" xfId="12672"/>
    <cellStyle name="1_Book4_12 So lieu quoc te (Ok)" xfId="12673"/>
    <cellStyle name="1_Book4_12 So lieu quoc te (Ok) 2" xfId="12674"/>
    <cellStyle name="1_Book4_12 So lieu quoc te (Ok) 3" xfId="12675"/>
    <cellStyle name="1_Book4_Book1" xfId="12676"/>
    <cellStyle name="1_Book4_Book1 2" xfId="12677"/>
    <cellStyle name="1_Book4_Book1 3" xfId="12678"/>
    <cellStyle name="1_Book4_Book1 4" xfId="12679"/>
    <cellStyle name="1_Book4_Book1_Book2" xfId="12680"/>
    <cellStyle name="1_Book4_Book1_Book2 2" xfId="12681"/>
    <cellStyle name="1_Book4_Book1_Book2 3" xfId="12682"/>
    <cellStyle name="1_Book4_Book1_Dieuchinh-DSTB-2010-2014-Tinh-Trungcau-CTK" xfId="12683"/>
    <cellStyle name="1_Book4_Book1_Market DSLD 2013  Co so" xfId="12684"/>
    <cellStyle name="1_Book4_Book1_Market DSLD 2013  Co so_Dieuchinh-DSTB-2010-2014-Tinh-Trungcau-CTK" xfId="12685"/>
    <cellStyle name="1_Book4_Book1_Market DSLD 2013  Co so_Tonghop-phucdap-Tinh-Hanh-TuanAnh-V1" xfId="12686"/>
    <cellStyle name="1_Book4_Book1_Market DSLD 2013  Co so_Uoc-danso-2014-2015-2016-BoTaichinh" xfId="12687"/>
    <cellStyle name="1_Book4_Book1_Mau" xfId="12688"/>
    <cellStyle name="1_Book4_Book1_Mau 2" xfId="12689"/>
    <cellStyle name="1_Book4_Book1_Mau 3" xfId="12690"/>
    <cellStyle name="1_Book4_Book1_NGTK-daydu-2014-Laodong" xfId="12691"/>
    <cellStyle name="1_Book4_Book1_NGTK-daydu-2014-Laodong 2" xfId="12692"/>
    <cellStyle name="1_Book4_Book1_NGTK-daydu-2014-Laodong 3" xfId="12693"/>
    <cellStyle name="1_Book4_Book1_Nien giam Thong ke_DSLD_2013_gui vu TH" xfId="12694"/>
    <cellStyle name="1_Book4_Book1_Nien giam Thong ke_DSLD_2013_gui vu TH_25-12-2014" xfId="12695"/>
    <cellStyle name="1_Book4_Book1_Nien giam Thong ke_DSLD_2013_gui vu TH_25-12-2014_Dieuchinh-DSTB-2010-2014-Tinh-Trungcau-CTK" xfId="12696"/>
    <cellStyle name="1_Book4_Book1_Nien giam Thong ke_DSLD_2013_gui vu TH_25-12-2014_Tonghop-phucdap-Tinh-Hanh-TuanAnh-V1" xfId="12697"/>
    <cellStyle name="1_Book4_Book1_Nien giam Thong ke_DSLD_2013_gui vu TH_25-12-2014_Uoc-danso-2014-2015-2016-BoTaichinh" xfId="12698"/>
    <cellStyle name="1_Book4_Book1_Nien giam Thong ke_DSLD_2013_gui vu TH_Dieuchinh-DSTB-2010-2014-Tinh-Trungcau-CTK" xfId="12699"/>
    <cellStyle name="1_Book4_Book1_Nien giam Thong ke_DSLD_2013_gui vu TH_Tonghop-phucdap-Tinh-Hanh-TuanAnh-V1" xfId="12700"/>
    <cellStyle name="1_Book4_Book1_Nien giam Thong ke_DSLD_2013_gui vu TH_Uoc-danso-2014-2015-2016-BoTaichinh" xfId="12701"/>
    <cellStyle name="1_Book4_Book1_Niengiam_Hung_final" xfId="12702"/>
    <cellStyle name="1_Book4_Book1_Niengiam_Hung_final 2" xfId="12703"/>
    <cellStyle name="1_Book4_Book1_Niengiam_Hung_final 3" xfId="12704"/>
    <cellStyle name="1_Book4_Book1_Sovu-lyhon-2014" xfId="12705"/>
    <cellStyle name="1_Book4_Book1_Tonghop-phucdap-Tinh-Hanh-TuanAnh-V1" xfId="12706"/>
    <cellStyle name="1_Book4_Book1_Uoc-danso-2014-2015-2016-BoTaichinh" xfId="12707"/>
    <cellStyle name="1_Book4_Book1_Uoctinh-danso-31-12-2013-BoTaichinh-OUT" xfId="12708"/>
    <cellStyle name="1_Book4_Book2" xfId="12709"/>
    <cellStyle name="1_Book4_Book2 2" xfId="12710"/>
    <cellStyle name="1_Book4_Book2 3" xfId="12711"/>
    <cellStyle name="1_Book4_Dieuchinh-DSTB-2010-2014-Tinh-Trungcau-CTK" xfId="12712"/>
    <cellStyle name="1_Book4_Market DSLD 2013  Co so" xfId="12713"/>
    <cellStyle name="1_Book4_Market DSLD 2013  Co so_Dieuchinh-DSTB-2010-2014-Tinh-Trungcau-CTK" xfId="12714"/>
    <cellStyle name="1_Book4_Market DSLD 2013  Co so_Tonghop-phucdap-Tinh-Hanh-TuanAnh-V1" xfId="12715"/>
    <cellStyle name="1_Book4_Market DSLD 2013  Co so_Uoc-danso-2014-2015-2016-BoTaichinh" xfId="12716"/>
    <cellStyle name="1_Book4_Mau" xfId="12717"/>
    <cellStyle name="1_Book4_Mau 2" xfId="12718"/>
    <cellStyle name="1_Book4_Mau 3" xfId="12719"/>
    <cellStyle name="1_Book4_NGTK-daydu-2014-Laodong" xfId="12720"/>
    <cellStyle name="1_Book4_NGTK-daydu-2014-Laodong 2" xfId="12721"/>
    <cellStyle name="1_Book4_NGTK-daydu-2014-Laodong 3" xfId="12722"/>
    <cellStyle name="1_Book4_Nien giam Thong ke_DSLD_2013_gui vu TH" xfId="12723"/>
    <cellStyle name="1_Book4_Nien giam Thong ke_DSLD_2013_gui vu TH_25-12-2014" xfId="12724"/>
    <cellStyle name="1_Book4_Nien giam Thong ke_DSLD_2013_gui vu TH_25-12-2014_Dieuchinh-DSTB-2010-2014-Tinh-Trungcau-CTK" xfId="12725"/>
    <cellStyle name="1_Book4_Nien giam Thong ke_DSLD_2013_gui vu TH_25-12-2014_Tonghop-phucdap-Tinh-Hanh-TuanAnh-V1" xfId="12726"/>
    <cellStyle name="1_Book4_Nien giam Thong ke_DSLD_2013_gui vu TH_25-12-2014_Uoc-danso-2014-2015-2016-BoTaichinh" xfId="12727"/>
    <cellStyle name="1_Book4_Nien giam Thong ke_DSLD_2013_gui vu TH_Dieuchinh-DSTB-2010-2014-Tinh-Trungcau-CTK" xfId="12728"/>
    <cellStyle name="1_Book4_Nien giam Thong ke_DSLD_2013_gui vu TH_Tonghop-phucdap-Tinh-Hanh-TuanAnh-V1" xfId="12729"/>
    <cellStyle name="1_Book4_Nien giam Thong ke_DSLD_2013_gui vu TH_Uoc-danso-2014-2015-2016-BoTaichinh" xfId="12730"/>
    <cellStyle name="1_Book4_nien giam tom tat du lich va XNK" xfId="12731"/>
    <cellStyle name="1_Book4_nien giam tom tat du lich va XNK 2" xfId="12732"/>
    <cellStyle name="1_Book4_nien giam tom tat du lich va XNK 3" xfId="12733"/>
    <cellStyle name="1_Book4_Niengiam_Hung_final" xfId="12734"/>
    <cellStyle name="1_Book4_Niengiam_Hung_final 2" xfId="12735"/>
    <cellStyle name="1_Book4_Niengiam_Hung_final 3" xfId="12736"/>
    <cellStyle name="1_Book4_Nongnghiep" xfId="12737"/>
    <cellStyle name="1_Book4_Nongnghiep 2" xfId="12738"/>
    <cellStyle name="1_Book4_Nongnghiep 3" xfId="12739"/>
    <cellStyle name="1_Book4_Sovu-lyhon-2014" xfId="12740"/>
    <cellStyle name="1_Book4_Tonghop-phucdap-Tinh-Hanh-TuanAnh-V1" xfId="12741"/>
    <cellStyle name="1_Book4_Uoc-danso-2014-2015-2016-BoTaichinh" xfId="12742"/>
    <cellStyle name="1_Book4_Uoctinh-danso-31-12-2013-BoTaichinh-OUT" xfId="12743"/>
    <cellStyle name="1_Book4_XNK" xfId="12744"/>
    <cellStyle name="1_Book4_XNK 2" xfId="12745"/>
    <cellStyle name="1_Book4_XNK 3" xfId="12746"/>
    <cellStyle name="1_Book4_XNK-2012" xfId="12747"/>
    <cellStyle name="1_Book4_XNK-2012 2" xfId="12748"/>
    <cellStyle name="1_Book4_XNK-2012 3" xfId="12749"/>
    <cellStyle name="1_BRU-KI 2010-updated" xfId="12750"/>
    <cellStyle name="1_CAM-KI 2010-updated" xfId="12751"/>
    <cellStyle name="1_CAM-KI 2010-updated 2" xfId="12752"/>
    <cellStyle name="1_CPI-2009-market-gui vuTM" xfId="12753"/>
    <cellStyle name="1_CSKDCT 2010" xfId="12754"/>
    <cellStyle name="1_CSKDCT 2010 2" xfId="12755"/>
    <cellStyle name="1_CSKDCT 2010 3" xfId="12756"/>
    <cellStyle name="1_CSKDCT 2010 4" xfId="12757"/>
    <cellStyle name="1_CSKDCT 2010_Bo sung 04 bieu Cong nghiep" xfId="12758"/>
    <cellStyle name="1_CSKDCT 2010_Bo sung 04 bieu Cong nghiep 2" xfId="12759"/>
    <cellStyle name="1_CSKDCT 2010_Bo sung 04 bieu Cong nghiep 3" xfId="12760"/>
    <cellStyle name="1_CSKDCT 2010_Bo sung 04 bieu Cong nghiep 4" xfId="12761"/>
    <cellStyle name="1_CSKDCT 2010_Bo sung 04 bieu Cong nghiep_Book2" xfId="12762"/>
    <cellStyle name="1_CSKDCT 2010_Bo sung 04 bieu Cong nghiep_Book2 2" xfId="12763"/>
    <cellStyle name="1_CSKDCT 2010_Bo sung 04 bieu Cong nghiep_Book2 3" xfId="12764"/>
    <cellStyle name="1_CSKDCT 2010_Bo sung 04 bieu Cong nghiep_Dieuchinh-DSTB-2010-2014-Tinh-Trungcau-CTK" xfId="12765"/>
    <cellStyle name="1_CSKDCT 2010_Bo sung 04 bieu Cong nghiep_Market DSLD 2013  Co so" xfId="12766"/>
    <cellStyle name="1_CSKDCT 2010_Bo sung 04 bieu Cong nghiep_Market DSLD 2013  Co so_Dieuchinh-DSTB-2010-2014-Tinh-Trungcau-CTK" xfId="12767"/>
    <cellStyle name="1_CSKDCT 2010_Bo sung 04 bieu Cong nghiep_Market DSLD 2013  Co so_Tonghop-phucdap-Tinh-Hanh-TuanAnh-V1" xfId="12768"/>
    <cellStyle name="1_CSKDCT 2010_Bo sung 04 bieu Cong nghiep_Market DSLD 2013  Co so_Uoc-danso-2014-2015-2016-BoTaichinh" xfId="12769"/>
    <cellStyle name="1_CSKDCT 2010_Bo sung 04 bieu Cong nghiep_Mau" xfId="12770"/>
    <cellStyle name="1_CSKDCT 2010_Bo sung 04 bieu Cong nghiep_Mau 2" xfId="12771"/>
    <cellStyle name="1_CSKDCT 2010_Bo sung 04 bieu Cong nghiep_Mau 3" xfId="12772"/>
    <cellStyle name="1_CSKDCT 2010_Bo sung 04 bieu Cong nghiep_NGTK-daydu-2014-Laodong" xfId="12773"/>
    <cellStyle name="1_CSKDCT 2010_Bo sung 04 bieu Cong nghiep_NGTK-daydu-2014-Laodong 2" xfId="12774"/>
    <cellStyle name="1_CSKDCT 2010_Bo sung 04 bieu Cong nghiep_NGTK-daydu-2014-Laodong 3" xfId="12775"/>
    <cellStyle name="1_CSKDCT 2010_Bo sung 04 bieu Cong nghiep_Nien giam Thong ke_DSLD_2013_gui vu TH" xfId="12776"/>
    <cellStyle name="1_CSKDCT 2010_Bo sung 04 bieu Cong nghiep_Nien giam Thong ke_DSLD_2013_gui vu TH_25-12-2014" xfId="12777"/>
    <cellStyle name="1_CSKDCT 2010_Bo sung 04 bieu Cong nghiep_Nien giam Thong ke_DSLD_2013_gui vu TH_25-12-2014_Dieuchinh-DSTB-2010-2014-Tinh-Trungcau-CTK" xfId="12778"/>
    <cellStyle name="1_CSKDCT 2010_Bo sung 04 bieu Cong nghiep_Nien giam Thong ke_DSLD_2013_gui vu TH_25-12-2014_Tonghop-phucdap-Tinh-Hanh-TuanAnh-V1" xfId="12779"/>
    <cellStyle name="1_CSKDCT 2010_Bo sung 04 bieu Cong nghiep_Nien giam Thong ke_DSLD_2013_gui vu TH_25-12-2014_Uoc-danso-2014-2015-2016-BoTaichinh" xfId="12780"/>
    <cellStyle name="1_CSKDCT 2010_Bo sung 04 bieu Cong nghiep_Nien giam Thong ke_DSLD_2013_gui vu TH_Dieuchinh-DSTB-2010-2014-Tinh-Trungcau-CTK" xfId="12781"/>
    <cellStyle name="1_CSKDCT 2010_Bo sung 04 bieu Cong nghiep_Nien giam Thong ke_DSLD_2013_gui vu TH_Tonghop-phucdap-Tinh-Hanh-TuanAnh-V1" xfId="12782"/>
    <cellStyle name="1_CSKDCT 2010_Bo sung 04 bieu Cong nghiep_Nien giam Thong ke_DSLD_2013_gui vu TH_Uoc-danso-2014-2015-2016-BoTaichinh" xfId="12783"/>
    <cellStyle name="1_CSKDCT 2010_Bo sung 04 bieu Cong nghiep_Niengiam_Hung_final" xfId="12784"/>
    <cellStyle name="1_CSKDCT 2010_Bo sung 04 bieu Cong nghiep_Niengiam_Hung_final 2" xfId="12785"/>
    <cellStyle name="1_CSKDCT 2010_Bo sung 04 bieu Cong nghiep_Niengiam_Hung_final 3" xfId="12786"/>
    <cellStyle name="1_CSKDCT 2010_Bo sung 04 bieu Cong nghiep_Sovu-lyhon-2014" xfId="12787"/>
    <cellStyle name="1_CSKDCT 2010_Bo sung 04 bieu Cong nghiep_Tonghop-phucdap-Tinh-Hanh-TuanAnh-V1" xfId="12788"/>
    <cellStyle name="1_CSKDCT 2010_Bo sung 04 bieu Cong nghiep_Uoc-danso-2014-2015-2016-BoTaichinh" xfId="12789"/>
    <cellStyle name="1_CSKDCT 2010_Bo sung 04 bieu Cong nghiep_Uoctinh-danso-31-12-2013-BoTaichinh-OUT" xfId="12790"/>
    <cellStyle name="1_CSKDCT 2010_Book2" xfId="12791"/>
    <cellStyle name="1_CSKDCT 2010_Book2 2" xfId="12792"/>
    <cellStyle name="1_CSKDCT 2010_Book2 3" xfId="12793"/>
    <cellStyle name="1_CSKDCT 2010_Dieuchinh-DSTB-2010-2014-Tinh-Trungcau-CTK" xfId="12794"/>
    <cellStyle name="1_CSKDCT 2010_Market DSLD 2013  Co so" xfId="12795"/>
    <cellStyle name="1_CSKDCT 2010_Market DSLD 2013  Co so_Dieuchinh-DSTB-2010-2014-Tinh-Trungcau-CTK" xfId="12796"/>
    <cellStyle name="1_CSKDCT 2010_Market DSLD 2013  Co so_Tonghop-phucdap-Tinh-Hanh-TuanAnh-V1" xfId="12797"/>
    <cellStyle name="1_CSKDCT 2010_Market DSLD 2013  Co so_Uoc-danso-2014-2015-2016-BoTaichinh" xfId="12798"/>
    <cellStyle name="1_CSKDCT 2010_Mau" xfId="12799"/>
    <cellStyle name="1_CSKDCT 2010_Mau 2" xfId="12800"/>
    <cellStyle name="1_CSKDCT 2010_Mau 3" xfId="12801"/>
    <cellStyle name="1_CSKDCT 2010_NGTK-daydu-2014-Laodong" xfId="12802"/>
    <cellStyle name="1_CSKDCT 2010_NGTK-daydu-2014-Laodong 2" xfId="12803"/>
    <cellStyle name="1_CSKDCT 2010_NGTK-daydu-2014-Laodong 3" xfId="12804"/>
    <cellStyle name="1_CSKDCT 2010_Nien giam Thong ke_DSLD_2013_gui vu TH" xfId="12805"/>
    <cellStyle name="1_CSKDCT 2010_Nien giam Thong ke_DSLD_2013_gui vu TH_25-12-2014" xfId="12806"/>
    <cellStyle name="1_CSKDCT 2010_Nien giam Thong ke_DSLD_2013_gui vu TH_25-12-2014_Dieuchinh-DSTB-2010-2014-Tinh-Trungcau-CTK" xfId="12807"/>
    <cellStyle name="1_CSKDCT 2010_Nien giam Thong ke_DSLD_2013_gui vu TH_25-12-2014_Tonghop-phucdap-Tinh-Hanh-TuanAnh-V1" xfId="12808"/>
    <cellStyle name="1_CSKDCT 2010_Nien giam Thong ke_DSLD_2013_gui vu TH_25-12-2014_Uoc-danso-2014-2015-2016-BoTaichinh" xfId="12809"/>
    <cellStyle name="1_CSKDCT 2010_Nien giam Thong ke_DSLD_2013_gui vu TH_Dieuchinh-DSTB-2010-2014-Tinh-Trungcau-CTK" xfId="12810"/>
    <cellStyle name="1_CSKDCT 2010_Nien giam Thong ke_DSLD_2013_gui vu TH_Tonghop-phucdap-Tinh-Hanh-TuanAnh-V1" xfId="12811"/>
    <cellStyle name="1_CSKDCT 2010_Nien giam Thong ke_DSLD_2013_gui vu TH_Uoc-danso-2014-2015-2016-BoTaichinh" xfId="12812"/>
    <cellStyle name="1_CSKDCT 2010_Niengiam_Hung_final" xfId="12813"/>
    <cellStyle name="1_CSKDCT 2010_Niengiam_Hung_final 2" xfId="12814"/>
    <cellStyle name="1_CSKDCT 2010_Niengiam_Hung_final 3" xfId="12815"/>
    <cellStyle name="1_CSKDCT 2010_Sovu-lyhon-2014" xfId="12816"/>
    <cellStyle name="1_CSKDCT 2010_Tonghop-phucdap-Tinh-Hanh-TuanAnh-V1" xfId="12817"/>
    <cellStyle name="1_CSKDCT 2010_Uoc-danso-2014-2015-2016-BoTaichinh" xfId="12818"/>
    <cellStyle name="1_CSKDCT 2010_Uoctinh-danso-31-12-2013-BoTaichinh-OUT" xfId="12819"/>
    <cellStyle name="1_CucThongke-phucdap-Tuan-Anh" xfId="12820"/>
    <cellStyle name="1_CucThongke-phucdap-Tuan-Anh 2" xfId="12821"/>
    <cellStyle name="1_CucThongke-phucdap-Tuan-Anh 3" xfId="12822"/>
    <cellStyle name="1_dan so phan tich 10 nam(moi)" xfId="12823"/>
    <cellStyle name="1_dan so phan tich 10 nam(moi) 2" xfId="12824"/>
    <cellStyle name="1_dan so phan tich 10 nam(moi) 3" xfId="12825"/>
    <cellStyle name="1_dan so phan tich 10 nam(moi)_01 Danh muc hanh chinh (Nam)" xfId="12826"/>
    <cellStyle name="1_dan so phan tich 10 nam(moi)_01 Danh muc hanh chinh (Nam) 2" xfId="12827"/>
    <cellStyle name="1_dan so phan tich 10 nam(moi)_01 Danh muc hanh chinh (Nam) 3" xfId="12828"/>
    <cellStyle name="1_dan so phan tich 10 nam(moi)_01 Don vi HC" xfId="12829"/>
    <cellStyle name="1_dan so phan tich 10 nam(moi)_01 Don vi HC 2" xfId="12830"/>
    <cellStyle name="1_dan so phan tich 10 nam(moi)_01 Don vi HC 3" xfId="12831"/>
    <cellStyle name="1_dan so phan tich 10 nam(moi)_02 Danso_Laodong 2012(chuan) CO SO" xfId="12832"/>
    <cellStyle name="1_dan so phan tich 10 nam(moi)_02 Danso_Laodong 2012(chuan) CO SO 2" xfId="12833"/>
    <cellStyle name="1_dan so phan tich 10 nam(moi)_02 Danso_Laodong 2012(chuan) CO SO 3" xfId="12834"/>
    <cellStyle name="1_dan so phan tich 10 nam(moi)_04 Doanh nghiep va CSKDCT 2012" xfId="12835"/>
    <cellStyle name="1_dan so phan tich 10 nam(moi)_04 Doanh nghiep va CSKDCT 2012 2" xfId="12836"/>
    <cellStyle name="1_dan so phan tich 10 nam(moi)_04 Doanh nghiep va CSKDCT 2012 3" xfId="12837"/>
    <cellStyle name="1_dan so phan tich 10 nam(moi)_12 MSDC_Thuy Van" xfId="12838"/>
    <cellStyle name="1_dan so phan tich 10 nam(moi)_Ca the" xfId="12839"/>
    <cellStyle name="1_dan so phan tich 10 nam(moi)_ca the NGDD 2011" xfId="12840"/>
    <cellStyle name="1_dan so phan tich 10 nam(moi)_Ca the_ca the NGDD 2011" xfId="12841"/>
    <cellStyle name="1_dan so phan tich 10 nam(moi)_Ca the1(OK)" xfId="12842"/>
    <cellStyle name="1_dan so phan tich 10 nam(moi)_Dieuchinh-DSTB-2010-2014-Tinh-Trungcau-CTK" xfId="12843"/>
    <cellStyle name="1_dan so phan tich 10 nam(moi)_Dieuchinh-DSTB-2010-2014-Toanquoc-Chi-XMai-TAnh-25-12-2014" xfId="12844"/>
    <cellStyle name="1_dan so phan tich 10 nam(moi)_Dieuchinh-DSTB-2010-2014-Toanquoc-Chi-XMai-TAnh-25-12-2014_Dieuchinh-DSTB-2010-2014-Tinh-Trungcau-CTK" xfId="12845"/>
    <cellStyle name="1_dan so phan tich 10 nam(moi)_Dieuchinh-DSTB-2010-2014-Toanquoc-Chi-XMai-TAnh-25-12-2014_Tonghop-phucdap-Tinh-Hanh-TuanAnh-V1" xfId="12846"/>
    <cellStyle name="1_dan so phan tich 10 nam(moi)_Dieuchinh-DSTB-2010-2014-Toanquoc-Chi-XMai-TAnh-25-12-2014_Uoc-danso-2014-2015-2016-BoTaichinh" xfId="12847"/>
    <cellStyle name="1_dan so phan tich 10 nam(moi)_Don vi HC, dat dai, khi hau" xfId="12848"/>
    <cellStyle name="1_dan so phan tich 10 nam(moi)_Mau" xfId="12849"/>
    <cellStyle name="1_dan so phan tich 10 nam(moi)_Mau 2" xfId="12850"/>
    <cellStyle name="1_dan so phan tich 10 nam(moi)_Mau 3" xfId="12851"/>
    <cellStyle name="1_dan so phan tich 10 nam(moi)_Mau 4" xfId="12852"/>
    <cellStyle name="1_dan so phan tich 10 nam(moi)_Mau_Book2" xfId="12853"/>
    <cellStyle name="1_dan so phan tich 10 nam(moi)_Mau_Book2 2" xfId="12854"/>
    <cellStyle name="1_dan so phan tich 10 nam(moi)_Mau_Book2 3" xfId="12855"/>
    <cellStyle name="1_dan so phan tich 10 nam(moi)_Mau_NGTK-daydu-2014-Laodong" xfId="12856"/>
    <cellStyle name="1_dan so phan tich 10 nam(moi)_Mau_NGTK-daydu-2014-Laodong 2" xfId="12857"/>
    <cellStyle name="1_dan so phan tich 10 nam(moi)_Mau_NGTK-daydu-2014-Laodong 3" xfId="12858"/>
    <cellStyle name="1_dan so phan tich 10 nam(moi)_Mau_Niengiam_Hung_final" xfId="12859"/>
    <cellStyle name="1_dan so phan tich 10 nam(moi)_Mau_Niengiam_Hung_final 2" xfId="12860"/>
    <cellStyle name="1_dan so phan tich 10 nam(moi)_Mau_Niengiam_Hung_final 3" xfId="12861"/>
    <cellStyle name="1_dan so phan tich 10 nam(moi)_Mau_Sovu-lyhon-2014" xfId="12862"/>
    <cellStyle name="1_dan so phan tich 10 nam(moi)_NGDD 2013 Thu chi NSNN " xfId="12863"/>
    <cellStyle name="1_dan so phan tich 10 nam(moi)_NGDD 2013 Thu chi NSNN  2" xfId="12864"/>
    <cellStyle name="1_dan so phan tich 10 nam(moi)_NGDD 2013 Thu chi NSNN  3" xfId="12865"/>
    <cellStyle name="1_dan so phan tich 10 nam(moi)_NGTK-daydu-2014-VuDSLD(22.5.2015)" xfId="12866"/>
    <cellStyle name="1_dan so phan tich 10 nam(moi)_NGTK-daydu-2014-VuDSLD(22.5.2015) 2" xfId="12867"/>
    <cellStyle name="1_dan so phan tich 10 nam(moi)_NGTK-daydu-2014-VuDSLD(22.5.2015) 3" xfId="12868"/>
    <cellStyle name="1_dan so phan tich 10 nam(moi)_nien giam 28.5.12_sua tn_Oanh-gui-3.15pm-28-5-2012" xfId="12869"/>
    <cellStyle name="1_dan so phan tich 10 nam(moi)_Nien giam KT_TV 2010" xfId="12870"/>
    <cellStyle name="1_dan so phan tich 10 nam(moi)_Nien giam KT_TV 2010 2" xfId="12871"/>
    <cellStyle name="1_dan so phan tich 10 nam(moi)_Nien giam KT_TV 2010 3" xfId="12872"/>
    <cellStyle name="1_dan so phan tich 10 nam(moi)_Nien giam KT_TV 2010_Book1" xfId="12873"/>
    <cellStyle name="1_dan so phan tich 10 nam(moi)_Nien giam KT_TV 2010_Book1 2" xfId="12874"/>
    <cellStyle name="1_dan so phan tich 10 nam(moi)_Nien giam KT_TV 2010_Book1 3" xfId="12875"/>
    <cellStyle name="1_dan so phan tich 10 nam(moi)_nien giam tom tat nong nghiep 2013" xfId="12876"/>
    <cellStyle name="1_dan so phan tich 10 nam(moi)_Phan II (In)" xfId="12877"/>
    <cellStyle name="1_dan so phan tich 10 nam(moi)_Tysuat-dicu-1-nam-1-4-2014" xfId="12878"/>
    <cellStyle name="1_dan so phan tich 10 nam(moi)_Tysuat-dicu-1-nam-1-4-2014_Dieuchinh-DSTB-2010-2014-Tinh-Trungcau-CTK" xfId="12879"/>
    <cellStyle name="1_dan so phan tich 10 nam(moi)_Tysuat-dicu-1-nam-1-4-2014_Tonghop-phucdap-Tinh-Hanh-TuanAnh-V1" xfId="12880"/>
    <cellStyle name="1_dan so phan tich 10 nam(moi)_Tysuat-dicu-1-nam-1-4-2014_Uoc-danso-2014-2015-2016-BoTaichinh" xfId="12881"/>
    <cellStyle name="1_dan so phan tich 10 nam(moi)_Uoctinh-danso-31-12-2013-BoTaichinh-OUT" xfId="12882"/>
    <cellStyle name="1_dan so phan tich 10 nam(moi)_Xl0000006" xfId="12883"/>
    <cellStyle name="1_dan so phan tich 10 nam(moi)_Xl0000167" xfId="12884"/>
    <cellStyle name="1_dan so phan tich 10 nam(moi)_Xl0000167 2" xfId="12885"/>
    <cellStyle name="1_dan so phan tich 10 nam(moi)_Xl0000167 3" xfId="12886"/>
    <cellStyle name="1_dan so phan tich 10 nam(moi)_Y te-VH TT_Tam(1)" xfId="12887"/>
    <cellStyle name="1_Dat Dai NGTT -2013" xfId="12888"/>
    <cellStyle name="1_Dat Dai NGTT -2013 2" xfId="12889"/>
    <cellStyle name="1_Dat Dai NGTT -2013 3" xfId="12890"/>
    <cellStyle name="1_Dat Dai NGTT -2013 4" xfId="12891"/>
    <cellStyle name="1_Dat Dai NGTT -2013_Book2" xfId="12892"/>
    <cellStyle name="1_Dat Dai NGTT -2013_Book2 2" xfId="12893"/>
    <cellStyle name="1_Dat Dai NGTT -2013_Book2 3" xfId="12894"/>
    <cellStyle name="1_Dat Dai NGTT -2013_NGTK-daydu-2014-Laodong" xfId="12895"/>
    <cellStyle name="1_Dat Dai NGTT -2013_NGTK-daydu-2014-Laodong 2" xfId="12896"/>
    <cellStyle name="1_Dat Dai NGTT -2013_NGTK-daydu-2014-Laodong 3" xfId="12897"/>
    <cellStyle name="1_Dat Dai NGTT -2013_Niengiam_Hung_final" xfId="12898"/>
    <cellStyle name="1_Dat Dai NGTT -2013_Niengiam_Hung_final 2" xfId="12899"/>
    <cellStyle name="1_Dat Dai NGTT -2013_Niengiam_Hung_final 3" xfId="12900"/>
    <cellStyle name="1_Dat Dai NGTT -2013_Sovu-lyhon-2014" xfId="12901"/>
    <cellStyle name="1_Dieuchinh-DSTB-2010-2014-Tinh-Trungcau-CTK" xfId="12902"/>
    <cellStyle name="1_Giaoduc2013(ok)" xfId="12903"/>
    <cellStyle name="1_Giaoduc2013(ok) 2" xfId="12904"/>
    <cellStyle name="1_Giaoduc2013(ok) 3" xfId="12905"/>
    <cellStyle name="1_GTSXNN" xfId="12906"/>
    <cellStyle name="1_GTSXNN 2" xfId="12907"/>
    <cellStyle name="1_GTSXNN 3" xfId="12908"/>
    <cellStyle name="1_GTSXNN_Nongnghiep NGDD 2012_cap nhat den 24-5-2013(1)" xfId="12909"/>
    <cellStyle name="1_GTSXNN_Nongnghiep NGDD 2012_cap nhat den 24-5-2013(1) 2" xfId="12910"/>
    <cellStyle name="1_GTSXNN_Nongnghiep NGDD 2012_cap nhat den 24-5-2013(1) 3" xfId="12911"/>
    <cellStyle name="1_KI2008 Prototype-Balance of Payments-Mar2008-for typesetting" xfId="12912"/>
    <cellStyle name="1_Lam nghiep, thuy san 2010" xfId="12913"/>
    <cellStyle name="1_Lam nghiep, thuy san 2010 (ok)" xfId="12914"/>
    <cellStyle name="1_Lam nghiep, thuy san 2010 (ok) 2" xfId="12915"/>
    <cellStyle name="1_Lam nghiep, thuy san 2010 (ok)_01 Don vi HC" xfId="12916"/>
    <cellStyle name="1_Lam nghiep, thuy san 2010 (ok)_08 Cong nghiep 2010" xfId="12917"/>
    <cellStyle name="1_Lam nghiep, thuy san 2010 (ok)_08 Thuong mai va Du lich (Ok)" xfId="12918"/>
    <cellStyle name="1_Lam nghiep, thuy san 2010 (ok)_09 Chi so gia 2011- VuTKG-1 (Ok)" xfId="12919"/>
    <cellStyle name="1_Lam nghiep, thuy san 2010 (ok)_09 Du lich" xfId="12920"/>
    <cellStyle name="1_Lam nghiep, thuy san 2010 (ok)_09 Thuong mai va Du lich" xfId="12921"/>
    <cellStyle name="1_Lam nghiep, thuy san 2010 (ok)_10 Van tai va BCVT (da sua ok)" xfId="12922"/>
    <cellStyle name="1_Lam nghiep, thuy san 2010 (ok)_11 (3)" xfId="12923"/>
    <cellStyle name="1_Lam nghiep, thuy san 2010 (ok)_12 (2)" xfId="12924"/>
    <cellStyle name="1_Lam nghiep, thuy san 2010 (ok)_12 Giao duc, Y Te va Muc songnam2011" xfId="12925"/>
    <cellStyle name="1_Lam nghiep, thuy san 2010 (ok)_12 MSDC_Thuy Van" xfId="12926"/>
    <cellStyle name="1_Lam nghiep, thuy san 2010 (ok)_Book2" xfId="12927"/>
    <cellStyle name="1_Lam nghiep, thuy san 2010 (ok)_Don vi HC, dat dai, khi hau" xfId="12928"/>
    <cellStyle name="1_Lam nghiep, thuy san 2010 (ok)_Market DSLD 2013  Co so" xfId="12929"/>
    <cellStyle name="1_Lam nghiep, thuy san 2010 (ok)_Mau" xfId="12930"/>
    <cellStyle name="1_Lam nghiep, thuy san 2010 (ok)_NGTK-daydu-2014-Laodong" xfId="12931"/>
    <cellStyle name="1_Lam nghiep, thuy san 2010 (ok)_Nien giam Thong ke_DSLD_2013_gui vu TH" xfId="12932"/>
    <cellStyle name="1_Lam nghiep, thuy san 2010 (ok)_Nien giam Thong ke_DSLD_2013_gui vu TH_25-12-2014" xfId="12933"/>
    <cellStyle name="1_Lam nghiep, thuy san 2010 (ok)_nien giam tom tat du lich va XNK" xfId="12934"/>
    <cellStyle name="1_Lam nghiep, thuy san 2010 (ok)_Niengiam_Hung_final" xfId="12935"/>
    <cellStyle name="1_Lam nghiep, thuy san 2010 (ok)_Nongnghiep" xfId="12936"/>
    <cellStyle name="1_Lam nghiep, thuy san 2010 (ok)_Sovu-lyhon-2014" xfId="12937"/>
    <cellStyle name="1_Lam nghiep, thuy san 2010 (ok)_TKQG" xfId="12938"/>
    <cellStyle name="1_Lam nghiep, thuy san 2010 (ok)_Xl0000006" xfId="12939"/>
    <cellStyle name="1_Lam nghiep, thuy san 2010 (ok)_XNK" xfId="12940"/>
    <cellStyle name="1_Lam nghiep, thuy san 2010 (ok)_Y te-VH TT_Tam(1)" xfId="12941"/>
    <cellStyle name="1_Lam nghiep, thuy san 2010 10" xfId="12942"/>
    <cellStyle name="1_Lam nghiep, thuy san 2010 11" xfId="12943"/>
    <cellStyle name="1_Lam nghiep, thuy san 2010 12" xfId="12944"/>
    <cellStyle name="1_Lam nghiep, thuy san 2010 13" xfId="12945"/>
    <cellStyle name="1_Lam nghiep, thuy san 2010 14" xfId="12946"/>
    <cellStyle name="1_Lam nghiep, thuy san 2010 15" xfId="12947"/>
    <cellStyle name="1_Lam nghiep, thuy san 2010 16" xfId="12948"/>
    <cellStyle name="1_Lam nghiep, thuy san 2010 17" xfId="12949"/>
    <cellStyle name="1_Lam nghiep, thuy san 2010 18" xfId="12950"/>
    <cellStyle name="1_Lam nghiep, thuy san 2010 19" xfId="12951"/>
    <cellStyle name="1_Lam nghiep, thuy san 2010 2" xfId="12952"/>
    <cellStyle name="1_Lam nghiep, thuy san 2010 20" xfId="12953"/>
    <cellStyle name="1_Lam nghiep, thuy san 2010 21" xfId="12954"/>
    <cellStyle name="1_Lam nghiep, thuy san 2010 22" xfId="12955"/>
    <cellStyle name="1_Lam nghiep, thuy san 2010 23" xfId="12956"/>
    <cellStyle name="1_Lam nghiep, thuy san 2010 24" xfId="12957"/>
    <cellStyle name="1_Lam nghiep, thuy san 2010 25" xfId="12958"/>
    <cellStyle name="1_Lam nghiep, thuy san 2010 26" xfId="12959"/>
    <cellStyle name="1_Lam nghiep, thuy san 2010 27" xfId="12960"/>
    <cellStyle name="1_Lam nghiep, thuy san 2010 3" xfId="12961"/>
    <cellStyle name="1_Lam nghiep, thuy san 2010 4" xfId="12962"/>
    <cellStyle name="1_Lam nghiep, thuy san 2010 5" xfId="12963"/>
    <cellStyle name="1_Lam nghiep, thuy san 2010 6" xfId="12964"/>
    <cellStyle name="1_Lam nghiep, thuy san 2010 7" xfId="12965"/>
    <cellStyle name="1_Lam nghiep, thuy san 2010 8" xfId="12966"/>
    <cellStyle name="1_Lam nghiep, thuy san 2010 9" xfId="12967"/>
    <cellStyle name="1_Lam nghiep, thuy san 2010_01 Danh muc hanh chinh (Nam)" xfId="12968"/>
    <cellStyle name="1_Lam nghiep, thuy san 2010_01 Don vi HC" xfId="12969"/>
    <cellStyle name="1_Lam nghiep, thuy san 2010_01 Don vi HC 2" xfId="12970"/>
    <cellStyle name="1_Lam nghiep, thuy san 2010_01 Don vi HC_Book2" xfId="12971"/>
    <cellStyle name="1_Lam nghiep, thuy san 2010_01 Don vi HC_NGTK-daydu-2014-Laodong" xfId="12972"/>
    <cellStyle name="1_Lam nghiep, thuy san 2010_01 Don vi HC_Niengiam_Hung_final" xfId="12973"/>
    <cellStyle name="1_Lam nghiep, thuy san 2010_01 Don vi HC_Sovu-lyhon-2014" xfId="12974"/>
    <cellStyle name="1_Lam nghiep, thuy san 2010_02  Dan so lao dong(OK)" xfId="12975"/>
    <cellStyle name="1_Lam nghiep, thuy san 2010_02 Danso_Laodong 2012(chuan) CO SO" xfId="12976"/>
    <cellStyle name="1_Lam nghiep, thuy san 2010_03 TKQG va Thu chi NSNN 2012" xfId="12977"/>
    <cellStyle name="1_Lam nghiep, thuy san 2010_04 Doanh nghiep va CSKDCT 2012" xfId="12978"/>
    <cellStyle name="1_Lam nghiep, thuy san 2010_05 Doanh nghiep va Ca the_2011 (Ok)" xfId="12979"/>
    <cellStyle name="1_Lam nghiep, thuy san 2010_06 NGTT LN,TS 2013 co so" xfId="12980"/>
    <cellStyle name="1_Lam nghiep, thuy san 2010_06 Nong, lam nghiep 2010  (ok)" xfId="12981"/>
    <cellStyle name="1_Lam nghiep, thuy san 2010_07 NGTT CN 2012" xfId="12982"/>
    <cellStyle name="1_Lam nghiep, thuy san 2010_08 Thuong mai Tong muc - Diep" xfId="12983"/>
    <cellStyle name="1_Lam nghiep, thuy san 2010_08 Thuong mai va Du lich (Ok)" xfId="12984"/>
    <cellStyle name="1_Lam nghiep, thuy san 2010_08 Thuong mai va Du lich (Ok) 2" xfId="12985"/>
    <cellStyle name="1_Lam nghiep, thuy san 2010_08 Thuong mai va Du lich (Ok)_nien giam tom tat nong nghiep 2013" xfId="12986"/>
    <cellStyle name="1_Lam nghiep, thuy san 2010_08 Thuong mai va Du lich (Ok)_Phan II (In)" xfId="12987"/>
    <cellStyle name="1_Lam nghiep, thuy san 2010_09 Chi so gia 2011- VuTKG-1 (Ok)" xfId="12988"/>
    <cellStyle name="1_Lam nghiep, thuy san 2010_09 Chi so gia 2011- VuTKG-1 (Ok) 2" xfId="12989"/>
    <cellStyle name="1_Lam nghiep, thuy san 2010_09 Chi so gia 2011- VuTKG-1 (Ok)_nien giam tom tat nong nghiep 2013" xfId="12990"/>
    <cellStyle name="1_Lam nghiep, thuy san 2010_09 Chi so gia 2011- VuTKG-1 (Ok)_Phan II (In)" xfId="12991"/>
    <cellStyle name="1_Lam nghiep, thuy san 2010_09 Du lich" xfId="12992"/>
    <cellStyle name="1_Lam nghiep, thuy san 2010_09 Du lich 2" xfId="12993"/>
    <cellStyle name="1_Lam nghiep, thuy san 2010_09 Du lich_nien giam tom tat nong nghiep 2013" xfId="12994"/>
    <cellStyle name="1_Lam nghiep, thuy san 2010_09 Du lich_Phan II (In)" xfId="12995"/>
    <cellStyle name="1_Lam nghiep, thuy san 2010_09 Thuong mai va Du lich" xfId="12996"/>
    <cellStyle name="1_Lam nghiep, thuy san 2010_10 Van tai va BCVT (da sua ok)" xfId="12997"/>
    <cellStyle name="1_Lam nghiep, thuy san 2010_10 Van tai va BCVT (da sua ok) 2" xfId="12998"/>
    <cellStyle name="1_Lam nghiep, thuy san 2010_10 Van tai va BCVT (da sua ok)_nien giam tom tat nong nghiep 2013" xfId="12999"/>
    <cellStyle name="1_Lam nghiep, thuy san 2010_10 Van tai va BCVT (da sua ok)_Phan II (In)" xfId="13000"/>
    <cellStyle name="1_Lam nghiep, thuy san 2010_11 (3)" xfId="13001"/>
    <cellStyle name="1_Lam nghiep, thuy san 2010_11 (3) 2" xfId="13002"/>
    <cellStyle name="1_Lam nghiep, thuy san 2010_11 (3)_04 Doanh nghiep va CSKDCT 2012" xfId="13003"/>
    <cellStyle name="1_Lam nghiep, thuy san 2010_11 (3)_Book2" xfId="13004"/>
    <cellStyle name="1_Lam nghiep, thuy san 2010_11 (3)_NGTK-daydu-2014-Laodong" xfId="13005"/>
    <cellStyle name="1_Lam nghiep, thuy san 2010_11 (3)_nien giam tom tat nong nghiep 2013" xfId="13006"/>
    <cellStyle name="1_Lam nghiep, thuy san 2010_11 (3)_Niengiam_Hung_final" xfId="13007"/>
    <cellStyle name="1_Lam nghiep, thuy san 2010_11 (3)_Phan II (In)" xfId="13008"/>
    <cellStyle name="1_Lam nghiep, thuy san 2010_11 (3)_Sovu-lyhon-2014" xfId="13009"/>
    <cellStyle name="1_Lam nghiep, thuy san 2010_11 (3)_Xl0000167" xfId="13010"/>
    <cellStyle name="1_Lam nghiep, thuy san 2010_12 (2)" xfId="13011"/>
    <cellStyle name="1_Lam nghiep, thuy san 2010_12 (2) 2" xfId="13012"/>
    <cellStyle name="1_Lam nghiep, thuy san 2010_12 (2)_04 Doanh nghiep va CSKDCT 2012" xfId="13013"/>
    <cellStyle name="1_Lam nghiep, thuy san 2010_12 (2)_Book2" xfId="13014"/>
    <cellStyle name="1_Lam nghiep, thuy san 2010_12 (2)_NGTK-daydu-2014-Laodong" xfId="13015"/>
    <cellStyle name="1_Lam nghiep, thuy san 2010_12 (2)_nien giam tom tat nong nghiep 2013" xfId="13016"/>
    <cellStyle name="1_Lam nghiep, thuy san 2010_12 (2)_Niengiam_Hung_final" xfId="13017"/>
    <cellStyle name="1_Lam nghiep, thuy san 2010_12 (2)_Phan II (In)" xfId="13018"/>
    <cellStyle name="1_Lam nghiep, thuy san 2010_12 (2)_Sovu-lyhon-2014" xfId="13019"/>
    <cellStyle name="1_Lam nghiep, thuy san 2010_12 (2)_Xl0000167" xfId="13020"/>
    <cellStyle name="1_Lam nghiep, thuy san 2010_12 Giao duc, Y Te va Muc songnam2011" xfId="13021"/>
    <cellStyle name="1_Lam nghiep, thuy san 2010_12 Giao duc, Y Te va Muc songnam2011 2" xfId="13022"/>
    <cellStyle name="1_Lam nghiep, thuy san 2010_12 Giao duc, Y Te va Muc songnam2011_nien giam tom tat nong nghiep 2013" xfId="13023"/>
    <cellStyle name="1_Lam nghiep, thuy san 2010_12 Giao duc, Y Te va Muc songnam2011_Phan II (In)" xfId="13024"/>
    <cellStyle name="1_Lam nghiep, thuy san 2010_12 MSDC_Thuy Van" xfId="13025"/>
    <cellStyle name="1_Lam nghiep, thuy san 2010_13 Van tai 2012" xfId="13026"/>
    <cellStyle name="1_Lam nghiep, thuy san 2010_Bo sung 04 bieu Cong nghiep" xfId="13027"/>
    <cellStyle name="1_Lam nghiep, thuy san 2010_Bo sung 04 bieu Cong nghiep 2" xfId="13028"/>
    <cellStyle name="1_Lam nghiep, thuy san 2010_Bo sung 04 bieu Cong nghiep_01 Don vi HC" xfId="13029"/>
    <cellStyle name="1_Lam nghiep, thuy san 2010_Bo sung 04 bieu Cong nghiep_09 Thuong mai va Du lich" xfId="13030"/>
    <cellStyle name="1_Lam nghiep, thuy san 2010_Bo sung 04 bieu Cong nghiep_12 MSDC_Thuy Van" xfId="13031"/>
    <cellStyle name="1_Lam nghiep, thuy san 2010_Bo sung 04 bieu Cong nghiep_Book2" xfId="13032"/>
    <cellStyle name="1_Lam nghiep, thuy san 2010_Bo sung 04 bieu Cong nghiep_Don vi HC, dat dai, khi hau" xfId="13033"/>
    <cellStyle name="1_Lam nghiep, thuy san 2010_Bo sung 04 bieu Cong nghiep_Market DSLD 2013  Co so" xfId="13034"/>
    <cellStyle name="1_Lam nghiep, thuy san 2010_Bo sung 04 bieu Cong nghiep_Mau" xfId="13035"/>
    <cellStyle name="1_Lam nghiep, thuy san 2010_Bo sung 04 bieu Cong nghiep_NGTK-daydu-2014-Laodong" xfId="13036"/>
    <cellStyle name="1_Lam nghiep, thuy san 2010_Bo sung 04 bieu Cong nghiep_Nien giam Thong ke_DSLD_2013_gui vu TH" xfId="13037"/>
    <cellStyle name="1_Lam nghiep, thuy san 2010_Bo sung 04 bieu Cong nghiep_Nien giam Thong ke_DSLD_2013_gui vu TH_25-12-2014" xfId="13038"/>
    <cellStyle name="1_Lam nghiep, thuy san 2010_Bo sung 04 bieu Cong nghiep_Niengiam_Hung_final" xfId="13039"/>
    <cellStyle name="1_Lam nghiep, thuy san 2010_Bo sung 04 bieu Cong nghiep_Sovu-lyhon-2014" xfId="13040"/>
    <cellStyle name="1_Lam nghiep, thuy san 2010_Bo sung 04 bieu Cong nghiep_TKQG" xfId="13041"/>
    <cellStyle name="1_Lam nghiep, thuy san 2010_Bo sung 04 bieu Cong nghiep_Xl0000006" xfId="13042"/>
    <cellStyle name="1_Lam nghiep, thuy san 2010_Bo sung 04 bieu Cong nghiep_Y te-VH TT_Tam(1)" xfId="13043"/>
    <cellStyle name="1_Lam nghiep, thuy san 2010_Book2" xfId="13044"/>
    <cellStyle name="1_Lam nghiep, thuy san 2010_CucThongke-phucdap-Tuan-Anh" xfId="13045"/>
    <cellStyle name="1_Lam nghiep, thuy san 2010_Don vi HC, dat dai, khi hau" xfId="13046"/>
    <cellStyle name="1_Lam nghiep, thuy san 2010_Giaoduc2013(ok)" xfId="13047"/>
    <cellStyle name="1_Lam nghiep, thuy san 2010_GTSXNN" xfId="13048"/>
    <cellStyle name="1_Lam nghiep, thuy san 2010_GTSXNN 2" xfId="13049"/>
    <cellStyle name="1_Lam nghiep, thuy san 2010_GTSXNN_Nongnghiep NGDD 2012_cap nhat den 24-5-2013(1)" xfId="13050"/>
    <cellStyle name="1_Lam nghiep, thuy san 2010_Maket NGTT2012 LN,TS (7-1-2013)" xfId="13051"/>
    <cellStyle name="1_Lam nghiep, thuy san 2010_Maket NGTT2012 LN,TS (7-1-2013)_Nongnghiep" xfId="13052"/>
    <cellStyle name="1_Lam nghiep, thuy san 2010_Market DSLD 2013  Co so" xfId="13053"/>
    <cellStyle name="1_Lam nghiep, thuy san 2010_Mau" xfId="13054"/>
    <cellStyle name="1_Lam nghiep, thuy san 2010_Ngiam_lamnghiep_2011_v2(1)(1)" xfId="13055"/>
    <cellStyle name="1_Lam nghiep, thuy san 2010_Ngiam_lamnghiep_2011_v2(1)(1)_Nongnghiep" xfId="13056"/>
    <cellStyle name="1_Lam nghiep, thuy san 2010_NGTK-daydu-2014-Laodong" xfId="13057"/>
    <cellStyle name="1_Lam nghiep, thuy san 2010_NGTT LN,TS 2012 (Chuan)" xfId="13058"/>
    <cellStyle name="1_Lam nghiep, thuy san 2010_Nien giam day du  Nong nghiep 2010" xfId="13059"/>
    <cellStyle name="1_Lam nghiep, thuy san 2010_Nien giam Thong ke_DSLD_2013_gui vu TH" xfId="13060"/>
    <cellStyle name="1_Lam nghiep, thuy san 2010_Nien giam Thong ke_DSLD_2013_gui vu TH_25-12-2014" xfId="13061"/>
    <cellStyle name="1_Lam nghiep, thuy san 2010_nien giam tom tat 2010 (thuy)" xfId="13062"/>
    <cellStyle name="1_Lam nghiep, thuy san 2010_nien giam tom tat 2010 (thuy) 2" xfId="13063"/>
    <cellStyle name="1_Lam nghiep, thuy san 2010_nien giam tom tat 2010 (thuy)_01 Don vi HC" xfId="13064"/>
    <cellStyle name="1_Lam nghiep, thuy san 2010_nien giam tom tat 2010 (thuy)_09 Thuong mai va Du lich" xfId="13065"/>
    <cellStyle name="1_Lam nghiep, thuy san 2010_nien giam tom tat 2010 (thuy)_12 MSDC_Thuy Van" xfId="13066"/>
    <cellStyle name="1_Lam nghiep, thuy san 2010_nien giam tom tat 2010 (thuy)_Book2" xfId="13067"/>
    <cellStyle name="1_Lam nghiep, thuy san 2010_nien giam tom tat 2010 (thuy)_Don vi HC, dat dai, khi hau" xfId="13068"/>
    <cellStyle name="1_Lam nghiep, thuy san 2010_nien giam tom tat 2010 (thuy)_Market DSLD 2013  Co so" xfId="13069"/>
    <cellStyle name="1_Lam nghiep, thuy san 2010_nien giam tom tat 2010 (thuy)_Mau" xfId="13070"/>
    <cellStyle name="1_Lam nghiep, thuy san 2010_nien giam tom tat 2010 (thuy)_NGTK-daydu-2014-Laodong" xfId="13071"/>
    <cellStyle name="1_Lam nghiep, thuy san 2010_nien giam tom tat 2010 (thuy)_Nien giam Thong ke_DSLD_2013_gui vu TH" xfId="13072"/>
    <cellStyle name="1_Lam nghiep, thuy san 2010_nien giam tom tat 2010 (thuy)_Nien giam Thong ke_DSLD_2013_gui vu TH_25-12-2014" xfId="13073"/>
    <cellStyle name="1_Lam nghiep, thuy san 2010_nien giam tom tat 2010 (thuy)_Niengiam_Hung_final" xfId="13074"/>
    <cellStyle name="1_Lam nghiep, thuy san 2010_nien giam tom tat 2010 (thuy)_Sovu-lyhon-2014" xfId="13075"/>
    <cellStyle name="1_Lam nghiep, thuy san 2010_nien giam tom tat 2010 (thuy)_TKQG" xfId="13076"/>
    <cellStyle name="1_Lam nghiep, thuy san 2010_nien giam tom tat 2010 (thuy)_Xl0000006" xfId="13077"/>
    <cellStyle name="1_Lam nghiep, thuy san 2010_nien giam tom tat 2010 (thuy)_Y te-VH TT_Tam(1)" xfId="13078"/>
    <cellStyle name="1_Lam nghiep, thuy san 2010_Nien giam TT Vu Nong nghiep 2012(solieu)-gui Vu TH 29-3-2013" xfId="13079"/>
    <cellStyle name="1_Lam nghiep, thuy san 2010_Niengiam_Hung_final" xfId="13080"/>
    <cellStyle name="1_Lam nghiep, thuy san 2010_Nongnghiep" xfId="13081"/>
    <cellStyle name="1_Lam nghiep, thuy san 2010_Nongnghiep 2" xfId="13082"/>
    <cellStyle name="1_Lam nghiep, thuy san 2010_Nongnghiep_Nongnghiep NGDD 2012_cap nhat den 24-5-2013(1)" xfId="13083"/>
    <cellStyle name="1_Lam nghiep, thuy san 2010_Sovu-lyhon-2014" xfId="13084"/>
    <cellStyle name="1_Lam nghiep, thuy san 2010_TKQG" xfId="13085"/>
    <cellStyle name="1_Lam nghiep, thuy san 2010_Xl0000006" xfId="13086"/>
    <cellStyle name="1_Lam nghiep, thuy san 2010_Xl0000147" xfId="13087"/>
    <cellStyle name="1_Lam nghiep, thuy san 2010_Xl0000167" xfId="13088"/>
    <cellStyle name="1_Lam nghiep, thuy san 2010_XNK" xfId="13089"/>
    <cellStyle name="1_Lam nghiep, thuy san 2010_XNK 2" xfId="13090"/>
    <cellStyle name="1_Lam nghiep, thuy san 2010_XNK_nien giam tom tat nong nghiep 2013" xfId="13091"/>
    <cellStyle name="1_Lam nghiep, thuy san 2010_XNK_Phan II (In)" xfId="13092"/>
    <cellStyle name="1_Lam nghiep, thuy san 2010_XNK-Market" xfId="13093"/>
    <cellStyle name="1_Lam nghiep, thuy san 2010_Y te-VH TT_Tam(1)" xfId="13094"/>
    <cellStyle name="1_LAO-KI 2010-updated" xfId="13095"/>
    <cellStyle name="1_Maket NGTT Cong nghiep 2011" xfId="13096"/>
    <cellStyle name="1_Maket NGTT Cong nghiep 2011 2" xfId="13097"/>
    <cellStyle name="1_Maket NGTT Cong nghiep 2011 3" xfId="13098"/>
    <cellStyle name="1_Maket NGTT Cong nghiep 2011_08 Cong nghiep 2010" xfId="13099"/>
    <cellStyle name="1_Maket NGTT Cong nghiep 2011_08 Cong nghiep 2010 2" xfId="13100"/>
    <cellStyle name="1_Maket NGTT Cong nghiep 2011_08 Cong nghiep 2010 3" xfId="13101"/>
    <cellStyle name="1_Maket NGTT Cong nghiep 2011_08 Thuong mai va Du lich (Ok)" xfId="13102"/>
    <cellStyle name="1_Maket NGTT Cong nghiep 2011_08 Thuong mai va Du lich (Ok) 2" xfId="13103"/>
    <cellStyle name="1_Maket NGTT Cong nghiep 2011_08 Thuong mai va Du lich (Ok) 3" xfId="13104"/>
    <cellStyle name="1_Maket NGTT Cong nghiep 2011_09 Chi so gia 2011- VuTKG-1 (Ok)" xfId="13105"/>
    <cellStyle name="1_Maket NGTT Cong nghiep 2011_09 Chi so gia 2011- VuTKG-1 (Ok) 2" xfId="13106"/>
    <cellStyle name="1_Maket NGTT Cong nghiep 2011_09 Chi so gia 2011- VuTKG-1 (Ok) 3" xfId="13107"/>
    <cellStyle name="1_Maket NGTT Cong nghiep 2011_09 Du lich" xfId="13108"/>
    <cellStyle name="1_Maket NGTT Cong nghiep 2011_09 Du lich 2" xfId="13109"/>
    <cellStyle name="1_Maket NGTT Cong nghiep 2011_09 Du lich 3" xfId="13110"/>
    <cellStyle name="1_Maket NGTT Cong nghiep 2011_10 Van tai va BCVT (da sua ok)" xfId="13111"/>
    <cellStyle name="1_Maket NGTT Cong nghiep 2011_10 Van tai va BCVT (da sua ok) 2" xfId="13112"/>
    <cellStyle name="1_Maket NGTT Cong nghiep 2011_10 Van tai va BCVT (da sua ok) 3" xfId="13113"/>
    <cellStyle name="1_Maket NGTT Cong nghiep 2011_12 Giao duc, Y Te va Muc songnam2011" xfId="13114"/>
    <cellStyle name="1_Maket NGTT Cong nghiep 2011_12 Giao duc, Y Te va Muc songnam2011 2" xfId="13115"/>
    <cellStyle name="1_Maket NGTT Cong nghiep 2011_12 Giao duc, Y Te va Muc songnam2011 3" xfId="13116"/>
    <cellStyle name="1_Maket NGTT Cong nghiep 2011_nien giam tom tat du lich va XNK" xfId="13117"/>
    <cellStyle name="1_Maket NGTT Cong nghiep 2011_nien giam tom tat du lich va XNK 2" xfId="13118"/>
    <cellStyle name="1_Maket NGTT Cong nghiep 2011_nien giam tom tat du lich va XNK 3" xfId="13119"/>
    <cellStyle name="1_Maket NGTT Cong nghiep 2011_Nongnghiep" xfId="13120"/>
    <cellStyle name="1_Maket NGTT Cong nghiep 2011_Nongnghiep 2" xfId="13121"/>
    <cellStyle name="1_Maket NGTT Cong nghiep 2011_Nongnghiep 3" xfId="13122"/>
    <cellStyle name="1_Maket NGTT Cong nghiep 2011_XNK" xfId="13123"/>
    <cellStyle name="1_Maket NGTT Cong nghiep 2011_XNK 2" xfId="13124"/>
    <cellStyle name="1_Maket NGTT Cong nghiep 2011_XNK 3" xfId="13125"/>
    <cellStyle name="1_Maket NGTT Doanh Nghiep 2011" xfId="13126"/>
    <cellStyle name="1_Maket NGTT Doanh Nghiep 2011 2" xfId="13127"/>
    <cellStyle name="1_Maket NGTT Doanh Nghiep 2011 3" xfId="13128"/>
    <cellStyle name="1_Maket NGTT Doanh Nghiep 2011_08 Cong nghiep 2010" xfId="13129"/>
    <cellStyle name="1_Maket NGTT Doanh Nghiep 2011_08 Cong nghiep 2010 2" xfId="13130"/>
    <cellStyle name="1_Maket NGTT Doanh Nghiep 2011_08 Cong nghiep 2010 3" xfId="13131"/>
    <cellStyle name="1_Maket NGTT Doanh Nghiep 2011_08 Thuong mai va Du lich (Ok)" xfId="13132"/>
    <cellStyle name="1_Maket NGTT Doanh Nghiep 2011_08 Thuong mai va Du lich (Ok) 2" xfId="13133"/>
    <cellStyle name="1_Maket NGTT Doanh Nghiep 2011_08 Thuong mai va Du lich (Ok) 3" xfId="13134"/>
    <cellStyle name="1_Maket NGTT Doanh Nghiep 2011_09 Chi so gia 2011- VuTKG-1 (Ok)" xfId="13135"/>
    <cellStyle name="1_Maket NGTT Doanh Nghiep 2011_09 Chi so gia 2011- VuTKG-1 (Ok) 2" xfId="13136"/>
    <cellStyle name="1_Maket NGTT Doanh Nghiep 2011_09 Chi so gia 2011- VuTKG-1 (Ok) 3" xfId="13137"/>
    <cellStyle name="1_Maket NGTT Doanh Nghiep 2011_09 Du lich" xfId="13138"/>
    <cellStyle name="1_Maket NGTT Doanh Nghiep 2011_09 Du lich 2" xfId="13139"/>
    <cellStyle name="1_Maket NGTT Doanh Nghiep 2011_09 Du lich 3" xfId="13140"/>
    <cellStyle name="1_Maket NGTT Doanh Nghiep 2011_10 Van tai va BCVT (da sua ok)" xfId="13141"/>
    <cellStyle name="1_Maket NGTT Doanh Nghiep 2011_10 Van tai va BCVT (da sua ok) 2" xfId="13142"/>
    <cellStyle name="1_Maket NGTT Doanh Nghiep 2011_10 Van tai va BCVT (da sua ok) 3" xfId="13143"/>
    <cellStyle name="1_Maket NGTT Doanh Nghiep 2011_12 Giao duc, Y Te va Muc songnam2011" xfId="13144"/>
    <cellStyle name="1_Maket NGTT Doanh Nghiep 2011_12 Giao duc, Y Te va Muc songnam2011 2" xfId="13145"/>
    <cellStyle name="1_Maket NGTT Doanh Nghiep 2011_12 Giao duc, Y Te va Muc songnam2011 3" xfId="13146"/>
    <cellStyle name="1_Maket NGTT Doanh Nghiep 2011_nien giam tom tat du lich va XNK" xfId="13147"/>
    <cellStyle name="1_Maket NGTT Doanh Nghiep 2011_nien giam tom tat du lich va XNK 2" xfId="13148"/>
    <cellStyle name="1_Maket NGTT Doanh Nghiep 2011_nien giam tom tat du lich va XNK 3" xfId="13149"/>
    <cellStyle name="1_Maket NGTT Doanh Nghiep 2011_Nongnghiep" xfId="13150"/>
    <cellStyle name="1_Maket NGTT Doanh Nghiep 2011_Nongnghiep 2" xfId="13151"/>
    <cellStyle name="1_Maket NGTT Doanh Nghiep 2011_Nongnghiep 3" xfId="13152"/>
    <cellStyle name="1_Maket NGTT Doanh Nghiep 2011_XNK" xfId="13153"/>
    <cellStyle name="1_Maket NGTT Doanh Nghiep 2011_XNK 2" xfId="13154"/>
    <cellStyle name="1_Maket NGTT Doanh Nghiep 2011_XNK 3" xfId="13155"/>
    <cellStyle name="1_Maket NGTT Thu chi NS 2011" xfId="13156"/>
    <cellStyle name="1_Maket NGTT Thu chi NS 2011 2" xfId="13157"/>
    <cellStyle name="1_Maket NGTT Thu chi NS 2011 3" xfId="13158"/>
    <cellStyle name="1_Maket NGTT Thu chi NS 2011_08 Cong nghiep 2010" xfId="13159"/>
    <cellStyle name="1_Maket NGTT Thu chi NS 2011_08 Cong nghiep 2010 2" xfId="13160"/>
    <cellStyle name="1_Maket NGTT Thu chi NS 2011_08 Cong nghiep 2010 3" xfId="13161"/>
    <cellStyle name="1_Maket NGTT Thu chi NS 2011_08 Thuong mai va Du lich (Ok)" xfId="13162"/>
    <cellStyle name="1_Maket NGTT Thu chi NS 2011_08 Thuong mai va Du lich (Ok) 2" xfId="13163"/>
    <cellStyle name="1_Maket NGTT Thu chi NS 2011_08 Thuong mai va Du lich (Ok) 3" xfId="13164"/>
    <cellStyle name="1_Maket NGTT Thu chi NS 2011_09 Chi so gia 2011- VuTKG-1 (Ok)" xfId="13165"/>
    <cellStyle name="1_Maket NGTT Thu chi NS 2011_09 Chi so gia 2011- VuTKG-1 (Ok) 2" xfId="13166"/>
    <cellStyle name="1_Maket NGTT Thu chi NS 2011_09 Chi so gia 2011- VuTKG-1 (Ok) 3" xfId="13167"/>
    <cellStyle name="1_Maket NGTT Thu chi NS 2011_09 Du lich" xfId="13168"/>
    <cellStyle name="1_Maket NGTT Thu chi NS 2011_09 Du lich 2" xfId="13169"/>
    <cellStyle name="1_Maket NGTT Thu chi NS 2011_09 Du lich 3" xfId="13170"/>
    <cellStyle name="1_Maket NGTT Thu chi NS 2011_10 Van tai va BCVT (da sua ok)" xfId="13171"/>
    <cellStyle name="1_Maket NGTT Thu chi NS 2011_10 Van tai va BCVT (da sua ok) 2" xfId="13172"/>
    <cellStyle name="1_Maket NGTT Thu chi NS 2011_10 Van tai va BCVT (da sua ok) 3" xfId="13173"/>
    <cellStyle name="1_Maket NGTT Thu chi NS 2011_12 Giao duc, Y Te va Muc songnam2011" xfId="13174"/>
    <cellStyle name="1_Maket NGTT Thu chi NS 2011_12 Giao duc, Y Te va Muc songnam2011 2" xfId="13175"/>
    <cellStyle name="1_Maket NGTT Thu chi NS 2011_12 Giao duc, Y Te va Muc songnam2011 3" xfId="13176"/>
    <cellStyle name="1_Maket NGTT Thu chi NS 2011_nien giam tom tat du lich va XNK" xfId="13177"/>
    <cellStyle name="1_Maket NGTT Thu chi NS 2011_nien giam tom tat du lich va XNK 2" xfId="13178"/>
    <cellStyle name="1_Maket NGTT Thu chi NS 2011_nien giam tom tat du lich va XNK 3" xfId="13179"/>
    <cellStyle name="1_Maket NGTT Thu chi NS 2011_Nongnghiep" xfId="13180"/>
    <cellStyle name="1_Maket NGTT Thu chi NS 2011_Nongnghiep 2" xfId="13181"/>
    <cellStyle name="1_Maket NGTT Thu chi NS 2011_Nongnghiep 3" xfId="13182"/>
    <cellStyle name="1_Maket NGTT Thu chi NS 2011_XNK" xfId="13183"/>
    <cellStyle name="1_Maket NGTT Thu chi NS 2011_XNK 2" xfId="13184"/>
    <cellStyle name="1_Maket NGTT Thu chi NS 2011_XNK 3" xfId="13185"/>
    <cellStyle name="1_Maket NGTT2012 LN,TS (7-1-2013)" xfId="13186"/>
    <cellStyle name="1_Maket NGTT2012 LN,TS (7-1-2013) 2" xfId="13187"/>
    <cellStyle name="1_Maket NGTT2012 LN,TS (7-1-2013) 3" xfId="13188"/>
    <cellStyle name="1_Maket NGTT2012 LN,TS (7-1-2013)_Nongnghiep" xfId="13189"/>
    <cellStyle name="1_Maket NGTT2012 LN,TS (7-1-2013)_Nongnghiep 2" xfId="13190"/>
    <cellStyle name="1_Maket NGTT2012 LN,TS (7-1-2013)_Nongnghiep 3" xfId="13191"/>
    <cellStyle name="1_Market DSLD 2013  Co so" xfId="13192"/>
    <cellStyle name="1_Market DSLD 2013  Co so_Dieuchinh-DSTB-2010-2014-Tinh-Trungcau-CTK" xfId="13193"/>
    <cellStyle name="1_Market DSLD 2013  Co so_Tonghop-phucdap-Tinh-Hanh-TuanAnh-V1" xfId="13194"/>
    <cellStyle name="1_Market DSLD 2013  Co so_Uoc-danso-2014-2015-2016-BoTaichinh" xfId="13195"/>
    <cellStyle name="1_Mau" xfId="13196"/>
    <cellStyle name="1_Mau 2" xfId="13197"/>
    <cellStyle name="1_Mau 3" xfId="13198"/>
    <cellStyle name="1_Ngiam_lamnghiep_2011_v2(1)(1)" xfId="13199"/>
    <cellStyle name="1_Ngiam_lamnghiep_2011_v2(1)(1) 2" xfId="13200"/>
    <cellStyle name="1_Ngiam_lamnghiep_2011_v2(1)(1) 3" xfId="13201"/>
    <cellStyle name="1_Ngiam_lamnghiep_2011_v2(1)(1)_Nongnghiep" xfId="13202"/>
    <cellStyle name="1_Ngiam_lamnghiep_2011_v2(1)(1)_Nongnghiep 2" xfId="13203"/>
    <cellStyle name="1_Ngiam_lamnghiep_2011_v2(1)(1)_Nongnghiep 3" xfId="13204"/>
    <cellStyle name="1_NGTK-daydu-2014-Laodong" xfId="13205"/>
    <cellStyle name="1_NGTK-daydu-2014-Laodong 2" xfId="13206"/>
    <cellStyle name="1_NGTK-daydu-2014-Laodong 3" xfId="13207"/>
    <cellStyle name="1_NGTT Ca the 2011 Diep" xfId="13208"/>
    <cellStyle name="1_NGTT Ca the 2011 Diep 2" xfId="13209"/>
    <cellStyle name="1_NGTT Ca the 2011 Diep 3" xfId="13210"/>
    <cellStyle name="1_NGTT Ca the 2011 Diep_08 Cong nghiep 2010" xfId="13211"/>
    <cellStyle name="1_NGTT Ca the 2011 Diep_08 Cong nghiep 2010 2" xfId="13212"/>
    <cellStyle name="1_NGTT Ca the 2011 Diep_08 Cong nghiep 2010 3" xfId="13213"/>
    <cellStyle name="1_NGTT Ca the 2011 Diep_08 Thuong mai va Du lich (Ok)" xfId="13214"/>
    <cellStyle name="1_NGTT Ca the 2011 Diep_08 Thuong mai va Du lich (Ok) 2" xfId="13215"/>
    <cellStyle name="1_NGTT Ca the 2011 Diep_08 Thuong mai va Du lich (Ok) 3" xfId="13216"/>
    <cellStyle name="1_NGTT Ca the 2011 Diep_09 Chi so gia 2011- VuTKG-1 (Ok)" xfId="13217"/>
    <cellStyle name="1_NGTT Ca the 2011 Diep_09 Chi so gia 2011- VuTKG-1 (Ok) 2" xfId="13218"/>
    <cellStyle name="1_NGTT Ca the 2011 Diep_09 Chi so gia 2011- VuTKG-1 (Ok) 3" xfId="13219"/>
    <cellStyle name="1_NGTT Ca the 2011 Diep_09 Du lich" xfId="13220"/>
    <cellStyle name="1_NGTT Ca the 2011 Diep_09 Du lich 2" xfId="13221"/>
    <cellStyle name="1_NGTT Ca the 2011 Diep_09 Du lich 3" xfId="13222"/>
    <cellStyle name="1_NGTT Ca the 2011 Diep_10 Van tai va BCVT (da sua ok)" xfId="13223"/>
    <cellStyle name="1_NGTT Ca the 2011 Diep_10 Van tai va BCVT (da sua ok) 2" xfId="13224"/>
    <cellStyle name="1_NGTT Ca the 2011 Diep_10 Van tai va BCVT (da sua ok) 3" xfId="13225"/>
    <cellStyle name="1_NGTT Ca the 2011 Diep_12 Giao duc, Y Te va Muc songnam2011" xfId="13226"/>
    <cellStyle name="1_NGTT Ca the 2011 Diep_12 Giao duc, Y Te va Muc songnam2011 2" xfId="13227"/>
    <cellStyle name="1_NGTT Ca the 2011 Diep_12 Giao duc, Y Te va Muc songnam2011 3" xfId="13228"/>
    <cellStyle name="1_NGTT Ca the 2011 Diep_nien giam tom tat du lich va XNK" xfId="13229"/>
    <cellStyle name="1_NGTT Ca the 2011 Diep_nien giam tom tat du lich va XNK 2" xfId="13230"/>
    <cellStyle name="1_NGTT Ca the 2011 Diep_nien giam tom tat du lich va XNK 3" xfId="13231"/>
    <cellStyle name="1_NGTT Ca the 2011 Diep_Nongnghiep" xfId="13232"/>
    <cellStyle name="1_NGTT Ca the 2011 Diep_Nongnghiep 2" xfId="13233"/>
    <cellStyle name="1_NGTT Ca the 2011 Diep_Nongnghiep 3" xfId="13234"/>
    <cellStyle name="1_NGTT Ca the 2011 Diep_XNK" xfId="13235"/>
    <cellStyle name="1_NGTT Ca the 2011 Diep_XNK 2" xfId="13236"/>
    <cellStyle name="1_NGTT Ca the 2011 Diep_XNK 3" xfId="13237"/>
    <cellStyle name="1_NGTT LN,TS 2012 (Chuan)" xfId="13238"/>
    <cellStyle name="1_NGTT LN,TS 2012 (Chuan) 2" xfId="13239"/>
    <cellStyle name="1_NGTT LN,TS 2012 (Chuan) 3" xfId="13240"/>
    <cellStyle name="1_Nien giam day du  Nong nghiep 2010" xfId="13241"/>
    <cellStyle name="1_Nien giam day du  Nong nghiep 2010 2" xfId="13242"/>
    <cellStyle name="1_Nien giam day du  Nong nghiep 2010 3" xfId="13243"/>
    <cellStyle name="1_Nien giam Thong ke_DSLD_2013_gui vu TH" xfId="13244"/>
    <cellStyle name="1_Nien giam Thong ke_DSLD_2013_gui vu TH_25-12-2014" xfId="13245"/>
    <cellStyle name="1_Nien giam Thong ke_DSLD_2013_gui vu TH_25-12-2014_Dieuchinh-DSTB-2010-2014-Tinh-Trungcau-CTK" xfId="13246"/>
    <cellStyle name="1_Nien giam Thong ke_DSLD_2013_gui vu TH_25-12-2014_Tonghop-phucdap-Tinh-Hanh-TuanAnh-V1" xfId="13247"/>
    <cellStyle name="1_Nien giam Thong ke_DSLD_2013_gui vu TH_25-12-2014_Uoc-danso-2014-2015-2016-BoTaichinh" xfId="13248"/>
    <cellStyle name="1_Nien giam Thong ke_DSLD_2013_gui vu TH_Dieuchinh-DSTB-2010-2014-Tinh-Trungcau-CTK" xfId="13249"/>
    <cellStyle name="1_Nien giam Thong ke_DSLD_2013_gui vu TH_Tonghop-phucdap-Tinh-Hanh-TuanAnh-V1" xfId="13250"/>
    <cellStyle name="1_Nien giam Thong ke_DSLD_2013_gui vu TH_Uoc-danso-2014-2015-2016-BoTaichinh" xfId="13251"/>
    <cellStyle name="1_nien giam tom tat nong nghiep 2013" xfId="13252"/>
    <cellStyle name="1_Nien giam TT Vu Nong nghiep 2012(solieu)-gui Vu TH 29-3-2013" xfId="13253"/>
    <cellStyle name="1_Nien giam TT Vu Nong nghiep 2012(solieu)-gui Vu TH 29-3-2013 2" xfId="13254"/>
    <cellStyle name="1_Nien giam TT Vu Nong nghiep 2012(solieu)-gui Vu TH 29-3-2013 3" xfId="13255"/>
    <cellStyle name="1_Niengiam_Hung_final" xfId="13256"/>
    <cellStyle name="1_Niengiam_Hung_final 2" xfId="13257"/>
    <cellStyle name="1_Niengiam_Hung_final 3" xfId="13258"/>
    <cellStyle name="1_Nongnghiep" xfId="13259"/>
    <cellStyle name="1_Nongnghiep 2" xfId="13260"/>
    <cellStyle name="1_Nongnghiep 3" xfId="13261"/>
    <cellStyle name="1_Nongnghiep 4" xfId="13262"/>
    <cellStyle name="1_Nongnghiep_Bo sung 04 bieu Cong nghiep" xfId="13263"/>
    <cellStyle name="1_Nongnghiep_Bo sung 04 bieu Cong nghiep 2" xfId="13264"/>
    <cellStyle name="1_Nongnghiep_Bo sung 04 bieu Cong nghiep 3" xfId="13265"/>
    <cellStyle name="1_Nongnghiep_Bo sung 04 bieu Cong nghiep 4" xfId="13266"/>
    <cellStyle name="1_Nongnghiep_Bo sung 04 bieu Cong nghiep_Book2" xfId="13267"/>
    <cellStyle name="1_Nongnghiep_Bo sung 04 bieu Cong nghiep_Book2 2" xfId="13268"/>
    <cellStyle name="1_Nongnghiep_Bo sung 04 bieu Cong nghiep_Book2 3" xfId="13269"/>
    <cellStyle name="1_Nongnghiep_Bo sung 04 bieu Cong nghiep_Dieuchinh-DSTB-2010-2014-Tinh-Trungcau-CTK" xfId="13270"/>
    <cellStyle name="1_Nongnghiep_Bo sung 04 bieu Cong nghiep_Market DSLD 2013  Co so" xfId="13271"/>
    <cellStyle name="1_Nongnghiep_Bo sung 04 bieu Cong nghiep_Market DSLD 2013  Co so_Dieuchinh-DSTB-2010-2014-Tinh-Trungcau-CTK" xfId="13272"/>
    <cellStyle name="1_Nongnghiep_Bo sung 04 bieu Cong nghiep_Market DSLD 2013  Co so_Tonghop-phucdap-Tinh-Hanh-TuanAnh-V1" xfId="13273"/>
    <cellStyle name="1_Nongnghiep_Bo sung 04 bieu Cong nghiep_Market DSLD 2013  Co so_Uoc-danso-2014-2015-2016-BoTaichinh" xfId="13274"/>
    <cellStyle name="1_Nongnghiep_Bo sung 04 bieu Cong nghiep_Mau" xfId="13275"/>
    <cellStyle name="1_Nongnghiep_Bo sung 04 bieu Cong nghiep_Mau 2" xfId="13276"/>
    <cellStyle name="1_Nongnghiep_Bo sung 04 bieu Cong nghiep_Mau 3" xfId="13277"/>
    <cellStyle name="1_Nongnghiep_Bo sung 04 bieu Cong nghiep_NGTK-daydu-2014-Laodong" xfId="13278"/>
    <cellStyle name="1_Nongnghiep_Bo sung 04 bieu Cong nghiep_NGTK-daydu-2014-Laodong 2" xfId="13279"/>
    <cellStyle name="1_Nongnghiep_Bo sung 04 bieu Cong nghiep_NGTK-daydu-2014-Laodong 3" xfId="13280"/>
    <cellStyle name="1_Nongnghiep_Bo sung 04 bieu Cong nghiep_Nien giam Thong ke_DSLD_2013_gui vu TH" xfId="13281"/>
    <cellStyle name="1_Nongnghiep_Bo sung 04 bieu Cong nghiep_Nien giam Thong ke_DSLD_2013_gui vu TH_25-12-2014" xfId="13282"/>
    <cellStyle name="1_Nongnghiep_Bo sung 04 bieu Cong nghiep_Nien giam Thong ke_DSLD_2013_gui vu TH_25-12-2014_Dieuchinh-DSTB-2010-2014-Tinh-Trungcau-CTK" xfId="13283"/>
    <cellStyle name="1_Nongnghiep_Bo sung 04 bieu Cong nghiep_Nien giam Thong ke_DSLD_2013_gui vu TH_25-12-2014_Tonghop-phucdap-Tinh-Hanh-TuanAnh-V1" xfId="13284"/>
    <cellStyle name="1_Nongnghiep_Bo sung 04 bieu Cong nghiep_Nien giam Thong ke_DSLD_2013_gui vu TH_25-12-2014_Uoc-danso-2014-2015-2016-BoTaichinh" xfId="13285"/>
    <cellStyle name="1_Nongnghiep_Bo sung 04 bieu Cong nghiep_Nien giam Thong ke_DSLD_2013_gui vu TH_Dieuchinh-DSTB-2010-2014-Tinh-Trungcau-CTK" xfId="13286"/>
    <cellStyle name="1_Nongnghiep_Bo sung 04 bieu Cong nghiep_Nien giam Thong ke_DSLD_2013_gui vu TH_Tonghop-phucdap-Tinh-Hanh-TuanAnh-V1" xfId="13287"/>
    <cellStyle name="1_Nongnghiep_Bo sung 04 bieu Cong nghiep_Nien giam Thong ke_DSLD_2013_gui vu TH_Uoc-danso-2014-2015-2016-BoTaichinh" xfId="13288"/>
    <cellStyle name="1_Nongnghiep_Bo sung 04 bieu Cong nghiep_Niengiam_Hung_final" xfId="13289"/>
    <cellStyle name="1_Nongnghiep_Bo sung 04 bieu Cong nghiep_Niengiam_Hung_final 2" xfId="13290"/>
    <cellStyle name="1_Nongnghiep_Bo sung 04 bieu Cong nghiep_Niengiam_Hung_final 3" xfId="13291"/>
    <cellStyle name="1_Nongnghiep_Bo sung 04 bieu Cong nghiep_Sovu-lyhon-2014" xfId="13292"/>
    <cellStyle name="1_Nongnghiep_Bo sung 04 bieu Cong nghiep_Tonghop-phucdap-Tinh-Hanh-TuanAnh-V1" xfId="13293"/>
    <cellStyle name="1_Nongnghiep_Bo sung 04 bieu Cong nghiep_Uoc-danso-2014-2015-2016-BoTaichinh" xfId="13294"/>
    <cellStyle name="1_Nongnghiep_Bo sung 04 bieu Cong nghiep_Uoctinh-danso-31-12-2013-BoTaichinh-OUT" xfId="13295"/>
    <cellStyle name="1_Nongnghiep_Book2" xfId="13296"/>
    <cellStyle name="1_Nongnghiep_Book2 2" xfId="13297"/>
    <cellStyle name="1_Nongnghiep_Book2 3" xfId="13298"/>
    <cellStyle name="1_Nongnghiep_Dieuchinh-DSTB-2010-2014-Tinh-Trungcau-CTK" xfId="13299"/>
    <cellStyle name="1_Nongnghiep_Market DSLD 2013  Co so" xfId="13300"/>
    <cellStyle name="1_Nongnghiep_Market DSLD 2013  Co so_Dieuchinh-DSTB-2010-2014-Tinh-Trungcau-CTK" xfId="13301"/>
    <cellStyle name="1_Nongnghiep_Market DSLD 2013  Co so_Tonghop-phucdap-Tinh-Hanh-TuanAnh-V1" xfId="13302"/>
    <cellStyle name="1_Nongnghiep_Market DSLD 2013  Co so_Uoc-danso-2014-2015-2016-BoTaichinh" xfId="13303"/>
    <cellStyle name="1_Nongnghiep_Mau" xfId="13304"/>
    <cellStyle name="1_Nongnghiep_Mau 2" xfId="13305"/>
    <cellStyle name="1_Nongnghiep_Mau 3" xfId="13306"/>
    <cellStyle name="1_Nongnghiep_NGDD 2013 Thu chi NSNN " xfId="13307"/>
    <cellStyle name="1_Nongnghiep_NGDD 2013 Thu chi NSNN  2" xfId="13308"/>
    <cellStyle name="1_Nongnghiep_NGDD 2013 Thu chi NSNN  3" xfId="13309"/>
    <cellStyle name="1_Nongnghiep_NGTK-daydu-2014-Laodong" xfId="13310"/>
    <cellStyle name="1_Nongnghiep_NGTK-daydu-2014-Laodong 2" xfId="13311"/>
    <cellStyle name="1_Nongnghiep_NGTK-daydu-2014-Laodong 3" xfId="13312"/>
    <cellStyle name="1_Nongnghiep_Nien giam Thong ke_DSLD_2013_gui vu TH" xfId="13313"/>
    <cellStyle name="1_Nongnghiep_Nien giam Thong ke_DSLD_2013_gui vu TH_25-12-2014" xfId="13314"/>
    <cellStyle name="1_Nongnghiep_Nien giam Thong ke_DSLD_2013_gui vu TH_25-12-2014_Dieuchinh-DSTB-2010-2014-Tinh-Trungcau-CTK" xfId="13315"/>
    <cellStyle name="1_Nongnghiep_Nien giam Thong ke_DSLD_2013_gui vu TH_25-12-2014_Tonghop-phucdap-Tinh-Hanh-TuanAnh-V1" xfId="13316"/>
    <cellStyle name="1_Nongnghiep_Nien giam Thong ke_DSLD_2013_gui vu TH_25-12-2014_Uoc-danso-2014-2015-2016-BoTaichinh" xfId="13317"/>
    <cellStyle name="1_Nongnghiep_Nien giam Thong ke_DSLD_2013_gui vu TH_Dieuchinh-DSTB-2010-2014-Tinh-Trungcau-CTK" xfId="13318"/>
    <cellStyle name="1_Nongnghiep_Nien giam Thong ke_DSLD_2013_gui vu TH_Tonghop-phucdap-Tinh-Hanh-TuanAnh-V1" xfId="13319"/>
    <cellStyle name="1_Nongnghiep_Nien giam Thong ke_DSLD_2013_gui vu TH_Uoc-danso-2014-2015-2016-BoTaichinh" xfId="13320"/>
    <cellStyle name="1_Nongnghiep_Niengiam_Hung_final" xfId="13321"/>
    <cellStyle name="1_Nongnghiep_Niengiam_Hung_final 2" xfId="13322"/>
    <cellStyle name="1_Nongnghiep_Niengiam_Hung_final 3" xfId="13323"/>
    <cellStyle name="1_Nongnghiep_Nongnghiep NGDD 2012_cap nhat den 24-5-2013(1)" xfId="13324"/>
    <cellStyle name="1_Nongnghiep_Nongnghiep NGDD 2012_cap nhat den 24-5-2013(1) 2" xfId="13325"/>
    <cellStyle name="1_Nongnghiep_Nongnghiep NGDD 2012_cap nhat den 24-5-2013(1) 3" xfId="13326"/>
    <cellStyle name="1_Nongnghiep_Sovu-lyhon-2014" xfId="13327"/>
    <cellStyle name="1_Nongnghiep_TKQG" xfId="13328"/>
    <cellStyle name="1_Nongnghiep_Tonghop-phucdap-Tinh-Hanh-TuanAnh-V1" xfId="13329"/>
    <cellStyle name="1_Nongnghiep_Uoc-danso-2014-2015-2016-BoTaichinh" xfId="13330"/>
    <cellStyle name="1_Nongnghiep_Uoctinh-danso-31-12-2013-BoTaichinh-OUT" xfId="13331"/>
    <cellStyle name="1_Phan i (in)" xfId="13332"/>
    <cellStyle name="1_Phan i (in) 2" xfId="13333"/>
    <cellStyle name="1_Phan i (in) 3" xfId="13334"/>
    <cellStyle name="1_Phan II (In)" xfId="13335"/>
    <cellStyle name="1_So lieu quoc te TH" xfId="13336"/>
    <cellStyle name="1_So lieu quoc te TH 2" xfId="13337"/>
    <cellStyle name="1_So lieu quoc te TH 3" xfId="13338"/>
    <cellStyle name="1_So lieu quoc te TH_08 Cong nghiep 2010" xfId="13339"/>
    <cellStyle name="1_So lieu quoc te TH_08 Cong nghiep 2010 2" xfId="13340"/>
    <cellStyle name="1_So lieu quoc te TH_08 Cong nghiep 2010 3" xfId="13341"/>
    <cellStyle name="1_So lieu quoc te TH_08 Thuong mai va Du lich (Ok)" xfId="13342"/>
    <cellStyle name="1_So lieu quoc te TH_08 Thuong mai va Du lich (Ok) 2" xfId="13343"/>
    <cellStyle name="1_So lieu quoc te TH_08 Thuong mai va Du lich (Ok) 3" xfId="13344"/>
    <cellStyle name="1_So lieu quoc te TH_09 Chi so gia 2011- VuTKG-1 (Ok)" xfId="13345"/>
    <cellStyle name="1_So lieu quoc te TH_09 Chi so gia 2011- VuTKG-1 (Ok) 2" xfId="13346"/>
    <cellStyle name="1_So lieu quoc te TH_09 Chi so gia 2011- VuTKG-1 (Ok) 3" xfId="13347"/>
    <cellStyle name="1_So lieu quoc te TH_09 Du lich" xfId="13348"/>
    <cellStyle name="1_So lieu quoc te TH_09 Du lich 2" xfId="13349"/>
    <cellStyle name="1_So lieu quoc te TH_09 Du lich 3" xfId="13350"/>
    <cellStyle name="1_So lieu quoc te TH_10 Van tai va BCVT (da sua ok)" xfId="13351"/>
    <cellStyle name="1_So lieu quoc te TH_10 Van tai va BCVT (da sua ok) 2" xfId="13352"/>
    <cellStyle name="1_So lieu quoc te TH_10 Van tai va BCVT (da sua ok) 3" xfId="13353"/>
    <cellStyle name="1_So lieu quoc te TH_12 Giao duc, Y Te va Muc songnam2011" xfId="13354"/>
    <cellStyle name="1_So lieu quoc te TH_12 Giao duc, Y Te va Muc songnam2011 2" xfId="13355"/>
    <cellStyle name="1_So lieu quoc te TH_12 Giao duc, Y Te va Muc songnam2011 3" xfId="13356"/>
    <cellStyle name="1_So lieu quoc te TH_nien giam tom tat du lich va XNK" xfId="13357"/>
    <cellStyle name="1_So lieu quoc te TH_nien giam tom tat du lich va XNK 2" xfId="13358"/>
    <cellStyle name="1_So lieu quoc te TH_nien giam tom tat du lich va XNK 3" xfId="13359"/>
    <cellStyle name="1_So lieu quoc te TH_Nongnghiep" xfId="13360"/>
    <cellStyle name="1_So lieu quoc te TH_Nongnghiep 2" xfId="13361"/>
    <cellStyle name="1_So lieu quoc te TH_Nongnghiep 3" xfId="13362"/>
    <cellStyle name="1_So lieu quoc te TH_XNK" xfId="13363"/>
    <cellStyle name="1_So lieu quoc te TH_XNK 2" xfId="13364"/>
    <cellStyle name="1_So lieu quoc te TH_XNK 3" xfId="13365"/>
    <cellStyle name="1_So lieu quoc te(GDP)" xfId="13366"/>
    <cellStyle name="1_So lieu quoc te(GDP) 2" xfId="13367"/>
    <cellStyle name="1_So lieu quoc te(GDP) 3" xfId="13368"/>
    <cellStyle name="1_So lieu quoc te(GDP) 4" xfId="13369"/>
    <cellStyle name="1_So lieu quoc te(GDP)_02  Dan so lao dong(OK)" xfId="13370"/>
    <cellStyle name="1_So lieu quoc te(GDP)_02  Dan so lao dong(OK) 2" xfId="13371"/>
    <cellStyle name="1_So lieu quoc te(GDP)_02  Dan so lao dong(OK) 3" xfId="13372"/>
    <cellStyle name="1_So lieu quoc te(GDP)_03 TKQG va Thu chi NSNN 2012" xfId="13373"/>
    <cellStyle name="1_So lieu quoc te(GDP)_03 TKQG va Thu chi NSNN 2012 2" xfId="13374"/>
    <cellStyle name="1_So lieu quoc te(GDP)_03 TKQG va Thu chi NSNN 2012 3" xfId="13375"/>
    <cellStyle name="1_So lieu quoc te(GDP)_04 Doanh nghiep va CSKDCT 2012" xfId="13376"/>
    <cellStyle name="1_So lieu quoc te(GDP)_04 Doanh nghiep va CSKDCT 2012 2" xfId="13377"/>
    <cellStyle name="1_So lieu quoc te(GDP)_04 Doanh nghiep va CSKDCT 2012 3" xfId="13378"/>
    <cellStyle name="1_So lieu quoc te(GDP)_05 Doanh nghiep va Ca the_2011 (Ok)" xfId="13379"/>
    <cellStyle name="1_So lieu quoc te(GDP)_06 NGTT LN,TS 2013 co so" xfId="13380"/>
    <cellStyle name="1_So lieu quoc te(GDP)_07 NGTT CN 2012" xfId="13381"/>
    <cellStyle name="1_So lieu quoc te(GDP)_07 NGTT CN 2012 2" xfId="13382"/>
    <cellStyle name="1_So lieu quoc te(GDP)_07 NGTT CN 2012 3" xfId="13383"/>
    <cellStyle name="1_So lieu quoc te(GDP)_08 Thuong mai Tong muc - Diep" xfId="13384"/>
    <cellStyle name="1_So lieu quoc te(GDP)_08 Thuong mai Tong muc - Diep 2" xfId="13385"/>
    <cellStyle name="1_So lieu quoc te(GDP)_08 Thuong mai Tong muc - Diep 3" xfId="13386"/>
    <cellStyle name="1_So lieu quoc te(GDP)_08 Thuong mai va Du lich (Ok)" xfId="13387"/>
    <cellStyle name="1_So lieu quoc te(GDP)_08 Thuong mai va Du lich (Ok) 2" xfId="13388"/>
    <cellStyle name="1_So lieu quoc te(GDP)_08 Thuong mai va Du lich (Ok) 3" xfId="13389"/>
    <cellStyle name="1_So lieu quoc te(GDP)_08 Thuong mai va Du lich (Ok)_nien giam tom tat nong nghiep 2013" xfId="13390"/>
    <cellStyle name="1_So lieu quoc te(GDP)_08 Thuong mai va Du lich (Ok)_Phan II (In)" xfId="13391"/>
    <cellStyle name="1_So lieu quoc te(GDP)_09 Chi so gia 2011- VuTKG-1 (Ok)" xfId="13392"/>
    <cellStyle name="1_So lieu quoc te(GDP)_09 Chi so gia 2011- VuTKG-1 (Ok) 2" xfId="13393"/>
    <cellStyle name="1_So lieu quoc te(GDP)_09 Chi so gia 2011- VuTKG-1 (Ok) 3" xfId="13394"/>
    <cellStyle name="1_So lieu quoc te(GDP)_09 Chi so gia 2011- VuTKG-1 (Ok)_nien giam tom tat nong nghiep 2013" xfId="13395"/>
    <cellStyle name="1_So lieu quoc te(GDP)_09 Chi so gia 2011- VuTKG-1 (Ok)_Phan II (In)" xfId="13396"/>
    <cellStyle name="1_So lieu quoc te(GDP)_09 Du lich" xfId="13397"/>
    <cellStyle name="1_So lieu quoc te(GDP)_09 Du lich 2" xfId="13398"/>
    <cellStyle name="1_So lieu quoc te(GDP)_09 Du lich 3" xfId="13399"/>
    <cellStyle name="1_So lieu quoc te(GDP)_09 Du lich_nien giam tom tat nong nghiep 2013" xfId="13400"/>
    <cellStyle name="1_So lieu quoc te(GDP)_09 Du lich_Phan II (In)" xfId="13401"/>
    <cellStyle name="1_So lieu quoc te(GDP)_10 Van tai va BCVT (da sua ok)" xfId="13402"/>
    <cellStyle name="1_So lieu quoc te(GDP)_10 Van tai va BCVT (da sua ok) 2" xfId="13403"/>
    <cellStyle name="1_So lieu quoc te(GDP)_10 Van tai va BCVT (da sua ok) 3" xfId="13404"/>
    <cellStyle name="1_So lieu quoc te(GDP)_10 Van tai va BCVT (da sua ok)_nien giam tom tat nong nghiep 2013" xfId="13405"/>
    <cellStyle name="1_So lieu quoc te(GDP)_10 Van tai va BCVT (da sua ok)_Phan II (In)" xfId="13406"/>
    <cellStyle name="1_So lieu quoc te(GDP)_11 (3)" xfId="13407"/>
    <cellStyle name="1_So lieu quoc te(GDP)_11 (3) 2" xfId="13408"/>
    <cellStyle name="1_So lieu quoc te(GDP)_11 (3) 3" xfId="13409"/>
    <cellStyle name="1_So lieu quoc te(GDP)_11 (3) 4" xfId="13410"/>
    <cellStyle name="1_So lieu quoc te(GDP)_11 (3)_04 Doanh nghiep va CSKDCT 2012" xfId="13411"/>
    <cellStyle name="1_So lieu quoc te(GDP)_11 (3)_04 Doanh nghiep va CSKDCT 2012 2" xfId="13412"/>
    <cellStyle name="1_So lieu quoc te(GDP)_11 (3)_04 Doanh nghiep va CSKDCT 2012 3" xfId="13413"/>
    <cellStyle name="1_So lieu quoc te(GDP)_11 (3)_Book2" xfId="13414"/>
    <cellStyle name="1_So lieu quoc te(GDP)_11 (3)_Book2 2" xfId="13415"/>
    <cellStyle name="1_So lieu quoc te(GDP)_11 (3)_Book2 3" xfId="13416"/>
    <cellStyle name="1_So lieu quoc te(GDP)_11 (3)_NGTK-daydu-2014-Laodong" xfId="13417"/>
    <cellStyle name="1_So lieu quoc te(GDP)_11 (3)_NGTK-daydu-2014-Laodong 2" xfId="13418"/>
    <cellStyle name="1_So lieu quoc te(GDP)_11 (3)_NGTK-daydu-2014-Laodong 3" xfId="13419"/>
    <cellStyle name="1_So lieu quoc te(GDP)_11 (3)_nien giam tom tat nong nghiep 2013" xfId="13420"/>
    <cellStyle name="1_So lieu quoc te(GDP)_11 (3)_Niengiam_Hung_final" xfId="13421"/>
    <cellStyle name="1_So lieu quoc te(GDP)_11 (3)_Niengiam_Hung_final 2" xfId="13422"/>
    <cellStyle name="1_So lieu quoc te(GDP)_11 (3)_Niengiam_Hung_final 3" xfId="13423"/>
    <cellStyle name="1_So lieu quoc te(GDP)_11 (3)_Phan II (In)" xfId="13424"/>
    <cellStyle name="1_So lieu quoc te(GDP)_11 (3)_Sovu-lyhon-2014" xfId="13425"/>
    <cellStyle name="1_So lieu quoc te(GDP)_11 (3)_Xl0000167" xfId="13426"/>
    <cellStyle name="1_So lieu quoc te(GDP)_11 (3)_Xl0000167 2" xfId="13427"/>
    <cellStyle name="1_So lieu quoc te(GDP)_11 (3)_Xl0000167 3" xfId="13428"/>
    <cellStyle name="1_So lieu quoc te(GDP)_12 (2)" xfId="13429"/>
    <cellStyle name="1_So lieu quoc te(GDP)_12 (2) 2" xfId="13430"/>
    <cellStyle name="1_So lieu quoc te(GDP)_12 (2) 3" xfId="13431"/>
    <cellStyle name="1_So lieu quoc te(GDP)_12 (2) 4" xfId="13432"/>
    <cellStyle name="1_So lieu quoc te(GDP)_12 (2)_04 Doanh nghiep va CSKDCT 2012" xfId="13433"/>
    <cellStyle name="1_So lieu quoc te(GDP)_12 (2)_04 Doanh nghiep va CSKDCT 2012 2" xfId="13434"/>
    <cellStyle name="1_So lieu quoc te(GDP)_12 (2)_04 Doanh nghiep va CSKDCT 2012 3" xfId="13435"/>
    <cellStyle name="1_So lieu quoc te(GDP)_12 (2)_Book2" xfId="13436"/>
    <cellStyle name="1_So lieu quoc te(GDP)_12 (2)_Book2 2" xfId="13437"/>
    <cellStyle name="1_So lieu quoc te(GDP)_12 (2)_Book2 3" xfId="13438"/>
    <cellStyle name="1_So lieu quoc te(GDP)_12 (2)_NGTK-daydu-2014-Laodong" xfId="13439"/>
    <cellStyle name="1_So lieu quoc te(GDP)_12 (2)_NGTK-daydu-2014-Laodong 2" xfId="13440"/>
    <cellStyle name="1_So lieu quoc te(GDP)_12 (2)_NGTK-daydu-2014-Laodong 3" xfId="13441"/>
    <cellStyle name="1_So lieu quoc te(GDP)_12 (2)_nien giam tom tat nong nghiep 2013" xfId="13442"/>
    <cellStyle name="1_So lieu quoc te(GDP)_12 (2)_Niengiam_Hung_final" xfId="13443"/>
    <cellStyle name="1_So lieu quoc te(GDP)_12 (2)_Niengiam_Hung_final 2" xfId="13444"/>
    <cellStyle name="1_So lieu quoc te(GDP)_12 (2)_Niengiam_Hung_final 3" xfId="13445"/>
    <cellStyle name="1_So lieu quoc te(GDP)_12 (2)_Phan II (In)" xfId="13446"/>
    <cellStyle name="1_So lieu quoc te(GDP)_12 (2)_Sovu-lyhon-2014" xfId="13447"/>
    <cellStyle name="1_So lieu quoc te(GDP)_12 (2)_Xl0000167" xfId="13448"/>
    <cellStyle name="1_So lieu quoc te(GDP)_12 (2)_Xl0000167 2" xfId="13449"/>
    <cellStyle name="1_So lieu quoc te(GDP)_12 (2)_Xl0000167 3" xfId="13450"/>
    <cellStyle name="1_So lieu quoc te(GDP)_12 Giao duc, Y Te va Muc songnam2011" xfId="13451"/>
    <cellStyle name="1_So lieu quoc te(GDP)_12 Giao duc, Y Te va Muc songnam2011 2" xfId="13452"/>
    <cellStyle name="1_So lieu quoc te(GDP)_12 Giao duc, Y Te va Muc songnam2011 3" xfId="13453"/>
    <cellStyle name="1_So lieu quoc te(GDP)_12 Giao duc, Y Te va Muc songnam2011_nien giam tom tat nong nghiep 2013" xfId="13454"/>
    <cellStyle name="1_So lieu quoc te(GDP)_12 Giao duc, Y Te va Muc songnam2011_Phan II (In)" xfId="13455"/>
    <cellStyle name="1_So lieu quoc te(GDP)_12 MSDC_Thuy Van" xfId="13456"/>
    <cellStyle name="1_So lieu quoc te(GDP)_12 So lieu quoc te (Ok)" xfId="13457"/>
    <cellStyle name="1_So lieu quoc te(GDP)_12 So lieu quoc te (Ok) 2" xfId="13458"/>
    <cellStyle name="1_So lieu quoc te(GDP)_12 So lieu quoc te (Ok) 3" xfId="13459"/>
    <cellStyle name="1_So lieu quoc te(GDP)_12 So lieu quoc te (Ok)_nien giam tom tat nong nghiep 2013" xfId="13460"/>
    <cellStyle name="1_So lieu quoc te(GDP)_12 So lieu quoc te (Ok)_Phan II (In)" xfId="13461"/>
    <cellStyle name="1_So lieu quoc te(GDP)_13 Van tai 2012" xfId="13462"/>
    <cellStyle name="1_So lieu quoc te(GDP)_13 Van tai 2012 2" xfId="13463"/>
    <cellStyle name="1_So lieu quoc te(GDP)_13 Van tai 2012 3" xfId="13464"/>
    <cellStyle name="1_So lieu quoc te(GDP)_Book2" xfId="13465"/>
    <cellStyle name="1_So lieu quoc te(GDP)_Book2 2" xfId="13466"/>
    <cellStyle name="1_So lieu quoc te(GDP)_Book2 3" xfId="13467"/>
    <cellStyle name="1_So lieu quoc te(GDP)_Giaoduc2013(ok)" xfId="13468"/>
    <cellStyle name="1_So lieu quoc te(GDP)_Giaoduc2013(ok) 2" xfId="13469"/>
    <cellStyle name="1_So lieu quoc te(GDP)_Giaoduc2013(ok) 3" xfId="13470"/>
    <cellStyle name="1_So lieu quoc te(GDP)_Maket NGTT2012 LN,TS (7-1-2013)" xfId="13471"/>
    <cellStyle name="1_So lieu quoc te(GDP)_Maket NGTT2012 LN,TS (7-1-2013) 2" xfId="13472"/>
    <cellStyle name="1_So lieu quoc te(GDP)_Maket NGTT2012 LN,TS (7-1-2013) 3" xfId="13473"/>
    <cellStyle name="1_So lieu quoc te(GDP)_Maket NGTT2012 LN,TS (7-1-2013)_Nongnghiep" xfId="13474"/>
    <cellStyle name="1_So lieu quoc te(GDP)_Maket NGTT2012 LN,TS (7-1-2013)_Nongnghiep 2" xfId="13475"/>
    <cellStyle name="1_So lieu quoc te(GDP)_Maket NGTT2012 LN,TS (7-1-2013)_Nongnghiep 3" xfId="13476"/>
    <cellStyle name="1_So lieu quoc te(GDP)_Mau" xfId="13477"/>
    <cellStyle name="1_So lieu quoc te(GDP)_Ngiam_lamnghiep_2011_v2(1)(1)" xfId="13478"/>
    <cellStyle name="1_So lieu quoc te(GDP)_Ngiam_lamnghiep_2011_v2(1)(1) 2" xfId="13479"/>
    <cellStyle name="1_So lieu quoc te(GDP)_Ngiam_lamnghiep_2011_v2(1)(1) 3" xfId="13480"/>
    <cellStyle name="1_So lieu quoc te(GDP)_Ngiam_lamnghiep_2011_v2(1)(1)_Nongnghiep" xfId="13481"/>
    <cellStyle name="1_So lieu quoc te(GDP)_Ngiam_lamnghiep_2011_v2(1)(1)_Nongnghiep 2" xfId="13482"/>
    <cellStyle name="1_So lieu quoc te(GDP)_Ngiam_lamnghiep_2011_v2(1)(1)_Nongnghiep 3" xfId="13483"/>
    <cellStyle name="1_So lieu quoc te(GDP)_NGTK-daydu-2014-Laodong" xfId="13484"/>
    <cellStyle name="1_So lieu quoc te(GDP)_NGTK-daydu-2014-Laodong 2" xfId="13485"/>
    <cellStyle name="1_So lieu quoc te(GDP)_NGTK-daydu-2014-Laodong 3" xfId="13486"/>
    <cellStyle name="1_So lieu quoc te(GDP)_NGTT LN,TS 2012 (Chuan)" xfId="13487"/>
    <cellStyle name="1_So lieu quoc te(GDP)_NGTT LN,TS 2012 (Chuan) 2" xfId="13488"/>
    <cellStyle name="1_So lieu quoc te(GDP)_NGTT LN,TS 2012 (Chuan) 3" xfId="13489"/>
    <cellStyle name="1_So lieu quoc te(GDP)_Nien giam TT Vu Nong nghiep 2012(solieu)-gui Vu TH 29-3-2013" xfId="13490"/>
    <cellStyle name="1_So lieu quoc te(GDP)_Nien giam TT Vu Nong nghiep 2012(solieu)-gui Vu TH 29-3-2013 2" xfId="13491"/>
    <cellStyle name="1_So lieu quoc te(GDP)_Nien giam TT Vu Nong nghiep 2012(solieu)-gui Vu TH 29-3-2013 3" xfId="13492"/>
    <cellStyle name="1_So lieu quoc te(GDP)_Niengiam_Hung_final" xfId="13493"/>
    <cellStyle name="1_So lieu quoc te(GDP)_Niengiam_Hung_final 2" xfId="13494"/>
    <cellStyle name="1_So lieu quoc te(GDP)_Niengiam_Hung_final 3" xfId="13495"/>
    <cellStyle name="1_So lieu quoc te(GDP)_Nongnghiep" xfId="13496"/>
    <cellStyle name="1_So lieu quoc te(GDP)_Nongnghiep 2" xfId="13497"/>
    <cellStyle name="1_So lieu quoc te(GDP)_Nongnghiep 3" xfId="13498"/>
    <cellStyle name="1_So lieu quoc te(GDP)_Nongnghiep NGDD 2012_cap nhat den 24-5-2013(1)" xfId="13499"/>
    <cellStyle name="1_So lieu quoc te(GDP)_Nongnghiep NGDD 2012_cap nhat den 24-5-2013(1) 2" xfId="13500"/>
    <cellStyle name="1_So lieu quoc te(GDP)_Nongnghiep NGDD 2012_cap nhat den 24-5-2013(1) 3" xfId="13501"/>
    <cellStyle name="1_So lieu quoc te(GDP)_Nongnghiep_Nongnghiep NGDD 2012_cap nhat den 24-5-2013(1)" xfId="13502"/>
    <cellStyle name="1_So lieu quoc te(GDP)_Nongnghiep_Nongnghiep NGDD 2012_cap nhat den 24-5-2013(1) 2" xfId="13503"/>
    <cellStyle name="1_So lieu quoc te(GDP)_Nongnghiep_Nongnghiep NGDD 2012_cap nhat den 24-5-2013(1) 3" xfId="13504"/>
    <cellStyle name="1_So lieu quoc te(GDP)_Sovu-lyhon-2014" xfId="13505"/>
    <cellStyle name="1_So lieu quoc te(GDP)_TKQG" xfId="13506"/>
    <cellStyle name="1_So lieu quoc te(GDP)_Xl0000147" xfId="13507"/>
    <cellStyle name="1_So lieu quoc te(GDP)_Xl0000147 2" xfId="13508"/>
    <cellStyle name="1_So lieu quoc te(GDP)_Xl0000147 3" xfId="13509"/>
    <cellStyle name="1_So lieu quoc te(GDP)_Xl0000167" xfId="13510"/>
    <cellStyle name="1_So lieu quoc te(GDP)_Xl0000167 2" xfId="13511"/>
    <cellStyle name="1_So lieu quoc te(GDP)_Xl0000167 3" xfId="13512"/>
    <cellStyle name="1_So lieu quoc te(GDP)_XNK" xfId="13513"/>
    <cellStyle name="1_So lieu quoc te(GDP)_XNK 2" xfId="13514"/>
    <cellStyle name="1_So lieu quoc te(GDP)_XNK 3" xfId="13515"/>
    <cellStyle name="1_So lieu quoc te(GDP)_XNK_nien giam tom tat nong nghiep 2013" xfId="13516"/>
    <cellStyle name="1_So lieu quoc te(GDP)_XNK_Phan II (In)" xfId="13517"/>
    <cellStyle name="1_Sovu-lyhon-2014" xfId="13518"/>
    <cellStyle name="1_Thuong mai va Du lich" xfId="13519"/>
    <cellStyle name="1_Thuong mai va Du lich 2" xfId="13520"/>
    <cellStyle name="1_Thuong mai va Du lich_01 Danh muc hanh chinh (Nam)" xfId="13521"/>
    <cellStyle name="1_Thuong mai va Du lich_01 Danh muc hanh chinh (Nam) 2" xfId="13522"/>
    <cellStyle name="1_Thuong mai va Du lich_01 Danh muc hanh chinh (Nam) 3" xfId="13523"/>
    <cellStyle name="1_Thuong mai va Du lich_01 Don vi HC" xfId="13524"/>
    <cellStyle name="1_Thuong mai va Du lich_01 Don vi HC 2" xfId="13525"/>
    <cellStyle name="1_Thuong mai va Du lich_01 Don vi HC 3" xfId="13526"/>
    <cellStyle name="1_Thuong mai va Du lich_Book2" xfId="13527"/>
    <cellStyle name="1_Thuong mai va Du lich_Book2 2" xfId="13528"/>
    <cellStyle name="1_Thuong mai va Du lich_Book2 3" xfId="13529"/>
    <cellStyle name="1_Thuong mai va Du lich_Mau" xfId="13530"/>
    <cellStyle name="1_Thuong mai va Du lich_Mau 2" xfId="13531"/>
    <cellStyle name="1_Thuong mai va Du lich_Mau 3" xfId="13532"/>
    <cellStyle name="1_Thuong mai va Du lich_NGDD 2013 Thu chi NSNN " xfId="13533"/>
    <cellStyle name="1_Thuong mai va Du lich_NGDD 2013 Thu chi NSNN  2" xfId="13534"/>
    <cellStyle name="1_Thuong mai va Du lich_NGDD 2013 Thu chi NSNN  3" xfId="13535"/>
    <cellStyle name="1_Thuong mai va Du lich_NGTK-daydu-2014-Laodong" xfId="13536"/>
    <cellStyle name="1_Thuong mai va Du lich_NGTK-daydu-2014-Laodong 2" xfId="13537"/>
    <cellStyle name="1_Thuong mai va Du lich_NGTK-daydu-2014-Laodong 3" xfId="13538"/>
    <cellStyle name="1_Thuong mai va Du lich_nien giam tom tat nong nghiep 2013" xfId="13539"/>
    <cellStyle name="1_Thuong mai va Du lich_Niengiam_Hung_final" xfId="13540"/>
    <cellStyle name="1_Thuong mai va Du lich_Niengiam_Hung_final 2" xfId="13541"/>
    <cellStyle name="1_Thuong mai va Du lich_Niengiam_Hung_final 3" xfId="13542"/>
    <cellStyle name="1_Thuong mai va Du lich_Phan II (In)" xfId="13543"/>
    <cellStyle name="1_Thuong mai va Du lich_Sovu-lyhon-2014" xfId="13544"/>
    <cellStyle name="1_Thuong mai va Du lich_Tong Muc 2014" xfId="13545"/>
    <cellStyle name="1_Thuong mai va Du lich_Tong Muc 2014 2" xfId="13546"/>
    <cellStyle name="1_Thuong mai va Du lich_Tong Muc 2014 3" xfId="13547"/>
    <cellStyle name="1_TKQG" xfId="13548"/>
    <cellStyle name="1_Tong hop 1" xfId="13549"/>
    <cellStyle name="1_Tong hop 1 2" xfId="13550"/>
    <cellStyle name="1_Tong hop 1 3" xfId="13551"/>
    <cellStyle name="1_Tong hop 1 4" xfId="13552"/>
    <cellStyle name="1_Tong hop 1_Book2" xfId="13553"/>
    <cellStyle name="1_Tong hop 1_Book2 2" xfId="13554"/>
    <cellStyle name="1_Tong hop 1_Book2 3" xfId="13555"/>
    <cellStyle name="1_Tong hop 1_NGTK-daydu-2014-Laodong" xfId="13556"/>
    <cellStyle name="1_Tong hop 1_NGTK-daydu-2014-Laodong 2" xfId="13557"/>
    <cellStyle name="1_Tong hop 1_NGTK-daydu-2014-Laodong 3" xfId="13558"/>
    <cellStyle name="1_Tong hop 1_Niengiam_Hung_final" xfId="13559"/>
    <cellStyle name="1_Tong hop 1_Niengiam_Hung_final 2" xfId="13560"/>
    <cellStyle name="1_Tong hop 1_Niengiam_Hung_final 3" xfId="13561"/>
    <cellStyle name="1_Tong hop 1_Sovu-lyhon-2014" xfId="13562"/>
    <cellStyle name="1_Tong hop NGTT" xfId="13563"/>
    <cellStyle name="1_Tong hop NGTT 2" xfId="13564"/>
    <cellStyle name="1_Tong hop NGTT 3" xfId="13565"/>
    <cellStyle name="1_Tong hop NGTT 4" xfId="13566"/>
    <cellStyle name="1_Tong hop NGTT_01 Don vi HC" xfId="13567"/>
    <cellStyle name="1_Tong hop NGTT_01 Don vi HC 2" xfId="13568"/>
    <cellStyle name="1_Tong hop NGTT_01 Don vi HC 3" xfId="13569"/>
    <cellStyle name="1_Tong hop NGTT_Book1" xfId="13570"/>
    <cellStyle name="1_Tong hop NGTT_Book1 2" xfId="13571"/>
    <cellStyle name="1_Tong hop NGTT_Book1 3" xfId="13572"/>
    <cellStyle name="1_Tong hop NGTT_Book2" xfId="13573"/>
    <cellStyle name="1_Tong hop NGTT_Book2 2" xfId="13574"/>
    <cellStyle name="1_Tong hop NGTT_Book2 3" xfId="13575"/>
    <cellStyle name="1_Tong hop NGTT_Dieuchinh-DSTB-2010-2014-Tinh-Trungcau-CTK" xfId="13576"/>
    <cellStyle name="1_Tong hop NGTT_Market DSLD 2013  Co so" xfId="13577"/>
    <cellStyle name="1_Tong hop NGTT_Market DSLD 2013  Co so_Dieuchinh-DSTB-2010-2014-Tinh-Trungcau-CTK" xfId="13578"/>
    <cellStyle name="1_Tong hop NGTT_Market DSLD 2013  Co so_Tonghop-phucdap-Tinh-Hanh-TuanAnh-V1" xfId="13579"/>
    <cellStyle name="1_Tong hop NGTT_Market DSLD 2013  Co so_Uoc-danso-2014-2015-2016-BoTaichinh" xfId="13580"/>
    <cellStyle name="1_Tong hop NGTT_Mau" xfId="13581"/>
    <cellStyle name="1_Tong hop NGTT_Mau 2" xfId="13582"/>
    <cellStyle name="1_Tong hop NGTT_Mau 3" xfId="13583"/>
    <cellStyle name="1_Tong hop NGTT_NGTK-daydu-2014-Laodong" xfId="13584"/>
    <cellStyle name="1_Tong hop NGTT_NGTK-daydu-2014-Laodong 2" xfId="13585"/>
    <cellStyle name="1_Tong hop NGTT_NGTK-daydu-2014-Laodong 3" xfId="13586"/>
    <cellStyle name="1_Tong hop NGTT_Nien giam Thong ke_DSLD_2013_gui vu TH" xfId="13587"/>
    <cellStyle name="1_Tong hop NGTT_Nien giam Thong ke_DSLD_2013_gui vu TH_25-12-2014" xfId="13588"/>
    <cellStyle name="1_Tong hop NGTT_Nien giam Thong ke_DSLD_2013_gui vu TH_25-12-2014_Dieuchinh-DSTB-2010-2014-Tinh-Trungcau-CTK" xfId="13589"/>
    <cellStyle name="1_Tong hop NGTT_Nien giam Thong ke_DSLD_2013_gui vu TH_25-12-2014_Tonghop-phucdap-Tinh-Hanh-TuanAnh-V1" xfId="13590"/>
    <cellStyle name="1_Tong hop NGTT_Nien giam Thong ke_DSLD_2013_gui vu TH_25-12-2014_Uoc-danso-2014-2015-2016-BoTaichinh" xfId="13591"/>
    <cellStyle name="1_Tong hop NGTT_Nien giam Thong ke_DSLD_2013_gui vu TH_Dieuchinh-DSTB-2010-2014-Tinh-Trungcau-CTK" xfId="13592"/>
    <cellStyle name="1_Tong hop NGTT_Nien giam Thong ke_DSLD_2013_gui vu TH_Tonghop-phucdap-Tinh-Hanh-TuanAnh-V1" xfId="13593"/>
    <cellStyle name="1_Tong hop NGTT_Nien giam Thong ke_DSLD_2013_gui vu TH_Uoc-danso-2014-2015-2016-BoTaichinh" xfId="13594"/>
    <cellStyle name="1_Tong hop NGTT_Niengiam_Hung_final" xfId="13595"/>
    <cellStyle name="1_Tong hop NGTT_Niengiam_Hung_final 2" xfId="13596"/>
    <cellStyle name="1_Tong hop NGTT_Niengiam_Hung_final 3" xfId="13597"/>
    <cellStyle name="1_Tong hop NGTT_Sovu-lyhon-2014" xfId="13598"/>
    <cellStyle name="1_Tong hop NGTT_Tonghop-phucdap-Tinh-Hanh-TuanAnh-V1" xfId="13599"/>
    <cellStyle name="1_Tong hop NGTT_Uoc-danso-2014-2015-2016-BoTaichinh" xfId="13600"/>
    <cellStyle name="1_Tong hop NGTT_Uoctinh-danso-31-12-2013-BoTaichinh-OUT" xfId="13601"/>
    <cellStyle name="1_Tonghop-phucdap-Tinh-Hanh-TuanAnh-V1" xfId="13602"/>
    <cellStyle name="1_Uoc-danso-2014-2015-2016-BoTaichinh" xfId="13603"/>
    <cellStyle name="1_Uoctinh-danso-31-12-2013-BoTaichinh-OUT" xfId="13604"/>
    <cellStyle name="1_Xl0000006" xfId="13605"/>
    <cellStyle name="1_Xl0000167" xfId="13606"/>
    <cellStyle name="1_Xl0000167 2" xfId="13607"/>
    <cellStyle name="1_Xl0000167 3" xfId="13608"/>
    <cellStyle name="1_Xl0000199" xfId="13609"/>
    <cellStyle name="1_XNK" xfId="13610"/>
    <cellStyle name="1_XNK (10-6)" xfId="13611"/>
    <cellStyle name="1_XNK (10-6) 2" xfId="13612"/>
    <cellStyle name="1_XNK (10-6)_Book2" xfId="13613"/>
    <cellStyle name="1_XNK (10-6)_Book2 2" xfId="13614"/>
    <cellStyle name="1_XNK (10-6)_Book2 3" xfId="13615"/>
    <cellStyle name="1_XNK (10-6)_NGTK-daydu-2014-Laodong" xfId="13616"/>
    <cellStyle name="1_XNK (10-6)_NGTK-daydu-2014-Laodong 2" xfId="13617"/>
    <cellStyle name="1_XNK (10-6)_NGTK-daydu-2014-Laodong 3" xfId="13618"/>
    <cellStyle name="1_XNK (10-6)_Niengiam_Hung_final" xfId="13619"/>
    <cellStyle name="1_XNK (10-6)_Niengiam_Hung_final 2" xfId="13620"/>
    <cellStyle name="1_XNK (10-6)_Niengiam_Hung_final 3" xfId="13621"/>
    <cellStyle name="1_XNK (10-6)_Sovu-lyhon-2014" xfId="13622"/>
    <cellStyle name="1_XNK 10" xfId="13623"/>
    <cellStyle name="1_XNK 11" xfId="13624"/>
    <cellStyle name="1_XNK 12" xfId="13625"/>
    <cellStyle name="1_XNK 13" xfId="13626"/>
    <cellStyle name="1_XNK 14" xfId="13627"/>
    <cellStyle name="1_XNK 15" xfId="13628"/>
    <cellStyle name="1_XNK 16" xfId="13629"/>
    <cellStyle name="1_XNK 17" xfId="13630"/>
    <cellStyle name="1_XNK 18" xfId="13631"/>
    <cellStyle name="1_XNK 19" xfId="13632"/>
    <cellStyle name="1_XNK 2" xfId="13633"/>
    <cellStyle name="1_XNK 20" xfId="13634"/>
    <cellStyle name="1_XNK 21" xfId="13635"/>
    <cellStyle name="1_XNK 22" xfId="13636"/>
    <cellStyle name="1_XNK 23" xfId="13637"/>
    <cellStyle name="1_XNK 24" xfId="13638"/>
    <cellStyle name="1_XNK 25" xfId="13639"/>
    <cellStyle name="1_XNK 26" xfId="13640"/>
    <cellStyle name="1_XNK 27" xfId="13641"/>
    <cellStyle name="1_XNK 3" xfId="13642"/>
    <cellStyle name="1_XNK 4" xfId="13643"/>
    <cellStyle name="1_XNK 5" xfId="13644"/>
    <cellStyle name="1_XNK 6" xfId="13645"/>
    <cellStyle name="1_XNK 7" xfId="13646"/>
    <cellStyle name="1_XNK 8" xfId="13647"/>
    <cellStyle name="1_XNK 9" xfId="13648"/>
    <cellStyle name="1_XNK_08 Thuong mai Tong muc - Diep" xfId="13649"/>
    <cellStyle name="1_XNK_08 Thuong mai Tong muc - Diep 2" xfId="13650"/>
    <cellStyle name="1_XNK_08 Thuong mai Tong muc - Diep 3" xfId="13651"/>
    <cellStyle name="1_XNK_08 Thuong mai Tong muc - Diep_nien giam tom tat nong nghiep 2013" xfId="13652"/>
    <cellStyle name="1_XNK_08 Thuong mai Tong muc - Diep_Phan II (In)" xfId="13653"/>
    <cellStyle name="1_XNK_Bo sung 04 bieu Cong nghiep" xfId="13654"/>
    <cellStyle name="1_XNK_Bo sung 04 bieu Cong nghiep 2" xfId="13655"/>
    <cellStyle name="1_XNK_Bo sung 04 bieu Cong nghiep 3" xfId="13656"/>
    <cellStyle name="1_XNK_Bo sung 04 bieu Cong nghiep 4" xfId="13657"/>
    <cellStyle name="1_XNK_Bo sung 04 bieu Cong nghiep_Book2" xfId="13658"/>
    <cellStyle name="1_XNK_Bo sung 04 bieu Cong nghiep_Book2 2" xfId="13659"/>
    <cellStyle name="1_XNK_Bo sung 04 bieu Cong nghiep_Book2 3" xfId="13660"/>
    <cellStyle name="1_XNK_Bo sung 04 bieu Cong nghiep_Dieuchinh-DSTB-2010-2014-Tinh-Trungcau-CTK" xfId="13661"/>
    <cellStyle name="1_XNK_Bo sung 04 bieu Cong nghiep_Market DSLD 2013  Co so" xfId="13662"/>
    <cellStyle name="1_XNK_Bo sung 04 bieu Cong nghiep_Market DSLD 2013  Co so_Dieuchinh-DSTB-2010-2014-Tinh-Trungcau-CTK" xfId="13663"/>
    <cellStyle name="1_XNK_Bo sung 04 bieu Cong nghiep_Market DSLD 2013  Co so_Tonghop-phucdap-Tinh-Hanh-TuanAnh-V1" xfId="13664"/>
    <cellStyle name="1_XNK_Bo sung 04 bieu Cong nghiep_Market DSLD 2013  Co so_Uoc-danso-2014-2015-2016-BoTaichinh" xfId="13665"/>
    <cellStyle name="1_XNK_Bo sung 04 bieu Cong nghiep_Mau" xfId="13666"/>
    <cellStyle name="1_XNK_Bo sung 04 bieu Cong nghiep_Mau 2" xfId="13667"/>
    <cellStyle name="1_XNK_Bo sung 04 bieu Cong nghiep_Mau 3" xfId="13668"/>
    <cellStyle name="1_XNK_Bo sung 04 bieu Cong nghiep_NGTK-daydu-2014-Laodong" xfId="13669"/>
    <cellStyle name="1_XNK_Bo sung 04 bieu Cong nghiep_NGTK-daydu-2014-Laodong 2" xfId="13670"/>
    <cellStyle name="1_XNK_Bo sung 04 bieu Cong nghiep_NGTK-daydu-2014-Laodong 3" xfId="13671"/>
    <cellStyle name="1_XNK_Bo sung 04 bieu Cong nghiep_Nien giam Thong ke_DSLD_2013_gui vu TH" xfId="13672"/>
    <cellStyle name="1_XNK_Bo sung 04 bieu Cong nghiep_Nien giam Thong ke_DSLD_2013_gui vu TH_25-12-2014" xfId="13673"/>
    <cellStyle name="1_XNK_Bo sung 04 bieu Cong nghiep_Nien giam Thong ke_DSLD_2013_gui vu TH_25-12-2014_Dieuchinh-DSTB-2010-2014-Tinh-Trungcau-CTK" xfId="13674"/>
    <cellStyle name="1_XNK_Bo sung 04 bieu Cong nghiep_Nien giam Thong ke_DSLD_2013_gui vu TH_25-12-2014_Tonghop-phucdap-Tinh-Hanh-TuanAnh-V1" xfId="13675"/>
    <cellStyle name="1_XNK_Bo sung 04 bieu Cong nghiep_Nien giam Thong ke_DSLD_2013_gui vu TH_25-12-2014_Uoc-danso-2014-2015-2016-BoTaichinh" xfId="13676"/>
    <cellStyle name="1_XNK_Bo sung 04 bieu Cong nghiep_Nien giam Thong ke_DSLD_2013_gui vu TH_Dieuchinh-DSTB-2010-2014-Tinh-Trungcau-CTK" xfId="13677"/>
    <cellStyle name="1_XNK_Bo sung 04 bieu Cong nghiep_Nien giam Thong ke_DSLD_2013_gui vu TH_Tonghop-phucdap-Tinh-Hanh-TuanAnh-V1" xfId="13678"/>
    <cellStyle name="1_XNK_Bo sung 04 bieu Cong nghiep_Nien giam Thong ke_DSLD_2013_gui vu TH_Uoc-danso-2014-2015-2016-BoTaichinh" xfId="13679"/>
    <cellStyle name="1_XNK_Bo sung 04 bieu Cong nghiep_Niengiam_Hung_final" xfId="13680"/>
    <cellStyle name="1_XNK_Bo sung 04 bieu Cong nghiep_Niengiam_Hung_final 2" xfId="13681"/>
    <cellStyle name="1_XNK_Bo sung 04 bieu Cong nghiep_Niengiam_Hung_final 3" xfId="13682"/>
    <cellStyle name="1_XNK_Bo sung 04 bieu Cong nghiep_Sovu-lyhon-2014" xfId="13683"/>
    <cellStyle name="1_XNK_Bo sung 04 bieu Cong nghiep_Tonghop-phucdap-Tinh-Hanh-TuanAnh-V1" xfId="13684"/>
    <cellStyle name="1_XNK_Bo sung 04 bieu Cong nghiep_Uoc-danso-2014-2015-2016-BoTaichinh" xfId="13685"/>
    <cellStyle name="1_XNK_Bo sung 04 bieu Cong nghiep_Uoctinh-danso-31-12-2013-BoTaichinh-OUT" xfId="13686"/>
    <cellStyle name="1_XNK_Book2" xfId="13687"/>
    <cellStyle name="1_XNK_Book2 2" xfId="13688"/>
    <cellStyle name="1_XNK_Book2 3" xfId="13689"/>
    <cellStyle name="1_XNK_Dieuchinh-DSTB-2010-2014-Tinh-Trungcau-CTK" xfId="13690"/>
    <cellStyle name="1_XNK_Market DSLD 2013  Co so" xfId="13691"/>
    <cellStyle name="1_XNK_Market DSLD 2013  Co so_Dieuchinh-DSTB-2010-2014-Tinh-Trungcau-CTK" xfId="13692"/>
    <cellStyle name="1_XNK_Market DSLD 2013  Co so_Tonghop-phucdap-Tinh-Hanh-TuanAnh-V1" xfId="13693"/>
    <cellStyle name="1_XNK_Market DSLD 2013  Co so_Uoc-danso-2014-2015-2016-BoTaichinh" xfId="13694"/>
    <cellStyle name="1_XNK_Mau" xfId="13695"/>
    <cellStyle name="1_XNK_Mau 2" xfId="13696"/>
    <cellStyle name="1_XNK_Mau 3" xfId="13697"/>
    <cellStyle name="1_XNK_NGTK-daydu-2014-Laodong" xfId="13698"/>
    <cellStyle name="1_XNK_NGTK-daydu-2014-Laodong 2" xfId="13699"/>
    <cellStyle name="1_XNK_NGTK-daydu-2014-Laodong 3" xfId="13700"/>
    <cellStyle name="1_XNK_Nien giam Thong ke_DSLD_2013_gui vu TH" xfId="13701"/>
    <cellStyle name="1_XNK_Nien giam Thong ke_DSLD_2013_gui vu TH_25-12-2014" xfId="13702"/>
    <cellStyle name="1_XNK_Nien giam Thong ke_DSLD_2013_gui vu TH_25-12-2014_Dieuchinh-DSTB-2010-2014-Tinh-Trungcau-CTK" xfId="13703"/>
    <cellStyle name="1_XNK_Nien giam Thong ke_DSLD_2013_gui vu TH_25-12-2014_Tonghop-phucdap-Tinh-Hanh-TuanAnh-V1" xfId="13704"/>
    <cellStyle name="1_XNK_Nien giam Thong ke_DSLD_2013_gui vu TH_25-12-2014_Uoc-danso-2014-2015-2016-BoTaichinh" xfId="13705"/>
    <cellStyle name="1_XNK_Nien giam Thong ke_DSLD_2013_gui vu TH_Dieuchinh-DSTB-2010-2014-Tinh-Trungcau-CTK" xfId="13706"/>
    <cellStyle name="1_XNK_Nien giam Thong ke_DSLD_2013_gui vu TH_Tonghop-phucdap-Tinh-Hanh-TuanAnh-V1" xfId="13707"/>
    <cellStyle name="1_XNK_Nien giam Thong ke_DSLD_2013_gui vu TH_Uoc-danso-2014-2015-2016-BoTaichinh" xfId="13708"/>
    <cellStyle name="1_XNK_Niengiam_Hung_final" xfId="13709"/>
    <cellStyle name="1_XNK_Niengiam_Hung_final 2" xfId="13710"/>
    <cellStyle name="1_XNK_Niengiam_Hung_final 3" xfId="13711"/>
    <cellStyle name="1_XNK_Sovu-lyhon-2014" xfId="13712"/>
    <cellStyle name="1_XNK_Tonghop-phucdap-Tinh-Hanh-TuanAnh-V1" xfId="13713"/>
    <cellStyle name="1_XNK_Uoc-danso-2014-2015-2016-BoTaichinh" xfId="13714"/>
    <cellStyle name="1_XNK_Uoctinh-danso-31-12-2013-BoTaichinh-OUT" xfId="13715"/>
    <cellStyle name="1_XNK-2012" xfId="13716"/>
    <cellStyle name="1_XNK-2012 2" xfId="13717"/>
    <cellStyle name="1_XNK-2012 3" xfId="13718"/>
    <cellStyle name="1_XNK-2012_nien giam tom tat nong nghiep 2013" xfId="13719"/>
    <cellStyle name="1_XNK-2012_Phan II (In)" xfId="13720"/>
    <cellStyle name="1_XNK-Market" xfId="13721"/>
    <cellStyle name="1_XNK-Market 2" xfId="13722"/>
    <cellStyle name="1_XNK-Market 3" xfId="13723"/>
    <cellStyle name="¹éºÐÀ²_      " xfId="13724"/>
    <cellStyle name="2" xfId="13725"/>
    <cellStyle name="20" xfId="13726"/>
    <cellStyle name="20% - Accent1 10" xfId="13727"/>
    <cellStyle name="20% - Accent1 11" xfId="13728"/>
    <cellStyle name="20% - Accent1 12" xfId="13729"/>
    <cellStyle name="20% - Accent1 13" xfId="13730"/>
    <cellStyle name="20% - Accent1 14" xfId="13731"/>
    <cellStyle name="20% - Accent1 15" xfId="13732"/>
    <cellStyle name="20% - Accent1 16" xfId="13733"/>
    <cellStyle name="20% - Accent1 17" xfId="13734"/>
    <cellStyle name="20% - Accent1 18" xfId="13735"/>
    <cellStyle name="20% - Accent1 19" xfId="13736"/>
    <cellStyle name="20% - Accent1 2" xfId="13737"/>
    <cellStyle name="20% - Accent1 2 2" xfId="13738"/>
    <cellStyle name="20% - Accent1 2 2 2" xfId="13739"/>
    <cellStyle name="20% - Accent1 2 2 3" xfId="13740"/>
    <cellStyle name="20% - Accent1 2 3" xfId="13741"/>
    <cellStyle name="20% - Accent1 3" xfId="13742"/>
    <cellStyle name="20% - Accent1 4" xfId="13743"/>
    <cellStyle name="20% - Accent1 5" xfId="13744"/>
    <cellStyle name="20% - Accent1 6" xfId="13745"/>
    <cellStyle name="20% - Accent1 7" xfId="13746"/>
    <cellStyle name="20% - Accent1 8" xfId="13747"/>
    <cellStyle name="20% - Accent1 9" xfId="13748"/>
    <cellStyle name="20% - Accent2 10" xfId="13749"/>
    <cellStyle name="20% - Accent2 11" xfId="13750"/>
    <cellStyle name="20% - Accent2 12" xfId="13751"/>
    <cellStyle name="20% - Accent2 13" xfId="13752"/>
    <cellStyle name="20% - Accent2 14" xfId="13753"/>
    <cellStyle name="20% - Accent2 15" xfId="13754"/>
    <cellStyle name="20% - Accent2 16" xfId="13755"/>
    <cellStyle name="20% - Accent2 17" xfId="13756"/>
    <cellStyle name="20% - Accent2 18" xfId="13757"/>
    <cellStyle name="20% - Accent2 19" xfId="13758"/>
    <cellStyle name="20% - Accent2 2" xfId="13759"/>
    <cellStyle name="20% - Accent2 2 2" xfId="13760"/>
    <cellStyle name="20% - Accent2 2 2 2" xfId="13761"/>
    <cellStyle name="20% - Accent2 2 2 3" xfId="13762"/>
    <cellStyle name="20% - Accent2 2 3" xfId="13763"/>
    <cellStyle name="20% - Accent2 3" xfId="13764"/>
    <cellStyle name="20% - Accent2 4" xfId="13765"/>
    <cellStyle name="20% - Accent2 5" xfId="13766"/>
    <cellStyle name="20% - Accent2 6" xfId="13767"/>
    <cellStyle name="20% - Accent2 7" xfId="13768"/>
    <cellStyle name="20% - Accent2 8" xfId="13769"/>
    <cellStyle name="20% - Accent2 9" xfId="13770"/>
    <cellStyle name="20% - Accent3 10" xfId="13771"/>
    <cellStyle name="20% - Accent3 11" xfId="13772"/>
    <cellStyle name="20% - Accent3 12" xfId="13773"/>
    <cellStyle name="20% - Accent3 13" xfId="13774"/>
    <cellStyle name="20% - Accent3 14" xfId="13775"/>
    <cellStyle name="20% - Accent3 15" xfId="13776"/>
    <cellStyle name="20% - Accent3 16" xfId="13777"/>
    <cellStyle name="20% - Accent3 17" xfId="13778"/>
    <cellStyle name="20% - Accent3 18" xfId="13779"/>
    <cellStyle name="20% - Accent3 19" xfId="13780"/>
    <cellStyle name="20% - Accent3 2" xfId="13781"/>
    <cellStyle name="20% - Accent3 2 2" xfId="13782"/>
    <cellStyle name="20% - Accent3 2 2 2" xfId="13783"/>
    <cellStyle name="20% - Accent3 2 2 3" xfId="13784"/>
    <cellStyle name="20% - Accent3 2 3" xfId="13785"/>
    <cellStyle name="20% - Accent3 3" xfId="13786"/>
    <cellStyle name="20% - Accent3 4" xfId="13787"/>
    <cellStyle name="20% - Accent3 5" xfId="13788"/>
    <cellStyle name="20% - Accent3 6" xfId="13789"/>
    <cellStyle name="20% - Accent3 7" xfId="13790"/>
    <cellStyle name="20% - Accent3 8" xfId="13791"/>
    <cellStyle name="20% - Accent3 9" xfId="13792"/>
    <cellStyle name="20% - Accent4 10" xfId="13793"/>
    <cellStyle name="20% - Accent4 11" xfId="13794"/>
    <cellStyle name="20% - Accent4 12" xfId="13795"/>
    <cellStyle name="20% - Accent4 13" xfId="13796"/>
    <cellStyle name="20% - Accent4 14" xfId="13797"/>
    <cellStyle name="20% - Accent4 15" xfId="13798"/>
    <cellStyle name="20% - Accent4 16" xfId="13799"/>
    <cellStyle name="20% - Accent4 17" xfId="13800"/>
    <cellStyle name="20% - Accent4 18" xfId="13801"/>
    <cellStyle name="20% - Accent4 19" xfId="13802"/>
    <cellStyle name="20% - Accent4 2" xfId="13803"/>
    <cellStyle name="20% - Accent4 2 2" xfId="13804"/>
    <cellStyle name="20% - Accent4 2 2 2" xfId="13805"/>
    <cellStyle name="20% - Accent4 2 2 3" xfId="13806"/>
    <cellStyle name="20% - Accent4 2 3" xfId="13807"/>
    <cellStyle name="20% - Accent4 3" xfId="13808"/>
    <cellStyle name="20% - Accent4 4" xfId="13809"/>
    <cellStyle name="20% - Accent4 5" xfId="13810"/>
    <cellStyle name="20% - Accent4 6" xfId="13811"/>
    <cellStyle name="20% - Accent4 7" xfId="13812"/>
    <cellStyle name="20% - Accent4 8" xfId="13813"/>
    <cellStyle name="20% - Accent4 9" xfId="13814"/>
    <cellStyle name="20% - Accent5 10" xfId="13815"/>
    <cellStyle name="20% - Accent5 11" xfId="13816"/>
    <cellStyle name="20% - Accent5 12" xfId="13817"/>
    <cellStyle name="20% - Accent5 13" xfId="13818"/>
    <cellStyle name="20% - Accent5 14" xfId="13819"/>
    <cellStyle name="20% - Accent5 15" xfId="13820"/>
    <cellStyle name="20% - Accent5 16" xfId="13821"/>
    <cellStyle name="20% - Accent5 17" xfId="13822"/>
    <cellStyle name="20% - Accent5 18" xfId="13823"/>
    <cellStyle name="20% - Accent5 19" xfId="13824"/>
    <cellStyle name="20% - Accent5 2" xfId="13825"/>
    <cellStyle name="20% - Accent5 2 2" xfId="13826"/>
    <cellStyle name="20% - Accent5 2 2 2" xfId="13827"/>
    <cellStyle name="20% - Accent5 2 2 3" xfId="13828"/>
    <cellStyle name="20% - Accent5 2 3" xfId="13829"/>
    <cellStyle name="20% - Accent5 3" xfId="13830"/>
    <cellStyle name="20% - Accent5 4" xfId="13831"/>
    <cellStyle name="20% - Accent5 5" xfId="13832"/>
    <cellStyle name="20% - Accent5 6" xfId="13833"/>
    <cellStyle name="20% - Accent5 7" xfId="13834"/>
    <cellStyle name="20% - Accent5 8" xfId="13835"/>
    <cellStyle name="20% - Accent5 9" xfId="13836"/>
    <cellStyle name="20% - Accent6 10" xfId="13837"/>
    <cellStyle name="20% - Accent6 11" xfId="13838"/>
    <cellStyle name="20% - Accent6 12" xfId="13839"/>
    <cellStyle name="20% - Accent6 13" xfId="13840"/>
    <cellStyle name="20% - Accent6 14" xfId="13841"/>
    <cellStyle name="20% - Accent6 15" xfId="13842"/>
    <cellStyle name="20% - Accent6 16" xfId="13843"/>
    <cellStyle name="20% - Accent6 17" xfId="13844"/>
    <cellStyle name="20% - Accent6 18" xfId="13845"/>
    <cellStyle name="20% - Accent6 19" xfId="13846"/>
    <cellStyle name="20% - Accent6 2" xfId="13847"/>
    <cellStyle name="20% - Accent6 2 2" xfId="13848"/>
    <cellStyle name="20% - Accent6 2 2 2" xfId="13849"/>
    <cellStyle name="20% - Accent6 2 2 3" xfId="13850"/>
    <cellStyle name="20% - Accent6 2 3" xfId="13851"/>
    <cellStyle name="20% - Accent6 3" xfId="13852"/>
    <cellStyle name="20% - Accent6 4" xfId="13853"/>
    <cellStyle name="20% - Accent6 5" xfId="13854"/>
    <cellStyle name="20% - Accent6 6" xfId="13855"/>
    <cellStyle name="20% - Accent6 7" xfId="13856"/>
    <cellStyle name="20% - Accent6 8" xfId="13857"/>
    <cellStyle name="20% - Accent6 9" xfId="13858"/>
    <cellStyle name="3" xfId="13859"/>
    <cellStyle name="4" xfId="13860"/>
    <cellStyle name="40% - Accent1 10" xfId="13861"/>
    <cellStyle name="40% - Accent1 11" xfId="13862"/>
    <cellStyle name="40% - Accent1 12" xfId="13863"/>
    <cellStyle name="40% - Accent1 13" xfId="13864"/>
    <cellStyle name="40% - Accent1 14" xfId="13865"/>
    <cellStyle name="40% - Accent1 15" xfId="13866"/>
    <cellStyle name="40% - Accent1 16" xfId="13867"/>
    <cellStyle name="40% - Accent1 17" xfId="13868"/>
    <cellStyle name="40% - Accent1 18" xfId="13869"/>
    <cellStyle name="40% - Accent1 19" xfId="13870"/>
    <cellStyle name="40% - Accent1 2" xfId="13871"/>
    <cellStyle name="40% - Accent1 2 2" xfId="13872"/>
    <cellStyle name="40% - Accent1 2 2 2" xfId="13873"/>
    <cellStyle name="40% - Accent1 2 2 3" xfId="13874"/>
    <cellStyle name="40% - Accent1 2 3" xfId="13875"/>
    <cellStyle name="40% - Accent1 3" xfId="13876"/>
    <cellStyle name="40% - Accent1 4" xfId="13877"/>
    <cellStyle name="40% - Accent1 5" xfId="13878"/>
    <cellStyle name="40% - Accent1 6" xfId="13879"/>
    <cellStyle name="40% - Accent1 7" xfId="13880"/>
    <cellStyle name="40% - Accent1 8" xfId="13881"/>
    <cellStyle name="40% - Accent1 9" xfId="13882"/>
    <cellStyle name="40% - Accent2 10" xfId="13883"/>
    <cellStyle name="40% - Accent2 11" xfId="13884"/>
    <cellStyle name="40% - Accent2 12" xfId="13885"/>
    <cellStyle name="40% - Accent2 13" xfId="13886"/>
    <cellStyle name="40% - Accent2 14" xfId="13887"/>
    <cellStyle name="40% - Accent2 15" xfId="13888"/>
    <cellStyle name="40% - Accent2 16" xfId="13889"/>
    <cellStyle name="40% - Accent2 17" xfId="13890"/>
    <cellStyle name="40% - Accent2 18" xfId="13891"/>
    <cellStyle name="40% - Accent2 19" xfId="13892"/>
    <cellStyle name="40% - Accent2 2" xfId="13893"/>
    <cellStyle name="40% - Accent2 2 2" xfId="13894"/>
    <cellStyle name="40% - Accent2 2 2 2" xfId="13895"/>
    <cellStyle name="40% - Accent2 2 2 3" xfId="13896"/>
    <cellStyle name="40% - Accent2 2 3" xfId="13897"/>
    <cellStyle name="40% - Accent2 3" xfId="13898"/>
    <cellStyle name="40% - Accent2 4" xfId="13899"/>
    <cellStyle name="40% - Accent2 5" xfId="13900"/>
    <cellStyle name="40% - Accent2 6" xfId="13901"/>
    <cellStyle name="40% - Accent2 7" xfId="13902"/>
    <cellStyle name="40% - Accent2 8" xfId="13903"/>
    <cellStyle name="40% - Accent2 9" xfId="13904"/>
    <cellStyle name="40% - Accent3 10" xfId="13905"/>
    <cellStyle name="40% - Accent3 11" xfId="13906"/>
    <cellStyle name="40% - Accent3 12" xfId="13907"/>
    <cellStyle name="40% - Accent3 13" xfId="13908"/>
    <cellStyle name="40% - Accent3 14" xfId="13909"/>
    <cellStyle name="40% - Accent3 15" xfId="13910"/>
    <cellStyle name="40% - Accent3 16" xfId="13911"/>
    <cellStyle name="40% - Accent3 17" xfId="13912"/>
    <cellStyle name="40% - Accent3 18" xfId="13913"/>
    <cellStyle name="40% - Accent3 19" xfId="13914"/>
    <cellStyle name="40% - Accent3 2" xfId="13915"/>
    <cellStyle name="40% - Accent3 2 2" xfId="13916"/>
    <cellStyle name="40% - Accent3 2 2 2" xfId="13917"/>
    <cellStyle name="40% - Accent3 2 2 3" xfId="13918"/>
    <cellStyle name="40% - Accent3 2 3" xfId="13919"/>
    <cellStyle name="40% - Accent3 3" xfId="13920"/>
    <cellStyle name="40% - Accent3 4" xfId="13921"/>
    <cellStyle name="40% - Accent3 5" xfId="13922"/>
    <cellStyle name="40% - Accent3 6" xfId="13923"/>
    <cellStyle name="40% - Accent3 7" xfId="13924"/>
    <cellStyle name="40% - Accent3 8" xfId="13925"/>
    <cellStyle name="40% - Accent3 9" xfId="13926"/>
    <cellStyle name="40% - Accent4 10" xfId="13927"/>
    <cellStyle name="40% - Accent4 11" xfId="13928"/>
    <cellStyle name="40% - Accent4 12" xfId="13929"/>
    <cellStyle name="40% - Accent4 13" xfId="13930"/>
    <cellStyle name="40% - Accent4 14" xfId="13931"/>
    <cellStyle name="40% - Accent4 15" xfId="13932"/>
    <cellStyle name="40% - Accent4 16" xfId="13933"/>
    <cellStyle name="40% - Accent4 17" xfId="13934"/>
    <cellStyle name="40% - Accent4 18" xfId="13935"/>
    <cellStyle name="40% - Accent4 19" xfId="13936"/>
    <cellStyle name="40% - Accent4 2" xfId="13937"/>
    <cellStyle name="40% - Accent4 2 2" xfId="13938"/>
    <cellStyle name="40% - Accent4 2 2 2" xfId="13939"/>
    <cellStyle name="40% - Accent4 2 2 3" xfId="13940"/>
    <cellStyle name="40% - Accent4 2 3" xfId="13941"/>
    <cellStyle name="40% - Accent4 3" xfId="13942"/>
    <cellStyle name="40% - Accent4 4" xfId="13943"/>
    <cellStyle name="40% - Accent4 5" xfId="13944"/>
    <cellStyle name="40% - Accent4 6" xfId="13945"/>
    <cellStyle name="40% - Accent4 7" xfId="13946"/>
    <cellStyle name="40% - Accent4 8" xfId="13947"/>
    <cellStyle name="40% - Accent4 9" xfId="13948"/>
    <cellStyle name="40% - Accent5 10" xfId="13949"/>
    <cellStyle name="40% - Accent5 11" xfId="13950"/>
    <cellStyle name="40% - Accent5 12" xfId="13951"/>
    <cellStyle name="40% - Accent5 13" xfId="13952"/>
    <cellStyle name="40% - Accent5 14" xfId="13953"/>
    <cellStyle name="40% - Accent5 15" xfId="13954"/>
    <cellStyle name="40% - Accent5 16" xfId="13955"/>
    <cellStyle name="40% - Accent5 17" xfId="13956"/>
    <cellStyle name="40% - Accent5 18" xfId="13957"/>
    <cellStyle name="40% - Accent5 19" xfId="13958"/>
    <cellStyle name="40% - Accent5 2" xfId="13959"/>
    <cellStyle name="40% - Accent5 2 2" xfId="13960"/>
    <cellStyle name="40% - Accent5 2 2 2" xfId="13961"/>
    <cellStyle name="40% - Accent5 2 2 3" xfId="13962"/>
    <cellStyle name="40% - Accent5 2 3" xfId="13963"/>
    <cellStyle name="40% - Accent5 3" xfId="13964"/>
    <cellStyle name="40% - Accent5 4" xfId="13965"/>
    <cellStyle name="40% - Accent5 5" xfId="13966"/>
    <cellStyle name="40% - Accent5 6" xfId="13967"/>
    <cellStyle name="40% - Accent5 7" xfId="13968"/>
    <cellStyle name="40% - Accent5 8" xfId="13969"/>
    <cellStyle name="40% - Accent5 9" xfId="13970"/>
    <cellStyle name="40% - Accent6 10" xfId="13971"/>
    <cellStyle name="40% - Accent6 11" xfId="13972"/>
    <cellStyle name="40% - Accent6 12" xfId="13973"/>
    <cellStyle name="40% - Accent6 13" xfId="13974"/>
    <cellStyle name="40% - Accent6 14" xfId="13975"/>
    <cellStyle name="40% - Accent6 15" xfId="13976"/>
    <cellStyle name="40% - Accent6 16" xfId="13977"/>
    <cellStyle name="40% - Accent6 17" xfId="13978"/>
    <cellStyle name="40% - Accent6 18" xfId="13979"/>
    <cellStyle name="40% - Accent6 19" xfId="13980"/>
    <cellStyle name="40% - Accent6 2" xfId="13981"/>
    <cellStyle name="40% - Accent6 2 2" xfId="13982"/>
    <cellStyle name="40% - Accent6 2 2 2" xfId="13983"/>
    <cellStyle name="40% - Accent6 2 2 3" xfId="13984"/>
    <cellStyle name="40% - Accent6 2 3" xfId="13985"/>
    <cellStyle name="40% - Accent6 3" xfId="13986"/>
    <cellStyle name="40% - Accent6 4" xfId="13987"/>
    <cellStyle name="40% - Accent6 5" xfId="13988"/>
    <cellStyle name="40% - Accent6 6" xfId="13989"/>
    <cellStyle name="40% - Accent6 7" xfId="13990"/>
    <cellStyle name="40% - Accent6 8" xfId="13991"/>
    <cellStyle name="40% - Accent6 9" xfId="13992"/>
    <cellStyle name="52" xfId="13993"/>
    <cellStyle name="60% - Accent1 2" xfId="13994"/>
    <cellStyle name="60% - Accent1 2 2" xfId="13995"/>
    <cellStyle name="60% - Accent1 2 2 2" xfId="13996"/>
    <cellStyle name="60% - Accent1 2 2 3" xfId="13997"/>
    <cellStyle name="60% - Accent1 2 3" xfId="13998"/>
    <cellStyle name="60% - Accent1 3" xfId="13999"/>
    <cellStyle name="60% - Accent2 2" xfId="14000"/>
    <cellStyle name="60% - Accent2 2 2" xfId="14001"/>
    <cellStyle name="60% - Accent2 2 2 2" xfId="14002"/>
    <cellStyle name="60% - Accent2 2 2 3" xfId="14003"/>
    <cellStyle name="60% - Accent2 2 3" xfId="14004"/>
    <cellStyle name="60% - Accent2 2 4" xfId="14005"/>
    <cellStyle name="60% - Accent2 3" xfId="14006"/>
    <cellStyle name="60% - Accent3 2" xfId="14007"/>
    <cellStyle name="60% - Accent3 2 2" xfId="14008"/>
    <cellStyle name="60% - Accent3 2 2 2" xfId="14009"/>
    <cellStyle name="60% - Accent3 2 2 3" xfId="14010"/>
    <cellStyle name="60% - Accent3 2 3" xfId="14011"/>
    <cellStyle name="60% - Accent3 3" xfId="14012"/>
    <cellStyle name="60% - Accent4 2" xfId="14013"/>
    <cellStyle name="60% - Accent4 2 2" xfId="14014"/>
    <cellStyle name="60% - Accent4 2 2 2" xfId="14015"/>
    <cellStyle name="60% - Accent4 2 2 3" xfId="14016"/>
    <cellStyle name="60% - Accent4 2 3" xfId="14017"/>
    <cellStyle name="60% - Accent4 3" xfId="14018"/>
    <cellStyle name="60% - Accent5 2" xfId="14019"/>
    <cellStyle name="60% - Accent5 2 2" xfId="14020"/>
    <cellStyle name="60% - Accent5 2 2 2" xfId="14021"/>
    <cellStyle name="60% - Accent5 2 2 3" xfId="14022"/>
    <cellStyle name="60% - Accent5 2 3" xfId="14023"/>
    <cellStyle name="60% - Accent5 3" xfId="14024"/>
    <cellStyle name="60% - Accent6 2" xfId="14025"/>
    <cellStyle name="60% - Accent6 2 2" xfId="14026"/>
    <cellStyle name="60% - Accent6 2 2 2" xfId="14027"/>
    <cellStyle name="60% - Accent6 2 2 3" xfId="14028"/>
    <cellStyle name="60% - Accent6 2 3" xfId="14029"/>
    <cellStyle name="60% - Accent6 3" xfId="14030"/>
    <cellStyle name="Accent1 2" xfId="14031"/>
    <cellStyle name="Accent1 2 2" xfId="14032"/>
    <cellStyle name="Accent1 2 2 2" xfId="14033"/>
    <cellStyle name="Accent1 2 2 3" xfId="14034"/>
    <cellStyle name="Accent1 2 3" xfId="14035"/>
    <cellStyle name="Accent1 3" xfId="14036"/>
    <cellStyle name="Accent2 2" xfId="14037"/>
    <cellStyle name="Accent2 2 2" xfId="14038"/>
    <cellStyle name="Accent2 2 2 2" xfId="14039"/>
    <cellStyle name="Accent2 2 2 3" xfId="14040"/>
    <cellStyle name="Accent2 2 3" xfId="14041"/>
    <cellStyle name="Accent2 3" xfId="14042"/>
    <cellStyle name="Accent3 2" xfId="14043"/>
    <cellStyle name="Accent3 2 2" xfId="14044"/>
    <cellStyle name="Accent3 2 2 2" xfId="14045"/>
    <cellStyle name="Accent3 2 2 3" xfId="14046"/>
    <cellStyle name="Accent3 2 3" xfId="14047"/>
    <cellStyle name="Accent3 3" xfId="14048"/>
    <cellStyle name="Accent4 2" xfId="14049"/>
    <cellStyle name="Accent4 2 2" xfId="14050"/>
    <cellStyle name="Accent4 2 2 2" xfId="14051"/>
    <cellStyle name="Accent4 2 2 3" xfId="14052"/>
    <cellStyle name="Accent4 2 3" xfId="14053"/>
    <cellStyle name="Accent4 3" xfId="14054"/>
    <cellStyle name="Accent5 2" xfId="14055"/>
    <cellStyle name="Accent5 2 2" xfId="14056"/>
    <cellStyle name="Accent5 2 2 2" xfId="14057"/>
    <cellStyle name="Accent5 2 2 3" xfId="14058"/>
    <cellStyle name="Accent5 2 3" xfId="14059"/>
    <cellStyle name="Accent5 3" xfId="14060"/>
    <cellStyle name="Accent6 2" xfId="14061"/>
    <cellStyle name="Accent6 2 2" xfId="14062"/>
    <cellStyle name="Accent6 2 2 2" xfId="14063"/>
    <cellStyle name="Accent6 2 2 3" xfId="14064"/>
    <cellStyle name="Accent6 2 3" xfId="14065"/>
    <cellStyle name="Accent6 3" xfId="14066"/>
    <cellStyle name="ÅëÈ­ [0]_      " xfId="14067"/>
    <cellStyle name="AeE­ [0]_INQUIRY ¿µ¾÷AßAø " xfId="14068"/>
    <cellStyle name="ÅëÈ­ [0]_ÿÿÿÿÿÿ" xfId="14069"/>
    <cellStyle name="ÅëÈ­_      " xfId="14070"/>
    <cellStyle name="AeE­_INQUIRY ¿?¾÷AßAø " xfId="14071"/>
    <cellStyle name="ÅëÈ­_L601CPT" xfId="14072"/>
    <cellStyle name="ÄÞ¸¶ [0]_      " xfId="14073"/>
    <cellStyle name="AÞ¸¶ [0]_INQUIRY ¿?¾÷AßAø " xfId="14074"/>
    <cellStyle name="ÄÞ¸¶ [0]_L601CPT" xfId="14075"/>
    <cellStyle name="ÄÞ¸¶_      " xfId="14076"/>
    <cellStyle name="AÞ¸¶_INQUIRY ¿?¾÷AßAø " xfId="14077"/>
    <cellStyle name="ÄÞ¸¶_L601CPT" xfId="14078"/>
    <cellStyle name="AutoFormat Options" xfId="14079"/>
    <cellStyle name="Bad 2" xfId="14080"/>
    <cellStyle name="Bad 2 2" xfId="14081"/>
    <cellStyle name="Bad 2 2 2" xfId="14082"/>
    <cellStyle name="Bad 2 2 3" xfId="14083"/>
    <cellStyle name="Bad 2 3" xfId="14084"/>
    <cellStyle name="Bad 3" xfId="14085"/>
    <cellStyle name="Bình thường 2" xfId="14086"/>
    <cellStyle name="C?AØ_¿?¾÷CoE² " xfId="14087"/>
    <cellStyle name="Ç¥ÁØ_      " xfId="14088"/>
    <cellStyle name="C￥AØ_¿μ¾÷CoE² " xfId="14089"/>
    <cellStyle name="Ç¥ÁØ_°èÈ¹" xfId="14090"/>
    <cellStyle name="Calc Currency (0)" xfId="14091"/>
    <cellStyle name="Calc Currency (2)" xfId="14092"/>
    <cellStyle name="Calc Percent (0)" xfId="14093"/>
    <cellStyle name="Calc Percent (1)" xfId="14094"/>
    <cellStyle name="Calc Percent (2)" xfId="14095"/>
    <cellStyle name="Calc Units (0)" xfId="14096"/>
    <cellStyle name="Calc Units (1)" xfId="14097"/>
    <cellStyle name="Calc Units (2)" xfId="14098"/>
    <cellStyle name="Calculation 2" xfId="14099"/>
    <cellStyle name="Calculation 2 2" xfId="14100"/>
    <cellStyle name="Calculation 2 2 2" xfId="14101"/>
    <cellStyle name="Calculation 2 2 3" xfId="14102"/>
    <cellStyle name="Calculation 2 3" xfId="14103"/>
    <cellStyle name="Calculation 3" xfId="14104"/>
    <cellStyle name="category" xfId="14105"/>
    <cellStyle name="Cerrency_Sheet2_XANGDAU" xfId="14106"/>
    <cellStyle name="Check Cell 2" xfId="14107"/>
    <cellStyle name="Check Cell 2 2" xfId="14108"/>
    <cellStyle name="Check Cell 2 2 2" xfId="14109"/>
    <cellStyle name="Check Cell 2 2 3" xfId="14110"/>
    <cellStyle name="Check Cell 2 3" xfId="14111"/>
    <cellStyle name="Check Cell 3" xfId="14112"/>
    <cellStyle name="Comma  - Style1" xfId="14113"/>
    <cellStyle name="Comma  - Style2" xfId="14114"/>
    <cellStyle name="Comma  - Style3" xfId="14115"/>
    <cellStyle name="Comma  - Style4" xfId="14116"/>
    <cellStyle name="Comma  - Style5" xfId="14117"/>
    <cellStyle name="Comma  - Style6" xfId="14118"/>
    <cellStyle name="Comma  - Style7" xfId="14119"/>
    <cellStyle name="Comma  - Style8" xfId="14120"/>
    <cellStyle name="Comma [0] 2" xfId="14121"/>
    <cellStyle name="Comma [0] 2 4" xfId="14122"/>
    <cellStyle name="Comma [0] 3" xfId="14123"/>
    <cellStyle name="Comma [00]" xfId="14124"/>
    <cellStyle name="Comma 10" xfId="14125"/>
    <cellStyle name="Comma 10 10" xfId="15101"/>
    <cellStyle name="Comma 10 2" xfId="6"/>
    <cellStyle name="Comma 10 2 2" xfId="14126"/>
    <cellStyle name="Comma 10 3" xfId="14127"/>
    <cellStyle name="Comma 10 3 2" xfId="14128"/>
    <cellStyle name="Comma 10 4" xfId="14129"/>
    <cellStyle name="Comma 10 4 2" xfId="14130"/>
    <cellStyle name="Comma 10 5" xfId="14131"/>
    <cellStyle name="Comma 10 6" xfId="15105"/>
    <cellStyle name="Comma 10_12 MSDC_Thuy Van" xfId="14132"/>
    <cellStyle name="Comma 11" xfId="14133"/>
    <cellStyle name="Comma 11 2" xfId="14134"/>
    <cellStyle name="Comma 11 2 2" xfId="14135"/>
    <cellStyle name="Comma 11 3" xfId="14136"/>
    <cellStyle name="Comma 12" xfId="14137"/>
    <cellStyle name="Comma 13" xfId="14138"/>
    <cellStyle name="Comma 14" xfId="14139"/>
    <cellStyle name="Comma 15" xfId="14140"/>
    <cellStyle name="Comma 16" xfId="14141"/>
    <cellStyle name="Comma 16 2" xfId="14142"/>
    <cellStyle name="Comma 16 3" xfId="14143"/>
    <cellStyle name="Comma 16 3 2" xfId="14144"/>
    <cellStyle name="Comma 16 4" xfId="14145"/>
    <cellStyle name="Comma 16 4 2" xfId="14146"/>
    <cellStyle name="Comma 16 5" xfId="14147"/>
    <cellStyle name="Comma 16 5 2" xfId="14148"/>
    <cellStyle name="Comma 16 6" xfId="14149"/>
    <cellStyle name="Comma 16 6 2" xfId="14150"/>
    <cellStyle name="Comma 16 6 2 2" xfId="14151"/>
    <cellStyle name="Comma 16 6 3" xfId="14152"/>
    <cellStyle name="Comma 16 7" xfId="14153"/>
    <cellStyle name="Comma 16 7 2" xfId="14154"/>
    <cellStyle name="Comma 17" xfId="14155"/>
    <cellStyle name="Comma 17 2" xfId="14156"/>
    <cellStyle name="Comma 17 3" xfId="14157"/>
    <cellStyle name="Comma 17 4" xfId="14158"/>
    <cellStyle name="Comma 18" xfId="14159"/>
    <cellStyle name="Comma 18 2" xfId="14160"/>
    <cellStyle name="Comma 18 3" xfId="14161"/>
    <cellStyle name="Comma 18 4" xfId="14162"/>
    <cellStyle name="Comma 19" xfId="14163"/>
    <cellStyle name="Comma 19 2" xfId="14164"/>
    <cellStyle name="Comma 19 3" xfId="14165"/>
    <cellStyle name="Comma 19 4" xfId="14166"/>
    <cellStyle name="Comma 2" xfId="14167"/>
    <cellStyle name="Comma 2 2" xfId="14168"/>
    <cellStyle name="Comma 2 2 2" xfId="14169"/>
    <cellStyle name="Comma 2 2 3" xfId="14170"/>
    <cellStyle name="Comma 2 2 4" xfId="14171"/>
    <cellStyle name="Comma 2 3" xfId="14172"/>
    <cellStyle name="Comma 2 3 2" xfId="14173"/>
    <cellStyle name="Comma 2 3 3" xfId="14174"/>
    <cellStyle name="Comma 2 4" xfId="14175"/>
    <cellStyle name="Comma 2 4 2" xfId="14176"/>
    <cellStyle name="Comma 2 4 3" xfId="14177"/>
    <cellStyle name="Comma 2 4 4" xfId="14178"/>
    <cellStyle name="Comma 2 5" xfId="14179"/>
    <cellStyle name="Comma 2 6" xfId="14180"/>
    <cellStyle name="Comma 2_12 MSDC_Thuy Van" xfId="14181"/>
    <cellStyle name="Comma 20" xfId="14182"/>
    <cellStyle name="Comma 20 2" xfId="14183"/>
    <cellStyle name="Comma 20 3" xfId="14184"/>
    <cellStyle name="Comma 20 4" xfId="14185"/>
    <cellStyle name="Comma 21" xfId="14186"/>
    <cellStyle name="Comma 21 2" xfId="14187"/>
    <cellStyle name="Comma 21 3" xfId="14188"/>
    <cellStyle name="Comma 21 4" xfId="14189"/>
    <cellStyle name="Comma 22" xfId="14190"/>
    <cellStyle name="Comma 22 2" xfId="14191"/>
    <cellStyle name="Comma 22 3" xfId="14192"/>
    <cellStyle name="Comma 22 4" xfId="14193"/>
    <cellStyle name="Comma 23" xfId="14194"/>
    <cellStyle name="Comma 23 2" xfId="14195"/>
    <cellStyle name="Comma 23 3" xfId="14196"/>
    <cellStyle name="Comma 23 4" xfId="14197"/>
    <cellStyle name="Comma 24" xfId="14198"/>
    <cellStyle name="Comma 24 2" xfId="14199"/>
    <cellStyle name="Comma 24 3" xfId="14200"/>
    <cellStyle name="Comma 24 4" xfId="14201"/>
    <cellStyle name="Comma 25" xfId="14202"/>
    <cellStyle name="Comma 25 2" xfId="14203"/>
    <cellStyle name="Comma 26" xfId="14204"/>
    <cellStyle name="Comma 26 2" xfId="14205"/>
    <cellStyle name="Comma 27" xfId="14206"/>
    <cellStyle name="Comma 28" xfId="14207"/>
    <cellStyle name="Comma 28 2" xfId="14208"/>
    <cellStyle name="Comma 28 2 2" xfId="14209"/>
    <cellStyle name="Comma 29" xfId="14210"/>
    <cellStyle name="Comma 3" xfId="14211"/>
    <cellStyle name="Comma 3 2" xfId="11"/>
    <cellStyle name="Comma 3 2 2" xfId="14"/>
    <cellStyle name="Comma 3 2 3" xfId="14212"/>
    <cellStyle name="Comma 3 2 4" xfId="15112"/>
    <cellStyle name="Comma 3 3" xfId="14213"/>
    <cellStyle name="Comma 3 4" xfId="14214"/>
    <cellStyle name="Comma 3 5" xfId="14215"/>
    <cellStyle name="Comma 3_12 MSDC_Thuy Van" xfId="14216"/>
    <cellStyle name="Comma 30" xfId="14217"/>
    <cellStyle name="Comma 31" xfId="14218"/>
    <cellStyle name="Comma 4" xfId="14219"/>
    <cellStyle name="Comma 4 2" xfId="14220"/>
    <cellStyle name="Comma 4 2 2" xfId="14221"/>
    <cellStyle name="Comma 4 2 3" xfId="14222"/>
    <cellStyle name="Comma 4 3" xfId="14223"/>
    <cellStyle name="Comma 4 4" xfId="14224"/>
    <cellStyle name="Comma 5" xfId="14225"/>
    <cellStyle name="Comma 5 2" xfId="14226"/>
    <cellStyle name="Comma 5 2 2" xfId="14227"/>
    <cellStyle name="Comma 5 3" xfId="14228"/>
    <cellStyle name="Comma 5 4" xfId="14229"/>
    <cellStyle name="Comma 5 5" xfId="15104"/>
    <cellStyle name="Comma 5 6" xfId="15111"/>
    <cellStyle name="Comma 6" xfId="14230"/>
    <cellStyle name="Comma 6 2" xfId="9"/>
    <cellStyle name="Comma 6 2 2" xfId="14231"/>
    <cellStyle name="Comma 6 2 3" xfId="15109"/>
    <cellStyle name="Comma 6 3" xfId="14232"/>
    <cellStyle name="Comma 6 4" xfId="14233"/>
    <cellStyle name="Comma 6 5" xfId="15103"/>
    <cellStyle name="Comma 6 6" xfId="15102"/>
    <cellStyle name="Comma 6 7" xfId="15108"/>
    <cellStyle name="Comma 7" xfId="14234"/>
    <cellStyle name="Comma 7 2" xfId="14235"/>
    <cellStyle name="Comma 7 2 2" xfId="15106"/>
    <cellStyle name="Comma 7 3" xfId="14236"/>
    <cellStyle name="Comma 7 4" xfId="14237"/>
    <cellStyle name="Comma 8" xfId="14238"/>
    <cellStyle name="Comma 8 2" xfId="14239"/>
    <cellStyle name="Comma 8 3" xfId="15110"/>
    <cellStyle name="Comma 9" xfId="14240"/>
    <cellStyle name="Comma 9 2" xfId="14241"/>
    <cellStyle name="comma zerodec" xfId="14242"/>
    <cellStyle name="comma zerodec 2" xfId="14243"/>
    <cellStyle name="comma zerodec 3" xfId="14244"/>
    <cellStyle name="comma zerodec_11(1).DAOTAO 2012(ok)" xfId="14245"/>
    <cellStyle name="Comma0" xfId="14246"/>
    <cellStyle name="Comma0 2" xfId="14247"/>
    <cellStyle name="Comma0 3" xfId="14248"/>
    <cellStyle name="Comma0 4" xfId="14249"/>
    <cellStyle name="cong" xfId="14250"/>
    <cellStyle name="Currency [00]" xfId="14251"/>
    <cellStyle name="Currency 2" xfId="14252"/>
    <cellStyle name="Currency 2 2" xfId="14253"/>
    <cellStyle name="Currency 2 3" xfId="14254"/>
    <cellStyle name="Currency0" xfId="14255"/>
    <cellStyle name="Currency0 2" xfId="14256"/>
    <cellStyle name="Currency0 3" xfId="14257"/>
    <cellStyle name="Currency0 4" xfId="14258"/>
    <cellStyle name="Currency1" xfId="14259"/>
    <cellStyle name="Currency1 2" xfId="14260"/>
    <cellStyle name="Currency1 3" xfId="14261"/>
    <cellStyle name="Currency1 4" xfId="14262"/>
    <cellStyle name="Currency1 5" xfId="14263"/>
    <cellStyle name="Date" xfId="14264"/>
    <cellStyle name="Date 2" xfId="14265"/>
    <cellStyle name="Date 3" xfId="14266"/>
    <cellStyle name="Date 4" xfId="14267"/>
    <cellStyle name="Date Short" xfId="14268"/>
    <cellStyle name="Dấu_phảy 2" xfId="14269"/>
    <cellStyle name="DAUDE" xfId="14270"/>
    <cellStyle name="Dezimal [0]_Compiling Utility Macros" xfId="14271"/>
    <cellStyle name="Dezimal_Compiling Utility Macros" xfId="14272"/>
    <cellStyle name="Dollar (zero dec)" xfId="14273"/>
    <cellStyle name="Dollar (zero dec) 2" xfId="14274"/>
    <cellStyle name="Dollar (zero dec) 3" xfId="14275"/>
    <cellStyle name="Dollar (zero dec) 4" xfId="14276"/>
    <cellStyle name="Dollar (zero dec) 5" xfId="14277"/>
    <cellStyle name="Dollar (zero dec)_12 MSDC_Thuy Van" xfId="14278"/>
    <cellStyle name="Enter Currency (0)" xfId="14279"/>
    <cellStyle name="Enter Currency (2)" xfId="14280"/>
    <cellStyle name="Enter Units (0)" xfId="14281"/>
    <cellStyle name="Enter Units (1)" xfId="14282"/>
    <cellStyle name="Enter Units (2)" xfId="14283"/>
    <cellStyle name="Euro" xfId="14284"/>
    <cellStyle name="Explanatory Text 2" xfId="14285"/>
    <cellStyle name="Explanatory Text 2 2" xfId="14286"/>
    <cellStyle name="Explanatory Text 2 2 2" xfId="14287"/>
    <cellStyle name="Explanatory Text 2 2 3" xfId="14288"/>
    <cellStyle name="Explanatory Text 2 3" xfId="14289"/>
    <cellStyle name="Explanatory Text 3" xfId="14290"/>
    <cellStyle name="Fixed" xfId="14291"/>
    <cellStyle name="Fixed 2" xfId="14292"/>
    <cellStyle name="Fixed 3" xfId="14293"/>
    <cellStyle name="Fixed 4" xfId="14294"/>
    <cellStyle name="gia" xfId="14295"/>
    <cellStyle name="Good 2" xfId="14296"/>
    <cellStyle name="Good 2 2" xfId="14297"/>
    <cellStyle name="Good 2 2 2" xfId="14298"/>
    <cellStyle name="Good 2 2 3" xfId="14299"/>
    <cellStyle name="Good 2 3" xfId="14300"/>
    <cellStyle name="Good 3" xfId="14301"/>
    <cellStyle name="Grey" xfId="14302"/>
    <cellStyle name="Grey 2" xfId="14303"/>
    <cellStyle name="Grey 3" xfId="14304"/>
    <cellStyle name="Grey_11(1).DAOTAO 2012(ok)" xfId="14305"/>
    <cellStyle name="ha" xfId="14306"/>
    <cellStyle name="HEADER" xfId="14307"/>
    <cellStyle name="Header1" xfId="14308"/>
    <cellStyle name="Header2" xfId="14309"/>
    <cellStyle name="Heading 1 2" xfId="14310"/>
    <cellStyle name="Heading 1 2 2" xfId="14311"/>
    <cellStyle name="Heading 1 2 2 2" xfId="14312"/>
    <cellStyle name="Heading 1 2 2 2 2" xfId="14313"/>
    <cellStyle name="Heading 1 2 2 2 3" xfId="14314"/>
    <cellStyle name="Heading 1 2 2 3" xfId="14315"/>
    <cellStyle name="Heading 1 2 3" xfId="14316"/>
    <cellStyle name="Heading 1 2 4" xfId="14317"/>
    <cellStyle name="Heading 1 3" xfId="14318"/>
    <cellStyle name="Heading 1 4" xfId="14319"/>
    <cellStyle name="Heading 1 5" xfId="14320"/>
    <cellStyle name="Heading 2 2" xfId="14321"/>
    <cellStyle name="Heading 2 2 2" xfId="14322"/>
    <cellStyle name="Heading 2 2 2 2" xfId="14323"/>
    <cellStyle name="Heading 2 2 2 2 2" xfId="14324"/>
    <cellStyle name="Heading 2 2 2 2 3" xfId="14325"/>
    <cellStyle name="Heading 2 2 2 3" xfId="14326"/>
    <cellStyle name="Heading 2 2 3" xfId="14327"/>
    <cellStyle name="Heading 2 2 4" xfId="14328"/>
    <cellStyle name="Heading 2 3" xfId="14329"/>
    <cellStyle name="Heading 2 4" xfId="14330"/>
    <cellStyle name="Heading 2 5" xfId="14331"/>
    <cellStyle name="Heading 3 2" xfId="14332"/>
    <cellStyle name="Heading 3 2 2" xfId="14333"/>
    <cellStyle name="Heading 3 2 2 2" xfId="14334"/>
    <cellStyle name="Heading 3 2 2 3" xfId="14335"/>
    <cellStyle name="Heading 3 2 3" xfId="14336"/>
    <cellStyle name="Heading 3 3" xfId="14337"/>
    <cellStyle name="Heading 4 2" xfId="14338"/>
    <cellStyle name="Heading 4 2 2" xfId="14339"/>
    <cellStyle name="Heading 4 2 2 2" xfId="14340"/>
    <cellStyle name="Heading 4 2 2 3" xfId="14341"/>
    <cellStyle name="Heading 4 2 3" xfId="14342"/>
    <cellStyle name="Heading 4 3" xfId="14343"/>
    <cellStyle name="HEADING1" xfId="14344"/>
    <cellStyle name="HEADING1 2" xfId="14345"/>
    <cellStyle name="HEADING1_11(1).DAOTAO 2012(ok)" xfId="14346"/>
    <cellStyle name="HEADING2" xfId="14347"/>
    <cellStyle name="HEADING2 2" xfId="14348"/>
    <cellStyle name="HEADING2_11(1).DAOTAO 2012(ok)" xfId="14349"/>
    <cellStyle name="headoption" xfId="14350"/>
    <cellStyle name="Hyperlink 2" xfId="14351"/>
    <cellStyle name="Hyperlink 3" xfId="14352"/>
    <cellStyle name="Input [yellow]" xfId="14353"/>
    <cellStyle name="Input [yellow] 2" xfId="14354"/>
    <cellStyle name="Input [yellow] 3" xfId="14355"/>
    <cellStyle name="Input [yellow]_11(1).DAOTAO 2012(ok)" xfId="14356"/>
    <cellStyle name="Input 2" xfId="14357"/>
    <cellStyle name="Input 2 2" xfId="14358"/>
    <cellStyle name="Input 2 2 2" xfId="14359"/>
    <cellStyle name="Input 2 2 2 2" xfId="14360"/>
    <cellStyle name="Input 2 2 2 3" xfId="14361"/>
    <cellStyle name="Input 2 2 3" xfId="14362"/>
    <cellStyle name="Input 2 3" xfId="14363"/>
    <cellStyle name="Input 2 4" xfId="14364"/>
    <cellStyle name="Input 3" xfId="14365"/>
    <cellStyle name="Input 4" xfId="14366"/>
    <cellStyle name="Input 5" xfId="14367"/>
    <cellStyle name="Input 6" xfId="14368"/>
    <cellStyle name="Input 7" xfId="14369"/>
    <cellStyle name="Input 8" xfId="14370"/>
    <cellStyle name="Ledger 17 x 11 in" xfId="14371"/>
    <cellStyle name="Link Currency (0)" xfId="14372"/>
    <cellStyle name="Link Currency (2)" xfId="14373"/>
    <cellStyle name="Link Units (0)" xfId="14374"/>
    <cellStyle name="Link Units (1)" xfId="14375"/>
    <cellStyle name="Link Units (2)" xfId="14376"/>
    <cellStyle name="Linked Cell 2" xfId="14377"/>
    <cellStyle name="Linked Cell 2 2" xfId="14378"/>
    <cellStyle name="Linked Cell 2 2 2" xfId="14379"/>
    <cellStyle name="Linked Cell 2 2 3" xfId="14380"/>
    <cellStyle name="Linked Cell 2 3" xfId="14381"/>
    <cellStyle name="Linked Cell 3" xfId="14382"/>
    <cellStyle name="Loai CBDT" xfId="14383"/>
    <cellStyle name="Loai CT" xfId="14384"/>
    <cellStyle name="Loai GD" xfId="14385"/>
    <cellStyle name="Millares [0]_2AV_M_M " xfId="14386"/>
    <cellStyle name="Millares_2AV_M_M " xfId="14387"/>
    <cellStyle name="Milliers [0]_      " xfId="14388"/>
    <cellStyle name="Milliers_      " xfId="14389"/>
    <cellStyle name="Model" xfId="14390"/>
    <cellStyle name="Moneda [0]_2AV_M_M " xfId="14391"/>
    <cellStyle name="Moneda_2AV_M_M " xfId="14392"/>
    <cellStyle name="Monétaire [0]_      " xfId="14393"/>
    <cellStyle name="Monétaire_      " xfId="14394"/>
    <cellStyle name="n" xfId="14395"/>
    <cellStyle name="Neutral 2" xfId="14396"/>
    <cellStyle name="Neutral 2 2" xfId="14397"/>
    <cellStyle name="Neutral 2 2 2" xfId="14398"/>
    <cellStyle name="Neutral 2 2 3" xfId="14399"/>
    <cellStyle name="Neutral 2 3" xfId="14400"/>
    <cellStyle name="Neutral 3" xfId="14401"/>
    <cellStyle name="New Times Roman" xfId="14402"/>
    <cellStyle name="New Times Roman 2" xfId="14403"/>
    <cellStyle name="New Times Roman_11(1).DAOTAO 2012(ok)" xfId="14404"/>
    <cellStyle name="No" xfId="14405"/>
    <cellStyle name="No 2" xfId="14406"/>
    <cellStyle name="no dec" xfId="14407"/>
    <cellStyle name="no dec 2" xfId="14408"/>
    <cellStyle name="no dec_11(1).DAOTAO 2012(ok)" xfId="14409"/>
    <cellStyle name="No_01 Danh muc hanh chinh (Nam)" xfId="14410"/>
    <cellStyle name="Normal" xfId="0" builtinId="0"/>
    <cellStyle name="Normal - Style1" xfId="14411"/>
    <cellStyle name="Normal - Style1 2" xfId="14412"/>
    <cellStyle name="Normal - Style1 2 2" xfId="14413"/>
    <cellStyle name="Normal - Style1 3" xfId="14414"/>
    <cellStyle name="Normal - Style1 3 2" xfId="14415"/>
    <cellStyle name="Normal - Style1 3 3" xfId="14416"/>
    <cellStyle name="Normal - Style1 3 4" xfId="14417"/>
    <cellStyle name="Normal - Style1 4" xfId="14418"/>
    <cellStyle name="Normal - Style1_01 Danh muc hanh chinh (Nam)" xfId="14419"/>
    <cellStyle name="Normal - 유형1" xfId="14420"/>
    <cellStyle name="Normal 10" xfId="14421"/>
    <cellStyle name="Normal 10 2" xfId="14422"/>
    <cellStyle name="Normal 10 2 2" xfId="14423"/>
    <cellStyle name="Normal 100" xfId="14424"/>
    <cellStyle name="Normal 100 2" xfId="14425"/>
    <cellStyle name="Normal 100 3" xfId="14426"/>
    <cellStyle name="Normal 101" xfId="14427"/>
    <cellStyle name="Normal 101 2" xfId="14428"/>
    <cellStyle name="Normal 102" xfId="14429"/>
    <cellStyle name="Normal 102 2" xfId="14430"/>
    <cellStyle name="Normal 103" xfId="14431"/>
    <cellStyle name="Normal 103 2" xfId="14432"/>
    <cellStyle name="Normal 104" xfId="14433"/>
    <cellStyle name="Normal 104 2" xfId="14434"/>
    <cellStyle name="Normal 105" xfId="14435"/>
    <cellStyle name="Normal 105 2" xfId="14436"/>
    <cellStyle name="Normal 106" xfId="14437"/>
    <cellStyle name="Normal 106 2" xfId="14438"/>
    <cellStyle name="Normal 107" xfId="14439"/>
    <cellStyle name="Normal 107 2" xfId="14440"/>
    <cellStyle name="Normal 108" xfId="14441"/>
    <cellStyle name="Normal 108 2" xfId="14442"/>
    <cellStyle name="Normal 109" xfId="14443"/>
    <cellStyle name="Normal 109 2" xfId="14444"/>
    <cellStyle name="Normal 11" xfId="14445"/>
    <cellStyle name="Normal 11 2" xfId="8"/>
    <cellStyle name="Normal 11 2 2" xfId="14446"/>
    <cellStyle name="Normal 11 3" xfId="14447"/>
    <cellStyle name="Normal 11 3 2" xfId="14448"/>
    <cellStyle name="Normal 11 3 3" xfId="14449"/>
    <cellStyle name="Normal 11 4" xfId="14450"/>
    <cellStyle name="Normal 11 5" xfId="14451"/>
    <cellStyle name="Normal 11 6" xfId="14452"/>
    <cellStyle name="Normal 11 7" xfId="14453"/>
    <cellStyle name="Normal 11 8" xfId="14454"/>
    <cellStyle name="Normal 11_12 MSDC_Thuy Van" xfId="14455"/>
    <cellStyle name="Normal 110" xfId="14456"/>
    <cellStyle name="Normal 110 2" xfId="14457"/>
    <cellStyle name="Normal 111" xfId="14458"/>
    <cellStyle name="Normal 111 2" xfId="14459"/>
    <cellStyle name="Normal 112" xfId="14460"/>
    <cellStyle name="Normal 112 2" xfId="14461"/>
    <cellStyle name="Normal 113" xfId="14462"/>
    <cellStyle name="Normal 113 2" xfId="14463"/>
    <cellStyle name="Normal 114" xfId="14464"/>
    <cellStyle name="Normal 114 2" xfId="14465"/>
    <cellStyle name="Normal 115" xfId="14466"/>
    <cellStyle name="Normal 115 2" xfId="14467"/>
    <cellStyle name="Normal 116" xfId="14468"/>
    <cellStyle name="Normal 116 2" xfId="14469"/>
    <cellStyle name="Normal 117" xfId="14470"/>
    <cellStyle name="Normal 117 2" xfId="14471"/>
    <cellStyle name="Normal 118" xfId="14472"/>
    <cellStyle name="Normal 118 2" xfId="14473"/>
    <cellStyle name="Normal 119" xfId="14474"/>
    <cellStyle name="Normal 119 2" xfId="14475"/>
    <cellStyle name="Normal 12" xfId="14476"/>
    <cellStyle name="Normal 12 2" xfId="14477"/>
    <cellStyle name="Normal 12 2 2" xfId="14478"/>
    <cellStyle name="Normal 12 2 3" xfId="14479"/>
    <cellStyle name="Normal 12 3" xfId="14480"/>
    <cellStyle name="Normal 12 3 2" xfId="14481"/>
    <cellStyle name="Normal 12 3 3" xfId="14482"/>
    <cellStyle name="Normal 12 4" xfId="14483"/>
    <cellStyle name="Normal 12 4 2" xfId="14484"/>
    <cellStyle name="Normal 12 5" xfId="14485"/>
    <cellStyle name="Normal 12 6" xfId="14486"/>
    <cellStyle name="Normal 12_TKQG" xfId="14487"/>
    <cellStyle name="Normal 120" xfId="14488"/>
    <cellStyle name="Normal 120 2" xfId="14489"/>
    <cellStyle name="Normal 121" xfId="14490"/>
    <cellStyle name="Normal 121 2" xfId="14491"/>
    <cellStyle name="Normal 122" xfId="14492"/>
    <cellStyle name="Normal 122 2" xfId="14493"/>
    <cellStyle name="Normal 123" xfId="14494"/>
    <cellStyle name="Normal 123 2" xfId="14495"/>
    <cellStyle name="Normal 124" xfId="14496"/>
    <cellStyle name="Normal 124 2" xfId="14497"/>
    <cellStyle name="Normal 125" xfId="14498"/>
    <cellStyle name="Normal 125 2" xfId="14499"/>
    <cellStyle name="Normal 126" xfId="14500"/>
    <cellStyle name="Normal 126 2" xfId="14501"/>
    <cellStyle name="Normal 127" xfId="14502"/>
    <cellStyle name="Normal 127 2" xfId="14503"/>
    <cellStyle name="Normal 128" xfId="14504"/>
    <cellStyle name="Normal 128 2" xfId="14505"/>
    <cellStyle name="Normal 129" xfId="14506"/>
    <cellStyle name="Normal 129 2" xfId="14507"/>
    <cellStyle name="Normal 13" xfId="14508"/>
    <cellStyle name="Normal 13 2" xfId="14509"/>
    <cellStyle name="Normal 13 2 2" xfId="14510"/>
    <cellStyle name="Normal 13 2 2 2" xfId="14511"/>
    <cellStyle name="Normal 13 2 3" xfId="14512"/>
    <cellStyle name="Normal 13 2 3 2" xfId="14513"/>
    <cellStyle name="Normal 13 2 4" xfId="14514"/>
    <cellStyle name="Normal 13 3" xfId="14515"/>
    <cellStyle name="Normal 13 3 2" xfId="14516"/>
    <cellStyle name="Normal 13 3 3" xfId="14517"/>
    <cellStyle name="Normal 130" xfId="14518"/>
    <cellStyle name="Normal 130 2" xfId="14519"/>
    <cellStyle name="Normal 131" xfId="14520"/>
    <cellStyle name="Normal 131 2" xfId="14521"/>
    <cellStyle name="Normal 132" xfId="14522"/>
    <cellStyle name="Normal 132 2" xfId="14523"/>
    <cellStyle name="Normal 133" xfId="14524"/>
    <cellStyle name="Normal 133 2" xfId="14525"/>
    <cellStyle name="Normal 134" xfId="14526"/>
    <cellStyle name="Normal 134 2" xfId="14527"/>
    <cellStyle name="Normal 135" xfId="14528"/>
    <cellStyle name="Normal 135 2" xfId="14529"/>
    <cellStyle name="Normal 136" xfId="14530"/>
    <cellStyle name="Normal 136 2" xfId="14531"/>
    <cellStyle name="Normal 137" xfId="14532"/>
    <cellStyle name="Normal 137 2" xfId="14533"/>
    <cellStyle name="Normal 138" xfId="14534"/>
    <cellStyle name="Normal 138 2" xfId="14535"/>
    <cellStyle name="Normal 139" xfId="14536"/>
    <cellStyle name="Normal 139 2" xfId="14537"/>
    <cellStyle name="Normal 14" xfId="14538"/>
    <cellStyle name="Normal 14 2" xfId="14539"/>
    <cellStyle name="Normal 14 3" xfId="14540"/>
    <cellStyle name="Normal 14 4" xfId="14541"/>
    <cellStyle name="Normal 140" xfId="14542"/>
    <cellStyle name="Normal 140 2" xfId="14543"/>
    <cellStyle name="Normal 141" xfId="14544"/>
    <cellStyle name="Normal 141 2" xfId="14545"/>
    <cellStyle name="Normal 142" xfId="14546"/>
    <cellStyle name="Normal 142 2" xfId="14547"/>
    <cellStyle name="Normal 143" xfId="14548"/>
    <cellStyle name="Normal 143 2" xfId="14549"/>
    <cellStyle name="Normal 144" xfId="14550"/>
    <cellStyle name="Normal 144 2" xfId="14551"/>
    <cellStyle name="Normal 145" xfId="14552"/>
    <cellStyle name="Normal 145 2" xfId="14553"/>
    <cellStyle name="Normal 146" xfId="14554"/>
    <cellStyle name="Normal 146 2" xfId="14555"/>
    <cellStyle name="Normal 147" xfId="14556"/>
    <cellStyle name="Normal 147 2" xfId="14557"/>
    <cellStyle name="Normal 148" xfId="14558"/>
    <cellStyle name="Normal 148 2" xfId="14559"/>
    <cellStyle name="Normal 149" xfId="14560"/>
    <cellStyle name="Normal 149 2" xfId="14561"/>
    <cellStyle name="Normal 15" xfId="14562"/>
    <cellStyle name="Normal 15 2" xfId="14563"/>
    <cellStyle name="Normal 15 3" xfId="14564"/>
    <cellStyle name="Normal 150" xfId="14565"/>
    <cellStyle name="Normal 150 2" xfId="14566"/>
    <cellStyle name="Normal 151" xfId="14567"/>
    <cellStyle name="Normal 151 2" xfId="14568"/>
    <cellStyle name="Normal 152" xfId="14569"/>
    <cellStyle name="Normal 152 2" xfId="14570"/>
    <cellStyle name="Normal 152 3" xfId="14571"/>
    <cellStyle name="Normal 152 4" xfId="14572"/>
    <cellStyle name="Normal 153" xfId="14573"/>
    <cellStyle name="Normal 153 2" xfId="14574"/>
    <cellStyle name="Normal 153 2 2" xfId="14575"/>
    <cellStyle name="Normal 153 3" xfId="14576"/>
    <cellStyle name="Normal 153 3 2" xfId="14577"/>
    <cellStyle name="Normal 153 4" xfId="14578"/>
    <cellStyle name="Normal 153 5" xfId="14579"/>
    <cellStyle name="Normal 153 5 2" xfId="14580"/>
    <cellStyle name="Normal 154" xfId="14581"/>
    <cellStyle name="Normal 154 2" xfId="14582"/>
    <cellStyle name="Normal 154 2 2" xfId="14583"/>
    <cellStyle name="Normal 154 2 2 2" xfId="14584"/>
    <cellStyle name="Normal 154 2 3" xfId="14585"/>
    <cellStyle name="Normal 154 3" xfId="14586"/>
    <cellStyle name="Normal 154 4" xfId="14587"/>
    <cellStyle name="Normal 155" xfId="14588"/>
    <cellStyle name="Normal 155 2" xfId="14589"/>
    <cellStyle name="Normal 155 2 2" xfId="14590"/>
    <cellStyle name="Normal 155 3" xfId="14591"/>
    <cellStyle name="Normal 155 3 2" xfId="14592"/>
    <cellStyle name="Normal 155 4" xfId="14593"/>
    <cellStyle name="Normal 155 4 2" xfId="14594"/>
    <cellStyle name="Normal 155 5" xfId="14595"/>
    <cellStyle name="Normal 155 5 2" xfId="14596"/>
    <cellStyle name="Normal 156" xfId="14597"/>
    <cellStyle name="Normal 156 2" xfId="14598"/>
    <cellStyle name="Normal 157" xfId="14599"/>
    <cellStyle name="Normal 157 2" xfId="14600"/>
    <cellStyle name="Normal 157 3" xfId="14601"/>
    <cellStyle name="Normal 158" xfId="14602"/>
    <cellStyle name="Normal 158 2" xfId="14603"/>
    <cellStyle name="Normal 159" xfId="14604"/>
    <cellStyle name="Normal 159 2" xfId="14605"/>
    <cellStyle name="Normal 16" xfId="14606"/>
    <cellStyle name="Normal 16 2" xfId="14607"/>
    <cellStyle name="Normal 160" xfId="14608"/>
    <cellStyle name="Normal 160 2" xfId="14609"/>
    <cellStyle name="Normal 160 2 2" xfId="14610"/>
    <cellStyle name="Normal 160 3" xfId="14611"/>
    <cellStyle name="Normal 160 3 2" xfId="14612"/>
    <cellStyle name="Normal 160 3 2 2" xfId="14613"/>
    <cellStyle name="Normal 160 3 3" xfId="14614"/>
    <cellStyle name="Normal 160 3 4" xfId="14615"/>
    <cellStyle name="Normal 160 4" xfId="14616"/>
    <cellStyle name="Normal 161" xfId="14617"/>
    <cellStyle name="Normal 161 2" xfId="14618"/>
    <cellStyle name="Normal 161 2 2" xfId="14619"/>
    <cellStyle name="Normal 161 3" xfId="14620"/>
    <cellStyle name="Normal 162" xfId="14621"/>
    <cellStyle name="Normal 162 2" xfId="14622"/>
    <cellStyle name="Normal 162 3" xfId="14623"/>
    <cellStyle name="Normal 163" xfId="14624"/>
    <cellStyle name="Normal 164" xfId="14625"/>
    <cellStyle name="Normal 165" xfId="14626"/>
    <cellStyle name="Normal 166" xfId="5"/>
    <cellStyle name="Normal 167" xfId="13"/>
    <cellStyle name="Normal 168" xfId="15099"/>
    <cellStyle name="Normal 17" xfId="14627"/>
    <cellStyle name="Normal 17 2" xfId="14628"/>
    <cellStyle name="Normal 17 2 2" xfId="14629"/>
    <cellStyle name="Normal 18" xfId="14630"/>
    <cellStyle name="Normal 18 2" xfId="14631"/>
    <cellStyle name="Normal 18 2 2" xfId="14632"/>
    <cellStyle name="Normal 19" xfId="14633"/>
    <cellStyle name="Normal 19 2" xfId="14634"/>
    <cellStyle name="Normal 19 2 2" xfId="14635"/>
    <cellStyle name="Normal 2" xfId="14636"/>
    <cellStyle name="Normal 2 10" xfId="14637"/>
    <cellStyle name="Normal 2 11" xfId="14638"/>
    <cellStyle name="Normal 2 12" xfId="14639"/>
    <cellStyle name="Normal 2 13" xfId="15107"/>
    <cellStyle name="Normal 2 2" xfId="10"/>
    <cellStyle name="Normal 2 2 2" xfId="14640"/>
    <cellStyle name="Normal 2 2 2 2" xfId="14641"/>
    <cellStyle name="Normal 2 2 2 2 2" xfId="14642"/>
    <cellStyle name="Normal 2 2 2 2 3" xfId="14643"/>
    <cellStyle name="Normal 2 2 2 3" xfId="14644"/>
    <cellStyle name="Normal 2 2 3" xfId="14645"/>
    <cellStyle name="Normal 2 2 4" xfId="14646"/>
    <cellStyle name="Normal 2 2 5" xfId="14647"/>
    <cellStyle name="Normal 2 2 6" xfId="14648"/>
    <cellStyle name="Normal 2 2 7" xfId="14649"/>
    <cellStyle name="Normal 2 2 8" xfId="15100"/>
    <cellStyle name="Normal 2 3" xfId="14650"/>
    <cellStyle name="Normal 2 3 2" xfId="14651"/>
    <cellStyle name="Normal 2 3 3" xfId="14652"/>
    <cellStyle name="Normal 2 3 4" xfId="14653"/>
    <cellStyle name="Normal 2 3 5" xfId="14654"/>
    <cellStyle name="Normal 2 3 6" xfId="14655"/>
    <cellStyle name="Normal 2 3_CSGSX Qui 2 va 6 thang  2013" xfId="14656"/>
    <cellStyle name="Normal 2 4" xfId="14657"/>
    <cellStyle name="Normal 2 4 2" xfId="14658"/>
    <cellStyle name="Normal 2 4 2 2" xfId="14659"/>
    <cellStyle name="Normal 2 4 3" xfId="14660"/>
    <cellStyle name="Normal 2 5" xfId="4"/>
    <cellStyle name="Normal 2 5 2" xfId="14661"/>
    <cellStyle name="Normal 2 5 3" xfId="14662"/>
    <cellStyle name="Normal 2 6" xfId="14663"/>
    <cellStyle name="Normal 2 7" xfId="14664"/>
    <cellStyle name="Normal 2 8" xfId="14665"/>
    <cellStyle name="Normal 2 9" xfId="14666"/>
    <cellStyle name="Normal 2_01 Don vi HC" xfId="14667"/>
    <cellStyle name="Normal 20" xfId="14668"/>
    <cellStyle name="Normal 20 2" xfId="14669"/>
    <cellStyle name="Normal 20 2 2" xfId="14670"/>
    <cellStyle name="Normal 21" xfId="14671"/>
    <cellStyle name="Normal 21 2" xfId="14672"/>
    <cellStyle name="Normal 21 2 2" xfId="14673"/>
    <cellStyle name="Normal 22" xfId="14674"/>
    <cellStyle name="Normal 22 2" xfId="14675"/>
    <cellStyle name="Normal 22 2 2" xfId="14676"/>
    <cellStyle name="Normal 23" xfId="14677"/>
    <cellStyle name="Normal 23 2" xfId="14678"/>
    <cellStyle name="Normal 24" xfId="14679"/>
    <cellStyle name="Normal 24 2" xfId="14680"/>
    <cellStyle name="Normal 24 3" xfId="14681"/>
    <cellStyle name="Normal 24 4" xfId="14682"/>
    <cellStyle name="Normal 24 5" xfId="14683"/>
    <cellStyle name="Normal 24 6" xfId="14684"/>
    <cellStyle name="Normal 25" xfId="14685"/>
    <cellStyle name="Normal 25 2" xfId="14686"/>
    <cellStyle name="Normal 26" xfId="14687"/>
    <cellStyle name="Normal 26 2" xfId="14688"/>
    <cellStyle name="Normal 27" xfId="14689"/>
    <cellStyle name="Normal 27 2" xfId="14690"/>
    <cellStyle name="Normal 28" xfId="14691"/>
    <cellStyle name="Normal 28 2" xfId="14692"/>
    <cellStyle name="Normal 29" xfId="14693"/>
    <cellStyle name="Normal 29 2" xfId="14694"/>
    <cellStyle name="Normal 3" xfId="12"/>
    <cellStyle name="Normal 3 10" xfId="14695"/>
    <cellStyle name="Normal 3 11" xfId="14696"/>
    <cellStyle name="Normal 3 2" xfId="14697"/>
    <cellStyle name="Normal 3 2 2" xfId="14698"/>
    <cellStyle name="Normal 3 2 3" xfId="14699"/>
    <cellStyle name="Normal 3 2 3 2" xfId="14700"/>
    <cellStyle name="Normal 3 2 3 2 2" xfId="14701"/>
    <cellStyle name="Normal 3 2 3 3" xfId="14702"/>
    <cellStyle name="Normal 3 2 4" xfId="14703"/>
    <cellStyle name="Normal 3 2 5" xfId="14704"/>
    <cellStyle name="Normal 3 2 6" xfId="14705"/>
    <cellStyle name="Normal 3 2_06 NGTT LN,TS 2013 co so" xfId="14706"/>
    <cellStyle name="Normal 3 3" xfId="14707"/>
    <cellStyle name="Normal 3 3 2" xfId="14708"/>
    <cellStyle name="Normal 3 3 3" xfId="14709"/>
    <cellStyle name="Normal 3 3 4" xfId="14710"/>
    <cellStyle name="Normal 3 3_06 NGTT LN,TS 2013 co so" xfId="14711"/>
    <cellStyle name="Normal 3 4" xfId="14712"/>
    <cellStyle name="Normal 3 5" xfId="14713"/>
    <cellStyle name="Normal 3 5 2" xfId="14714"/>
    <cellStyle name="Normal 3 6" xfId="14715"/>
    <cellStyle name="Normal 3 7" xfId="14716"/>
    <cellStyle name="Normal 3 8" xfId="14717"/>
    <cellStyle name="Normal 3 9" xfId="14718"/>
    <cellStyle name="Normal 3_01 Danh muc hanh chinh (Nam)" xfId="14719"/>
    <cellStyle name="Normal 30" xfId="14720"/>
    <cellStyle name="Normal 30 2" xfId="14721"/>
    <cellStyle name="Normal 31" xfId="14722"/>
    <cellStyle name="Normal 31 2" xfId="14723"/>
    <cellStyle name="Normal 32" xfId="14724"/>
    <cellStyle name="Normal 32 2" xfId="14725"/>
    <cellStyle name="Normal 33" xfId="14726"/>
    <cellStyle name="Normal 33 2" xfId="14727"/>
    <cellStyle name="Normal 34" xfId="14728"/>
    <cellStyle name="Normal 34 2" xfId="14729"/>
    <cellStyle name="Normal 35" xfId="14730"/>
    <cellStyle name="Normal 35 2" xfId="14731"/>
    <cellStyle name="Normal 36" xfId="14732"/>
    <cellStyle name="Normal 36 2" xfId="14733"/>
    <cellStyle name="Normal 37" xfId="14734"/>
    <cellStyle name="Normal 37 2" xfId="14735"/>
    <cellStyle name="Normal 38" xfId="14736"/>
    <cellStyle name="Normal 38 2" xfId="14737"/>
    <cellStyle name="Normal 39" xfId="14738"/>
    <cellStyle name="Normal 39 2" xfId="14739"/>
    <cellStyle name="Normal 4" xfId="14740"/>
    <cellStyle name="Normal 4 2" xfId="14741"/>
    <cellStyle name="Normal 4 2 2" xfId="14742"/>
    <cellStyle name="Normal 4 2 2 2" xfId="14743"/>
    <cellStyle name="Normal 4 2 3" xfId="14744"/>
    <cellStyle name="Normal 4 3" xfId="14745"/>
    <cellStyle name="Normal 4 3 2" xfId="14746"/>
    <cellStyle name="Normal 4 4" xfId="14747"/>
    <cellStyle name="Normal 4 5" xfId="14748"/>
    <cellStyle name="Normal 4_07 NGTT CN 2012" xfId="14749"/>
    <cellStyle name="Normal 40" xfId="14750"/>
    <cellStyle name="Normal 40 2" xfId="14751"/>
    <cellStyle name="Normal 41" xfId="14752"/>
    <cellStyle name="Normal 41 2" xfId="14753"/>
    <cellStyle name="Normal 42" xfId="14754"/>
    <cellStyle name="Normal 42 2" xfId="14755"/>
    <cellStyle name="Normal 43" xfId="14756"/>
    <cellStyle name="Normal 43 2" xfId="14757"/>
    <cellStyle name="Normal 44" xfId="14758"/>
    <cellStyle name="Normal 44 2" xfId="14759"/>
    <cellStyle name="Normal 45" xfId="14760"/>
    <cellStyle name="Normal 45 2" xfId="14761"/>
    <cellStyle name="Normal 46" xfId="14762"/>
    <cellStyle name="Normal 46 2" xfId="14763"/>
    <cellStyle name="Normal 47" xfId="14764"/>
    <cellStyle name="Normal 47 2" xfId="14765"/>
    <cellStyle name="Normal 48" xfId="14766"/>
    <cellStyle name="Normal 48 2" xfId="14767"/>
    <cellStyle name="Normal 49" xfId="14768"/>
    <cellStyle name="Normal 49 2" xfId="14769"/>
    <cellStyle name="Normal 5" xfId="14770"/>
    <cellStyle name="Normal 5 2" xfId="14771"/>
    <cellStyle name="Normal 5 2 2" xfId="14772"/>
    <cellStyle name="Normal 5 2 2 2" xfId="14773"/>
    <cellStyle name="Normal 5 2 2 3" xfId="14774"/>
    <cellStyle name="Normal 5 2 3" xfId="14775"/>
    <cellStyle name="Normal 5 3" xfId="14776"/>
    <cellStyle name="Normal 5 3 2" xfId="14777"/>
    <cellStyle name="Normal 5 4" xfId="1"/>
    <cellStyle name="Normal 5 4 2" xfId="14778"/>
    <cellStyle name="Normal 5 5" xfId="14779"/>
    <cellStyle name="Normal 5_Nien giam LNTS 2012 (ok)" xfId="14780"/>
    <cellStyle name="Normal 50" xfId="14781"/>
    <cellStyle name="Normal 50 2" xfId="14782"/>
    <cellStyle name="Normal 51" xfId="14783"/>
    <cellStyle name="Normal 51 2" xfId="14784"/>
    <cellStyle name="Normal 52" xfId="14785"/>
    <cellStyle name="Normal 52 2" xfId="14786"/>
    <cellStyle name="Normal 53" xfId="14787"/>
    <cellStyle name="Normal 53 2" xfId="14788"/>
    <cellStyle name="Normal 54" xfId="14789"/>
    <cellStyle name="Normal 54 2" xfId="14790"/>
    <cellStyle name="Normal 55" xfId="14791"/>
    <cellStyle name="Normal 55 2" xfId="14792"/>
    <cellStyle name="Normal 56" xfId="14793"/>
    <cellStyle name="Normal 56 2" xfId="14794"/>
    <cellStyle name="Normal 57" xfId="14795"/>
    <cellStyle name="Normal 57 2" xfId="14796"/>
    <cellStyle name="Normal 58" xfId="14797"/>
    <cellStyle name="Normal 58 2" xfId="14798"/>
    <cellStyle name="Normal 59" xfId="14799"/>
    <cellStyle name="Normal 59 2" xfId="14800"/>
    <cellStyle name="Normal 6" xfId="3"/>
    <cellStyle name="Normal 6 2" xfId="14801"/>
    <cellStyle name="Normal 6 2 2" xfId="14802"/>
    <cellStyle name="Normal 6 2 2 2" xfId="14803"/>
    <cellStyle name="Normal 6 3" xfId="14804"/>
    <cellStyle name="Normal 6 3 2" xfId="14805"/>
    <cellStyle name="Normal 6 4" xfId="14806"/>
    <cellStyle name="Normal 6 4 2" xfId="14807"/>
    <cellStyle name="Normal 6 5" xfId="14808"/>
    <cellStyle name="Normal 6 5 2" xfId="14809"/>
    <cellStyle name="Normal 6 6" xfId="14810"/>
    <cellStyle name="Normal 6 7" xfId="14811"/>
    <cellStyle name="Normal 6_Mau ra soat solieu GTSX 2014-2015 gui" xfId="14812"/>
    <cellStyle name="Normal 60" xfId="14813"/>
    <cellStyle name="Normal 60 2" xfId="14814"/>
    <cellStyle name="Normal 61" xfId="14815"/>
    <cellStyle name="Normal 61 2" xfId="14816"/>
    <cellStyle name="Normal 62" xfId="14817"/>
    <cellStyle name="Normal 62 2" xfId="14818"/>
    <cellStyle name="Normal 63" xfId="14819"/>
    <cellStyle name="Normal 63 2" xfId="14820"/>
    <cellStyle name="Normal 64" xfId="14821"/>
    <cellStyle name="Normal 64 2" xfId="14822"/>
    <cellStyle name="Normal 65" xfId="14823"/>
    <cellStyle name="Normal 65 2" xfId="14824"/>
    <cellStyle name="Normal 66" xfId="14825"/>
    <cellStyle name="Normal 66 2" xfId="14826"/>
    <cellStyle name="Normal 67" xfId="14827"/>
    <cellStyle name="Normal 67 2" xfId="14828"/>
    <cellStyle name="Normal 68" xfId="14829"/>
    <cellStyle name="Normal 68 2" xfId="14830"/>
    <cellStyle name="Normal 69" xfId="14831"/>
    <cellStyle name="Normal 69 2" xfId="14832"/>
    <cellStyle name="Normal 7" xfId="7"/>
    <cellStyle name="Normal 7 2" xfId="14833"/>
    <cellStyle name="Normal 7 2 2" xfId="14834"/>
    <cellStyle name="Normal 7 2 3" xfId="14835"/>
    <cellStyle name="Normal 7 2 4" xfId="14836"/>
    <cellStyle name="Normal 7 2 5" xfId="14837"/>
    <cellStyle name="Normal 7 3" xfId="14838"/>
    <cellStyle name="Normal 7 4" xfId="14839"/>
    <cellStyle name="Normal 7 5" xfId="14840"/>
    <cellStyle name="Normal 7 6" xfId="14841"/>
    <cellStyle name="Normal 7 7" xfId="14842"/>
    <cellStyle name="Normal 7_Nien giam LNTS 2012 (ok)" xfId="14843"/>
    <cellStyle name="Normal 70" xfId="14844"/>
    <cellStyle name="Normal 70 2" xfId="14845"/>
    <cellStyle name="Normal 71" xfId="14846"/>
    <cellStyle name="Normal 71 2" xfId="14847"/>
    <cellStyle name="Normal 72" xfId="14848"/>
    <cellStyle name="Normal 72 2" xfId="14849"/>
    <cellStyle name="Normal 73" xfId="14850"/>
    <cellStyle name="Normal 73 2" xfId="14851"/>
    <cellStyle name="Normal 74" xfId="14852"/>
    <cellStyle name="Normal 74 2" xfId="14853"/>
    <cellStyle name="Normal 75" xfId="14854"/>
    <cellStyle name="Normal 75 2" xfId="14855"/>
    <cellStyle name="Normal 76" xfId="14856"/>
    <cellStyle name="Normal 76 2" xfId="14857"/>
    <cellStyle name="Normal 77" xfId="14858"/>
    <cellStyle name="Normal 77 2" xfId="14859"/>
    <cellStyle name="Normal 78" xfId="14860"/>
    <cellStyle name="Normal 78 2" xfId="14861"/>
    <cellStyle name="Normal 79" xfId="14862"/>
    <cellStyle name="Normal 79 2" xfId="14863"/>
    <cellStyle name="Normal 8" xfId="14864"/>
    <cellStyle name="Normal 8 2" xfId="14865"/>
    <cellStyle name="Normal 8 2 2" xfId="14866"/>
    <cellStyle name="Normal 8 3" xfId="14867"/>
    <cellStyle name="Normal 8 4" xfId="14868"/>
    <cellStyle name="Normal 8 5" xfId="14869"/>
    <cellStyle name="Normal 8 5 2" xfId="14870"/>
    <cellStyle name="Normal 8_Nien giam LNTS 2012 (ok)" xfId="14871"/>
    <cellStyle name="Normal 80" xfId="14872"/>
    <cellStyle name="Normal 80 2" xfId="14873"/>
    <cellStyle name="Normal 81" xfId="14874"/>
    <cellStyle name="Normal 81 2" xfId="14875"/>
    <cellStyle name="Normal 81 2 2" xfId="14876"/>
    <cellStyle name="Normal 81 3" xfId="14877"/>
    <cellStyle name="Normal 81 4" xfId="14878"/>
    <cellStyle name="Normal 82" xfId="14879"/>
    <cellStyle name="Normal 82 2" xfId="14880"/>
    <cellStyle name="Normal 82 2 2" xfId="14881"/>
    <cellStyle name="Normal 82 3" xfId="14882"/>
    <cellStyle name="Normal 82 4" xfId="14883"/>
    <cellStyle name="Normal 83" xfId="14884"/>
    <cellStyle name="Normal 83 2" xfId="14885"/>
    <cellStyle name="Normal 83 2 2" xfId="14886"/>
    <cellStyle name="Normal 83 3" xfId="14887"/>
    <cellStyle name="Normal 83 4" xfId="14888"/>
    <cellStyle name="Normal 84" xfId="14889"/>
    <cellStyle name="Normal 84 2" xfId="14890"/>
    <cellStyle name="Normal 84 2 2" xfId="14891"/>
    <cellStyle name="Normal 84 3" xfId="14892"/>
    <cellStyle name="Normal 84 4" xfId="14893"/>
    <cellStyle name="Normal 85" xfId="14894"/>
    <cellStyle name="Normal 85 2" xfId="14895"/>
    <cellStyle name="Normal 85 2 2" xfId="14896"/>
    <cellStyle name="Normal 85 3" xfId="14897"/>
    <cellStyle name="Normal 85 4" xfId="14898"/>
    <cellStyle name="Normal 86" xfId="14899"/>
    <cellStyle name="Normal 86 2" xfId="14900"/>
    <cellStyle name="Normal 86 2 2" xfId="14901"/>
    <cellStyle name="Normal 86 3" xfId="14902"/>
    <cellStyle name="Normal 86 4" xfId="14903"/>
    <cellStyle name="Normal 87" xfId="14904"/>
    <cellStyle name="Normal 87 2" xfId="14905"/>
    <cellStyle name="Normal 87 2 2" xfId="14906"/>
    <cellStyle name="Normal 87 3" xfId="14907"/>
    <cellStyle name="Normal 87 4" xfId="14908"/>
    <cellStyle name="Normal 88" xfId="14909"/>
    <cellStyle name="Normal 88 2" xfId="14910"/>
    <cellStyle name="Normal 88 2 2" xfId="14911"/>
    <cellStyle name="Normal 88 3" xfId="14912"/>
    <cellStyle name="Normal 88 4" xfId="14913"/>
    <cellStyle name="Normal 89" xfId="14914"/>
    <cellStyle name="Normal 89 2" xfId="14915"/>
    <cellStyle name="Normal 89 2 2" xfId="14916"/>
    <cellStyle name="Normal 89 3" xfId="14917"/>
    <cellStyle name="Normal 89 4" xfId="14918"/>
    <cellStyle name="Normal 9" xfId="14919"/>
    <cellStyle name="Normal 9 2" xfId="14920"/>
    <cellStyle name="Normal 9 2 2" xfId="14921"/>
    <cellStyle name="Normal 9 3" xfId="14922"/>
    <cellStyle name="Normal 9 3 2" xfId="14923"/>
    <cellStyle name="Normal 90" xfId="14924"/>
    <cellStyle name="Normal 90 2" xfId="14925"/>
    <cellStyle name="Normal 90 2 2" xfId="14926"/>
    <cellStyle name="Normal 90 2 2 2" xfId="14927"/>
    <cellStyle name="Normal 90 2 3" xfId="14928"/>
    <cellStyle name="Normal 90 2 4" xfId="14929"/>
    <cellStyle name="Normal 90 3" xfId="14930"/>
    <cellStyle name="Normal 91" xfId="14931"/>
    <cellStyle name="Normal 91 2" xfId="14932"/>
    <cellStyle name="Normal 92" xfId="14933"/>
    <cellStyle name="Normal 92 2" xfId="14934"/>
    <cellStyle name="Normal 93" xfId="14935"/>
    <cellStyle name="Normal 93 2" xfId="14936"/>
    <cellStyle name="Normal 94" xfId="14937"/>
    <cellStyle name="Normal 94 2" xfId="14938"/>
    <cellStyle name="Normal 95" xfId="14939"/>
    <cellStyle name="Normal 95 2" xfId="14940"/>
    <cellStyle name="Normal 96" xfId="14941"/>
    <cellStyle name="Normal 96 2" xfId="14942"/>
    <cellStyle name="Normal 97" xfId="14943"/>
    <cellStyle name="Normal 97 2" xfId="14944"/>
    <cellStyle name="Normal 98" xfId="14945"/>
    <cellStyle name="Normal 98 2" xfId="14946"/>
    <cellStyle name="Normal 99" xfId="14947"/>
    <cellStyle name="Normal 99 2" xfId="14948"/>
    <cellStyle name="Normal_Chi tieu PTSNYT và hoat dong tinh 2009 H_Bieu so lieu KH 2010 ((1493))" xfId="2"/>
    <cellStyle name="Normal_Sheet8" xfId="15114"/>
    <cellStyle name="Normal_thuyet minh PCSXH 2010" xfId="15113"/>
    <cellStyle name="Note 10" xfId="14949"/>
    <cellStyle name="Note 11" xfId="14950"/>
    <cellStyle name="Note 12" xfId="14951"/>
    <cellStyle name="Note 13" xfId="14952"/>
    <cellStyle name="Note 14" xfId="14953"/>
    <cellStyle name="Note 15" xfId="14954"/>
    <cellStyle name="Note 16" xfId="14955"/>
    <cellStyle name="Note 17" xfId="14956"/>
    <cellStyle name="Note 18" xfId="14957"/>
    <cellStyle name="Note 19" xfId="14958"/>
    <cellStyle name="Note 2" xfId="14959"/>
    <cellStyle name="Note 2 2" xfId="14960"/>
    <cellStyle name="Note 2 2 2" xfId="14961"/>
    <cellStyle name="Note 2 2 3" xfId="14962"/>
    <cellStyle name="Note 2 3" xfId="14963"/>
    <cellStyle name="Note 3" xfId="14964"/>
    <cellStyle name="Note 4" xfId="14965"/>
    <cellStyle name="Note 5" xfId="14966"/>
    <cellStyle name="Note 6" xfId="14967"/>
    <cellStyle name="Note 7" xfId="14968"/>
    <cellStyle name="Note 8" xfId="14969"/>
    <cellStyle name="Note 9" xfId="14970"/>
    <cellStyle name="oft Excel]_x000d__x000a_Comment=open=/f ‚ðw’è‚·‚é‚ÆAƒ†[ƒU[’è‹`ŠÖ”‚ðŠÖ”“\‚è•t‚¯‚Ìˆê——‚É“o˜^‚·‚é‚±‚Æ‚ª‚Å‚«‚Ü‚·B_x000d__x000a_Maximized" xfId="14971"/>
    <cellStyle name="Output 2" xfId="14972"/>
    <cellStyle name="Output 2 2" xfId="14973"/>
    <cellStyle name="Output 2 2 2" xfId="14974"/>
    <cellStyle name="Output 2 2 3" xfId="14975"/>
    <cellStyle name="Output 2 3" xfId="14976"/>
    <cellStyle name="Output 3" xfId="14977"/>
    <cellStyle name="Percent [0]" xfId="14978"/>
    <cellStyle name="Percent [00]" xfId="14979"/>
    <cellStyle name="Percent [2]" xfId="14980"/>
    <cellStyle name="Percent [2] 2" xfId="14981"/>
    <cellStyle name="Percent [2] 3" xfId="14982"/>
    <cellStyle name="Percent [2] 4" xfId="14983"/>
    <cellStyle name="Percent 2" xfId="14984"/>
    <cellStyle name="Percent 2 2" xfId="14985"/>
    <cellStyle name="Percent 2 3" xfId="14986"/>
    <cellStyle name="Percent 3" xfId="14987"/>
    <cellStyle name="Percent 3 2" xfId="14988"/>
    <cellStyle name="Percent 4" xfId="14989"/>
    <cellStyle name="Percent 5" xfId="14990"/>
    <cellStyle name="Percent 6" xfId="14991"/>
    <cellStyle name="PERCENTAGE" xfId="14992"/>
    <cellStyle name="PrePop Currency (0)" xfId="14993"/>
    <cellStyle name="PrePop Currency (2)" xfId="14994"/>
    <cellStyle name="PrePop Units (0)" xfId="14995"/>
    <cellStyle name="PrePop Units (1)" xfId="14996"/>
    <cellStyle name="PrePop Units (2)" xfId="14997"/>
    <cellStyle name="pricing" xfId="14998"/>
    <cellStyle name="PSChar" xfId="14999"/>
    <cellStyle name="PSHeading" xfId="15000"/>
    <cellStyle name="Quantity" xfId="15001"/>
    <cellStyle name="Standard_Anpassen der Amortisation" xfId="15002"/>
    <cellStyle name="Style 1" xfId="15003"/>
    <cellStyle name="Style 1 2" xfId="15004"/>
    <cellStyle name="Style 1 3" xfId="15005"/>
    <cellStyle name="Style 1 4" xfId="15006"/>
    <cellStyle name="Style 10" xfId="15007"/>
    <cellStyle name="Style 11" xfId="15008"/>
    <cellStyle name="Style 2" xfId="15009"/>
    <cellStyle name="Style 3" xfId="15010"/>
    <cellStyle name="Style 3 2" xfId="15011"/>
    <cellStyle name="Style 3 3" xfId="15012"/>
    <cellStyle name="Style 3 4" xfId="15013"/>
    <cellStyle name="Style 4" xfId="15014"/>
    <cellStyle name="Style 5" xfId="15015"/>
    <cellStyle name="Style 6" xfId="15016"/>
    <cellStyle name="Style 7" xfId="15017"/>
    <cellStyle name="Style 8" xfId="15018"/>
    <cellStyle name="Style 9" xfId="15019"/>
    <cellStyle name="Style1" xfId="15020"/>
    <cellStyle name="Style2" xfId="15021"/>
    <cellStyle name="Style3" xfId="15022"/>
    <cellStyle name="Style4" xfId="15023"/>
    <cellStyle name="Style5" xfId="15024"/>
    <cellStyle name="Style6" xfId="15025"/>
    <cellStyle name="Style7" xfId="15026"/>
    <cellStyle name="subhead" xfId="15027"/>
    <cellStyle name="Text Indent A" xfId="15028"/>
    <cellStyle name="Text Indent B" xfId="15029"/>
    <cellStyle name="Text Indent C" xfId="15030"/>
    <cellStyle name="þ_x001d_ð¤_x000c_¯þ_x0014__x000d_¨þU_x0001_À_x0004_ _x0015__x000f__x0001__x0001_" xfId="15031"/>
    <cellStyle name="þ_x001d_ðK_x000c_Fý_x001b__x000d_9ýU_x0001_Ð_x0008_¦)_x0007__x0001__x0001_" xfId="15032"/>
    <cellStyle name="thvt" xfId="15033"/>
    <cellStyle name="Title 2" xfId="15034"/>
    <cellStyle name="Title 2 2" xfId="15035"/>
    <cellStyle name="Tong so" xfId="15036"/>
    <cellStyle name="tong so 1" xfId="15037"/>
    <cellStyle name="Total 2" xfId="15038"/>
    <cellStyle name="Total 2 2" xfId="15039"/>
    <cellStyle name="Total 2 2 2" xfId="15040"/>
    <cellStyle name="Total 2 2 2 2" xfId="15041"/>
    <cellStyle name="Total 2 2 2 3" xfId="15042"/>
    <cellStyle name="Total 2 2 3" xfId="15043"/>
    <cellStyle name="Total 2 3" xfId="15044"/>
    <cellStyle name="Total 2 4" xfId="15045"/>
    <cellStyle name="Total 3" xfId="15046"/>
    <cellStyle name="Total 4" xfId="15047"/>
    <cellStyle name="Total 5" xfId="15048"/>
    <cellStyle name="trang" xfId="15049"/>
    <cellStyle name="vnbo" xfId="15050"/>
    <cellStyle name="vnhead1" xfId="15051"/>
    <cellStyle name="vnhead2" xfId="15052"/>
    <cellStyle name="vnhead3" xfId="15053"/>
    <cellStyle name="vnhead4" xfId="15054"/>
    <cellStyle name="vntxt1" xfId="15055"/>
    <cellStyle name="vntxt1 2" xfId="15056"/>
    <cellStyle name="vntxt2" xfId="15057"/>
    <cellStyle name="Währung [0]_Compiling Utility Macros" xfId="15058"/>
    <cellStyle name="Währung_Compiling Utility Macros" xfId="15059"/>
    <cellStyle name="Warning Text 2" xfId="15060"/>
    <cellStyle name="Warning Text 2 2" xfId="15061"/>
    <cellStyle name="Warning Text 2 2 2" xfId="15062"/>
    <cellStyle name="Warning Text 2 2 3" xfId="15063"/>
    <cellStyle name="Warning Text 2 3" xfId="15064"/>
    <cellStyle name="Warning Text 3" xfId="15065"/>
    <cellStyle name="xanh" xfId="15066"/>
    <cellStyle name="xuan" xfId="15067"/>
    <cellStyle name="ปกติ_gdp2006q4" xfId="15068"/>
    <cellStyle name=" [0.00]_ Att. 1- Cover" xfId="15069"/>
    <cellStyle name="_ Att. 1- Cover" xfId="15070"/>
    <cellStyle name="?_ Att. 1- Cover" xfId="15071"/>
    <cellStyle name="똿뗦먛귟 [0.00]_PRODUCT DETAIL Q1" xfId="15072"/>
    <cellStyle name="똿뗦먛귟_PRODUCT DETAIL Q1" xfId="15073"/>
    <cellStyle name="믅됞 [0.00]_PRODUCT DETAIL Q1" xfId="15074"/>
    <cellStyle name="믅됞_PRODUCT DETAIL Q1" xfId="15075"/>
    <cellStyle name="백분율_95" xfId="15076"/>
    <cellStyle name="뷭?_BOOKSHIP" xfId="15077"/>
    <cellStyle name="콤마 [ - 유형1" xfId="15078"/>
    <cellStyle name="콤마 [ - 유형2" xfId="15079"/>
    <cellStyle name="콤마 [ - 유형3" xfId="15080"/>
    <cellStyle name="콤마 [ - 유형4" xfId="15081"/>
    <cellStyle name="콤마 [ - 유형5" xfId="15082"/>
    <cellStyle name="콤마 [ - 유형6" xfId="15083"/>
    <cellStyle name="콤마 [ - 유형7" xfId="15084"/>
    <cellStyle name="콤마 [ - 유형8" xfId="15085"/>
    <cellStyle name="콤마 [0]_0004 MECH COST  " xfId="15086"/>
    <cellStyle name="콤마_0004 MECH COST  " xfId="15087"/>
    <cellStyle name="통화 [0]_1202" xfId="15088"/>
    <cellStyle name="통화_1202" xfId="15089"/>
    <cellStyle name="표준_(정보부문)월별인원계획" xfId="15090"/>
    <cellStyle name="一般_00Q3902REV.1" xfId="15091"/>
    <cellStyle name="千分位[0]_00Q3902REV.1" xfId="15092"/>
    <cellStyle name="千分位_00Q3902REV.1" xfId="15093"/>
    <cellStyle name="桁区切り_工費" xfId="15094"/>
    <cellStyle name="標準_#265_Rebates and Pricing" xfId="15095"/>
    <cellStyle name="貨幣 [0]_00Q3902REV.1" xfId="15096"/>
    <cellStyle name="貨幣[0]_BRE" xfId="15097"/>
    <cellStyle name="貨幣_00Q3902REV.1" xfId="15098"/>
  </cellStyles>
  <dxfs count="0"/>
  <tableStyles count="0" defaultTableStyle="TableStyleMedium2" defaultPivotStyle="PivotStyleLight16"/>
  <colors>
    <mruColors>
      <color rgb="FFFF00FF"/>
      <color rgb="FF0000CC"/>
      <color rgb="FF3333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70"/>
  <sheetViews>
    <sheetView topLeftCell="A153" zoomScale="130" zoomScaleNormal="130" workbookViewId="0">
      <selection activeCell="A160" sqref="A160:XFD163"/>
    </sheetView>
  </sheetViews>
  <sheetFormatPr defaultColWidth="7" defaultRowHeight="15.75"/>
  <cols>
    <col min="1" max="1" width="5.5" style="66" customWidth="1"/>
    <col min="2" max="2" width="5.75" style="66" customWidth="1"/>
    <col min="3" max="3" width="59.75" style="62" customWidth="1"/>
    <col min="4" max="4" width="21.875" style="63" customWidth="1"/>
    <col min="5" max="5" width="39.625" style="64" customWidth="1"/>
    <col min="6" max="6" width="32" style="62" customWidth="1"/>
    <col min="7" max="7" width="7.625" style="62" customWidth="1"/>
    <col min="8" max="8" width="7.25" style="62" bestFit="1" customWidth="1"/>
    <col min="9" max="46" width="7" style="62"/>
    <col min="47" max="47" width="4.25" style="62" customWidth="1"/>
    <col min="48" max="48" width="4.125" style="62" customWidth="1"/>
    <col min="49" max="49" width="41.5" style="62" customWidth="1"/>
    <col min="50" max="50" width="10.375" style="62" customWidth="1"/>
    <col min="51" max="51" width="36.75" style="62" customWidth="1"/>
    <col min="52" max="52" width="7" style="62"/>
    <col min="53" max="53" width="9.125" style="62" bestFit="1" customWidth="1"/>
    <col min="54" max="58" width="7" style="62"/>
    <col min="59" max="59" width="10.625" style="62" customWidth="1"/>
    <col min="60" max="210" width="7" style="62"/>
    <col min="211" max="211" width="5.5" style="62" customWidth="1"/>
    <col min="212" max="212" width="5.75" style="62" customWidth="1"/>
    <col min="213" max="213" width="42" style="62" customWidth="1"/>
    <col min="214" max="214" width="9.25" style="62" customWidth="1"/>
    <col min="215" max="215" width="22.5" style="62" customWidth="1"/>
    <col min="216" max="216" width="10.5" style="62" customWidth="1"/>
    <col min="217" max="218" width="9.875" style="62" bestFit="1" customWidth="1"/>
    <col min="219" max="234" width="7" style="62"/>
    <col min="235" max="253" width="7" style="65"/>
    <col min="254" max="254" width="5.5" style="65" customWidth="1"/>
    <col min="255" max="255" width="5.75" style="65" customWidth="1"/>
    <col min="256" max="256" width="38" style="65" customWidth="1"/>
    <col min="257" max="257" width="9.75" style="65" customWidth="1"/>
    <col min="258" max="258" width="11" style="65" customWidth="1"/>
    <col min="259" max="259" width="10.375" style="65" customWidth="1"/>
    <col min="260" max="260" width="10.625" style="65" customWidth="1"/>
    <col min="261" max="261" width="30.875" style="65" customWidth="1"/>
    <col min="262" max="262" width="21.5" style="65" customWidth="1"/>
    <col min="263" max="263" width="7.625" style="65" customWidth="1"/>
    <col min="264" max="264" width="7.25" style="65" bestFit="1" customWidth="1"/>
    <col min="265" max="302" width="7" style="65"/>
    <col min="303" max="303" width="4.25" style="65" customWidth="1"/>
    <col min="304" max="304" width="4.125" style="65" customWidth="1"/>
    <col min="305" max="305" width="41.5" style="65" customWidth="1"/>
    <col min="306" max="306" width="10.375" style="65" customWidth="1"/>
    <col min="307" max="307" width="36.75" style="65" customWidth="1"/>
    <col min="308" max="308" width="7" style="65"/>
    <col min="309" max="309" width="9.125" style="65" bestFit="1" customWidth="1"/>
    <col min="310" max="314" width="7" style="65"/>
    <col min="315" max="315" width="10.625" style="65" customWidth="1"/>
    <col min="316" max="466" width="7" style="65"/>
    <col min="467" max="467" width="5.5" style="65" customWidth="1"/>
    <col min="468" max="468" width="5.75" style="65" customWidth="1"/>
    <col min="469" max="469" width="42" style="65" customWidth="1"/>
    <col min="470" max="470" width="9.25" style="65" customWidth="1"/>
    <col min="471" max="471" width="22.5" style="65" customWidth="1"/>
    <col min="472" max="472" width="10.5" style="65" customWidth="1"/>
    <col min="473" max="474" width="9.875" style="65" bestFit="1" customWidth="1"/>
    <col min="475" max="509" width="7" style="65"/>
    <col min="510" max="510" width="5.5" style="65" customWidth="1"/>
    <col min="511" max="511" width="5.75" style="65" customWidth="1"/>
    <col min="512" max="512" width="38" style="65" customWidth="1"/>
    <col min="513" max="513" width="9.75" style="65" customWidth="1"/>
    <col min="514" max="514" width="11" style="65" customWidth="1"/>
    <col min="515" max="515" width="10.375" style="65" customWidth="1"/>
    <col min="516" max="516" width="10.625" style="65" customWidth="1"/>
    <col min="517" max="517" width="30.875" style="65" customWidth="1"/>
    <col min="518" max="518" width="21.5" style="65" customWidth="1"/>
    <col min="519" max="519" width="7.625" style="65" customWidth="1"/>
    <col min="520" max="520" width="7.25" style="65" bestFit="1" customWidth="1"/>
    <col min="521" max="558" width="7" style="65"/>
    <col min="559" max="559" width="4.25" style="65" customWidth="1"/>
    <col min="560" max="560" width="4.125" style="65" customWidth="1"/>
    <col min="561" max="561" width="41.5" style="65" customWidth="1"/>
    <col min="562" max="562" width="10.375" style="65" customWidth="1"/>
    <col min="563" max="563" width="36.75" style="65" customWidth="1"/>
    <col min="564" max="564" width="7" style="65"/>
    <col min="565" max="565" width="9.125" style="65" bestFit="1" customWidth="1"/>
    <col min="566" max="570" width="7" style="65"/>
    <col min="571" max="571" width="10.625" style="65" customWidth="1"/>
    <col min="572" max="722" width="7" style="65"/>
    <col min="723" max="723" width="5.5" style="65" customWidth="1"/>
    <col min="724" max="724" width="5.75" style="65" customWidth="1"/>
    <col min="725" max="725" width="42" style="65" customWidth="1"/>
    <col min="726" max="726" width="9.25" style="65" customWidth="1"/>
    <col min="727" max="727" width="22.5" style="65" customWidth="1"/>
    <col min="728" max="728" width="10.5" style="65" customWidth="1"/>
    <col min="729" max="730" width="9.875" style="65" bestFit="1" customWidth="1"/>
    <col min="731" max="765" width="7" style="65"/>
    <col min="766" max="766" width="5.5" style="65" customWidth="1"/>
    <col min="767" max="767" width="5.75" style="65" customWidth="1"/>
    <col min="768" max="768" width="38" style="65" customWidth="1"/>
    <col min="769" max="769" width="9.75" style="65" customWidth="1"/>
    <col min="770" max="770" width="11" style="65" customWidth="1"/>
    <col min="771" max="771" width="10.375" style="65" customWidth="1"/>
    <col min="772" max="772" width="10.625" style="65" customWidth="1"/>
    <col min="773" max="773" width="30.875" style="65" customWidth="1"/>
    <col min="774" max="774" width="21.5" style="65" customWidth="1"/>
    <col min="775" max="775" width="7.625" style="65" customWidth="1"/>
    <col min="776" max="776" width="7.25" style="65" bestFit="1" customWidth="1"/>
    <col min="777" max="814" width="7" style="65"/>
    <col min="815" max="815" width="4.25" style="65" customWidth="1"/>
    <col min="816" max="816" width="4.125" style="65" customWidth="1"/>
    <col min="817" max="817" width="41.5" style="65" customWidth="1"/>
    <col min="818" max="818" width="10.375" style="65" customWidth="1"/>
    <col min="819" max="819" width="36.75" style="65" customWidth="1"/>
    <col min="820" max="820" width="7" style="65"/>
    <col min="821" max="821" width="9.125" style="65" bestFit="1" customWidth="1"/>
    <col min="822" max="826" width="7" style="65"/>
    <col min="827" max="827" width="10.625" style="65" customWidth="1"/>
    <col min="828" max="978" width="7" style="65"/>
    <col min="979" max="979" width="5.5" style="65" customWidth="1"/>
    <col min="980" max="980" width="5.75" style="65" customWidth="1"/>
    <col min="981" max="981" width="42" style="65" customWidth="1"/>
    <col min="982" max="982" width="9.25" style="65" customWidth="1"/>
    <col min="983" max="983" width="22.5" style="65" customWidth="1"/>
    <col min="984" max="984" width="10.5" style="65" customWidth="1"/>
    <col min="985" max="986" width="9.875" style="65" bestFit="1" customWidth="1"/>
    <col min="987" max="1021" width="7" style="65"/>
    <col min="1022" max="1022" width="5.5" style="65" customWidth="1"/>
    <col min="1023" max="1023" width="5.75" style="65" customWidth="1"/>
    <col min="1024" max="1024" width="38" style="65" customWidth="1"/>
    <col min="1025" max="1025" width="9.75" style="65" customWidth="1"/>
    <col min="1026" max="1026" width="11" style="65" customWidth="1"/>
    <col min="1027" max="1027" width="10.375" style="65" customWidth="1"/>
    <col min="1028" max="1028" width="10.625" style="65" customWidth="1"/>
    <col min="1029" max="1029" width="30.875" style="65" customWidth="1"/>
    <col min="1030" max="1030" width="21.5" style="65" customWidth="1"/>
    <col min="1031" max="1031" width="7.625" style="65" customWidth="1"/>
    <col min="1032" max="1032" width="7.25" style="65" bestFit="1" customWidth="1"/>
    <col min="1033" max="1070" width="7" style="65"/>
    <col min="1071" max="1071" width="4.25" style="65" customWidth="1"/>
    <col min="1072" max="1072" width="4.125" style="65" customWidth="1"/>
    <col min="1073" max="1073" width="41.5" style="65" customWidth="1"/>
    <col min="1074" max="1074" width="10.375" style="65" customWidth="1"/>
    <col min="1075" max="1075" width="36.75" style="65" customWidth="1"/>
    <col min="1076" max="1076" width="7" style="65"/>
    <col min="1077" max="1077" width="9.125" style="65" bestFit="1" customWidth="1"/>
    <col min="1078" max="1082" width="7" style="65"/>
    <col min="1083" max="1083" width="10.625" style="65" customWidth="1"/>
    <col min="1084" max="1234" width="7" style="65"/>
    <col min="1235" max="1235" width="5.5" style="65" customWidth="1"/>
    <col min="1236" max="1236" width="5.75" style="65" customWidth="1"/>
    <col min="1237" max="1237" width="42" style="65" customWidth="1"/>
    <col min="1238" max="1238" width="9.25" style="65" customWidth="1"/>
    <col min="1239" max="1239" width="22.5" style="65" customWidth="1"/>
    <col min="1240" max="1240" width="10.5" style="65" customWidth="1"/>
    <col min="1241" max="1242" width="9.875" style="65" bestFit="1" customWidth="1"/>
    <col min="1243" max="1277" width="7" style="65"/>
    <col min="1278" max="1278" width="5.5" style="65" customWidth="1"/>
    <col min="1279" max="1279" width="5.75" style="65" customWidth="1"/>
    <col min="1280" max="1280" width="38" style="65" customWidth="1"/>
    <col min="1281" max="1281" width="9.75" style="65" customWidth="1"/>
    <col min="1282" max="1282" width="11" style="65" customWidth="1"/>
    <col min="1283" max="1283" width="10.375" style="65" customWidth="1"/>
    <col min="1284" max="1284" width="10.625" style="65" customWidth="1"/>
    <col min="1285" max="1285" width="30.875" style="65" customWidth="1"/>
    <col min="1286" max="1286" width="21.5" style="65" customWidth="1"/>
    <col min="1287" max="1287" width="7.625" style="65" customWidth="1"/>
    <col min="1288" max="1288" width="7.25" style="65" bestFit="1" customWidth="1"/>
    <col min="1289" max="1326" width="7" style="65"/>
    <col min="1327" max="1327" width="4.25" style="65" customWidth="1"/>
    <col min="1328" max="1328" width="4.125" style="65" customWidth="1"/>
    <col min="1329" max="1329" width="41.5" style="65" customWidth="1"/>
    <col min="1330" max="1330" width="10.375" style="65" customWidth="1"/>
    <col min="1331" max="1331" width="36.75" style="65" customWidth="1"/>
    <col min="1332" max="1332" width="7" style="65"/>
    <col min="1333" max="1333" width="9.125" style="65" bestFit="1" customWidth="1"/>
    <col min="1334" max="1338" width="7" style="65"/>
    <col min="1339" max="1339" width="10.625" style="65" customWidth="1"/>
    <col min="1340" max="1490" width="7" style="65"/>
    <col min="1491" max="1491" width="5.5" style="65" customWidth="1"/>
    <col min="1492" max="1492" width="5.75" style="65" customWidth="1"/>
    <col min="1493" max="1493" width="42" style="65" customWidth="1"/>
    <col min="1494" max="1494" width="9.25" style="65" customWidth="1"/>
    <col min="1495" max="1495" width="22.5" style="65" customWidth="1"/>
    <col min="1496" max="1496" width="10.5" style="65" customWidth="1"/>
    <col min="1497" max="1498" width="9.875" style="65" bestFit="1" customWidth="1"/>
    <col min="1499" max="1533" width="7" style="65"/>
    <col min="1534" max="1534" width="5.5" style="65" customWidth="1"/>
    <col min="1535" max="1535" width="5.75" style="65" customWidth="1"/>
    <col min="1536" max="1536" width="38" style="65" customWidth="1"/>
    <col min="1537" max="1537" width="9.75" style="65" customWidth="1"/>
    <col min="1538" max="1538" width="11" style="65" customWidth="1"/>
    <col min="1539" max="1539" width="10.375" style="65" customWidth="1"/>
    <col min="1540" max="1540" width="10.625" style="65" customWidth="1"/>
    <col min="1541" max="1541" width="30.875" style="65" customWidth="1"/>
    <col min="1542" max="1542" width="21.5" style="65" customWidth="1"/>
    <col min="1543" max="1543" width="7.625" style="65" customWidth="1"/>
    <col min="1544" max="1544" width="7.25" style="65" bestFit="1" customWidth="1"/>
    <col min="1545" max="1582" width="7" style="65"/>
    <col min="1583" max="1583" width="4.25" style="65" customWidth="1"/>
    <col min="1584" max="1584" width="4.125" style="65" customWidth="1"/>
    <col min="1585" max="1585" width="41.5" style="65" customWidth="1"/>
    <col min="1586" max="1586" width="10.375" style="65" customWidth="1"/>
    <col min="1587" max="1587" width="36.75" style="65" customWidth="1"/>
    <col min="1588" max="1588" width="7" style="65"/>
    <col min="1589" max="1589" width="9.125" style="65" bestFit="1" customWidth="1"/>
    <col min="1590" max="1594" width="7" style="65"/>
    <col min="1595" max="1595" width="10.625" style="65" customWidth="1"/>
    <col min="1596" max="1746" width="7" style="65"/>
    <col min="1747" max="1747" width="5.5" style="65" customWidth="1"/>
    <col min="1748" max="1748" width="5.75" style="65" customWidth="1"/>
    <col min="1749" max="1749" width="42" style="65" customWidth="1"/>
    <col min="1750" max="1750" width="9.25" style="65" customWidth="1"/>
    <col min="1751" max="1751" width="22.5" style="65" customWidth="1"/>
    <col min="1752" max="1752" width="10.5" style="65" customWidth="1"/>
    <col min="1753" max="1754" width="9.875" style="65" bestFit="1" customWidth="1"/>
    <col min="1755" max="1789" width="7" style="65"/>
    <col min="1790" max="1790" width="5.5" style="65" customWidth="1"/>
    <col min="1791" max="1791" width="5.75" style="65" customWidth="1"/>
    <col min="1792" max="1792" width="38" style="65" customWidth="1"/>
    <col min="1793" max="1793" width="9.75" style="65" customWidth="1"/>
    <col min="1794" max="1794" width="11" style="65" customWidth="1"/>
    <col min="1795" max="1795" width="10.375" style="65" customWidth="1"/>
    <col min="1796" max="1796" width="10.625" style="65" customWidth="1"/>
    <col min="1797" max="1797" width="30.875" style="65" customWidth="1"/>
    <col min="1798" max="1798" width="21.5" style="65" customWidth="1"/>
    <col min="1799" max="1799" width="7.625" style="65" customWidth="1"/>
    <col min="1800" max="1800" width="7.25" style="65" bestFit="1" customWidth="1"/>
    <col min="1801" max="1838" width="7" style="65"/>
    <col min="1839" max="1839" width="4.25" style="65" customWidth="1"/>
    <col min="1840" max="1840" width="4.125" style="65" customWidth="1"/>
    <col min="1841" max="1841" width="41.5" style="65" customWidth="1"/>
    <col min="1842" max="1842" width="10.375" style="65" customWidth="1"/>
    <col min="1843" max="1843" width="36.75" style="65" customWidth="1"/>
    <col min="1844" max="1844" width="7" style="65"/>
    <col min="1845" max="1845" width="9.125" style="65" bestFit="1" customWidth="1"/>
    <col min="1846" max="1850" width="7" style="65"/>
    <col min="1851" max="1851" width="10.625" style="65" customWidth="1"/>
    <col min="1852" max="2002" width="7" style="65"/>
    <col min="2003" max="2003" width="5.5" style="65" customWidth="1"/>
    <col min="2004" max="2004" width="5.75" style="65" customWidth="1"/>
    <col min="2005" max="2005" width="42" style="65" customWidth="1"/>
    <col min="2006" max="2006" width="9.25" style="65" customWidth="1"/>
    <col min="2007" max="2007" width="22.5" style="65" customWidth="1"/>
    <col min="2008" max="2008" width="10.5" style="65" customWidth="1"/>
    <col min="2009" max="2010" width="9.875" style="65" bestFit="1" customWidth="1"/>
    <col min="2011" max="2045" width="7" style="65"/>
    <col min="2046" max="2046" width="5.5" style="65" customWidth="1"/>
    <col min="2047" max="2047" width="5.75" style="65" customWidth="1"/>
    <col min="2048" max="2048" width="38" style="65" customWidth="1"/>
    <col min="2049" max="2049" width="9.75" style="65" customWidth="1"/>
    <col min="2050" max="2050" width="11" style="65" customWidth="1"/>
    <col min="2051" max="2051" width="10.375" style="65" customWidth="1"/>
    <col min="2052" max="2052" width="10.625" style="65" customWidth="1"/>
    <col min="2053" max="2053" width="30.875" style="65" customWidth="1"/>
    <col min="2054" max="2054" width="21.5" style="65" customWidth="1"/>
    <col min="2055" max="2055" width="7.625" style="65" customWidth="1"/>
    <col min="2056" max="2056" width="7.25" style="65" bestFit="1" customWidth="1"/>
    <col min="2057" max="2094" width="7" style="65"/>
    <col min="2095" max="2095" width="4.25" style="65" customWidth="1"/>
    <col min="2096" max="2096" width="4.125" style="65" customWidth="1"/>
    <col min="2097" max="2097" width="41.5" style="65" customWidth="1"/>
    <col min="2098" max="2098" width="10.375" style="65" customWidth="1"/>
    <col min="2099" max="2099" width="36.75" style="65" customWidth="1"/>
    <col min="2100" max="2100" width="7" style="65"/>
    <col min="2101" max="2101" width="9.125" style="65" bestFit="1" customWidth="1"/>
    <col min="2102" max="2106" width="7" style="65"/>
    <col min="2107" max="2107" width="10.625" style="65" customWidth="1"/>
    <col min="2108" max="2258" width="7" style="65"/>
    <col min="2259" max="2259" width="5.5" style="65" customWidth="1"/>
    <col min="2260" max="2260" width="5.75" style="65" customWidth="1"/>
    <col min="2261" max="2261" width="42" style="65" customWidth="1"/>
    <col min="2262" max="2262" width="9.25" style="65" customWidth="1"/>
    <col min="2263" max="2263" width="22.5" style="65" customWidth="1"/>
    <col min="2264" max="2264" width="10.5" style="65" customWidth="1"/>
    <col min="2265" max="2266" width="9.875" style="65" bestFit="1" customWidth="1"/>
    <col min="2267" max="2301" width="7" style="65"/>
    <col min="2302" max="2302" width="5.5" style="65" customWidth="1"/>
    <col min="2303" max="2303" width="5.75" style="65" customWidth="1"/>
    <col min="2304" max="2304" width="38" style="65" customWidth="1"/>
    <col min="2305" max="2305" width="9.75" style="65" customWidth="1"/>
    <col min="2306" max="2306" width="11" style="65" customWidth="1"/>
    <col min="2307" max="2307" width="10.375" style="65" customWidth="1"/>
    <col min="2308" max="2308" width="10.625" style="65" customWidth="1"/>
    <col min="2309" max="2309" width="30.875" style="65" customWidth="1"/>
    <col min="2310" max="2310" width="21.5" style="65" customWidth="1"/>
    <col min="2311" max="2311" width="7.625" style="65" customWidth="1"/>
    <col min="2312" max="2312" width="7.25" style="65" bestFit="1" customWidth="1"/>
    <col min="2313" max="2350" width="7" style="65"/>
    <col min="2351" max="2351" width="4.25" style="65" customWidth="1"/>
    <col min="2352" max="2352" width="4.125" style="65" customWidth="1"/>
    <col min="2353" max="2353" width="41.5" style="65" customWidth="1"/>
    <col min="2354" max="2354" width="10.375" style="65" customWidth="1"/>
    <col min="2355" max="2355" width="36.75" style="65" customWidth="1"/>
    <col min="2356" max="2356" width="7" style="65"/>
    <col min="2357" max="2357" width="9.125" style="65" bestFit="1" customWidth="1"/>
    <col min="2358" max="2362" width="7" style="65"/>
    <col min="2363" max="2363" width="10.625" style="65" customWidth="1"/>
    <col min="2364" max="2514" width="7" style="65"/>
    <col min="2515" max="2515" width="5.5" style="65" customWidth="1"/>
    <col min="2516" max="2516" width="5.75" style="65" customWidth="1"/>
    <col min="2517" max="2517" width="42" style="65" customWidth="1"/>
    <col min="2518" max="2518" width="9.25" style="65" customWidth="1"/>
    <col min="2519" max="2519" width="22.5" style="65" customWidth="1"/>
    <col min="2520" max="2520" width="10.5" style="65" customWidth="1"/>
    <col min="2521" max="2522" width="9.875" style="65" bestFit="1" customWidth="1"/>
    <col min="2523" max="2557" width="7" style="65"/>
    <col min="2558" max="2558" width="5.5" style="65" customWidth="1"/>
    <col min="2559" max="2559" width="5.75" style="65" customWidth="1"/>
    <col min="2560" max="2560" width="38" style="65" customWidth="1"/>
    <col min="2561" max="2561" width="9.75" style="65" customWidth="1"/>
    <col min="2562" max="2562" width="11" style="65" customWidth="1"/>
    <col min="2563" max="2563" width="10.375" style="65" customWidth="1"/>
    <col min="2564" max="2564" width="10.625" style="65" customWidth="1"/>
    <col min="2565" max="2565" width="30.875" style="65" customWidth="1"/>
    <col min="2566" max="2566" width="21.5" style="65" customWidth="1"/>
    <col min="2567" max="2567" width="7.625" style="65" customWidth="1"/>
    <col min="2568" max="2568" width="7.25" style="65" bestFit="1" customWidth="1"/>
    <col min="2569" max="2606" width="7" style="65"/>
    <col min="2607" max="2607" width="4.25" style="65" customWidth="1"/>
    <col min="2608" max="2608" width="4.125" style="65" customWidth="1"/>
    <col min="2609" max="2609" width="41.5" style="65" customWidth="1"/>
    <col min="2610" max="2610" width="10.375" style="65" customWidth="1"/>
    <col min="2611" max="2611" width="36.75" style="65" customWidth="1"/>
    <col min="2612" max="2612" width="7" style="65"/>
    <col min="2613" max="2613" width="9.125" style="65" bestFit="1" customWidth="1"/>
    <col min="2614" max="2618" width="7" style="65"/>
    <col min="2619" max="2619" width="10.625" style="65" customWidth="1"/>
    <col min="2620" max="2770" width="7" style="65"/>
    <col min="2771" max="2771" width="5.5" style="65" customWidth="1"/>
    <col min="2772" max="2772" width="5.75" style="65" customWidth="1"/>
    <col min="2773" max="2773" width="42" style="65" customWidth="1"/>
    <col min="2774" max="2774" width="9.25" style="65" customWidth="1"/>
    <col min="2775" max="2775" width="22.5" style="65" customWidth="1"/>
    <col min="2776" max="2776" width="10.5" style="65" customWidth="1"/>
    <col min="2777" max="2778" width="9.875" style="65" bestFit="1" customWidth="1"/>
    <col min="2779" max="2813" width="7" style="65"/>
    <col min="2814" max="2814" width="5.5" style="65" customWidth="1"/>
    <col min="2815" max="2815" width="5.75" style="65" customWidth="1"/>
    <col min="2816" max="2816" width="38" style="65" customWidth="1"/>
    <col min="2817" max="2817" width="9.75" style="65" customWidth="1"/>
    <col min="2818" max="2818" width="11" style="65" customWidth="1"/>
    <col min="2819" max="2819" width="10.375" style="65" customWidth="1"/>
    <col min="2820" max="2820" width="10.625" style="65" customWidth="1"/>
    <col min="2821" max="2821" width="30.875" style="65" customWidth="1"/>
    <col min="2822" max="2822" width="21.5" style="65" customWidth="1"/>
    <col min="2823" max="2823" width="7.625" style="65" customWidth="1"/>
    <col min="2824" max="2824" width="7.25" style="65" bestFit="1" customWidth="1"/>
    <col min="2825" max="2862" width="7" style="65"/>
    <col min="2863" max="2863" width="4.25" style="65" customWidth="1"/>
    <col min="2864" max="2864" width="4.125" style="65" customWidth="1"/>
    <col min="2865" max="2865" width="41.5" style="65" customWidth="1"/>
    <col min="2866" max="2866" width="10.375" style="65" customWidth="1"/>
    <col min="2867" max="2867" width="36.75" style="65" customWidth="1"/>
    <col min="2868" max="2868" width="7" style="65"/>
    <col min="2869" max="2869" width="9.125" style="65" bestFit="1" customWidth="1"/>
    <col min="2870" max="2874" width="7" style="65"/>
    <col min="2875" max="2875" width="10.625" style="65" customWidth="1"/>
    <col min="2876" max="3026" width="7" style="65"/>
    <col min="3027" max="3027" width="5.5" style="65" customWidth="1"/>
    <col min="3028" max="3028" width="5.75" style="65" customWidth="1"/>
    <col min="3029" max="3029" width="42" style="65" customWidth="1"/>
    <col min="3030" max="3030" width="9.25" style="65" customWidth="1"/>
    <col min="3031" max="3031" width="22.5" style="65" customWidth="1"/>
    <col min="3032" max="3032" width="10.5" style="65" customWidth="1"/>
    <col min="3033" max="3034" width="9.875" style="65" bestFit="1" customWidth="1"/>
    <col min="3035" max="3069" width="7" style="65"/>
    <col min="3070" max="3070" width="5.5" style="65" customWidth="1"/>
    <col min="3071" max="3071" width="5.75" style="65" customWidth="1"/>
    <col min="3072" max="3072" width="38" style="65" customWidth="1"/>
    <col min="3073" max="3073" width="9.75" style="65" customWidth="1"/>
    <col min="3074" max="3074" width="11" style="65" customWidth="1"/>
    <col min="3075" max="3075" width="10.375" style="65" customWidth="1"/>
    <col min="3076" max="3076" width="10.625" style="65" customWidth="1"/>
    <col min="3077" max="3077" width="30.875" style="65" customWidth="1"/>
    <col min="3078" max="3078" width="21.5" style="65" customWidth="1"/>
    <col min="3079" max="3079" width="7.625" style="65" customWidth="1"/>
    <col min="3080" max="3080" width="7.25" style="65" bestFit="1" customWidth="1"/>
    <col min="3081" max="3118" width="7" style="65"/>
    <col min="3119" max="3119" width="4.25" style="65" customWidth="1"/>
    <col min="3120" max="3120" width="4.125" style="65" customWidth="1"/>
    <col min="3121" max="3121" width="41.5" style="65" customWidth="1"/>
    <col min="3122" max="3122" width="10.375" style="65" customWidth="1"/>
    <col min="3123" max="3123" width="36.75" style="65" customWidth="1"/>
    <col min="3124" max="3124" width="7" style="65"/>
    <col min="3125" max="3125" width="9.125" style="65" bestFit="1" customWidth="1"/>
    <col min="3126" max="3130" width="7" style="65"/>
    <col min="3131" max="3131" width="10.625" style="65" customWidth="1"/>
    <col min="3132" max="3282" width="7" style="65"/>
    <col min="3283" max="3283" width="5.5" style="65" customWidth="1"/>
    <col min="3284" max="3284" width="5.75" style="65" customWidth="1"/>
    <col min="3285" max="3285" width="42" style="65" customWidth="1"/>
    <col min="3286" max="3286" width="9.25" style="65" customWidth="1"/>
    <col min="3287" max="3287" width="22.5" style="65" customWidth="1"/>
    <col min="3288" max="3288" width="10.5" style="65" customWidth="1"/>
    <col min="3289" max="3290" width="9.875" style="65" bestFit="1" customWidth="1"/>
    <col min="3291" max="3325" width="7" style="65"/>
    <col min="3326" max="3326" width="5.5" style="65" customWidth="1"/>
    <col min="3327" max="3327" width="5.75" style="65" customWidth="1"/>
    <col min="3328" max="3328" width="38" style="65" customWidth="1"/>
    <col min="3329" max="3329" width="9.75" style="65" customWidth="1"/>
    <col min="3330" max="3330" width="11" style="65" customWidth="1"/>
    <col min="3331" max="3331" width="10.375" style="65" customWidth="1"/>
    <col min="3332" max="3332" width="10.625" style="65" customWidth="1"/>
    <col min="3333" max="3333" width="30.875" style="65" customWidth="1"/>
    <col min="3334" max="3334" width="21.5" style="65" customWidth="1"/>
    <col min="3335" max="3335" width="7.625" style="65" customWidth="1"/>
    <col min="3336" max="3336" width="7.25" style="65" bestFit="1" customWidth="1"/>
    <col min="3337" max="3374" width="7" style="65"/>
    <col min="3375" max="3375" width="4.25" style="65" customWidth="1"/>
    <col min="3376" max="3376" width="4.125" style="65" customWidth="1"/>
    <col min="3377" max="3377" width="41.5" style="65" customWidth="1"/>
    <col min="3378" max="3378" width="10.375" style="65" customWidth="1"/>
    <col min="3379" max="3379" width="36.75" style="65" customWidth="1"/>
    <col min="3380" max="3380" width="7" style="65"/>
    <col min="3381" max="3381" width="9.125" style="65" bestFit="1" customWidth="1"/>
    <col min="3382" max="3386" width="7" style="65"/>
    <col min="3387" max="3387" width="10.625" style="65" customWidth="1"/>
    <col min="3388" max="3538" width="7" style="65"/>
    <col min="3539" max="3539" width="5.5" style="65" customWidth="1"/>
    <col min="3540" max="3540" width="5.75" style="65" customWidth="1"/>
    <col min="3541" max="3541" width="42" style="65" customWidth="1"/>
    <col min="3542" max="3542" width="9.25" style="65" customWidth="1"/>
    <col min="3543" max="3543" width="22.5" style="65" customWidth="1"/>
    <col min="3544" max="3544" width="10.5" style="65" customWidth="1"/>
    <col min="3545" max="3546" width="9.875" style="65" bestFit="1" customWidth="1"/>
    <col min="3547" max="3581" width="7" style="65"/>
    <col min="3582" max="3582" width="5.5" style="65" customWidth="1"/>
    <col min="3583" max="3583" width="5.75" style="65" customWidth="1"/>
    <col min="3584" max="3584" width="38" style="65" customWidth="1"/>
    <col min="3585" max="3585" width="9.75" style="65" customWidth="1"/>
    <col min="3586" max="3586" width="11" style="65" customWidth="1"/>
    <col min="3587" max="3587" width="10.375" style="65" customWidth="1"/>
    <col min="3588" max="3588" width="10.625" style="65" customWidth="1"/>
    <col min="3589" max="3589" width="30.875" style="65" customWidth="1"/>
    <col min="3590" max="3590" width="21.5" style="65" customWidth="1"/>
    <col min="3591" max="3591" width="7.625" style="65" customWidth="1"/>
    <col min="3592" max="3592" width="7.25" style="65" bestFit="1" customWidth="1"/>
    <col min="3593" max="3630" width="7" style="65"/>
    <col min="3631" max="3631" width="4.25" style="65" customWidth="1"/>
    <col min="3632" max="3632" width="4.125" style="65" customWidth="1"/>
    <col min="3633" max="3633" width="41.5" style="65" customWidth="1"/>
    <col min="3634" max="3634" width="10.375" style="65" customWidth="1"/>
    <col min="3635" max="3635" width="36.75" style="65" customWidth="1"/>
    <col min="3636" max="3636" width="7" style="65"/>
    <col min="3637" max="3637" width="9.125" style="65" bestFit="1" customWidth="1"/>
    <col min="3638" max="3642" width="7" style="65"/>
    <col min="3643" max="3643" width="10.625" style="65" customWidth="1"/>
    <col min="3644" max="3794" width="7" style="65"/>
    <col min="3795" max="3795" width="5.5" style="65" customWidth="1"/>
    <col min="3796" max="3796" width="5.75" style="65" customWidth="1"/>
    <col min="3797" max="3797" width="42" style="65" customWidth="1"/>
    <col min="3798" max="3798" width="9.25" style="65" customWidth="1"/>
    <col min="3799" max="3799" width="22.5" style="65" customWidth="1"/>
    <col min="3800" max="3800" width="10.5" style="65" customWidth="1"/>
    <col min="3801" max="3802" width="9.875" style="65" bestFit="1" customWidth="1"/>
    <col min="3803" max="3837" width="7" style="65"/>
    <col min="3838" max="3838" width="5.5" style="65" customWidth="1"/>
    <col min="3839" max="3839" width="5.75" style="65" customWidth="1"/>
    <col min="3840" max="3840" width="38" style="65" customWidth="1"/>
    <col min="3841" max="3841" width="9.75" style="65" customWidth="1"/>
    <col min="3842" max="3842" width="11" style="65" customWidth="1"/>
    <col min="3843" max="3843" width="10.375" style="65" customWidth="1"/>
    <col min="3844" max="3844" width="10.625" style="65" customWidth="1"/>
    <col min="3845" max="3845" width="30.875" style="65" customWidth="1"/>
    <col min="3846" max="3846" width="21.5" style="65" customWidth="1"/>
    <col min="3847" max="3847" width="7.625" style="65" customWidth="1"/>
    <col min="3848" max="3848" width="7.25" style="65" bestFit="1" customWidth="1"/>
    <col min="3849" max="3886" width="7" style="65"/>
    <col min="3887" max="3887" width="4.25" style="65" customWidth="1"/>
    <col min="3888" max="3888" width="4.125" style="65" customWidth="1"/>
    <col min="3889" max="3889" width="41.5" style="65" customWidth="1"/>
    <col min="3890" max="3890" width="10.375" style="65" customWidth="1"/>
    <col min="3891" max="3891" width="36.75" style="65" customWidth="1"/>
    <col min="3892" max="3892" width="7" style="65"/>
    <col min="3893" max="3893" width="9.125" style="65" bestFit="1" customWidth="1"/>
    <col min="3894" max="3898" width="7" style="65"/>
    <col min="3899" max="3899" width="10.625" style="65" customWidth="1"/>
    <col min="3900" max="4050" width="7" style="65"/>
    <col min="4051" max="4051" width="5.5" style="65" customWidth="1"/>
    <col min="4052" max="4052" width="5.75" style="65" customWidth="1"/>
    <col min="4053" max="4053" width="42" style="65" customWidth="1"/>
    <col min="4054" max="4054" width="9.25" style="65" customWidth="1"/>
    <col min="4055" max="4055" width="22.5" style="65" customWidth="1"/>
    <col min="4056" max="4056" width="10.5" style="65" customWidth="1"/>
    <col min="4057" max="4058" width="9.875" style="65" bestFit="1" customWidth="1"/>
    <col min="4059" max="4093" width="7" style="65"/>
    <col min="4094" max="4094" width="5.5" style="65" customWidth="1"/>
    <col min="4095" max="4095" width="5.75" style="65" customWidth="1"/>
    <col min="4096" max="4096" width="38" style="65" customWidth="1"/>
    <col min="4097" max="4097" width="9.75" style="65" customWidth="1"/>
    <col min="4098" max="4098" width="11" style="65" customWidth="1"/>
    <col min="4099" max="4099" width="10.375" style="65" customWidth="1"/>
    <col min="4100" max="4100" width="10.625" style="65" customWidth="1"/>
    <col min="4101" max="4101" width="30.875" style="65" customWidth="1"/>
    <col min="4102" max="4102" width="21.5" style="65" customWidth="1"/>
    <col min="4103" max="4103" width="7.625" style="65" customWidth="1"/>
    <col min="4104" max="4104" width="7.25" style="65" bestFit="1" customWidth="1"/>
    <col min="4105" max="4142" width="7" style="65"/>
    <col min="4143" max="4143" width="4.25" style="65" customWidth="1"/>
    <col min="4144" max="4144" width="4.125" style="65" customWidth="1"/>
    <col min="4145" max="4145" width="41.5" style="65" customWidth="1"/>
    <col min="4146" max="4146" width="10.375" style="65" customWidth="1"/>
    <col min="4147" max="4147" width="36.75" style="65" customWidth="1"/>
    <col min="4148" max="4148" width="7" style="65"/>
    <col min="4149" max="4149" width="9.125" style="65" bestFit="1" customWidth="1"/>
    <col min="4150" max="4154" width="7" style="65"/>
    <col min="4155" max="4155" width="10.625" style="65" customWidth="1"/>
    <col min="4156" max="4306" width="7" style="65"/>
    <col min="4307" max="4307" width="5.5" style="65" customWidth="1"/>
    <col min="4308" max="4308" width="5.75" style="65" customWidth="1"/>
    <col min="4309" max="4309" width="42" style="65" customWidth="1"/>
    <col min="4310" max="4310" width="9.25" style="65" customWidth="1"/>
    <col min="4311" max="4311" width="22.5" style="65" customWidth="1"/>
    <col min="4312" max="4312" width="10.5" style="65" customWidth="1"/>
    <col min="4313" max="4314" width="9.875" style="65" bestFit="1" customWidth="1"/>
    <col min="4315" max="4349" width="7" style="65"/>
    <col min="4350" max="4350" width="5.5" style="65" customWidth="1"/>
    <col min="4351" max="4351" width="5.75" style="65" customWidth="1"/>
    <col min="4352" max="4352" width="38" style="65" customWidth="1"/>
    <col min="4353" max="4353" width="9.75" style="65" customWidth="1"/>
    <col min="4354" max="4354" width="11" style="65" customWidth="1"/>
    <col min="4355" max="4355" width="10.375" style="65" customWidth="1"/>
    <col min="4356" max="4356" width="10.625" style="65" customWidth="1"/>
    <col min="4357" max="4357" width="30.875" style="65" customWidth="1"/>
    <col min="4358" max="4358" width="21.5" style="65" customWidth="1"/>
    <col min="4359" max="4359" width="7.625" style="65" customWidth="1"/>
    <col min="4360" max="4360" width="7.25" style="65" bestFit="1" customWidth="1"/>
    <col min="4361" max="4398" width="7" style="65"/>
    <col min="4399" max="4399" width="4.25" style="65" customWidth="1"/>
    <col min="4400" max="4400" width="4.125" style="65" customWidth="1"/>
    <col min="4401" max="4401" width="41.5" style="65" customWidth="1"/>
    <col min="4402" max="4402" width="10.375" style="65" customWidth="1"/>
    <col min="4403" max="4403" width="36.75" style="65" customWidth="1"/>
    <col min="4404" max="4404" width="7" style="65"/>
    <col min="4405" max="4405" width="9.125" style="65" bestFit="1" customWidth="1"/>
    <col min="4406" max="4410" width="7" style="65"/>
    <col min="4411" max="4411" width="10.625" style="65" customWidth="1"/>
    <col min="4412" max="4562" width="7" style="65"/>
    <col min="4563" max="4563" width="5.5" style="65" customWidth="1"/>
    <col min="4564" max="4564" width="5.75" style="65" customWidth="1"/>
    <col min="4565" max="4565" width="42" style="65" customWidth="1"/>
    <col min="4566" max="4566" width="9.25" style="65" customWidth="1"/>
    <col min="4567" max="4567" width="22.5" style="65" customWidth="1"/>
    <col min="4568" max="4568" width="10.5" style="65" customWidth="1"/>
    <col min="4569" max="4570" width="9.875" style="65" bestFit="1" customWidth="1"/>
    <col min="4571" max="4605" width="7" style="65"/>
    <col min="4606" max="4606" width="5.5" style="65" customWidth="1"/>
    <col min="4607" max="4607" width="5.75" style="65" customWidth="1"/>
    <col min="4608" max="4608" width="38" style="65" customWidth="1"/>
    <col min="4609" max="4609" width="9.75" style="65" customWidth="1"/>
    <col min="4610" max="4610" width="11" style="65" customWidth="1"/>
    <col min="4611" max="4611" width="10.375" style="65" customWidth="1"/>
    <col min="4612" max="4612" width="10.625" style="65" customWidth="1"/>
    <col min="4613" max="4613" width="30.875" style="65" customWidth="1"/>
    <col min="4614" max="4614" width="21.5" style="65" customWidth="1"/>
    <col min="4615" max="4615" width="7.625" style="65" customWidth="1"/>
    <col min="4616" max="4616" width="7.25" style="65" bestFit="1" customWidth="1"/>
    <col min="4617" max="4654" width="7" style="65"/>
    <col min="4655" max="4655" width="4.25" style="65" customWidth="1"/>
    <col min="4656" max="4656" width="4.125" style="65" customWidth="1"/>
    <col min="4657" max="4657" width="41.5" style="65" customWidth="1"/>
    <col min="4658" max="4658" width="10.375" style="65" customWidth="1"/>
    <col min="4659" max="4659" width="36.75" style="65" customWidth="1"/>
    <col min="4660" max="4660" width="7" style="65"/>
    <col min="4661" max="4661" width="9.125" style="65" bestFit="1" customWidth="1"/>
    <col min="4662" max="4666" width="7" style="65"/>
    <col min="4667" max="4667" width="10.625" style="65" customWidth="1"/>
    <col min="4668" max="4818" width="7" style="65"/>
    <col min="4819" max="4819" width="5.5" style="65" customWidth="1"/>
    <col min="4820" max="4820" width="5.75" style="65" customWidth="1"/>
    <col min="4821" max="4821" width="42" style="65" customWidth="1"/>
    <col min="4822" max="4822" width="9.25" style="65" customWidth="1"/>
    <col min="4823" max="4823" width="22.5" style="65" customWidth="1"/>
    <col min="4824" max="4824" width="10.5" style="65" customWidth="1"/>
    <col min="4825" max="4826" width="9.875" style="65" bestFit="1" customWidth="1"/>
    <col min="4827" max="4861" width="7" style="65"/>
    <col min="4862" max="4862" width="5.5" style="65" customWidth="1"/>
    <col min="4863" max="4863" width="5.75" style="65" customWidth="1"/>
    <col min="4864" max="4864" width="38" style="65" customWidth="1"/>
    <col min="4865" max="4865" width="9.75" style="65" customWidth="1"/>
    <col min="4866" max="4866" width="11" style="65" customWidth="1"/>
    <col min="4867" max="4867" width="10.375" style="65" customWidth="1"/>
    <col min="4868" max="4868" width="10.625" style="65" customWidth="1"/>
    <col min="4869" max="4869" width="30.875" style="65" customWidth="1"/>
    <col min="4870" max="4870" width="21.5" style="65" customWidth="1"/>
    <col min="4871" max="4871" width="7.625" style="65" customWidth="1"/>
    <col min="4872" max="4872" width="7.25" style="65" bestFit="1" customWidth="1"/>
    <col min="4873" max="4910" width="7" style="65"/>
    <col min="4911" max="4911" width="4.25" style="65" customWidth="1"/>
    <col min="4912" max="4912" width="4.125" style="65" customWidth="1"/>
    <col min="4913" max="4913" width="41.5" style="65" customWidth="1"/>
    <col min="4914" max="4914" width="10.375" style="65" customWidth="1"/>
    <col min="4915" max="4915" width="36.75" style="65" customWidth="1"/>
    <col min="4916" max="4916" width="7" style="65"/>
    <col min="4917" max="4917" width="9.125" style="65" bestFit="1" customWidth="1"/>
    <col min="4918" max="4922" width="7" style="65"/>
    <col min="4923" max="4923" width="10.625" style="65" customWidth="1"/>
    <col min="4924" max="5074" width="7" style="65"/>
    <col min="5075" max="5075" width="5.5" style="65" customWidth="1"/>
    <col min="5076" max="5076" width="5.75" style="65" customWidth="1"/>
    <col min="5077" max="5077" width="42" style="65" customWidth="1"/>
    <col min="5078" max="5078" width="9.25" style="65" customWidth="1"/>
    <col min="5079" max="5079" width="22.5" style="65" customWidth="1"/>
    <col min="5080" max="5080" width="10.5" style="65" customWidth="1"/>
    <col min="5081" max="5082" width="9.875" style="65" bestFit="1" customWidth="1"/>
    <col min="5083" max="5117" width="7" style="65"/>
    <col min="5118" max="5118" width="5.5" style="65" customWidth="1"/>
    <col min="5119" max="5119" width="5.75" style="65" customWidth="1"/>
    <col min="5120" max="5120" width="38" style="65" customWidth="1"/>
    <col min="5121" max="5121" width="9.75" style="65" customWidth="1"/>
    <col min="5122" max="5122" width="11" style="65" customWidth="1"/>
    <col min="5123" max="5123" width="10.375" style="65" customWidth="1"/>
    <col min="5124" max="5124" width="10.625" style="65" customWidth="1"/>
    <col min="5125" max="5125" width="30.875" style="65" customWidth="1"/>
    <col min="5126" max="5126" width="21.5" style="65" customWidth="1"/>
    <col min="5127" max="5127" width="7.625" style="65" customWidth="1"/>
    <col min="5128" max="5128" width="7.25" style="65" bestFit="1" customWidth="1"/>
    <col min="5129" max="5166" width="7" style="65"/>
    <col min="5167" max="5167" width="4.25" style="65" customWidth="1"/>
    <col min="5168" max="5168" width="4.125" style="65" customWidth="1"/>
    <col min="5169" max="5169" width="41.5" style="65" customWidth="1"/>
    <col min="5170" max="5170" width="10.375" style="65" customWidth="1"/>
    <col min="5171" max="5171" width="36.75" style="65" customWidth="1"/>
    <col min="5172" max="5172" width="7" style="65"/>
    <col min="5173" max="5173" width="9.125" style="65" bestFit="1" customWidth="1"/>
    <col min="5174" max="5178" width="7" style="65"/>
    <col min="5179" max="5179" width="10.625" style="65" customWidth="1"/>
    <col min="5180" max="5330" width="7" style="65"/>
    <col min="5331" max="5331" width="5.5" style="65" customWidth="1"/>
    <col min="5332" max="5332" width="5.75" style="65" customWidth="1"/>
    <col min="5333" max="5333" width="42" style="65" customWidth="1"/>
    <col min="5334" max="5334" width="9.25" style="65" customWidth="1"/>
    <col min="5335" max="5335" width="22.5" style="65" customWidth="1"/>
    <col min="5336" max="5336" width="10.5" style="65" customWidth="1"/>
    <col min="5337" max="5338" width="9.875" style="65" bestFit="1" customWidth="1"/>
    <col min="5339" max="5373" width="7" style="65"/>
    <col min="5374" max="5374" width="5.5" style="65" customWidth="1"/>
    <col min="5375" max="5375" width="5.75" style="65" customWidth="1"/>
    <col min="5376" max="5376" width="38" style="65" customWidth="1"/>
    <col min="5377" max="5377" width="9.75" style="65" customWidth="1"/>
    <col min="5378" max="5378" width="11" style="65" customWidth="1"/>
    <col min="5379" max="5379" width="10.375" style="65" customWidth="1"/>
    <col min="5380" max="5380" width="10.625" style="65" customWidth="1"/>
    <col min="5381" max="5381" width="30.875" style="65" customWidth="1"/>
    <col min="5382" max="5382" width="21.5" style="65" customWidth="1"/>
    <col min="5383" max="5383" width="7.625" style="65" customWidth="1"/>
    <col min="5384" max="5384" width="7.25" style="65" bestFit="1" customWidth="1"/>
    <col min="5385" max="5422" width="7" style="65"/>
    <col min="5423" max="5423" width="4.25" style="65" customWidth="1"/>
    <col min="5424" max="5424" width="4.125" style="65" customWidth="1"/>
    <col min="5425" max="5425" width="41.5" style="65" customWidth="1"/>
    <col min="5426" max="5426" width="10.375" style="65" customWidth="1"/>
    <col min="5427" max="5427" width="36.75" style="65" customWidth="1"/>
    <col min="5428" max="5428" width="7" style="65"/>
    <col min="5429" max="5429" width="9.125" style="65" bestFit="1" customWidth="1"/>
    <col min="5430" max="5434" width="7" style="65"/>
    <col min="5435" max="5435" width="10.625" style="65" customWidth="1"/>
    <col min="5436" max="5586" width="7" style="65"/>
    <col min="5587" max="5587" width="5.5" style="65" customWidth="1"/>
    <col min="5588" max="5588" width="5.75" style="65" customWidth="1"/>
    <col min="5589" max="5589" width="42" style="65" customWidth="1"/>
    <col min="5590" max="5590" width="9.25" style="65" customWidth="1"/>
    <col min="5591" max="5591" width="22.5" style="65" customWidth="1"/>
    <col min="5592" max="5592" width="10.5" style="65" customWidth="1"/>
    <col min="5593" max="5594" width="9.875" style="65" bestFit="1" customWidth="1"/>
    <col min="5595" max="5629" width="7" style="65"/>
    <col min="5630" max="5630" width="5.5" style="65" customWidth="1"/>
    <col min="5631" max="5631" width="5.75" style="65" customWidth="1"/>
    <col min="5632" max="5632" width="38" style="65" customWidth="1"/>
    <col min="5633" max="5633" width="9.75" style="65" customWidth="1"/>
    <col min="5634" max="5634" width="11" style="65" customWidth="1"/>
    <col min="5635" max="5635" width="10.375" style="65" customWidth="1"/>
    <col min="5636" max="5636" width="10.625" style="65" customWidth="1"/>
    <col min="5637" max="5637" width="30.875" style="65" customWidth="1"/>
    <col min="5638" max="5638" width="21.5" style="65" customWidth="1"/>
    <col min="5639" max="5639" width="7.625" style="65" customWidth="1"/>
    <col min="5640" max="5640" width="7.25" style="65" bestFit="1" customWidth="1"/>
    <col min="5641" max="5678" width="7" style="65"/>
    <col min="5679" max="5679" width="4.25" style="65" customWidth="1"/>
    <col min="5680" max="5680" width="4.125" style="65" customWidth="1"/>
    <col min="5681" max="5681" width="41.5" style="65" customWidth="1"/>
    <col min="5682" max="5682" width="10.375" style="65" customWidth="1"/>
    <col min="5683" max="5683" width="36.75" style="65" customWidth="1"/>
    <col min="5684" max="5684" width="7" style="65"/>
    <col min="5685" max="5685" width="9.125" style="65" bestFit="1" customWidth="1"/>
    <col min="5686" max="5690" width="7" style="65"/>
    <col min="5691" max="5691" width="10.625" style="65" customWidth="1"/>
    <col min="5692" max="5842" width="7" style="65"/>
    <col min="5843" max="5843" width="5.5" style="65" customWidth="1"/>
    <col min="5844" max="5844" width="5.75" style="65" customWidth="1"/>
    <col min="5845" max="5845" width="42" style="65" customWidth="1"/>
    <col min="5846" max="5846" width="9.25" style="65" customWidth="1"/>
    <col min="5847" max="5847" width="22.5" style="65" customWidth="1"/>
    <col min="5848" max="5848" width="10.5" style="65" customWidth="1"/>
    <col min="5849" max="5850" width="9.875" style="65" bestFit="1" customWidth="1"/>
    <col min="5851" max="5885" width="7" style="65"/>
    <col min="5886" max="5886" width="5.5" style="65" customWidth="1"/>
    <col min="5887" max="5887" width="5.75" style="65" customWidth="1"/>
    <col min="5888" max="5888" width="38" style="65" customWidth="1"/>
    <col min="5889" max="5889" width="9.75" style="65" customWidth="1"/>
    <col min="5890" max="5890" width="11" style="65" customWidth="1"/>
    <col min="5891" max="5891" width="10.375" style="65" customWidth="1"/>
    <col min="5892" max="5892" width="10.625" style="65" customWidth="1"/>
    <col min="5893" max="5893" width="30.875" style="65" customWidth="1"/>
    <col min="5894" max="5894" width="21.5" style="65" customWidth="1"/>
    <col min="5895" max="5895" width="7.625" style="65" customWidth="1"/>
    <col min="5896" max="5896" width="7.25" style="65" bestFit="1" customWidth="1"/>
    <col min="5897" max="5934" width="7" style="65"/>
    <col min="5935" max="5935" width="4.25" style="65" customWidth="1"/>
    <col min="5936" max="5936" width="4.125" style="65" customWidth="1"/>
    <col min="5937" max="5937" width="41.5" style="65" customWidth="1"/>
    <col min="5938" max="5938" width="10.375" style="65" customWidth="1"/>
    <col min="5939" max="5939" width="36.75" style="65" customWidth="1"/>
    <col min="5940" max="5940" width="7" style="65"/>
    <col min="5941" max="5941" width="9.125" style="65" bestFit="1" customWidth="1"/>
    <col min="5942" max="5946" width="7" style="65"/>
    <col min="5947" max="5947" width="10.625" style="65" customWidth="1"/>
    <col min="5948" max="6098" width="7" style="65"/>
    <col min="6099" max="6099" width="5.5" style="65" customWidth="1"/>
    <col min="6100" max="6100" width="5.75" style="65" customWidth="1"/>
    <col min="6101" max="6101" width="42" style="65" customWidth="1"/>
    <col min="6102" max="6102" width="9.25" style="65" customWidth="1"/>
    <col min="6103" max="6103" width="22.5" style="65" customWidth="1"/>
    <col min="6104" max="6104" width="10.5" style="65" customWidth="1"/>
    <col min="6105" max="6106" width="9.875" style="65" bestFit="1" customWidth="1"/>
    <col min="6107" max="6141" width="7" style="65"/>
    <col min="6142" max="6142" width="5.5" style="65" customWidth="1"/>
    <col min="6143" max="6143" width="5.75" style="65" customWidth="1"/>
    <col min="6144" max="6144" width="38" style="65" customWidth="1"/>
    <col min="6145" max="6145" width="9.75" style="65" customWidth="1"/>
    <col min="6146" max="6146" width="11" style="65" customWidth="1"/>
    <col min="6147" max="6147" width="10.375" style="65" customWidth="1"/>
    <col min="6148" max="6148" width="10.625" style="65" customWidth="1"/>
    <col min="6149" max="6149" width="30.875" style="65" customWidth="1"/>
    <col min="6150" max="6150" width="21.5" style="65" customWidth="1"/>
    <col min="6151" max="6151" width="7.625" style="65" customWidth="1"/>
    <col min="6152" max="6152" width="7.25" style="65" bestFit="1" customWidth="1"/>
    <col min="6153" max="6190" width="7" style="65"/>
    <col min="6191" max="6191" width="4.25" style="65" customWidth="1"/>
    <col min="6192" max="6192" width="4.125" style="65" customWidth="1"/>
    <col min="6193" max="6193" width="41.5" style="65" customWidth="1"/>
    <col min="6194" max="6194" width="10.375" style="65" customWidth="1"/>
    <col min="6195" max="6195" width="36.75" style="65" customWidth="1"/>
    <col min="6196" max="6196" width="7" style="65"/>
    <col min="6197" max="6197" width="9.125" style="65" bestFit="1" customWidth="1"/>
    <col min="6198" max="6202" width="7" style="65"/>
    <col min="6203" max="6203" width="10.625" style="65" customWidth="1"/>
    <col min="6204" max="6354" width="7" style="65"/>
    <col min="6355" max="6355" width="5.5" style="65" customWidth="1"/>
    <col min="6356" max="6356" width="5.75" style="65" customWidth="1"/>
    <col min="6357" max="6357" width="42" style="65" customWidth="1"/>
    <col min="6358" max="6358" width="9.25" style="65" customWidth="1"/>
    <col min="6359" max="6359" width="22.5" style="65" customWidth="1"/>
    <col min="6360" max="6360" width="10.5" style="65" customWidth="1"/>
    <col min="6361" max="6362" width="9.875" style="65" bestFit="1" customWidth="1"/>
    <col min="6363" max="6397" width="7" style="65"/>
    <col min="6398" max="6398" width="5.5" style="65" customWidth="1"/>
    <col min="6399" max="6399" width="5.75" style="65" customWidth="1"/>
    <col min="6400" max="6400" width="38" style="65" customWidth="1"/>
    <col min="6401" max="6401" width="9.75" style="65" customWidth="1"/>
    <col min="6402" max="6402" width="11" style="65" customWidth="1"/>
    <col min="6403" max="6403" width="10.375" style="65" customWidth="1"/>
    <col min="6404" max="6404" width="10.625" style="65" customWidth="1"/>
    <col min="6405" max="6405" width="30.875" style="65" customWidth="1"/>
    <col min="6406" max="6406" width="21.5" style="65" customWidth="1"/>
    <col min="6407" max="6407" width="7.625" style="65" customWidth="1"/>
    <col min="6408" max="6408" width="7.25" style="65" bestFit="1" customWidth="1"/>
    <col min="6409" max="6446" width="7" style="65"/>
    <col min="6447" max="6447" width="4.25" style="65" customWidth="1"/>
    <col min="6448" max="6448" width="4.125" style="65" customWidth="1"/>
    <col min="6449" max="6449" width="41.5" style="65" customWidth="1"/>
    <col min="6450" max="6450" width="10.375" style="65" customWidth="1"/>
    <col min="6451" max="6451" width="36.75" style="65" customWidth="1"/>
    <col min="6452" max="6452" width="7" style="65"/>
    <col min="6453" max="6453" width="9.125" style="65" bestFit="1" customWidth="1"/>
    <col min="6454" max="6458" width="7" style="65"/>
    <col min="6459" max="6459" width="10.625" style="65" customWidth="1"/>
    <col min="6460" max="6610" width="7" style="65"/>
    <col min="6611" max="6611" width="5.5" style="65" customWidth="1"/>
    <col min="6612" max="6612" width="5.75" style="65" customWidth="1"/>
    <col min="6613" max="6613" width="42" style="65" customWidth="1"/>
    <col min="6614" max="6614" width="9.25" style="65" customWidth="1"/>
    <col min="6615" max="6615" width="22.5" style="65" customWidth="1"/>
    <col min="6616" max="6616" width="10.5" style="65" customWidth="1"/>
    <col min="6617" max="6618" width="9.875" style="65" bestFit="1" customWidth="1"/>
    <col min="6619" max="6653" width="7" style="65"/>
    <col min="6654" max="6654" width="5.5" style="65" customWidth="1"/>
    <col min="6655" max="6655" width="5.75" style="65" customWidth="1"/>
    <col min="6656" max="6656" width="38" style="65" customWidth="1"/>
    <col min="6657" max="6657" width="9.75" style="65" customWidth="1"/>
    <col min="6658" max="6658" width="11" style="65" customWidth="1"/>
    <col min="6659" max="6659" width="10.375" style="65" customWidth="1"/>
    <col min="6660" max="6660" width="10.625" style="65" customWidth="1"/>
    <col min="6661" max="6661" width="30.875" style="65" customWidth="1"/>
    <col min="6662" max="6662" width="21.5" style="65" customWidth="1"/>
    <col min="6663" max="6663" width="7.625" style="65" customWidth="1"/>
    <col min="6664" max="6664" width="7.25" style="65" bestFit="1" customWidth="1"/>
    <col min="6665" max="6702" width="7" style="65"/>
    <col min="6703" max="6703" width="4.25" style="65" customWidth="1"/>
    <col min="6704" max="6704" width="4.125" style="65" customWidth="1"/>
    <col min="6705" max="6705" width="41.5" style="65" customWidth="1"/>
    <col min="6706" max="6706" width="10.375" style="65" customWidth="1"/>
    <col min="6707" max="6707" width="36.75" style="65" customWidth="1"/>
    <col min="6708" max="6708" width="7" style="65"/>
    <col min="6709" max="6709" width="9.125" style="65" bestFit="1" customWidth="1"/>
    <col min="6710" max="6714" width="7" style="65"/>
    <col min="6715" max="6715" width="10.625" style="65" customWidth="1"/>
    <col min="6716" max="6866" width="7" style="65"/>
    <col min="6867" max="6867" width="5.5" style="65" customWidth="1"/>
    <col min="6868" max="6868" width="5.75" style="65" customWidth="1"/>
    <col min="6869" max="6869" width="42" style="65" customWidth="1"/>
    <col min="6870" max="6870" width="9.25" style="65" customWidth="1"/>
    <col min="6871" max="6871" width="22.5" style="65" customWidth="1"/>
    <col min="6872" max="6872" width="10.5" style="65" customWidth="1"/>
    <col min="6873" max="6874" width="9.875" style="65" bestFit="1" customWidth="1"/>
    <col min="6875" max="6909" width="7" style="65"/>
    <col min="6910" max="6910" width="5.5" style="65" customWidth="1"/>
    <col min="6911" max="6911" width="5.75" style="65" customWidth="1"/>
    <col min="6912" max="6912" width="38" style="65" customWidth="1"/>
    <col min="6913" max="6913" width="9.75" style="65" customWidth="1"/>
    <col min="6914" max="6914" width="11" style="65" customWidth="1"/>
    <col min="6915" max="6915" width="10.375" style="65" customWidth="1"/>
    <col min="6916" max="6916" width="10.625" style="65" customWidth="1"/>
    <col min="6917" max="6917" width="30.875" style="65" customWidth="1"/>
    <col min="6918" max="6918" width="21.5" style="65" customWidth="1"/>
    <col min="6919" max="6919" width="7.625" style="65" customWidth="1"/>
    <col min="6920" max="6920" width="7.25" style="65" bestFit="1" customWidth="1"/>
    <col min="6921" max="6958" width="7" style="65"/>
    <col min="6959" max="6959" width="4.25" style="65" customWidth="1"/>
    <col min="6960" max="6960" width="4.125" style="65" customWidth="1"/>
    <col min="6961" max="6961" width="41.5" style="65" customWidth="1"/>
    <col min="6962" max="6962" width="10.375" style="65" customWidth="1"/>
    <col min="6963" max="6963" width="36.75" style="65" customWidth="1"/>
    <col min="6964" max="6964" width="7" style="65"/>
    <col min="6965" max="6965" width="9.125" style="65" bestFit="1" customWidth="1"/>
    <col min="6966" max="6970" width="7" style="65"/>
    <col min="6971" max="6971" width="10.625" style="65" customWidth="1"/>
    <col min="6972" max="7122" width="7" style="65"/>
    <col min="7123" max="7123" width="5.5" style="65" customWidth="1"/>
    <col min="7124" max="7124" width="5.75" style="65" customWidth="1"/>
    <col min="7125" max="7125" width="42" style="65" customWidth="1"/>
    <col min="7126" max="7126" width="9.25" style="65" customWidth="1"/>
    <col min="7127" max="7127" width="22.5" style="65" customWidth="1"/>
    <col min="7128" max="7128" width="10.5" style="65" customWidth="1"/>
    <col min="7129" max="7130" width="9.875" style="65" bestFit="1" customWidth="1"/>
    <col min="7131" max="7165" width="7" style="65"/>
    <col min="7166" max="7166" width="5.5" style="65" customWidth="1"/>
    <col min="7167" max="7167" width="5.75" style="65" customWidth="1"/>
    <col min="7168" max="7168" width="38" style="65" customWidth="1"/>
    <col min="7169" max="7169" width="9.75" style="65" customWidth="1"/>
    <col min="7170" max="7170" width="11" style="65" customWidth="1"/>
    <col min="7171" max="7171" width="10.375" style="65" customWidth="1"/>
    <col min="7172" max="7172" width="10.625" style="65" customWidth="1"/>
    <col min="7173" max="7173" width="30.875" style="65" customWidth="1"/>
    <col min="7174" max="7174" width="21.5" style="65" customWidth="1"/>
    <col min="7175" max="7175" width="7.625" style="65" customWidth="1"/>
    <col min="7176" max="7176" width="7.25" style="65" bestFit="1" customWidth="1"/>
    <col min="7177" max="7214" width="7" style="65"/>
    <col min="7215" max="7215" width="4.25" style="65" customWidth="1"/>
    <col min="7216" max="7216" width="4.125" style="65" customWidth="1"/>
    <col min="7217" max="7217" width="41.5" style="65" customWidth="1"/>
    <col min="7218" max="7218" width="10.375" style="65" customWidth="1"/>
    <col min="7219" max="7219" width="36.75" style="65" customWidth="1"/>
    <col min="7220" max="7220" width="7" style="65"/>
    <col min="7221" max="7221" width="9.125" style="65" bestFit="1" customWidth="1"/>
    <col min="7222" max="7226" width="7" style="65"/>
    <col min="7227" max="7227" width="10.625" style="65" customWidth="1"/>
    <col min="7228" max="7378" width="7" style="65"/>
    <col min="7379" max="7379" width="5.5" style="65" customWidth="1"/>
    <col min="7380" max="7380" width="5.75" style="65" customWidth="1"/>
    <col min="7381" max="7381" width="42" style="65" customWidth="1"/>
    <col min="7382" max="7382" width="9.25" style="65" customWidth="1"/>
    <col min="7383" max="7383" width="22.5" style="65" customWidth="1"/>
    <col min="7384" max="7384" width="10.5" style="65" customWidth="1"/>
    <col min="7385" max="7386" width="9.875" style="65" bestFit="1" customWidth="1"/>
    <col min="7387" max="7421" width="7" style="65"/>
    <col min="7422" max="7422" width="5.5" style="65" customWidth="1"/>
    <col min="7423" max="7423" width="5.75" style="65" customWidth="1"/>
    <col min="7424" max="7424" width="38" style="65" customWidth="1"/>
    <col min="7425" max="7425" width="9.75" style="65" customWidth="1"/>
    <col min="7426" max="7426" width="11" style="65" customWidth="1"/>
    <col min="7427" max="7427" width="10.375" style="65" customWidth="1"/>
    <col min="7428" max="7428" width="10.625" style="65" customWidth="1"/>
    <col min="7429" max="7429" width="30.875" style="65" customWidth="1"/>
    <col min="7430" max="7430" width="21.5" style="65" customWidth="1"/>
    <col min="7431" max="7431" width="7.625" style="65" customWidth="1"/>
    <col min="7432" max="7432" width="7.25" style="65" bestFit="1" customWidth="1"/>
    <col min="7433" max="7470" width="7" style="65"/>
    <col min="7471" max="7471" width="4.25" style="65" customWidth="1"/>
    <col min="7472" max="7472" width="4.125" style="65" customWidth="1"/>
    <col min="7473" max="7473" width="41.5" style="65" customWidth="1"/>
    <col min="7474" max="7474" width="10.375" style="65" customWidth="1"/>
    <col min="7475" max="7475" width="36.75" style="65" customWidth="1"/>
    <col min="7476" max="7476" width="7" style="65"/>
    <col min="7477" max="7477" width="9.125" style="65" bestFit="1" customWidth="1"/>
    <col min="7478" max="7482" width="7" style="65"/>
    <col min="7483" max="7483" width="10.625" style="65" customWidth="1"/>
    <col min="7484" max="7634" width="7" style="65"/>
    <col min="7635" max="7635" width="5.5" style="65" customWidth="1"/>
    <col min="7636" max="7636" width="5.75" style="65" customWidth="1"/>
    <col min="7637" max="7637" width="42" style="65" customWidth="1"/>
    <col min="7638" max="7638" width="9.25" style="65" customWidth="1"/>
    <col min="7639" max="7639" width="22.5" style="65" customWidth="1"/>
    <col min="7640" max="7640" width="10.5" style="65" customWidth="1"/>
    <col min="7641" max="7642" width="9.875" style="65" bestFit="1" customWidth="1"/>
    <col min="7643" max="7677" width="7" style="65"/>
    <col min="7678" max="7678" width="5.5" style="65" customWidth="1"/>
    <col min="7679" max="7679" width="5.75" style="65" customWidth="1"/>
    <col min="7680" max="7680" width="38" style="65" customWidth="1"/>
    <col min="7681" max="7681" width="9.75" style="65" customWidth="1"/>
    <col min="7682" max="7682" width="11" style="65" customWidth="1"/>
    <col min="7683" max="7683" width="10.375" style="65" customWidth="1"/>
    <col min="7684" max="7684" width="10.625" style="65" customWidth="1"/>
    <col min="7685" max="7685" width="30.875" style="65" customWidth="1"/>
    <col min="7686" max="7686" width="21.5" style="65" customWidth="1"/>
    <col min="7687" max="7687" width="7.625" style="65" customWidth="1"/>
    <col min="7688" max="7688" width="7.25" style="65" bestFit="1" customWidth="1"/>
    <col min="7689" max="7726" width="7" style="65"/>
    <col min="7727" max="7727" width="4.25" style="65" customWidth="1"/>
    <col min="7728" max="7728" width="4.125" style="65" customWidth="1"/>
    <col min="7729" max="7729" width="41.5" style="65" customWidth="1"/>
    <col min="7730" max="7730" width="10.375" style="65" customWidth="1"/>
    <col min="7731" max="7731" width="36.75" style="65" customWidth="1"/>
    <col min="7732" max="7732" width="7" style="65"/>
    <col min="7733" max="7733" width="9.125" style="65" bestFit="1" customWidth="1"/>
    <col min="7734" max="7738" width="7" style="65"/>
    <col min="7739" max="7739" width="10.625" style="65" customWidth="1"/>
    <col min="7740" max="7890" width="7" style="65"/>
    <col min="7891" max="7891" width="5.5" style="65" customWidth="1"/>
    <col min="7892" max="7892" width="5.75" style="65" customWidth="1"/>
    <col min="7893" max="7893" width="42" style="65" customWidth="1"/>
    <col min="7894" max="7894" width="9.25" style="65" customWidth="1"/>
    <col min="7895" max="7895" width="22.5" style="65" customWidth="1"/>
    <col min="7896" max="7896" width="10.5" style="65" customWidth="1"/>
    <col min="7897" max="7898" width="9.875" style="65" bestFit="1" customWidth="1"/>
    <col min="7899" max="7933" width="7" style="65"/>
    <col min="7934" max="7934" width="5.5" style="65" customWidth="1"/>
    <col min="7935" max="7935" width="5.75" style="65" customWidth="1"/>
    <col min="7936" max="7936" width="38" style="65" customWidth="1"/>
    <col min="7937" max="7937" width="9.75" style="65" customWidth="1"/>
    <col min="7938" max="7938" width="11" style="65" customWidth="1"/>
    <col min="7939" max="7939" width="10.375" style="65" customWidth="1"/>
    <col min="7940" max="7940" width="10.625" style="65" customWidth="1"/>
    <col min="7941" max="7941" width="30.875" style="65" customWidth="1"/>
    <col min="7942" max="7942" width="21.5" style="65" customWidth="1"/>
    <col min="7943" max="7943" width="7.625" style="65" customWidth="1"/>
    <col min="7944" max="7944" width="7.25" style="65" bestFit="1" customWidth="1"/>
    <col min="7945" max="7982" width="7" style="65"/>
    <col min="7983" max="7983" width="4.25" style="65" customWidth="1"/>
    <col min="7984" max="7984" width="4.125" style="65" customWidth="1"/>
    <col min="7985" max="7985" width="41.5" style="65" customWidth="1"/>
    <col min="7986" max="7986" width="10.375" style="65" customWidth="1"/>
    <col min="7987" max="7987" width="36.75" style="65" customWidth="1"/>
    <col min="7988" max="7988" width="7" style="65"/>
    <col min="7989" max="7989" width="9.125" style="65" bestFit="1" customWidth="1"/>
    <col min="7990" max="7994" width="7" style="65"/>
    <col min="7995" max="7995" width="10.625" style="65" customWidth="1"/>
    <col min="7996" max="8146" width="7" style="65"/>
    <col min="8147" max="8147" width="5.5" style="65" customWidth="1"/>
    <col min="8148" max="8148" width="5.75" style="65" customWidth="1"/>
    <col min="8149" max="8149" width="42" style="65" customWidth="1"/>
    <col min="8150" max="8150" width="9.25" style="65" customWidth="1"/>
    <col min="8151" max="8151" width="22.5" style="65" customWidth="1"/>
    <col min="8152" max="8152" width="10.5" style="65" customWidth="1"/>
    <col min="8153" max="8154" width="9.875" style="65" bestFit="1" customWidth="1"/>
    <col min="8155" max="8189" width="7" style="65"/>
    <col min="8190" max="8190" width="5.5" style="65" customWidth="1"/>
    <col min="8191" max="8191" width="5.75" style="65" customWidth="1"/>
    <col min="8192" max="8192" width="38" style="65" customWidth="1"/>
    <col min="8193" max="8193" width="9.75" style="65" customWidth="1"/>
    <col min="8194" max="8194" width="11" style="65" customWidth="1"/>
    <col min="8195" max="8195" width="10.375" style="65" customWidth="1"/>
    <col min="8196" max="8196" width="10.625" style="65" customWidth="1"/>
    <col min="8197" max="8197" width="30.875" style="65" customWidth="1"/>
    <col min="8198" max="8198" width="21.5" style="65" customWidth="1"/>
    <col min="8199" max="8199" width="7.625" style="65" customWidth="1"/>
    <col min="8200" max="8200" width="7.25" style="65" bestFit="1" customWidth="1"/>
    <col min="8201" max="8238" width="7" style="65"/>
    <col min="8239" max="8239" width="4.25" style="65" customWidth="1"/>
    <col min="8240" max="8240" width="4.125" style="65" customWidth="1"/>
    <col min="8241" max="8241" width="41.5" style="65" customWidth="1"/>
    <col min="8242" max="8242" width="10.375" style="65" customWidth="1"/>
    <col min="8243" max="8243" width="36.75" style="65" customWidth="1"/>
    <col min="8244" max="8244" width="7" style="65"/>
    <col min="8245" max="8245" width="9.125" style="65" bestFit="1" customWidth="1"/>
    <col min="8246" max="8250" width="7" style="65"/>
    <col min="8251" max="8251" width="10.625" style="65" customWidth="1"/>
    <col min="8252" max="8402" width="7" style="65"/>
    <col min="8403" max="8403" width="5.5" style="65" customWidth="1"/>
    <col min="8404" max="8404" width="5.75" style="65" customWidth="1"/>
    <col min="8405" max="8405" width="42" style="65" customWidth="1"/>
    <col min="8406" max="8406" width="9.25" style="65" customWidth="1"/>
    <col min="8407" max="8407" width="22.5" style="65" customWidth="1"/>
    <col min="8408" max="8408" width="10.5" style="65" customWidth="1"/>
    <col min="8409" max="8410" width="9.875" style="65" bestFit="1" customWidth="1"/>
    <col min="8411" max="8445" width="7" style="65"/>
    <col min="8446" max="8446" width="5.5" style="65" customWidth="1"/>
    <col min="8447" max="8447" width="5.75" style="65" customWidth="1"/>
    <col min="8448" max="8448" width="38" style="65" customWidth="1"/>
    <col min="8449" max="8449" width="9.75" style="65" customWidth="1"/>
    <col min="8450" max="8450" width="11" style="65" customWidth="1"/>
    <col min="8451" max="8451" width="10.375" style="65" customWidth="1"/>
    <col min="8452" max="8452" width="10.625" style="65" customWidth="1"/>
    <col min="8453" max="8453" width="30.875" style="65" customWidth="1"/>
    <col min="8454" max="8454" width="21.5" style="65" customWidth="1"/>
    <col min="8455" max="8455" width="7.625" style="65" customWidth="1"/>
    <col min="8456" max="8456" width="7.25" style="65" bestFit="1" customWidth="1"/>
    <col min="8457" max="8494" width="7" style="65"/>
    <col min="8495" max="8495" width="4.25" style="65" customWidth="1"/>
    <col min="8496" max="8496" width="4.125" style="65" customWidth="1"/>
    <col min="8497" max="8497" width="41.5" style="65" customWidth="1"/>
    <col min="8498" max="8498" width="10.375" style="65" customWidth="1"/>
    <col min="8499" max="8499" width="36.75" style="65" customWidth="1"/>
    <col min="8500" max="8500" width="7" style="65"/>
    <col min="8501" max="8501" width="9.125" style="65" bestFit="1" customWidth="1"/>
    <col min="8502" max="8506" width="7" style="65"/>
    <col min="8507" max="8507" width="10.625" style="65" customWidth="1"/>
    <col min="8508" max="8658" width="7" style="65"/>
    <col min="8659" max="8659" width="5.5" style="65" customWidth="1"/>
    <col min="8660" max="8660" width="5.75" style="65" customWidth="1"/>
    <col min="8661" max="8661" width="42" style="65" customWidth="1"/>
    <col min="8662" max="8662" width="9.25" style="65" customWidth="1"/>
    <col min="8663" max="8663" width="22.5" style="65" customWidth="1"/>
    <col min="8664" max="8664" width="10.5" style="65" customWidth="1"/>
    <col min="8665" max="8666" width="9.875" style="65" bestFit="1" customWidth="1"/>
    <col min="8667" max="8701" width="7" style="65"/>
    <col min="8702" max="8702" width="5.5" style="65" customWidth="1"/>
    <col min="8703" max="8703" width="5.75" style="65" customWidth="1"/>
    <col min="8704" max="8704" width="38" style="65" customWidth="1"/>
    <col min="8705" max="8705" width="9.75" style="65" customWidth="1"/>
    <col min="8706" max="8706" width="11" style="65" customWidth="1"/>
    <col min="8707" max="8707" width="10.375" style="65" customWidth="1"/>
    <col min="8708" max="8708" width="10.625" style="65" customWidth="1"/>
    <col min="8709" max="8709" width="30.875" style="65" customWidth="1"/>
    <col min="8710" max="8710" width="21.5" style="65" customWidth="1"/>
    <col min="8711" max="8711" width="7.625" style="65" customWidth="1"/>
    <col min="8712" max="8712" width="7.25" style="65" bestFit="1" customWidth="1"/>
    <col min="8713" max="8750" width="7" style="65"/>
    <col min="8751" max="8751" width="4.25" style="65" customWidth="1"/>
    <col min="8752" max="8752" width="4.125" style="65" customWidth="1"/>
    <col min="8753" max="8753" width="41.5" style="65" customWidth="1"/>
    <col min="8754" max="8754" width="10.375" style="65" customWidth="1"/>
    <col min="8755" max="8755" width="36.75" style="65" customWidth="1"/>
    <col min="8756" max="8756" width="7" style="65"/>
    <col min="8757" max="8757" width="9.125" style="65" bestFit="1" customWidth="1"/>
    <col min="8758" max="8762" width="7" style="65"/>
    <col min="8763" max="8763" width="10.625" style="65" customWidth="1"/>
    <col min="8764" max="8914" width="7" style="65"/>
    <col min="8915" max="8915" width="5.5" style="65" customWidth="1"/>
    <col min="8916" max="8916" width="5.75" style="65" customWidth="1"/>
    <col min="8917" max="8917" width="42" style="65" customWidth="1"/>
    <col min="8918" max="8918" width="9.25" style="65" customWidth="1"/>
    <col min="8919" max="8919" width="22.5" style="65" customWidth="1"/>
    <col min="8920" max="8920" width="10.5" style="65" customWidth="1"/>
    <col min="8921" max="8922" width="9.875" style="65" bestFit="1" customWidth="1"/>
    <col min="8923" max="8957" width="7" style="65"/>
    <col min="8958" max="8958" width="5.5" style="65" customWidth="1"/>
    <col min="8959" max="8959" width="5.75" style="65" customWidth="1"/>
    <col min="8960" max="8960" width="38" style="65" customWidth="1"/>
    <col min="8961" max="8961" width="9.75" style="65" customWidth="1"/>
    <col min="8962" max="8962" width="11" style="65" customWidth="1"/>
    <col min="8963" max="8963" width="10.375" style="65" customWidth="1"/>
    <col min="8964" max="8964" width="10.625" style="65" customWidth="1"/>
    <col min="8965" max="8965" width="30.875" style="65" customWidth="1"/>
    <col min="8966" max="8966" width="21.5" style="65" customWidth="1"/>
    <col min="8967" max="8967" width="7.625" style="65" customWidth="1"/>
    <col min="8968" max="8968" width="7.25" style="65" bestFit="1" customWidth="1"/>
    <col min="8969" max="9006" width="7" style="65"/>
    <col min="9007" max="9007" width="4.25" style="65" customWidth="1"/>
    <col min="9008" max="9008" width="4.125" style="65" customWidth="1"/>
    <col min="9009" max="9009" width="41.5" style="65" customWidth="1"/>
    <col min="9010" max="9010" width="10.375" style="65" customWidth="1"/>
    <col min="9011" max="9011" width="36.75" style="65" customWidth="1"/>
    <col min="9012" max="9012" width="7" style="65"/>
    <col min="9013" max="9013" width="9.125" style="65" bestFit="1" customWidth="1"/>
    <col min="9014" max="9018" width="7" style="65"/>
    <col min="9019" max="9019" width="10.625" style="65" customWidth="1"/>
    <col min="9020" max="9170" width="7" style="65"/>
    <col min="9171" max="9171" width="5.5" style="65" customWidth="1"/>
    <col min="9172" max="9172" width="5.75" style="65" customWidth="1"/>
    <col min="9173" max="9173" width="42" style="65" customWidth="1"/>
    <col min="9174" max="9174" width="9.25" style="65" customWidth="1"/>
    <col min="9175" max="9175" width="22.5" style="65" customWidth="1"/>
    <col min="9176" max="9176" width="10.5" style="65" customWidth="1"/>
    <col min="9177" max="9178" width="9.875" style="65" bestFit="1" customWidth="1"/>
    <col min="9179" max="9213" width="7" style="65"/>
    <col min="9214" max="9214" width="5.5" style="65" customWidth="1"/>
    <col min="9215" max="9215" width="5.75" style="65" customWidth="1"/>
    <col min="9216" max="9216" width="38" style="65" customWidth="1"/>
    <col min="9217" max="9217" width="9.75" style="65" customWidth="1"/>
    <col min="9218" max="9218" width="11" style="65" customWidth="1"/>
    <col min="9219" max="9219" width="10.375" style="65" customWidth="1"/>
    <col min="9220" max="9220" width="10.625" style="65" customWidth="1"/>
    <col min="9221" max="9221" width="30.875" style="65" customWidth="1"/>
    <col min="9222" max="9222" width="21.5" style="65" customWidth="1"/>
    <col min="9223" max="9223" width="7.625" style="65" customWidth="1"/>
    <col min="9224" max="9224" width="7.25" style="65" bestFit="1" customWidth="1"/>
    <col min="9225" max="9262" width="7" style="65"/>
    <col min="9263" max="9263" width="4.25" style="65" customWidth="1"/>
    <col min="9264" max="9264" width="4.125" style="65" customWidth="1"/>
    <col min="9265" max="9265" width="41.5" style="65" customWidth="1"/>
    <col min="9266" max="9266" width="10.375" style="65" customWidth="1"/>
    <col min="9267" max="9267" width="36.75" style="65" customWidth="1"/>
    <col min="9268" max="9268" width="7" style="65"/>
    <col min="9269" max="9269" width="9.125" style="65" bestFit="1" customWidth="1"/>
    <col min="9270" max="9274" width="7" style="65"/>
    <col min="9275" max="9275" width="10.625" style="65" customWidth="1"/>
    <col min="9276" max="9426" width="7" style="65"/>
    <col min="9427" max="9427" width="5.5" style="65" customWidth="1"/>
    <col min="9428" max="9428" width="5.75" style="65" customWidth="1"/>
    <col min="9429" max="9429" width="42" style="65" customWidth="1"/>
    <col min="9430" max="9430" width="9.25" style="65" customWidth="1"/>
    <col min="9431" max="9431" width="22.5" style="65" customWidth="1"/>
    <col min="9432" max="9432" width="10.5" style="65" customWidth="1"/>
    <col min="9433" max="9434" width="9.875" style="65" bestFit="1" customWidth="1"/>
    <col min="9435" max="9469" width="7" style="65"/>
    <col min="9470" max="9470" width="5.5" style="65" customWidth="1"/>
    <col min="9471" max="9471" width="5.75" style="65" customWidth="1"/>
    <col min="9472" max="9472" width="38" style="65" customWidth="1"/>
    <col min="9473" max="9473" width="9.75" style="65" customWidth="1"/>
    <col min="9474" max="9474" width="11" style="65" customWidth="1"/>
    <col min="9475" max="9475" width="10.375" style="65" customWidth="1"/>
    <col min="9476" max="9476" width="10.625" style="65" customWidth="1"/>
    <col min="9477" max="9477" width="30.875" style="65" customWidth="1"/>
    <col min="9478" max="9478" width="21.5" style="65" customWidth="1"/>
    <col min="9479" max="9479" width="7.625" style="65" customWidth="1"/>
    <col min="9480" max="9480" width="7.25" style="65" bestFit="1" customWidth="1"/>
    <col min="9481" max="9518" width="7" style="65"/>
    <col min="9519" max="9519" width="4.25" style="65" customWidth="1"/>
    <col min="9520" max="9520" width="4.125" style="65" customWidth="1"/>
    <col min="9521" max="9521" width="41.5" style="65" customWidth="1"/>
    <col min="9522" max="9522" width="10.375" style="65" customWidth="1"/>
    <col min="9523" max="9523" width="36.75" style="65" customWidth="1"/>
    <col min="9524" max="9524" width="7" style="65"/>
    <col min="9525" max="9525" width="9.125" style="65" bestFit="1" customWidth="1"/>
    <col min="9526" max="9530" width="7" style="65"/>
    <col min="9531" max="9531" width="10.625" style="65" customWidth="1"/>
    <col min="9532" max="9682" width="7" style="65"/>
    <col min="9683" max="9683" width="5.5" style="65" customWidth="1"/>
    <col min="9684" max="9684" width="5.75" style="65" customWidth="1"/>
    <col min="9685" max="9685" width="42" style="65" customWidth="1"/>
    <col min="9686" max="9686" width="9.25" style="65" customWidth="1"/>
    <col min="9687" max="9687" width="22.5" style="65" customWidth="1"/>
    <col min="9688" max="9688" width="10.5" style="65" customWidth="1"/>
    <col min="9689" max="9690" width="9.875" style="65" bestFit="1" customWidth="1"/>
    <col min="9691" max="9725" width="7" style="65"/>
    <col min="9726" max="9726" width="5.5" style="65" customWidth="1"/>
    <col min="9727" max="9727" width="5.75" style="65" customWidth="1"/>
    <col min="9728" max="9728" width="38" style="65" customWidth="1"/>
    <col min="9729" max="9729" width="9.75" style="65" customWidth="1"/>
    <col min="9730" max="9730" width="11" style="65" customWidth="1"/>
    <col min="9731" max="9731" width="10.375" style="65" customWidth="1"/>
    <col min="9732" max="9732" width="10.625" style="65" customWidth="1"/>
    <col min="9733" max="9733" width="30.875" style="65" customWidth="1"/>
    <col min="9734" max="9734" width="21.5" style="65" customWidth="1"/>
    <col min="9735" max="9735" width="7.625" style="65" customWidth="1"/>
    <col min="9736" max="9736" width="7.25" style="65" bestFit="1" customWidth="1"/>
    <col min="9737" max="9774" width="7" style="65"/>
    <col min="9775" max="9775" width="4.25" style="65" customWidth="1"/>
    <col min="9776" max="9776" width="4.125" style="65" customWidth="1"/>
    <col min="9777" max="9777" width="41.5" style="65" customWidth="1"/>
    <col min="9778" max="9778" width="10.375" style="65" customWidth="1"/>
    <col min="9779" max="9779" width="36.75" style="65" customWidth="1"/>
    <col min="9780" max="9780" width="7" style="65"/>
    <col min="9781" max="9781" width="9.125" style="65" bestFit="1" customWidth="1"/>
    <col min="9782" max="9786" width="7" style="65"/>
    <col min="9787" max="9787" width="10.625" style="65" customWidth="1"/>
    <col min="9788" max="9938" width="7" style="65"/>
    <col min="9939" max="9939" width="5.5" style="65" customWidth="1"/>
    <col min="9940" max="9940" width="5.75" style="65" customWidth="1"/>
    <col min="9941" max="9941" width="42" style="65" customWidth="1"/>
    <col min="9942" max="9942" width="9.25" style="65" customWidth="1"/>
    <col min="9943" max="9943" width="22.5" style="65" customWidth="1"/>
    <col min="9944" max="9944" width="10.5" style="65" customWidth="1"/>
    <col min="9945" max="9946" width="9.875" style="65" bestFit="1" customWidth="1"/>
    <col min="9947" max="9981" width="7" style="65"/>
    <col min="9982" max="9982" width="5.5" style="65" customWidth="1"/>
    <col min="9983" max="9983" width="5.75" style="65" customWidth="1"/>
    <col min="9984" max="9984" width="38" style="65" customWidth="1"/>
    <col min="9985" max="9985" width="9.75" style="65" customWidth="1"/>
    <col min="9986" max="9986" width="11" style="65" customWidth="1"/>
    <col min="9987" max="9987" width="10.375" style="65" customWidth="1"/>
    <col min="9988" max="9988" width="10.625" style="65" customWidth="1"/>
    <col min="9989" max="9989" width="30.875" style="65" customWidth="1"/>
    <col min="9990" max="9990" width="21.5" style="65" customWidth="1"/>
    <col min="9991" max="9991" width="7.625" style="65" customWidth="1"/>
    <col min="9992" max="9992" width="7.25" style="65" bestFit="1" customWidth="1"/>
    <col min="9993" max="10030" width="7" style="65"/>
    <col min="10031" max="10031" width="4.25" style="65" customWidth="1"/>
    <col min="10032" max="10032" width="4.125" style="65" customWidth="1"/>
    <col min="10033" max="10033" width="41.5" style="65" customWidth="1"/>
    <col min="10034" max="10034" width="10.375" style="65" customWidth="1"/>
    <col min="10035" max="10035" width="36.75" style="65" customWidth="1"/>
    <col min="10036" max="10036" width="7" style="65"/>
    <col min="10037" max="10037" width="9.125" style="65" bestFit="1" customWidth="1"/>
    <col min="10038" max="10042" width="7" style="65"/>
    <col min="10043" max="10043" width="10.625" style="65" customWidth="1"/>
    <col min="10044" max="10194" width="7" style="65"/>
    <col min="10195" max="10195" width="5.5" style="65" customWidth="1"/>
    <col min="10196" max="10196" width="5.75" style="65" customWidth="1"/>
    <col min="10197" max="10197" width="42" style="65" customWidth="1"/>
    <col min="10198" max="10198" width="9.25" style="65" customWidth="1"/>
    <col min="10199" max="10199" width="22.5" style="65" customWidth="1"/>
    <col min="10200" max="10200" width="10.5" style="65" customWidth="1"/>
    <col min="10201" max="10202" width="9.875" style="65" bestFit="1" customWidth="1"/>
    <col min="10203" max="10237" width="7" style="65"/>
    <col min="10238" max="10238" width="5.5" style="65" customWidth="1"/>
    <col min="10239" max="10239" width="5.75" style="65" customWidth="1"/>
    <col min="10240" max="10240" width="38" style="65" customWidth="1"/>
    <col min="10241" max="10241" width="9.75" style="65" customWidth="1"/>
    <col min="10242" max="10242" width="11" style="65" customWidth="1"/>
    <col min="10243" max="10243" width="10.375" style="65" customWidth="1"/>
    <col min="10244" max="10244" width="10.625" style="65" customWidth="1"/>
    <col min="10245" max="10245" width="30.875" style="65" customWidth="1"/>
    <col min="10246" max="10246" width="21.5" style="65" customWidth="1"/>
    <col min="10247" max="10247" width="7.625" style="65" customWidth="1"/>
    <col min="10248" max="10248" width="7.25" style="65" bestFit="1" customWidth="1"/>
    <col min="10249" max="10286" width="7" style="65"/>
    <col min="10287" max="10287" width="4.25" style="65" customWidth="1"/>
    <col min="10288" max="10288" width="4.125" style="65" customWidth="1"/>
    <col min="10289" max="10289" width="41.5" style="65" customWidth="1"/>
    <col min="10290" max="10290" width="10.375" style="65" customWidth="1"/>
    <col min="10291" max="10291" width="36.75" style="65" customWidth="1"/>
    <col min="10292" max="10292" width="7" style="65"/>
    <col min="10293" max="10293" width="9.125" style="65" bestFit="1" customWidth="1"/>
    <col min="10294" max="10298" width="7" style="65"/>
    <col min="10299" max="10299" width="10.625" style="65" customWidth="1"/>
    <col min="10300" max="10450" width="7" style="65"/>
    <col min="10451" max="10451" width="5.5" style="65" customWidth="1"/>
    <col min="10452" max="10452" width="5.75" style="65" customWidth="1"/>
    <col min="10453" max="10453" width="42" style="65" customWidth="1"/>
    <col min="10454" max="10454" width="9.25" style="65" customWidth="1"/>
    <col min="10455" max="10455" width="22.5" style="65" customWidth="1"/>
    <col min="10456" max="10456" width="10.5" style="65" customWidth="1"/>
    <col min="10457" max="10458" width="9.875" style="65" bestFit="1" customWidth="1"/>
    <col min="10459" max="10493" width="7" style="65"/>
    <col min="10494" max="10494" width="5.5" style="65" customWidth="1"/>
    <col min="10495" max="10495" width="5.75" style="65" customWidth="1"/>
    <col min="10496" max="10496" width="38" style="65" customWidth="1"/>
    <col min="10497" max="10497" width="9.75" style="65" customWidth="1"/>
    <col min="10498" max="10498" width="11" style="65" customWidth="1"/>
    <col min="10499" max="10499" width="10.375" style="65" customWidth="1"/>
    <col min="10500" max="10500" width="10.625" style="65" customWidth="1"/>
    <col min="10501" max="10501" width="30.875" style="65" customWidth="1"/>
    <col min="10502" max="10502" width="21.5" style="65" customWidth="1"/>
    <col min="10503" max="10503" width="7.625" style="65" customWidth="1"/>
    <col min="10504" max="10504" width="7.25" style="65" bestFit="1" customWidth="1"/>
    <col min="10505" max="10542" width="7" style="65"/>
    <col min="10543" max="10543" width="4.25" style="65" customWidth="1"/>
    <col min="10544" max="10544" width="4.125" style="65" customWidth="1"/>
    <col min="10545" max="10545" width="41.5" style="65" customWidth="1"/>
    <col min="10546" max="10546" width="10.375" style="65" customWidth="1"/>
    <col min="10547" max="10547" width="36.75" style="65" customWidth="1"/>
    <col min="10548" max="10548" width="7" style="65"/>
    <col min="10549" max="10549" width="9.125" style="65" bestFit="1" customWidth="1"/>
    <col min="10550" max="10554" width="7" style="65"/>
    <col min="10555" max="10555" width="10.625" style="65" customWidth="1"/>
    <col min="10556" max="10706" width="7" style="65"/>
    <col min="10707" max="10707" width="5.5" style="65" customWidth="1"/>
    <col min="10708" max="10708" width="5.75" style="65" customWidth="1"/>
    <col min="10709" max="10709" width="42" style="65" customWidth="1"/>
    <col min="10710" max="10710" width="9.25" style="65" customWidth="1"/>
    <col min="10711" max="10711" width="22.5" style="65" customWidth="1"/>
    <col min="10712" max="10712" width="10.5" style="65" customWidth="1"/>
    <col min="10713" max="10714" width="9.875" style="65" bestFit="1" customWidth="1"/>
    <col min="10715" max="10749" width="7" style="65"/>
    <col min="10750" max="10750" width="5.5" style="65" customWidth="1"/>
    <col min="10751" max="10751" width="5.75" style="65" customWidth="1"/>
    <col min="10752" max="10752" width="38" style="65" customWidth="1"/>
    <col min="10753" max="10753" width="9.75" style="65" customWidth="1"/>
    <col min="10754" max="10754" width="11" style="65" customWidth="1"/>
    <col min="10755" max="10755" width="10.375" style="65" customWidth="1"/>
    <col min="10756" max="10756" width="10.625" style="65" customWidth="1"/>
    <col min="10757" max="10757" width="30.875" style="65" customWidth="1"/>
    <col min="10758" max="10758" width="21.5" style="65" customWidth="1"/>
    <col min="10759" max="10759" width="7.625" style="65" customWidth="1"/>
    <col min="10760" max="10760" width="7.25" style="65" bestFit="1" customWidth="1"/>
    <col min="10761" max="10798" width="7" style="65"/>
    <col min="10799" max="10799" width="4.25" style="65" customWidth="1"/>
    <col min="10800" max="10800" width="4.125" style="65" customWidth="1"/>
    <col min="10801" max="10801" width="41.5" style="65" customWidth="1"/>
    <col min="10802" max="10802" width="10.375" style="65" customWidth="1"/>
    <col min="10803" max="10803" width="36.75" style="65" customWidth="1"/>
    <col min="10804" max="10804" width="7" style="65"/>
    <col min="10805" max="10805" width="9.125" style="65" bestFit="1" customWidth="1"/>
    <col min="10806" max="10810" width="7" style="65"/>
    <col min="10811" max="10811" width="10.625" style="65" customWidth="1"/>
    <col min="10812" max="10962" width="7" style="65"/>
    <col min="10963" max="10963" width="5.5" style="65" customWidth="1"/>
    <col min="10964" max="10964" width="5.75" style="65" customWidth="1"/>
    <col min="10965" max="10965" width="42" style="65" customWidth="1"/>
    <col min="10966" max="10966" width="9.25" style="65" customWidth="1"/>
    <col min="10967" max="10967" width="22.5" style="65" customWidth="1"/>
    <col min="10968" max="10968" width="10.5" style="65" customWidth="1"/>
    <col min="10969" max="10970" width="9.875" style="65" bestFit="1" customWidth="1"/>
    <col min="10971" max="11005" width="7" style="65"/>
    <col min="11006" max="11006" width="5.5" style="65" customWidth="1"/>
    <col min="11007" max="11007" width="5.75" style="65" customWidth="1"/>
    <col min="11008" max="11008" width="38" style="65" customWidth="1"/>
    <col min="11009" max="11009" width="9.75" style="65" customWidth="1"/>
    <col min="11010" max="11010" width="11" style="65" customWidth="1"/>
    <col min="11011" max="11011" width="10.375" style="65" customWidth="1"/>
    <col min="11012" max="11012" width="10.625" style="65" customWidth="1"/>
    <col min="11013" max="11013" width="30.875" style="65" customWidth="1"/>
    <col min="11014" max="11014" width="21.5" style="65" customWidth="1"/>
    <col min="11015" max="11015" width="7.625" style="65" customWidth="1"/>
    <col min="11016" max="11016" width="7.25" style="65" bestFit="1" customWidth="1"/>
    <col min="11017" max="11054" width="7" style="65"/>
    <col min="11055" max="11055" width="4.25" style="65" customWidth="1"/>
    <col min="11056" max="11056" width="4.125" style="65" customWidth="1"/>
    <col min="11057" max="11057" width="41.5" style="65" customWidth="1"/>
    <col min="11058" max="11058" width="10.375" style="65" customWidth="1"/>
    <col min="11059" max="11059" width="36.75" style="65" customWidth="1"/>
    <col min="11060" max="11060" width="7" style="65"/>
    <col min="11061" max="11061" width="9.125" style="65" bestFit="1" customWidth="1"/>
    <col min="11062" max="11066" width="7" style="65"/>
    <col min="11067" max="11067" width="10.625" style="65" customWidth="1"/>
    <col min="11068" max="11218" width="7" style="65"/>
    <col min="11219" max="11219" width="5.5" style="65" customWidth="1"/>
    <col min="11220" max="11220" width="5.75" style="65" customWidth="1"/>
    <col min="11221" max="11221" width="42" style="65" customWidth="1"/>
    <col min="11222" max="11222" width="9.25" style="65" customWidth="1"/>
    <col min="11223" max="11223" width="22.5" style="65" customWidth="1"/>
    <col min="11224" max="11224" width="10.5" style="65" customWidth="1"/>
    <col min="11225" max="11226" width="9.875" style="65" bestFit="1" customWidth="1"/>
    <col min="11227" max="11261" width="7" style="65"/>
    <col min="11262" max="11262" width="5.5" style="65" customWidth="1"/>
    <col min="11263" max="11263" width="5.75" style="65" customWidth="1"/>
    <col min="11264" max="11264" width="38" style="65" customWidth="1"/>
    <col min="11265" max="11265" width="9.75" style="65" customWidth="1"/>
    <col min="11266" max="11266" width="11" style="65" customWidth="1"/>
    <col min="11267" max="11267" width="10.375" style="65" customWidth="1"/>
    <col min="11268" max="11268" width="10.625" style="65" customWidth="1"/>
    <col min="11269" max="11269" width="30.875" style="65" customWidth="1"/>
    <col min="11270" max="11270" width="21.5" style="65" customWidth="1"/>
    <col min="11271" max="11271" width="7.625" style="65" customWidth="1"/>
    <col min="11272" max="11272" width="7.25" style="65" bestFit="1" customWidth="1"/>
    <col min="11273" max="11310" width="7" style="65"/>
    <col min="11311" max="11311" width="4.25" style="65" customWidth="1"/>
    <col min="11312" max="11312" width="4.125" style="65" customWidth="1"/>
    <col min="11313" max="11313" width="41.5" style="65" customWidth="1"/>
    <col min="11314" max="11314" width="10.375" style="65" customWidth="1"/>
    <col min="11315" max="11315" width="36.75" style="65" customWidth="1"/>
    <col min="11316" max="11316" width="7" style="65"/>
    <col min="11317" max="11317" width="9.125" style="65" bestFit="1" customWidth="1"/>
    <col min="11318" max="11322" width="7" style="65"/>
    <col min="11323" max="11323" width="10.625" style="65" customWidth="1"/>
    <col min="11324" max="11474" width="7" style="65"/>
    <col min="11475" max="11475" width="5.5" style="65" customWidth="1"/>
    <col min="11476" max="11476" width="5.75" style="65" customWidth="1"/>
    <col min="11477" max="11477" width="42" style="65" customWidth="1"/>
    <col min="11478" max="11478" width="9.25" style="65" customWidth="1"/>
    <col min="11479" max="11479" width="22.5" style="65" customWidth="1"/>
    <col min="11480" max="11480" width="10.5" style="65" customWidth="1"/>
    <col min="11481" max="11482" width="9.875" style="65" bestFit="1" customWidth="1"/>
    <col min="11483" max="11517" width="7" style="65"/>
    <col min="11518" max="11518" width="5.5" style="65" customWidth="1"/>
    <col min="11519" max="11519" width="5.75" style="65" customWidth="1"/>
    <col min="11520" max="11520" width="38" style="65" customWidth="1"/>
    <col min="11521" max="11521" width="9.75" style="65" customWidth="1"/>
    <col min="11522" max="11522" width="11" style="65" customWidth="1"/>
    <col min="11523" max="11523" width="10.375" style="65" customWidth="1"/>
    <col min="11524" max="11524" width="10.625" style="65" customWidth="1"/>
    <col min="11525" max="11525" width="30.875" style="65" customWidth="1"/>
    <col min="11526" max="11526" width="21.5" style="65" customWidth="1"/>
    <col min="11527" max="11527" width="7.625" style="65" customWidth="1"/>
    <col min="11528" max="11528" width="7.25" style="65" bestFit="1" customWidth="1"/>
    <col min="11529" max="11566" width="7" style="65"/>
    <col min="11567" max="11567" width="4.25" style="65" customWidth="1"/>
    <col min="11568" max="11568" width="4.125" style="65" customWidth="1"/>
    <col min="11569" max="11569" width="41.5" style="65" customWidth="1"/>
    <col min="11570" max="11570" width="10.375" style="65" customWidth="1"/>
    <col min="11571" max="11571" width="36.75" style="65" customWidth="1"/>
    <col min="11572" max="11572" width="7" style="65"/>
    <col min="11573" max="11573" width="9.125" style="65" bestFit="1" customWidth="1"/>
    <col min="11574" max="11578" width="7" style="65"/>
    <col min="11579" max="11579" width="10.625" style="65" customWidth="1"/>
    <col min="11580" max="11730" width="7" style="65"/>
    <col min="11731" max="11731" width="5.5" style="65" customWidth="1"/>
    <col min="11732" max="11732" width="5.75" style="65" customWidth="1"/>
    <col min="11733" max="11733" width="42" style="65" customWidth="1"/>
    <col min="11734" max="11734" width="9.25" style="65" customWidth="1"/>
    <col min="11735" max="11735" width="22.5" style="65" customWidth="1"/>
    <col min="11736" max="11736" width="10.5" style="65" customWidth="1"/>
    <col min="11737" max="11738" width="9.875" style="65" bestFit="1" customWidth="1"/>
    <col min="11739" max="11773" width="7" style="65"/>
    <col min="11774" max="11774" width="5.5" style="65" customWidth="1"/>
    <col min="11775" max="11775" width="5.75" style="65" customWidth="1"/>
    <col min="11776" max="11776" width="38" style="65" customWidth="1"/>
    <col min="11777" max="11777" width="9.75" style="65" customWidth="1"/>
    <col min="11778" max="11778" width="11" style="65" customWidth="1"/>
    <col min="11779" max="11779" width="10.375" style="65" customWidth="1"/>
    <col min="11780" max="11780" width="10.625" style="65" customWidth="1"/>
    <col min="11781" max="11781" width="30.875" style="65" customWidth="1"/>
    <col min="11782" max="11782" width="21.5" style="65" customWidth="1"/>
    <col min="11783" max="11783" width="7.625" style="65" customWidth="1"/>
    <col min="11784" max="11784" width="7.25" style="65" bestFit="1" customWidth="1"/>
    <col min="11785" max="11822" width="7" style="65"/>
    <col min="11823" max="11823" width="4.25" style="65" customWidth="1"/>
    <col min="11824" max="11824" width="4.125" style="65" customWidth="1"/>
    <col min="11825" max="11825" width="41.5" style="65" customWidth="1"/>
    <col min="11826" max="11826" width="10.375" style="65" customWidth="1"/>
    <col min="11827" max="11827" width="36.75" style="65" customWidth="1"/>
    <col min="11828" max="11828" width="7" style="65"/>
    <col min="11829" max="11829" width="9.125" style="65" bestFit="1" customWidth="1"/>
    <col min="11830" max="11834" width="7" style="65"/>
    <col min="11835" max="11835" width="10.625" style="65" customWidth="1"/>
    <col min="11836" max="11986" width="7" style="65"/>
    <col min="11987" max="11987" width="5.5" style="65" customWidth="1"/>
    <col min="11988" max="11988" width="5.75" style="65" customWidth="1"/>
    <col min="11989" max="11989" width="42" style="65" customWidth="1"/>
    <col min="11990" max="11990" width="9.25" style="65" customWidth="1"/>
    <col min="11991" max="11991" width="22.5" style="65" customWidth="1"/>
    <col min="11992" max="11992" width="10.5" style="65" customWidth="1"/>
    <col min="11993" max="11994" width="9.875" style="65" bestFit="1" customWidth="1"/>
    <col min="11995" max="12029" width="7" style="65"/>
    <col min="12030" max="12030" width="5.5" style="65" customWidth="1"/>
    <col min="12031" max="12031" width="5.75" style="65" customWidth="1"/>
    <col min="12032" max="12032" width="38" style="65" customWidth="1"/>
    <col min="12033" max="12033" width="9.75" style="65" customWidth="1"/>
    <col min="12034" max="12034" width="11" style="65" customWidth="1"/>
    <col min="12035" max="12035" width="10.375" style="65" customWidth="1"/>
    <col min="12036" max="12036" width="10.625" style="65" customWidth="1"/>
    <col min="12037" max="12037" width="30.875" style="65" customWidth="1"/>
    <col min="12038" max="12038" width="21.5" style="65" customWidth="1"/>
    <col min="12039" max="12039" width="7.625" style="65" customWidth="1"/>
    <col min="12040" max="12040" width="7.25" style="65" bestFit="1" customWidth="1"/>
    <col min="12041" max="12078" width="7" style="65"/>
    <col min="12079" max="12079" width="4.25" style="65" customWidth="1"/>
    <col min="12080" max="12080" width="4.125" style="65" customWidth="1"/>
    <col min="12081" max="12081" width="41.5" style="65" customWidth="1"/>
    <col min="12082" max="12082" width="10.375" style="65" customWidth="1"/>
    <col min="12083" max="12083" width="36.75" style="65" customWidth="1"/>
    <col min="12084" max="12084" width="7" style="65"/>
    <col min="12085" max="12085" width="9.125" style="65" bestFit="1" customWidth="1"/>
    <col min="12086" max="12090" width="7" style="65"/>
    <col min="12091" max="12091" width="10.625" style="65" customWidth="1"/>
    <col min="12092" max="12242" width="7" style="65"/>
    <col min="12243" max="12243" width="5.5" style="65" customWidth="1"/>
    <col min="12244" max="12244" width="5.75" style="65" customWidth="1"/>
    <col min="12245" max="12245" width="42" style="65" customWidth="1"/>
    <col min="12246" max="12246" width="9.25" style="65" customWidth="1"/>
    <col min="12247" max="12247" width="22.5" style="65" customWidth="1"/>
    <col min="12248" max="12248" width="10.5" style="65" customWidth="1"/>
    <col min="12249" max="12250" width="9.875" style="65" bestFit="1" customWidth="1"/>
    <col min="12251" max="12285" width="7" style="65"/>
    <col min="12286" max="12286" width="5.5" style="65" customWidth="1"/>
    <col min="12287" max="12287" width="5.75" style="65" customWidth="1"/>
    <col min="12288" max="12288" width="38" style="65" customWidth="1"/>
    <col min="12289" max="12289" width="9.75" style="65" customWidth="1"/>
    <col min="12290" max="12290" width="11" style="65" customWidth="1"/>
    <col min="12291" max="12291" width="10.375" style="65" customWidth="1"/>
    <col min="12292" max="12292" width="10.625" style="65" customWidth="1"/>
    <col min="12293" max="12293" width="30.875" style="65" customWidth="1"/>
    <col min="12294" max="12294" width="21.5" style="65" customWidth="1"/>
    <col min="12295" max="12295" width="7.625" style="65" customWidth="1"/>
    <col min="12296" max="12296" width="7.25" style="65" bestFit="1" customWidth="1"/>
    <col min="12297" max="12334" width="7" style="65"/>
    <col min="12335" max="12335" width="4.25" style="65" customWidth="1"/>
    <col min="12336" max="12336" width="4.125" style="65" customWidth="1"/>
    <col min="12337" max="12337" width="41.5" style="65" customWidth="1"/>
    <col min="12338" max="12338" width="10.375" style="65" customWidth="1"/>
    <col min="12339" max="12339" width="36.75" style="65" customWidth="1"/>
    <col min="12340" max="12340" width="7" style="65"/>
    <col min="12341" max="12341" width="9.125" style="65" bestFit="1" customWidth="1"/>
    <col min="12342" max="12346" width="7" style="65"/>
    <col min="12347" max="12347" width="10.625" style="65" customWidth="1"/>
    <col min="12348" max="12498" width="7" style="65"/>
    <col min="12499" max="12499" width="5.5" style="65" customWidth="1"/>
    <col min="12500" max="12500" width="5.75" style="65" customWidth="1"/>
    <col min="12501" max="12501" width="42" style="65" customWidth="1"/>
    <col min="12502" max="12502" width="9.25" style="65" customWidth="1"/>
    <col min="12503" max="12503" width="22.5" style="65" customWidth="1"/>
    <col min="12504" max="12504" width="10.5" style="65" customWidth="1"/>
    <col min="12505" max="12506" width="9.875" style="65" bestFit="1" customWidth="1"/>
    <col min="12507" max="12541" width="7" style="65"/>
    <col min="12542" max="12542" width="5.5" style="65" customWidth="1"/>
    <col min="12543" max="12543" width="5.75" style="65" customWidth="1"/>
    <col min="12544" max="12544" width="38" style="65" customWidth="1"/>
    <col min="12545" max="12545" width="9.75" style="65" customWidth="1"/>
    <col min="12546" max="12546" width="11" style="65" customWidth="1"/>
    <col min="12547" max="12547" width="10.375" style="65" customWidth="1"/>
    <col min="12548" max="12548" width="10.625" style="65" customWidth="1"/>
    <col min="12549" max="12549" width="30.875" style="65" customWidth="1"/>
    <col min="12550" max="12550" width="21.5" style="65" customWidth="1"/>
    <col min="12551" max="12551" width="7.625" style="65" customWidth="1"/>
    <col min="12552" max="12552" width="7.25" style="65" bestFit="1" customWidth="1"/>
    <col min="12553" max="12590" width="7" style="65"/>
    <col min="12591" max="12591" width="4.25" style="65" customWidth="1"/>
    <col min="12592" max="12592" width="4.125" style="65" customWidth="1"/>
    <col min="12593" max="12593" width="41.5" style="65" customWidth="1"/>
    <col min="12594" max="12594" width="10.375" style="65" customWidth="1"/>
    <col min="12595" max="12595" width="36.75" style="65" customWidth="1"/>
    <col min="12596" max="12596" width="7" style="65"/>
    <col min="12597" max="12597" width="9.125" style="65" bestFit="1" customWidth="1"/>
    <col min="12598" max="12602" width="7" style="65"/>
    <col min="12603" max="12603" width="10.625" style="65" customWidth="1"/>
    <col min="12604" max="12754" width="7" style="65"/>
    <col min="12755" max="12755" width="5.5" style="65" customWidth="1"/>
    <col min="12756" max="12756" width="5.75" style="65" customWidth="1"/>
    <col min="12757" max="12757" width="42" style="65" customWidth="1"/>
    <col min="12758" max="12758" width="9.25" style="65" customWidth="1"/>
    <col min="12759" max="12759" width="22.5" style="65" customWidth="1"/>
    <col min="12760" max="12760" width="10.5" style="65" customWidth="1"/>
    <col min="12761" max="12762" width="9.875" style="65" bestFit="1" customWidth="1"/>
    <col min="12763" max="12797" width="7" style="65"/>
    <col min="12798" max="12798" width="5.5" style="65" customWidth="1"/>
    <col min="12799" max="12799" width="5.75" style="65" customWidth="1"/>
    <col min="12800" max="12800" width="38" style="65" customWidth="1"/>
    <col min="12801" max="12801" width="9.75" style="65" customWidth="1"/>
    <col min="12802" max="12802" width="11" style="65" customWidth="1"/>
    <col min="12803" max="12803" width="10.375" style="65" customWidth="1"/>
    <col min="12804" max="12804" width="10.625" style="65" customWidth="1"/>
    <col min="12805" max="12805" width="30.875" style="65" customWidth="1"/>
    <col min="12806" max="12806" width="21.5" style="65" customWidth="1"/>
    <col min="12807" max="12807" width="7.625" style="65" customWidth="1"/>
    <col min="12808" max="12808" width="7.25" style="65" bestFit="1" customWidth="1"/>
    <col min="12809" max="12846" width="7" style="65"/>
    <col min="12847" max="12847" width="4.25" style="65" customWidth="1"/>
    <col min="12848" max="12848" width="4.125" style="65" customWidth="1"/>
    <col min="12849" max="12849" width="41.5" style="65" customWidth="1"/>
    <col min="12850" max="12850" width="10.375" style="65" customWidth="1"/>
    <col min="12851" max="12851" width="36.75" style="65" customWidth="1"/>
    <col min="12852" max="12852" width="7" style="65"/>
    <col min="12853" max="12853" width="9.125" style="65" bestFit="1" customWidth="1"/>
    <col min="12854" max="12858" width="7" style="65"/>
    <col min="12859" max="12859" width="10.625" style="65" customWidth="1"/>
    <col min="12860" max="13010" width="7" style="65"/>
    <col min="13011" max="13011" width="5.5" style="65" customWidth="1"/>
    <col min="13012" max="13012" width="5.75" style="65" customWidth="1"/>
    <col min="13013" max="13013" width="42" style="65" customWidth="1"/>
    <col min="13014" max="13014" width="9.25" style="65" customWidth="1"/>
    <col min="13015" max="13015" width="22.5" style="65" customWidth="1"/>
    <col min="13016" max="13016" width="10.5" style="65" customWidth="1"/>
    <col min="13017" max="13018" width="9.875" style="65" bestFit="1" customWidth="1"/>
    <col min="13019" max="13053" width="7" style="65"/>
    <col min="13054" max="13054" width="5.5" style="65" customWidth="1"/>
    <col min="13055" max="13055" width="5.75" style="65" customWidth="1"/>
    <col min="13056" max="13056" width="38" style="65" customWidth="1"/>
    <col min="13057" max="13057" width="9.75" style="65" customWidth="1"/>
    <col min="13058" max="13058" width="11" style="65" customWidth="1"/>
    <col min="13059" max="13059" width="10.375" style="65" customWidth="1"/>
    <col min="13060" max="13060" width="10.625" style="65" customWidth="1"/>
    <col min="13061" max="13061" width="30.875" style="65" customWidth="1"/>
    <col min="13062" max="13062" width="21.5" style="65" customWidth="1"/>
    <col min="13063" max="13063" width="7.625" style="65" customWidth="1"/>
    <col min="13064" max="13064" width="7.25" style="65" bestFit="1" customWidth="1"/>
    <col min="13065" max="13102" width="7" style="65"/>
    <col min="13103" max="13103" width="4.25" style="65" customWidth="1"/>
    <col min="13104" max="13104" width="4.125" style="65" customWidth="1"/>
    <col min="13105" max="13105" width="41.5" style="65" customWidth="1"/>
    <col min="13106" max="13106" width="10.375" style="65" customWidth="1"/>
    <col min="13107" max="13107" width="36.75" style="65" customWidth="1"/>
    <col min="13108" max="13108" width="7" style="65"/>
    <col min="13109" max="13109" width="9.125" style="65" bestFit="1" customWidth="1"/>
    <col min="13110" max="13114" width="7" style="65"/>
    <col min="13115" max="13115" width="10.625" style="65" customWidth="1"/>
    <col min="13116" max="13266" width="7" style="65"/>
    <col min="13267" max="13267" width="5.5" style="65" customWidth="1"/>
    <col min="13268" max="13268" width="5.75" style="65" customWidth="1"/>
    <col min="13269" max="13269" width="42" style="65" customWidth="1"/>
    <col min="13270" max="13270" width="9.25" style="65" customWidth="1"/>
    <col min="13271" max="13271" width="22.5" style="65" customWidth="1"/>
    <col min="13272" max="13272" width="10.5" style="65" customWidth="1"/>
    <col min="13273" max="13274" width="9.875" style="65" bestFit="1" customWidth="1"/>
    <col min="13275" max="13309" width="7" style="65"/>
    <col min="13310" max="13310" width="5.5" style="65" customWidth="1"/>
    <col min="13311" max="13311" width="5.75" style="65" customWidth="1"/>
    <col min="13312" max="13312" width="38" style="65" customWidth="1"/>
    <col min="13313" max="13313" width="9.75" style="65" customWidth="1"/>
    <col min="13314" max="13314" width="11" style="65" customWidth="1"/>
    <col min="13315" max="13315" width="10.375" style="65" customWidth="1"/>
    <col min="13316" max="13316" width="10.625" style="65" customWidth="1"/>
    <col min="13317" max="13317" width="30.875" style="65" customWidth="1"/>
    <col min="13318" max="13318" width="21.5" style="65" customWidth="1"/>
    <col min="13319" max="13319" width="7.625" style="65" customWidth="1"/>
    <col min="13320" max="13320" width="7.25" style="65" bestFit="1" customWidth="1"/>
    <col min="13321" max="13358" width="7" style="65"/>
    <col min="13359" max="13359" width="4.25" style="65" customWidth="1"/>
    <col min="13360" max="13360" width="4.125" style="65" customWidth="1"/>
    <col min="13361" max="13361" width="41.5" style="65" customWidth="1"/>
    <col min="13362" max="13362" width="10.375" style="65" customWidth="1"/>
    <col min="13363" max="13363" width="36.75" style="65" customWidth="1"/>
    <col min="13364" max="13364" width="7" style="65"/>
    <col min="13365" max="13365" width="9.125" style="65" bestFit="1" customWidth="1"/>
    <col min="13366" max="13370" width="7" style="65"/>
    <col min="13371" max="13371" width="10.625" style="65" customWidth="1"/>
    <col min="13372" max="13522" width="7" style="65"/>
    <col min="13523" max="13523" width="5.5" style="65" customWidth="1"/>
    <col min="13524" max="13524" width="5.75" style="65" customWidth="1"/>
    <col min="13525" max="13525" width="42" style="65" customWidth="1"/>
    <col min="13526" max="13526" width="9.25" style="65" customWidth="1"/>
    <col min="13527" max="13527" width="22.5" style="65" customWidth="1"/>
    <col min="13528" max="13528" width="10.5" style="65" customWidth="1"/>
    <col min="13529" max="13530" width="9.875" style="65" bestFit="1" customWidth="1"/>
    <col min="13531" max="13565" width="7" style="65"/>
    <col min="13566" max="13566" width="5.5" style="65" customWidth="1"/>
    <col min="13567" max="13567" width="5.75" style="65" customWidth="1"/>
    <col min="13568" max="13568" width="38" style="65" customWidth="1"/>
    <col min="13569" max="13569" width="9.75" style="65" customWidth="1"/>
    <col min="13570" max="13570" width="11" style="65" customWidth="1"/>
    <col min="13571" max="13571" width="10.375" style="65" customWidth="1"/>
    <col min="13572" max="13572" width="10.625" style="65" customWidth="1"/>
    <col min="13573" max="13573" width="30.875" style="65" customWidth="1"/>
    <col min="13574" max="13574" width="21.5" style="65" customWidth="1"/>
    <col min="13575" max="13575" width="7.625" style="65" customWidth="1"/>
    <col min="13576" max="13576" width="7.25" style="65" bestFit="1" customWidth="1"/>
    <col min="13577" max="13614" width="7" style="65"/>
    <col min="13615" max="13615" width="4.25" style="65" customWidth="1"/>
    <col min="13616" max="13616" width="4.125" style="65" customWidth="1"/>
    <col min="13617" max="13617" width="41.5" style="65" customWidth="1"/>
    <col min="13618" max="13618" width="10.375" style="65" customWidth="1"/>
    <col min="13619" max="13619" width="36.75" style="65" customWidth="1"/>
    <col min="13620" max="13620" width="7" style="65"/>
    <col min="13621" max="13621" width="9.125" style="65" bestFit="1" customWidth="1"/>
    <col min="13622" max="13626" width="7" style="65"/>
    <col min="13627" max="13627" width="10.625" style="65" customWidth="1"/>
    <col min="13628" max="13778" width="7" style="65"/>
    <col min="13779" max="13779" width="5.5" style="65" customWidth="1"/>
    <col min="13780" max="13780" width="5.75" style="65" customWidth="1"/>
    <col min="13781" max="13781" width="42" style="65" customWidth="1"/>
    <col min="13782" max="13782" width="9.25" style="65" customWidth="1"/>
    <col min="13783" max="13783" width="22.5" style="65" customWidth="1"/>
    <col min="13784" max="13784" width="10.5" style="65" customWidth="1"/>
    <col min="13785" max="13786" width="9.875" style="65" bestFit="1" customWidth="1"/>
    <col min="13787" max="13821" width="7" style="65"/>
    <col min="13822" max="13822" width="5.5" style="65" customWidth="1"/>
    <col min="13823" max="13823" width="5.75" style="65" customWidth="1"/>
    <col min="13824" max="13824" width="38" style="65" customWidth="1"/>
    <col min="13825" max="13825" width="9.75" style="65" customWidth="1"/>
    <col min="13826" max="13826" width="11" style="65" customWidth="1"/>
    <col min="13827" max="13827" width="10.375" style="65" customWidth="1"/>
    <col min="13828" max="13828" width="10.625" style="65" customWidth="1"/>
    <col min="13829" max="13829" width="30.875" style="65" customWidth="1"/>
    <col min="13830" max="13830" width="21.5" style="65" customWidth="1"/>
    <col min="13831" max="13831" width="7.625" style="65" customWidth="1"/>
    <col min="13832" max="13832" width="7.25" style="65" bestFit="1" customWidth="1"/>
    <col min="13833" max="13870" width="7" style="65"/>
    <col min="13871" max="13871" width="4.25" style="65" customWidth="1"/>
    <col min="13872" max="13872" width="4.125" style="65" customWidth="1"/>
    <col min="13873" max="13873" width="41.5" style="65" customWidth="1"/>
    <col min="13874" max="13874" width="10.375" style="65" customWidth="1"/>
    <col min="13875" max="13875" width="36.75" style="65" customWidth="1"/>
    <col min="13876" max="13876" width="7" style="65"/>
    <col min="13877" max="13877" width="9.125" style="65" bestFit="1" customWidth="1"/>
    <col min="13878" max="13882" width="7" style="65"/>
    <col min="13883" max="13883" width="10.625" style="65" customWidth="1"/>
    <col min="13884" max="14034" width="7" style="65"/>
    <col min="14035" max="14035" width="5.5" style="65" customWidth="1"/>
    <col min="14036" max="14036" width="5.75" style="65" customWidth="1"/>
    <col min="14037" max="14037" width="42" style="65" customWidth="1"/>
    <col min="14038" max="14038" width="9.25" style="65" customWidth="1"/>
    <col min="14039" max="14039" width="22.5" style="65" customWidth="1"/>
    <col min="14040" max="14040" width="10.5" style="65" customWidth="1"/>
    <col min="14041" max="14042" width="9.875" style="65" bestFit="1" customWidth="1"/>
    <col min="14043" max="14077" width="7" style="65"/>
    <col min="14078" max="14078" width="5.5" style="65" customWidth="1"/>
    <col min="14079" max="14079" width="5.75" style="65" customWidth="1"/>
    <col min="14080" max="14080" width="38" style="65" customWidth="1"/>
    <col min="14081" max="14081" width="9.75" style="65" customWidth="1"/>
    <col min="14082" max="14082" width="11" style="65" customWidth="1"/>
    <col min="14083" max="14083" width="10.375" style="65" customWidth="1"/>
    <col min="14084" max="14084" width="10.625" style="65" customWidth="1"/>
    <col min="14085" max="14085" width="30.875" style="65" customWidth="1"/>
    <col min="14086" max="14086" width="21.5" style="65" customWidth="1"/>
    <col min="14087" max="14087" width="7.625" style="65" customWidth="1"/>
    <col min="14088" max="14088" width="7.25" style="65" bestFit="1" customWidth="1"/>
    <col min="14089" max="14126" width="7" style="65"/>
    <col min="14127" max="14127" width="4.25" style="65" customWidth="1"/>
    <col min="14128" max="14128" width="4.125" style="65" customWidth="1"/>
    <col min="14129" max="14129" width="41.5" style="65" customWidth="1"/>
    <col min="14130" max="14130" width="10.375" style="65" customWidth="1"/>
    <col min="14131" max="14131" width="36.75" style="65" customWidth="1"/>
    <col min="14132" max="14132" width="7" style="65"/>
    <col min="14133" max="14133" width="9.125" style="65" bestFit="1" customWidth="1"/>
    <col min="14134" max="14138" width="7" style="65"/>
    <col min="14139" max="14139" width="10.625" style="65" customWidth="1"/>
    <col min="14140" max="14290" width="7" style="65"/>
    <col min="14291" max="14291" width="5.5" style="65" customWidth="1"/>
    <col min="14292" max="14292" width="5.75" style="65" customWidth="1"/>
    <col min="14293" max="14293" width="42" style="65" customWidth="1"/>
    <col min="14294" max="14294" width="9.25" style="65" customWidth="1"/>
    <col min="14295" max="14295" width="22.5" style="65" customWidth="1"/>
    <col min="14296" max="14296" width="10.5" style="65" customWidth="1"/>
    <col min="14297" max="14298" width="9.875" style="65" bestFit="1" customWidth="1"/>
    <col min="14299" max="14333" width="7" style="65"/>
    <col min="14334" max="14334" width="5.5" style="65" customWidth="1"/>
    <col min="14335" max="14335" width="5.75" style="65" customWidth="1"/>
    <col min="14336" max="14336" width="38" style="65" customWidth="1"/>
    <col min="14337" max="14337" width="9.75" style="65" customWidth="1"/>
    <col min="14338" max="14338" width="11" style="65" customWidth="1"/>
    <col min="14339" max="14339" width="10.375" style="65" customWidth="1"/>
    <col min="14340" max="14340" width="10.625" style="65" customWidth="1"/>
    <col min="14341" max="14341" width="30.875" style="65" customWidth="1"/>
    <col min="14342" max="14342" width="21.5" style="65" customWidth="1"/>
    <col min="14343" max="14343" width="7.625" style="65" customWidth="1"/>
    <col min="14344" max="14344" width="7.25" style="65" bestFit="1" customWidth="1"/>
    <col min="14345" max="14382" width="7" style="65"/>
    <col min="14383" max="14383" width="4.25" style="65" customWidth="1"/>
    <col min="14384" max="14384" width="4.125" style="65" customWidth="1"/>
    <col min="14385" max="14385" width="41.5" style="65" customWidth="1"/>
    <col min="14386" max="14386" width="10.375" style="65" customWidth="1"/>
    <col min="14387" max="14387" width="36.75" style="65" customWidth="1"/>
    <col min="14388" max="14388" width="7" style="65"/>
    <col min="14389" max="14389" width="9.125" style="65" bestFit="1" customWidth="1"/>
    <col min="14390" max="14394" width="7" style="65"/>
    <col min="14395" max="14395" width="10.625" style="65" customWidth="1"/>
    <col min="14396" max="14546" width="7" style="65"/>
    <col min="14547" max="14547" width="5.5" style="65" customWidth="1"/>
    <col min="14548" max="14548" width="5.75" style="65" customWidth="1"/>
    <col min="14549" max="14549" width="42" style="65" customWidth="1"/>
    <col min="14550" max="14550" width="9.25" style="65" customWidth="1"/>
    <col min="14551" max="14551" width="22.5" style="65" customWidth="1"/>
    <col min="14552" max="14552" width="10.5" style="65" customWidth="1"/>
    <col min="14553" max="14554" width="9.875" style="65" bestFit="1" customWidth="1"/>
    <col min="14555" max="14589" width="7" style="65"/>
    <col min="14590" max="14590" width="5.5" style="65" customWidth="1"/>
    <col min="14591" max="14591" width="5.75" style="65" customWidth="1"/>
    <col min="14592" max="14592" width="38" style="65" customWidth="1"/>
    <col min="14593" max="14593" width="9.75" style="65" customWidth="1"/>
    <col min="14594" max="14594" width="11" style="65" customWidth="1"/>
    <col min="14595" max="14595" width="10.375" style="65" customWidth="1"/>
    <col min="14596" max="14596" width="10.625" style="65" customWidth="1"/>
    <col min="14597" max="14597" width="30.875" style="65" customWidth="1"/>
    <col min="14598" max="14598" width="21.5" style="65" customWidth="1"/>
    <col min="14599" max="14599" width="7.625" style="65" customWidth="1"/>
    <col min="14600" max="14600" width="7.25" style="65" bestFit="1" customWidth="1"/>
    <col min="14601" max="14638" width="7" style="65"/>
    <col min="14639" max="14639" width="4.25" style="65" customWidth="1"/>
    <col min="14640" max="14640" width="4.125" style="65" customWidth="1"/>
    <col min="14641" max="14641" width="41.5" style="65" customWidth="1"/>
    <col min="14642" max="14642" width="10.375" style="65" customWidth="1"/>
    <col min="14643" max="14643" width="36.75" style="65" customWidth="1"/>
    <col min="14644" max="14644" width="7" style="65"/>
    <col min="14645" max="14645" width="9.125" style="65" bestFit="1" customWidth="1"/>
    <col min="14646" max="14650" width="7" style="65"/>
    <col min="14651" max="14651" width="10.625" style="65" customWidth="1"/>
    <col min="14652" max="14802" width="7" style="65"/>
    <col min="14803" max="14803" width="5.5" style="65" customWidth="1"/>
    <col min="14804" max="14804" width="5.75" style="65" customWidth="1"/>
    <col min="14805" max="14805" width="42" style="65" customWidth="1"/>
    <col min="14806" max="14806" width="9.25" style="65" customWidth="1"/>
    <col min="14807" max="14807" width="22.5" style="65" customWidth="1"/>
    <col min="14808" max="14808" width="10.5" style="65" customWidth="1"/>
    <col min="14809" max="14810" width="9.875" style="65" bestFit="1" customWidth="1"/>
    <col min="14811" max="14845" width="7" style="65"/>
    <col min="14846" max="14846" width="5.5" style="65" customWidth="1"/>
    <col min="14847" max="14847" width="5.75" style="65" customWidth="1"/>
    <col min="14848" max="14848" width="38" style="65" customWidth="1"/>
    <col min="14849" max="14849" width="9.75" style="65" customWidth="1"/>
    <col min="14850" max="14850" width="11" style="65" customWidth="1"/>
    <col min="14851" max="14851" width="10.375" style="65" customWidth="1"/>
    <col min="14852" max="14852" width="10.625" style="65" customWidth="1"/>
    <col min="14853" max="14853" width="30.875" style="65" customWidth="1"/>
    <col min="14854" max="14854" width="21.5" style="65" customWidth="1"/>
    <col min="14855" max="14855" width="7.625" style="65" customWidth="1"/>
    <col min="14856" max="14856" width="7.25" style="65" bestFit="1" customWidth="1"/>
    <col min="14857" max="14894" width="7" style="65"/>
    <col min="14895" max="14895" width="4.25" style="65" customWidth="1"/>
    <col min="14896" max="14896" width="4.125" style="65" customWidth="1"/>
    <col min="14897" max="14897" width="41.5" style="65" customWidth="1"/>
    <col min="14898" max="14898" width="10.375" style="65" customWidth="1"/>
    <col min="14899" max="14899" width="36.75" style="65" customWidth="1"/>
    <col min="14900" max="14900" width="7" style="65"/>
    <col min="14901" max="14901" width="9.125" style="65" bestFit="1" customWidth="1"/>
    <col min="14902" max="14906" width="7" style="65"/>
    <col min="14907" max="14907" width="10.625" style="65" customWidth="1"/>
    <col min="14908" max="15058" width="7" style="65"/>
    <col min="15059" max="15059" width="5.5" style="65" customWidth="1"/>
    <col min="15060" max="15060" width="5.75" style="65" customWidth="1"/>
    <col min="15061" max="15061" width="42" style="65" customWidth="1"/>
    <col min="15062" max="15062" width="9.25" style="65" customWidth="1"/>
    <col min="15063" max="15063" width="22.5" style="65" customWidth="1"/>
    <col min="15064" max="15064" width="10.5" style="65" customWidth="1"/>
    <col min="15065" max="15066" width="9.875" style="65" bestFit="1" customWidth="1"/>
    <col min="15067" max="15101" width="7" style="65"/>
    <col min="15102" max="15102" width="5.5" style="65" customWidth="1"/>
    <col min="15103" max="15103" width="5.75" style="65" customWidth="1"/>
    <col min="15104" max="15104" width="38" style="65" customWidth="1"/>
    <col min="15105" max="15105" width="9.75" style="65" customWidth="1"/>
    <col min="15106" max="15106" width="11" style="65" customWidth="1"/>
    <col min="15107" max="15107" width="10.375" style="65" customWidth="1"/>
    <col min="15108" max="15108" width="10.625" style="65" customWidth="1"/>
    <col min="15109" max="15109" width="30.875" style="65" customWidth="1"/>
    <col min="15110" max="15110" width="21.5" style="65" customWidth="1"/>
    <col min="15111" max="15111" width="7.625" style="65" customWidth="1"/>
    <col min="15112" max="15112" width="7.25" style="65" bestFit="1" customWidth="1"/>
    <col min="15113" max="15150" width="7" style="65"/>
    <col min="15151" max="15151" width="4.25" style="65" customWidth="1"/>
    <col min="15152" max="15152" width="4.125" style="65" customWidth="1"/>
    <col min="15153" max="15153" width="41.5" style="65" customWidth="1"/>
    <col min="15154" max="15154" width="10.375" style="65" customWidth="1"/>
    <col min="15155" max="15155" width="36.75" style="65" customWidth="1"/>
    <col min="15156" max="15156" width="7" style="65"/>
    <col min="15157" max="15157" width="9.125" style="65" bestFit="1" customWidth="1"/>
    <col min="15158" max="15162" width="7" style="65"/>
    <col min="15163" max="15163" width="10.625" style="65" customWidth="1"/>
    <col min="15164" max="15314" width="7" style="65"/>
    <col min="15315" max="15315" width="5.5" style="65" customWidth="1"/>
    <col min="15316" max="15316" width="5.75" style="65" customWidth="1"/>
    <col min="15317" max="15317" width="42" style="65" customWidth="1"/>
    <col min="15318" max="15318" width="9.25" style="65" customWidth="1"/>
    <col min="15319" max="15319" width="22.5" style="65" customWidth="1"/>
    <col min="15320" max="15320" width="10.5" style="65" customWidth="1"/>
    <col min="15321" max="15322" width="9.875" style="65" bestFit="1" customWidth="1"/>
    <col min="15323" max="15357" width="7" style="65"/>
    <col min="15358" max="15358" width="5.5" style="65" customWidth="1"/>
    <col min="15359" max="15359" width="5.75" style="65" customWidth="1"/>
    <col min="15360" max="15360" width="38" style="65" customWidth="1"/>
    <col min="15361" max="15361" width="9.75" style="65" customWidth="1"/>
    <col min="15362" max="15362" width="11" style="65" customWidth="1"/>
    <col min="15363" max="15363" width="10.375" style="65" customWidth="1"/>
    <col min="15364" max="15364" width="10.625" style="65" customWidth="1"/>
    <col min="15365" max="15365" width="30.875" style="65" customWidth="1"/>
    <col min="15366" max="15366" width="21.5" style="65" customWidth="1"/>
    <col min="15367" max="15367" width="7.625" style="65" customWidth="1"/>
    <col min="15368" max="15368" width="7.25" style="65" bestFit="1" customWidth="1"/>
    <col min="15369" max="15406" width="7" style="65"/>
    <col min="15407" max="15407" width="4.25" style="65" customWidth="1"/>
    <col min="15408" max="15408" width="4.125" style="65" customWidth="1"/>
    <col min="15409" max="15409" width="41.5" style="65" customWidth="1"/>
    <col min="15410" max="15410" width="10.375" style="65" customWidth="1"/>
    <col min="15411" max="15411" width="36.75" style="65" customWidth="1"/>
    <col min="15412" max="15412" width="7" style="65"/>
    <col min="15413" max="15413" width="9.125" style="65" bestFit="1" customWidth="1"/>
    <col min="15414" max="15418" width="7" style="65"/>
    <col min="15419" max="15419" width="10.625" style="65" customWidth="1"/>
    <col min="15420" max="15570" width="7" style="65"/>
    <col min="15571" max="15571" width="5.5" style="65" customWidth="1"/>
    <col min="15572" max="15572" width="5.75" style="65" customWidth="1"/>
    <col min="15573" max="15573" width="42" style="65" customWidth="1"/>
    <col min="15574" max="15574" width="9.25" style="65" customWidth="1"/>
    <col min="15575" max="15575" width="22.5" style="65" customWidth="1"/>
    <col min="15576" max="15576" width="10.5" style="65" customWidth="1"/>
    <col min="15577" max="15578" width="9.875" style="65" bestFit="1" customWidth="1"/>
    <col min="15579" max="15613" width="7" style="65"/>
    <col min="15614" max="15614" width="5.5" style="65" customWidth="1"/>
    <col min="15615" max="15615" width="5.75" style="65" customWidth="1"/>
    <col min="15616" max="15616" width="38" style="65" customWidth="1"/>
    <col min="15617" max="15617" width="9.75" style="65" customWidth="1"/>
    <col min="15618" max="15618" width="11" style="65" customWidth="1"/>
    <col min="15619" max="15619" width="10.375" style="65" customWidth="1"/>
    <col min="15620" max="15620" width="10.625" style="65" customWidth="1"/>
    <col min="15621" max="15621" width="30.875" style="65" customWidth="1"/>
    <col min="15622" max="15622" width="21.5" style="65" customWidth="1"/>
    <col min="15623" max="15623" width="7.625" style="65" customWidth="1"/>
    <col min="15624" max="15624" width="7.25" style="65" bestFit="1" customWidth="1"/>
    <col min="15625" max="15662" width="7" style="65"/>
    <col min="15663" max="15663" width="4.25" style="65" customWidth="1"/>
    <col min="15664" max="15664" width="4.125" style="65" customWidth="1"/>
    <col min="15665" max="15665" width="41.5" style="65" customWidth="1"/>
    <col min="15666" max="15666" width="10.375" style="65" customWidth="1"/>
    <col min="15667" max="15667" width="36.75" style="65" customWidth="1"/>
    <col min="15668" max="15668" width="7" style="65"/>
    <col min="15669" max="15669" width="9.125" style="65" bestFit="1" customWidth="1"/>
    <col min="15670" max="15674" width="7" style="65"/>
    <col min="15675" max="15675" width="10.625" style="65" customWidth="1"/>
    <col min="15676" max="15826" width="7" style="65"/>
    <col min="15827" max="15827" width="5.5" style="65" customWidth="1"/>
    <col min="15828" max="15828" width="5.75" style="65" customWidth="1"/>
    <col min="15829" max="15829" width="42" style="65" customWidth="1"/>
    <col min="15830" max="15830" width="9.25" style="65" customWidth="1"/>
    <col min="15831" max="15831" width="22.5" style="65" customWidth="1"/>
    <col min="15832" max="15832" width="10.5" style="65" customWidth="1"/>
    <col min="15833" max="15834" width="9.875" style="65" bestFit="1" customWidth="1"/>
    <col min="15835" max="15869" width="7" style="65"/>
    <col min="15870" max="15870" width="5.5" style="65" customWidth="1"/>
    <col min="15871" max="15871" width="5.75" style="65" customWidth="1"/>
    <col min="15872" max="15872" width="38" style="65" customWidth="1"/>
    <col min="15873" max="15873" width="9.75" style="65" customWidth="1"/>
    <col min="15874" max="15874" width="11" style="65" customWidth="1"/>
    <col min="15875" max="15875" width="10.375" style="65" customWidth="1"/>
    <col min="15876" max="15876" width="10.625" style="65" customWidth="1"/>
    <col min="15877" max="15877" width="30.875" style="65" customWidth="1"/>
    <col min="15878" max="15878" width="21.5" style="65" customWidth="1"/>
    <col min="15879" max="15879" width="7.625" style="65" customWidth="1"/>
    <col min="15880" max="15880" width="7.25" style="65" bestFit="1" customWidth="1"/>
    <col min="15881" max="15918" width="7" style="65"/>
    <col min="15919" max="15919" width="4.25" style="65" customWidth="1"/>
    <col min="15920" max="15920" width="4.125" style="65" customWidth="1"/>
    <col min="15921" max="15921" width="41.5" style="65" customWidth="1"/>
    <col min="15922" max="15922" width="10.375" style="65" customWidth="1"/>
    <col min="15923" max="15923" width="36.75" style="65" customWidth="1"/>
    <col min="15924" max="15924" width="7" style="65"/>
    <col min="15925" max="15925" width="9.125" style="65" bestFit="1" customWidth="1"/>
    <col min="15926" max="15930" width="7" style="65"/>
    <col min="15931" max="15931" width="10.625" style="65" customWidth="1"/>
    <col min="15932" max="16082" width="7" style="65"/>
    <col min="16083" max="16083" width="5.5" style="65" customWidth="1"/>
    <col min="16084" max="16084" width="5.75" style="65" customWidth="1"/>
    <col min="16085" max="16085" width="42" style="65" customWidth="1"/>
    <col min="16086" max="16086" width="9.25" style="65" customWidth="1"/>
    <col min="16087" max="16087" width="22.5" style="65" customWidth="1"/>
    <col min="16088" max="16088" width="10.5" style="65" customWidth="1"/>
    <col min="16089" max="16090" width="9.875" style="65" bestFit="1" customWidth="1"/>
    <col min="16091" max="16125" width="7" style="65"/>
    <col min="16126" max="16126" width="5.5" style="65" customWidth="1"/>
    <col min="16127" max="16127" width="5.75" style="65" customWidth="1"/>
    <col min="16128" max="16128" width="38" style="65" customWidth="1"/>
    <col min="16129" max="16129" width="9.75" style="65" customWidth="1"/>
    <col min="16130" max="16130" width="11" style="65" customWidth="1"/>
    <col min="16131" max="16131" width="10.375" style="65" customWidth="1"/>
    <col min="16132" max="16132" width="10.625" style="65" customWidth="1"/>
    <col min="16133" max="16133" width="30.875" style="65" customWidth="1"/>
    <col min="16134" max="16134" width="21.5" style="65" customWidth="1"/>
    <col min="16135" max="16135" width="7.625" style="65" customWidth="1"/>
    <col min="16136" max="16136" width="7.25" style="65" bestFit="1" customWidth="1"/>
    <col min="16137" max="16174" width="7" style="65"/>
    <col min="16175" max="16175" width="4.25" style="65" customWidth="1"/>
    <col min="16176" max="16176" width="4.125" style="65" customWidth="1"/>
    <col min="16177" max="16177" width="41.5" style="65" customWidth="1"/>
    <col min="16178" max="16178" width="10.375" style="65" customWidth="1"/>
    <col min="16179" max="16179" width="36.75" style="65" customWidth="1"/>
    <col min="16180" max="16180" width="7" style="65"/>
    <col min="16181" max="16181" width="9.125" style="65" bestFit="1" customWidth="1"/>
    <col min="16182" max="16186" width="7" style="65"/>
    <col min="16187" max="16187" width="10.625" style="65" customWidth="1"/>
    <col min="16188" max="16338" width="7" style="65"/>
    <col min="16339" max="16339" width="5.5" style="65" customWidth="1"/>
    <col min="16340" max="16340" width="5.75" style="65" customWidth="1"/>
    <col min="16341" max="16341" width="42" style="65" customWidth="1"/>
    <col min="16342" max="16342" width="9.25" style="65" customWidth="1"/>
    <col min="16343" max="16343" width="22.5" style="65" customWidth="1"/>
    <col min="16344" max="16344" width="10.5" style="65" customWidth="1"/>
    <col min="16345" max="16346" width="9.875" style="65" bestFit="1" customWidth="1"/>
    <col min="16347" max="16384" width="7" style="65"/>
  </cols>
  <sheetData>
    <row r="1" spans="1:234">
      <c r="A1" s="360" t="s">
        <v>202</v>
      </c>
      <c r="B1" s="360"/>
    </row>
    <row r="2" spans="1:234" ht="68.25" customHeight="1">
      <c r="A2" s="361" t="s">
        <v>212</v>
      </c>
      <c r="B2" s="361"/>
      <c r="C2" s="361"/>
      <c r="D2" s="361"/>
      <c r="E2" s="361"/>
    </row>
    <row r="3" spans="1:234">
      <c r="C3" s="67"/>
      <c r="D3" s="68"/>
      <c r="E3" s="69" t="s">
        <v>1</v>
      </c>
    </row>
    <row r="4" spans="1:234" ht="15.75" customHeight="1">
      <c r="A4" s="362" t="s">
        <v>2</v>
      </c>
      <c r="B4" s="363"/>
      <c r="C4" s="364" t="s">
        <v>3</v>
      </c>
      <c r="D4" s="364" t="s">
        <v>15</v>
      </c>
      <c r="E4" s="366" t="s">
        <v>4</v>
      </c>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row>
    <row r="5" spans="1:234" ht="25.5">
      <c r="A5" s="72" t="s">
        <v>5</v>
      </c>
      <c r="B5" s="72" t="s">
        <v>6</v>
      </c>
      <c r="C5" s="365"/>
      <c r="D5" s="365"/>
      <c r="E5" s="367"/>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row>
    <row r="6" spans="1:234" s="55" customFormat="1" ht="25.5">
      <c r="A6" s="73"/>
      <c r="B6" s="74" t="s">
        <v>0</v>
      </c>
      <c r="C6" s="75" t="s">
        <v>16</v>
      </c>
      <c r="D6" s="223">
        <f>D7+D35+D40+D46+D56+D124</f>
        <v>10088556.880000001</v>
      </c>
      <c r="E6" s="76"/>
      <c r="F6" s="77"/>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row>
    <row r="7" spans="1:234" s="55" customFormat="1" ht="38.25">
      <c r="A7" s="79"/>
      <c r="B7" s="79"/>
      <c r="C7" s="80" t="s">
        <v>17</v>
      </c>
      <c r="D7" s="81">
        <f>D8+D11+D13+D18+D20</f>
        <v>2000070</v>
      </c>
      <c r="E7" s="82" t="s">
        <v>18</v>
      </c>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row>
    <row r="8" spans="1:234" s="55" customFormat="1" ht="25.5">
      <c r="A8" s="49"/>
      <c r="B8" s="49"/>
      <c r="C8" s="85" t="s">
        <v>19</v>
      </c>
      <c r="D8" s="51">
        <f>SUM(D9:D10)</f>
        <v>10000</v>
      </c>
      <c r="E8" s="86"/>
      <c r="F8" s="87"/>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9"/>
      <c r="HB8" s="89"/>
      <c r="HC8" s="89"/>
      <c r="HD8" s="89"/>
      <c r="HE8" s="89"/>
      <c r="HF8" s="89"/>
      <c r="HG8" s="89"/>
      <c r="HH8" s="89"/>
      <c r="HI8" s="89"/>
      <c r="HJ8" s="89"/>
      <c r="HK8" s="89"/>
      <c r="HL8" s="89"/>
      <c r="HM8" s="89"/>
      <c r="HN8" s="89"/>
      <c r="HO8" s="89"/>
      <c r="HP8" s="89"/>
      <c r="HQ8" s="89"/>
      <c r="HR8" s="89"/>
      <c r="HS8" s="89"/>
      <c r="HT8" s="89"/>
      <c r="HU8" s="89"/>
      <c r="HV8" s="89"/>
      <c r="HW8" s="89"/>
      <c r="HX8" s="89"/>
      <c r="HY8" s="89"/>
      <c r="HZ8" s="89"/>
    </row>
    <row r="9" spans="1:234" s="55" customFormat="1" ht="22.5">
      <c r="A9" s="90" t="s">
        <v>11</v>
      </c>
      <c r="B9" s="90" t="s">
        <v>13</v>
      </c>
      <c r="C9" s="91" t="s">
        <v>20</v>
      </c>
      <c r="D9" s="48">
        <f>1*200000*1*10*2/1000</f>
        <v>4000</v>
      </c>
      <c r="E9" s="82" t="s">
        <v>21</v>
      </c>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row>
    <row r="10" spans="1:234" s="55" customFormat="1" ht="22.5">
      <c r="A10" s="90" t="s">
        <v>11</v>
      </c>
      <c r="B10" s="90" t="s">
        <v>14</v>
      </c>
      <c r="C10" s="91" t="s">
        <v>22</v>
      </c>
      <c r="D10" s="48">
        <f>30*2*10000*10/1000</f>
        <v>6000</v>
      </c>
      <c r="E10" s="82" t="s">
        <v>23</v>
      </c>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row>
    <row r="11" spans="1:234" s="55" customFormat="1" ht="21" customHeight="1">
      <c r="A11" s="90"/>
      <c r="B11" s="90"/>
      <c r="C11" s="85" t="s">
        <v>24</v>
      </c>
      <c r="D11" s="51">
        <f>SUM(D12)</f>
        <v>1696800</v>
      </c>
      <c r="E11" s="82"/>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row>
    <row r="12" spans="1:234" s="55" customFormat="1" ht="22.5">
      <c r="A12" s="90" t="s">
        <v>11</v>
      </c>
      <c r="B12" s="90" t="s">
        <v>14</v>
      </c>
      <c r="C12" s="91" t="s">
        <v>25</v>
      </c>
      <c r="D12" s="92">
        <f>30*4*10000*1414/1000</f>
        <v>1696800</v>
      </c>
      <c r="E12" s="82" t="s">
        <v>26</v>
      </c>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row>
    <row r="13" spans="1:234" s="55" customFormat="1" ht="25.5">
      <c r="A13" s="49"/>
      <c r="B13" s="49"/>
      <c r="C13" s="93" t="s">
        <v>27</v>
      </c>
      <c r="D13" s="51">
        <f>D14+D16</f>
        <v>198000</v>
      </c>
      <c r="E13" s="86" t="s">
        <v>28</v>
      </c>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row>
    <row r="14" spans="1:234" s="89" customFormat="1" ht="13.5">
      <c r="A14" s="94"/>
      <c r="B14" s="94"/>
      <c r="C14" s="95" t="s">
        <v>29</v>
      </c>
      <c r="D14" s="96">
        <f>SUM(D15)</f>
        <v>18000</v>
      </c>
      <c r="E14" s="86"/>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row>
    <row r="15" spans="1:234" s="55" customFormat="1" ht="12.75">
      <c r="A15" s="90" t="s">
        <v>30</v>
      </c>
      <c r="B15" s="97" t="s">
        <v>31</v>
      </c>
      <c r="C15" s="98" t="s">
        <v>32</v>
      </c>
      <c r="D15" s="48">
        <f>6*3000000/1000</f>
        <v>18000</v>
      </c>
      <c r="E15" s="99" t="s">
        <v>33</v>
      </c>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row>
    <row r="16" spans="1:234" s="89" customFormat="1" ht="13.5">
      <c r="A16" s="94"/>
      <c r="B16" s="94"/>
      <c r="C16" s="100" t="s">
        <v>34</v>
      </c>
      <c r="D16" s="96">
        <f>SUM(D17:D17)</f>
        <v>180000</v>
      </c>
      <c r="E16" s="86"/>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row>
    <row r="17" spans="1:234" s="55" customFormat="1" ht="25.5">
      <c r="A17" s="90" t="s">
        <v>30</v>
      </c>
      <c r="B17" s="97" t="s">
        <v>31</v>
      </c>
      <c r="C17" s="91" t="s">
        <v>35</v>
      </c>
      <c r="D17" s="48">
        <f>12*10*1500000/1000</f>
        <v>180000</v>
      </c>
      <c r="E17" s="99" t="s">
        <v>33</v>
      </c>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row>
    <row r="18" spans="1:234" s="89" customFormat="1" ht="16.5" customHeight="1">
      <c r="A18" s="49"/>
      <c r="B18" s="101"/>
      <c r="C18" s="85" t="s">
        <v>36</v>
      </c>
      <c r="D18" s="51">
        <f>D19</f>
        <v>55000</v>
      </c>
      <c r="E18" s="102"/>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row>
    <row r="19" spans="1:234" s="110" customFormat="1" ht="18.75" customHeight="1">
      <c r="A19" s="103" t="s">
        <v>30</v>
      </c>
      <c r="B19" s="104" t="s">
        <v>31</v>
      </c>
      <c r="C19" s="105" t="s">
        <v>213</v>
      </c>
      <c r="D19" s="106">
        <f>1100*50</f>
        <v>55000</v>
      </c>
      <c r="E19" s="107"/>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row>
    <row r="20" spans="1:234" s="221" customFormat="1" ht="18.75" customHeight="1">
      <c r="A20" s="215"/>
      <c r="B20" s="216"/>
      <c r="C20" s="217" t="s">
        <v>214</v>
      </c>
      <c r="D20" s="218">
        <f>SUM(D21:D34)</f>
        <v>40270</v>
      </c>
      <c r="E20" s="219" t="s">
        <v>215</v>
      </c>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c r="GQ20" s="220"/>
      <c r="GR20" s="220"/>
      <c r="GS20" s="220"/>
      <c r="GT20" s="220"/>
      <c r="GU20" s="220"/>
      <c r="GV20" s="220"/>
      <c r="GW20" s="220"/>
      <c r="GX20" s="220"/>
      <c r="GY20" s="220"/>
      <c r="GZ20" s="220"/>
    </row>
    <row r="21" spans="1:234" s="110" customFormat="1" ht="31.5" customHeight="1">
      <c r="A21" s="103"/>
      <c r="B21" s="104"/>
      <c r="C21" s="113" t="s">
        <v>216</v>
      </c>
      <c r="D21" s="106">
        <v>500</v>
      </c>
      <c r="E21" s="114" t="s">
        <v>217</v>
      </c>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9"/>
      <c r="HB21" s="109"/>
      <c r="HC21" s="109"/>
      <c r="HD21" s="109"/>
      <c r="HE21" s="109"/>
      <c r="HF21" s="109"/>
      <c r="HG21" s="109"/>
      <c r="HH21" s="109"/>
      <c r="HI21" s="109"/>
      <c r="HJ21" s="109"/>
      <c r="HK21" s="109"/>
      <c r="HL21" s="109"/>
      <c r="HM21" s="109"/>
      <c r="HN21" s="109"/>
      <c r="HO21" s="109"/>
      <c r="HP21" s="109"/>
      <c r="HQ21" s="109"/>
      <c r="HR21" s="109"/>
      <c r="HS21" s="109"/>
      <c r="HT21" s="109"/>
      <c r="HU21" s="109"/>
      <c r="HV21" s="109"/>
      <c r="HW21" s="109"/>
      <c r="HX21" s="109"/>
      <c r="HY21" s="109"/>
      <c r="HZ21" s="109"/>
    </row>
    <row r="22" spans="1:234" s="110" customFormat="1" ht="24" customHeight="1">
      <c r="A22" s="103"/>
      <c r="B22" s="104"/>
      <c r="C22" s="113" t="s">
        <v>218</v>
      </c>
      <c r="D22" s="106">
        <v>1000</v>
      </c>
      <c r="E22" s="114" t="s">
        <v>217</v>
      </c>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9"/>
      <c r="HB22" s="109"/>
      <c r="HC22" s="109"/>
      <c r="HD22" s="109"/>
      <c r="HE22" s="109"/>
      <c r="HF22" s="109"/>
      <c r="HG22" s="109"/>
      <c r="HH22" s="109"/>
      <c r="HI22" s="109"/>
      <c r="HJ22" s="109"/>
      <c r="HK22" s="109"/>
      <c r="HL22" s="109"/>
      <c r="HM22" s="109"/>
      <c r="HN22" s="109"/>
      <c r="HO22" s="109"/>
      <c r="HP22" s="109"/>
      <c r="HQ22" s="109"/>
      <c r="HR22" s="109"/>
      <c r="HS22" s="109"/>
      <c r="HT22" s="109"/>
      <c r="HU22" s="109"/>
      <c r="HV22" s="109"/>
      <c r="HW22" s="109"/>
      <c r="HX22" s="109"/>
      <c r="HY22" s="109"/>
      <c r="HZ22" s="109"/>
    </row>
    <row r="23" spans="1:234" s="110" customFormat="1" ht="24" customHeight="1">
      <c r="A23" s="103"/>
      <c r="B23" s="104"/>
      <c r="C23" s="113" t="s">
        <v>219</v>
      </c>
      <c r="D23" s="106">
        <f>200*7*1</f>
        <v>1400</v>
      </c>
      <c r="E23" s="114" t="s">
        <v>220</v>
      </c>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9"/>
      <c r="HB23" s="109"/>
      <c r="HC23" s="109"/>
      <c r="HD23" s="109"/>
      <c r="HE23" s="109"/>
      <c r="HF23" s="109"/>
      <c r="HG23" s="109"/>
      <c r="HH23" s="109"/>
      <c r="HI23" s="109"/>
      <c r="HJ23" s="109"/>
      <c r="HK23" s="109"/>
      <c r="HL23" s="109"/>
      <c r="HM23" s="109"/>
      <c r="HN23" s="109"/>
      <c r="HO23" s="109"/>
      <c r="HP23" s="109"/>
      <c r="HQ23" s="109"/>
      <c r="HR23" s="109"/>
      <c r="HS23" s="109"/>
      <c r="HT23" s="109"/>
      <c r="HU23" s="109"/>
      <c r="HV23" s="109"/>
      <c r="HW23" s="109"/>
      <c r="HX23" s="109"/>
      <c r="HY23" s="109"/>
      <c r="HZ23" s="109"/>
    </row>
    <row r="24" spans="1:234" s="110" customFormat="1" ht="24" customHeight="1">
      <c r="A24" s="103"/>
      <c r="B24" s="104"/>
      <c r="C24" s="115" t="s">
        <v>221</v>
      </c>
      <c r="D24" s="106">
        <v>6000</v>
      </c>
      <c r="E24" s="114"/>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9"/>
      <c r="HB24" s="109"/>
      <c r="HC24" s="109"/>
      <c r="HD24" s="109"/>
      <c r="HE24" s="109"/>
      <c r="HF24" s="109"/>
      <c r="HG24" s="109"/>
      <c r="HH24" s="109"/>
      <c r="HI24" s="109"/>
      <c r="HJ24" s="109"/>
      <c r="HK24" s="109"/>
      <c r="HL24" s="109"/>
      <c r="HM24" s="109"/>
      <c r="HN24" s="109"/>
      <c r="HO24" s="109"/>
      <c r="HP24" s="109"/>
      <c r="HQ24" s="109"/>
      <c r="HR24" s="109"/>
      <c r="HS24" s="109"/>
      <c r="HT24" s="109"/>
      <c r="HU24" s="109"/>
      <c r="HV24" s="109"/>
      <c r="HW24" s="109"/>
      <c r="HX24" s="109"/>
      <c r="HY24" s="109"/>
      <c r="HZ24" s="109"/>
    </row>
    <row r="25" spans="1:234" s="110" customFormat="1" ht="24" customHeight="1">
      <c r="A25" s="103"/>
      <c r="B25" s="104"/>
      <c r="C25" s="115" t="s">
        <v>222</v>
      </c>
      <c r="D25" s="106">
        <v>8000</v>
      </c>
      <c r="E25" s="114"/>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108"/>
      <c r="DZ25" s="108"/>
      <c r="EA25" s="108"/>
      <c r="EB25" s="108"/>
      <c r="EC25" s="108"/>
      <c r="ED25" s="108"/>
      <c r="EE25" s="108"/>
      <c r="EF25" s="108"/>
      <c r="EG25" s="108"/>
      <c r="EH25" s="108"/>
      <c r="EI25" s="108"/>
      <c r="EJ25" s="108"/>
      <c r="EK25" s="108"/>
      <c r="EL25" s="108"/>
      <c r="EM25" s="108"/>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8"/>
      <c r="FN25" s="108"/>
      <c r="FO25" s="108"/>
      <c r="FP25" s="108"/>
      <c r="FQ25" s="108"/>
      <c r="FR25" s="108"/>
      <c r="FS25" s="108"/>
      <c r="FT25" s="108"/>
      <c r="FU25" s="108"/>
      <c r="FV25" s="108"/>
      <c r="FW25" s="108"/>
      <c r="FX25" s="108"/>
      <c r="FY25" s="108"/>
      <c r="FZ25" s="108"/>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c r="HA25" s="109"/>
      <c r="HB25" s="109"/>
      <c r="HC25" s="109"/>
      <c r="HD25" s="109"/>
      <c r="HE25" s="109"/>
      <c r="HF25" s="109"/>
      <c r="HG25" s="109"/>
      <c r="HH25" s="109"/>
      <c r="HI25" s="109"/>
      <c r="HJ25" s="109"/>
      <c r="HK25" s="109"/>
      <c r="HL25" s="109"/>
      <c r="HM25" s="109"/>
      <c r="HN25" s="109"/>
      <c r="HO25" s="109"/>
      <c r="HP25" s="109"/>
      <c r="HQ25" s="109"/>
      <c r="HR25" s="109"/>
      <c r="HS25" s="109"/>
      <c r="HT25" s="109"/>
      <c r="HU25" s="109"/>
      <c r="HV25" s="109"/>
      <c r="HW25" s="109"/>
      <c r="HX25" s="109"/>
      <c r="HY25" s="109"/>
      <c r="HZ25" s="109"/>
    </row>
    <row r="26" spans="1:234" s="110" customFormat="1" ht="31.5" customHeight="1">
      <c r="A26" s="103"/>
      <c r="B26" s="104"/>
      <c r="C26" s="115" t="s">
        <v>223</v>
      </c>
      <c r="D26" s="106">
        <f>500</f>
        <v>500</v>
      </c>
      <c r="E26" s="114"/>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108"/>
      <c r="GT26" s="108"/>
      <c r="GU26" s="108"/>
      <c r="GV26" s="108"/>
      <c r="GW26" s="108"/>
      <c r="GX26" s="108"/>
      <c r="GY26" s="108"/>
      <c r="GZ26" s="108"/>
      <c r="HA26" s="109"/>
      <c r="HB26" s="109"/>
      <c r="HC26" s="109"/>
      <c r="HD26" s="109"/>
      <c r="HE26" s="109"/>
      <c r="HF26" s="109"/>
      <c r="HG26" s="109"/>
      <c r="HH26" s="109"/>
      <c r="HI26" s="109"/>
      <c r="HJ26" s="109"/>
      <c r="HK26" s="109"/>
      <c r="HL26" s="109"/>
      <c r="HM26" s="109"/>
      <c r="HN26" s="109"/>
      <c r="HO26" s="109"/>
      <c r="HP26" s="109"/>
      <c r="HQ26" s="109"/>
      <c r="HR26" s="109"/>
      <c r="HS26" s="109"/>
      <c r="HT26" s="109"/>
      <c r="HU26" s="109"/>
      <c r="HV26" s="109"/>
      <c r="HW26" s="109"/>
      <c r="HX26" s="109"/>
      <c r="HY26" s="109"/>
      <c r="HZ26" s="109"/>
    </row>
    <row r="27" spans="1:234" s="110" customFormat="1" ht="24" customHeight="1">
      <c r="A27" s="103"/>
      <c r="B27" s="104"/>
      <c r="C27" s="115" t="s">
        <v>224</v>
      </c>
      <c r="D27" s="106">
        <f>60*50</f>
        <v>3000</v>
      </c>
      <c r="E27" s="114"/>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9"/>
      <c r="HB27" s="109"/>
      <c r="HC27" s="109"/>
      <c r="HD27" s="109"/>
      <c r="HE27" s="109"/>
      <c r="HF27" s="109"/>
      <c r="HG27" s="109"/>
      <c r="HH27" s="109"/>
      <c r="HI27" s="109"/>
      <c r="HJ27" s="109"/>
      <c r="HK27" s="109"/>
      <c r="HL27" s="109"/>
      <c r="HM27" s="109"/>
      <c r="HN27" s="109"/>
      <c r="HO27" s="109"/>
      <c r="HP27" s="109"/>
      <c r="HQ27" s="109"/>
      <c r="HR27" s="109"/>
      <c r="HS27" s="109"/>
      <c r="HT27" s="109"/>
      <c r="HU27" s="109"/>
      <c r="HV27" s="109"/>
      <c r="HW27" s="109"/>
      <c r="HX27" s="109"/>
      <c r="HY27" s="109"/>
      <c r="HZ27" s="109"/>
    </row>
    <row r="28" spans="1:234" s="110" customFormat="1" ht="24" customHeight="1">
      <c r="A28" s="103"/>
      <c r="B28" s="104"/>
      <c r="C28" s="115" t="s">
        <v>225</v>
      </c>
      <c r="D28" s="106">
        <v>4000</v>
      </c>
      <c r="E28" s="114"/>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9"/>
      <c r="HB28" s="109"/>
      <c r="HC28" s="109"/>
      <c r="HD28" s="109"/>
      <c r="HE28" s="109"/>
      <c r="HF28" s="109"/>
      <c r="HG28" s="109"/>
      <c r="HH28" s="109"/>
      <c r="HI28" s="109"/>
      <c r="HJ28" s="109"/>
      <c r="HK28" s="109"/>
      <c r="HL28" s="109"/>
      <c r="HM28" s="109"/>
      <c r="HN28" s="109"/>
      <c r="HO28" s="109"/>
      <c r="HP28" s="109"/>
      <c r="HQ28" s="109"/>
      <c r="HR28" s="109"/>
      <c r="HS28" s="109"/>
      <c r="HT28" s="109"/>
      <c r="HU28" s="109"/>
      <c r="HV28" s="109"/>
      <c r="HW28" s="109"/>
      <c r="HX28" s="109"/>
      <c r="HY28" s="109"/>
      <c r="HZ28" s="109"/>
    </row>
    <row r="29" spans="1:234" s="110" customFormat="1" ht="24" customHeight="1">
      <c r="A29" s="103"/>
      <c r="B29" s="104"/>
      <c r="C29" s="115" t="s">
        <v>226</v>
      </c>
      <c r="D29" s="106">
        <f>11*70</f>
        <v>770</v>
      </c>
      <c r="E29" s="114"/>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row>
    <row r="30" spans="1:234" s="110" customFormat="1" ht="24" customHeight="1">
      <c r="A30" s="103"/>
      <c r="B30" s="104"/>
      <c r="C30" s="115" t="s">
        <v>227</v>
      </c>
      <c r="D30" s="106">
        <v>3000</v>
      </c>
      <c r="E30" s="114"/>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row>
    <row r="31" spans="1:234" s="110" customFormat="1" ht="24" customHeight="1">
      <c r="A31" s="103"/>
      <c r="B31" s="104"/>
      <c r="C31" s="115" t="s">
        <v>228</v>
      </c>
      <c r="D31" s="106">
        <f>200*1.5*10</f>
        <v>3000</v>
      </c>
      <c r="E31" s="114"/>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row>
    <row r="32" spans="1:234" s="110" customFormat="1" ht="32.25" customHeight="1">
      <c r="A32" s="103"/>
      <c r="B32" s="104"/>
      <c r="C32" s="115" t="s">
        <v>229</v>
      </c>
      <c r="D32" s="106">
        <f>10*200</f>
        <v>2000</v>
      </c>
      <c r="E32" s="114"/>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9"/>
      <c r="HB32" s="109"/>
      <c r="HC32" s="109"/>
      <c r="HD32" s="109"/>
      <c r="HE32" s="109"/>
      <c r="HF32" s="109"/>
      <c r="HG32" s="109"/>
      <c r="HH32" s="109"/>
      <c r="HI32" s="109"/>
      <c r="HJ32" s="109"/>
      <c r="HK32" s="109"/>
      <c r="HL32" s="109"/>
      <c r="HM32" s="109"/>
      <c r="HN32" s="109"/>
      <c r="HO32" s="109"/>
      <c r="HP32" s="109"/>
      <c r="HQ32" s="109"/>
      <c r="HR32" s="109"/>
      <c r="HS32" s="109"/>
      <c r="HT32" s="109"/>
      <c r="HU32" s="109"/>
      <c r="HV32" s="109"/>
      <c r="HW32" s="109"/>
      <c r="HX32" s="109"/>
      <c r="HY32" s="109"/>
      <c r="HZ32" s="109"/>
    </row>
    <row r="33" spans="1:234" s="110" customFormat="1" ht="24" customHeight="1">
      <c r="A33" s="103"/>
      <c r="B33" s="104"/>
      <c r="C33" s="115" t="s">
        <v>230</v>
      </c>
      <c r="D33" s="106">
        <f>100*11</f>
        <v>1100</v>
      </c>
      <c r="E33" s="114"/>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108"/>
      <c r="EM33" s="108"/>
      <c r="EN33" s="108"/>
      <c r="EO33" s="108"/>
      <c r="EP33" s="108"/>
      <c r="EQ33" s="108"/>
      <c r="ER33" s="108"/>
      <c r="ES33" s="108"/>
      <c r="ET33" s="108"/>
      <c r="EU33" s="108"/>
      <c r="EV33" s="108"/>
      <c r="EW33" s="108"/>
      <c r="EX33" s="108"/>
      <c r="EY33" s="108"/>
      <c r="EZ33" s="108"/>
      <c r="FA33" s="108"/>
      <c r="FB33" s="108"/>
      <c r="FC33" s="108"/>
      <c r="FD33" s="108"/>
      <c r="FE33" s="108"/>
      <c r="FF33" s="108"/>
      <c r="FG33" s="108"/>
      <c r="FH33" s="108"/>
      <c r="FI33" s="108"/>
      <c r="FJ33" s="108"/>
      <c r="FK33" s="108"/>
      <c r="FL33" s="108"/>
      <c r="FM33" s="108"/>
      <c r="FN33" s="108"/>
      <c r="FO33" s="108"/>
      <c r="FP33" s="108"/>
      <c r="FQ33" s="108"/>
      <c r="FR33" s="108"/>
      <c r="FS33" s="108"/>
      <c r="FT33" s="108"/>
      <c r="FU33" s="108"/>
      <c r="FV33" s="108"/>
      <c r="FW33" s="108"/>
      <c r="FX33" s="108"/>
      <c r="FY33" s="108"/>
      <c r="FZ33" s="108"/>
      <c r="GA33" s="108"/>
      <c r="GB33" s="108"/>
      <c r="GC33" s="108"/>
      <c r="GD33" s="108"/>
      <c r="GE33" s="108"/>
      <c r="GF33" s="108"/>
      <c r="GG33" s="108"/>
      <c r="GH33" s="108"/>
      <c r="GI33" s="108"/>
      <c r="GJ33" s="108"/>
      <c r="GK33" s="108"/>
      <c r="GL33" s="108"/>
      <c r="GM33" s="108"/>
      <c r="GN33" s="108"/>
      <c r="GO33" s="108"/>
      <c r="GP33" s="108"/>
      <c r="GQ33" s="108"/>
      <c r="GR33" s="108"/>
      <c r="GS33" s="108"/>
      <c r="GT33" s="108"/>
      <c r="GU33" s="108"/>
      <c r="GV33" s="108"/>
      <c r="GW33" s="108"/>
      <c r="GX33" s="108"/>
      <c r="GY33" s="108"/>
      <c r="GZ33" s="108"/>
      <c r="HA33" s="109"/>
      <c r="HB33" s="109"/>
      <c r="HC33" s="109"/>
      <c r="HD33" s="109"/>
      <c r="HE33" s="109"/>
      <c r="HF33" s="109"/>
      <c r="HG33" s="109"/>
      <c r="HH33" s="109"/>
      <c r="HI33" s="109"/>
      <c r="HJ33" s="109"/>
      <c r="HK33" s="109"/>
      <c r="HL33" s="109"/>
      <c r="HM33" s="109"/>
      <c r="HN33" s="109"/>
      <c r="HO33" s="109"/>
      <c r="HP33" s="109"/>
      <c r="HQ33" s="109"/>
      <c r="HR33" s="109"/>
      <c r="HS33" s="109"/>
      <c r="HT33" s="109"/>
      <c r="HU33" s="109"/>
      <c r="HV33" s="109"/>
      <c r="HW33" s="109"/>
      <c r="HX33" s="109"/>
      <c r="HY33" s="109"/>
      <c r="HZ33" s="109"/>
    </row>
    <row r="34" spans="1:234" s="110" customFormat="1" ht="24" customHeight="1">
      <c r="A34" s="103"/>
      <c r="B34" s="104"/>
      <c r="C34" s="115" t="s">
        <v>231</v>
      </c>
      <c r="D34" s="106">
        <f>1000+5000</f>
        <v>6000</v>
      </c>
      <c r="E34" s="114"/>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row>
    <row r="35" spans="1:234" s="55" customFormat="1" ht="18.75" customHeight="1">
      <c r="A35" s="116"/>
      <c r="B35" s="116"/>
      <c r="C35" s="117" t="s">
        <v>232</v>
      </c>
      <c r="D35" s="51">
        <f>D36+D38</f>
        <v>4214060</v>
      </c>
      <c r="E35" s="86"/>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row>
    <row r="36" spans="1:234" s="89" customFormat="1" ht="18" customHeight="1">
      <c r="A36" s="116"/>
      <c r="B36" s="116"/>
      <c r="C36" s="117" t="s">
        <v>37</v>
      </c>
      <c r="D36" s="51">
        <f>SUM(D37:D37)</f>
        <v>2000310</v>
      </c>
      <c r="E36" s="86"/>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row>
    <row r="37" spans="1:234" s="55" customFormat="1" ht="28.5" customHeight="1">
      <c r="A37" s="90">
        <v>7000</v>
      </c>
      <c r="B37" s="90">
        <v>7049</v>
      </c>
      <c r="C37" s="91" t="s">
        <v>38</v>
      </c>
      <c r="D37" s="48">
        <f>3345*598</f>
        <v>2000310</v>
      </c>
      <c r="E37" s="82" t="s">
        <v>39</v>
      </c>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row>
    <row r="38" spans="1:234" s="89" customFormat="1" ht="21.75" customHeight="1">
      <c r="A38" s="116"/>
      <c r="B38" s="116"/>
      <c r="C38" s="117" t="s">
        <v>40</v>
      </c>
      <c r="D38" s="51">
        <f>SUM(D39:D39)</f>
        <v>2213750</v>
      </c>
      <c r="E38" s="118"/>
      <c r="F38" s="356" t="s">
        <v>41</v>
      </c>
      <c r="G38" s="357"/>
      <c r="H38" s="357"/>
      <c r="I38" s="357"/>
      <c r="J38" s="357"/>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row>
    <row r="39" spans="1:234" s="55" customFormat="1" ht="22.5">
      <c r="A39" s="90">
        <v>7000</v>
      </c>
      <c r="B39" s="90">
        <v>7049</v>
      </c>
      <c r="C39" s="91" t="s">
        <v>42</v>
      </c>
      <c r="D39" s="48">
        <f>6325*350000/1000</f>
        <v>2213750</v>
      </c>
      <c r="E39" s="82" t="s">
        <v>43</v>
      </c>
      <c r="F39" s="48">
        <f>489082</f>
        <v>489082</v>
      </c>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row>
    <row r="40" spans="1:234" s="55" customFormat="1" ht="19.5" customHeight="1">
      <c r="A40" s="90"/>
      <c r="B40" s="90"/>
      <c r="C40" s="85" t="s">
        <v>44</v>
      </c>
      <c r="D40" s="51">
        <f>SUM(D41:D45)</f>
        <v>348013.4</v>
      </c>
      <c r="E40" s="52" t="s">
        <v>45</v>
      </c>
      <c r="F40" s="53">
        <f>374000/350</f>
        <v>1068.5714285714287</v>
      </c>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row>
    <row r="41" spans="1:234" s="55" customFormat="1" ht="63.75">
      <c r="A41" s="90">
        <v>7000</v>
      </c>
      <c r="B41" s="90">
        <v>7049</v>
      </c>
      <c r="C41" s="119" t="s">
        <v>46</v>
      </c>
      <c r="D41" s="48">
        <f>718*29000/1000</f>
        <v>20822</v>
      </c>
      <c r="E41" s="120" t="s">
        <v>7</v>
      </c>
      <c r="F41" s="53">
        <f>3865-1397</f>
        <v>2468</v>
      </c>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row>
    <row r="42" spans="1:234" s="55" customFormat="1" ht="90">
      <c r="A42" s="90">
        <v>7000</v>
      </c>
      <c r="B42" s="90">
        <v>7049</v>
      </c>
      <c r="C42" s="121" t="s">
        <v>47</v>
      </c>
      <c r="D42" s="48">
        <f>718*332300/1000</f>
        <v>238591.4</v>
      </c>
      <c r="E42" s="122" t="s">
        <v>8</v>
      </c>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row>
    <row r="43" spans="1:234" s="55" customFormat="1" ht="33.75">
      <c r="A43" s="57">
        <v>6700</v>
      </c>
      <c r="B43" s="57">
        <v>6701</v>
      </c>
      <c r="C43" s="121" t="s">
        <v>48</v>
      </c>
      <c r="D43" s="48">
        <f>25*2*290*0.2*24000/1000</f>
        <v>69600</v>
      </c>
      <c r="E43" s="82" t="s">
        <v>49</v>
      </c>
      <c r="F43" s="358"/>
      <c r="G43" s="359"/>
      <c r="H43" s="359"/>
      <c r="I43" s="359"/>
      <c r="J43" s="359"/>
      <c r="K43" s="359"/>
      <c r="L43" s="359"/>
      <c r="M43" s="359"/>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row>
    <row r="44" spans="1:234" s="55" customFormat="1" ht="30" customHeight="1">
      <c r="A44" s="90" t="s">
        <v>9</v>
      </c>
      <c r="B44" s="90" t="s">
        <v>10</v>
      </c>
      <c r="C44" s="123" t="s">
        <v>50</v>
      </c>
      <c r="D44" s="48">
        <f>25*100000*2*2/1000</f>
        <v>10000</v>
      </c>
      <c r="E44" s="352" t="s">
        <v>45</v>
      </c>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row>
    <row r="45" spans="1:234" s="55" customFormat="1" ht="30" customHeight="1">
      <c r="A45" s="90" t="s">
        <v>9</v>
      </c>
      <c r="B45" s="90" t="s">
        <v>10</v>
      </c>
      <c r="C45" s="123" t="s">
        <v>51</v>
      </c>
      <c r="D45" s="48">
        <f>5*450000*2*2/1000</f>
        <v>9000</v>
      </c>
      <c r="E45" s="352"/>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row>
    <row r="46" spans="1:234" s="55" customFormat="1" ht="23.25" customHeight="1">
      <c r="A46" s="90"/>
      <c r="B46" s="90"/>
      <c r="C46" s="80" t="s">
        <v>52</v>
      </c>
      <c r="D46" s="51">
        <f>D47+D52</f>
        <v>656040</v>
      </c>
      <c r="E46" s="82"/>
      <c r="F46" s="61">
        <v>790</v>
      </c>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row>
    <row r="47" spans="1:234" s="54" customFormat="1" ht="51.75">
      <c r="A47" s="94"/>
      <c r="B47" s="94"/>
      <c r="C47" s="124" t="s">
        <v>233</v>
      </c>
      <c r="D47" s="96">
        <f>D48+D51</f>
        <v>525000</v>
      </c>
      <c r="E47" s="125" t="s">
        <v>53</v>
      </c>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row>
    <row r="48" spans="1:234" s="89" customFormat="1" ht="23.25" customHeight="1">
      <c r="A48" s="94"/>
      <c r="B48" s="94"/>
      <c r="C48" s="124" t="s">
        <v>54</v>
      </c>
      <c r="D48" s="96">
        <f>SUM(D49:D50)</f>
        <v>100800</v>
      </c>
      <c r="E48" s="128"/>
      <c r="F48" s="129"/>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7"/>
      <c r="HB48" s="127"/>
      <c r="HC48" s="127"/>
      <c r="HD48" s="127"/>
      <c r="HE48" s="127"/>
      <c r="HF48" s="127"/>
      <c r="HG48" s="127"/>
      <c r="HH48" s="127"/>
      <c r="HI48" s="127"/>
      <c r="HJ48" s="127"/>
      <c r="HK48" s="127"/>
      <c r="HL48" s="127"/>
      <c r="HM48" s="127"/>
      <c r="HN48" s="127"/>
      <c r="HO48" s="127"/>
      <c r="HP48" s="127"/>
      <c r="HQ48" s="127"/>
      <c r="HR48" s="127"/>
      <c r="HS48" s="127"/>
      <c r="HT48" s="127"/>
      <c r="HU48" s="127"/>
      <c r="HV48" s="127"/>
      <c r="HW48" s="127"/>
      <c r="HX48" s="127"/>
      <c r="HY48" s="127"/>
    </row>
    <row r="49" spans="1:234" s="55" customFormat="1" ht="23.25" customHeight="1">
      <c r="A49" s="90" t="s">
        <v>11</v>
      </c>
      <c r="B49" s="90" t="s">
        <v>13</v>
      </c>
      <c r="C49" s="91" t="s">
        <v>55</v>
      </c>
      <c r="D49" s="130">
        <f>2*100000*1*126/1000</f>
        <v>25200</v>
      </c>
      <c r="E49" s="131" t="s">
        <v>56</v>
      </c>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row>
    <row r="50" spans="1:234" s="55" customFormat="1" ht="36" customHeight="1">
      <c r="A50" s="90" t="s">
        <v>11</v>
      </c>
      <c r="B50" s="90" t="s">
        <v>14</v>
      </c>
      <c r="C50" s="91" t="s">
        <v>57</v>
      </c>
      <c r="D50" s="132">
        <f>30*2*10000*126/1000</f>
        <v>75600</v>
      </c>
      <c r="E50" s="82" t="s">
        <v>58</v>
      </c>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133"/>
    </row>
    <row r="51" spans="1:234" s="89" customFormat="1" ht="33" customHeight="1">
      <c r="A51" s="94" t="s">
        <v>30</v>
      </c>
      <c r="B51" s="94" t="s">
        <v>31</v>
      </c>
      <c r="C51" s="124" t="s">
        <v>234</v>
      </c>
      <c r="D51" s="134">
        <f>1414*30*10000*1/1000</f>
        <v>424200</v>
      </c>
      <c r="E51" s="86" t="s">
        <v>58</v>
      </c>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6"/>
      <c r="FJ51" s="126"/>
      <c r="FK51" s="126"/>
      <c r="FL51" s="126"/>
      <c r="FM51" s="126"/>
      <c r="FN51" s="126"/>
      <c r="FO51" s="126"/>
      <c r="FP51" s="126"/>
      <c r="FQ51" s="126"/>
      <c r="FR51" s="126"/>
      <c r="FS51" s="126"/>
      <c r="FT51" s="126"/>
      <c r="FU51" s="126"/>
      <c r="FV51" s="126"/>
      <c r="FW51" s="126"/>
      <c r="FX51" s="126"/>
      <c r="FY51" s="126"/>
      <c r="FZ51" s="126"/>
      <c r="GA51" s="126"/>
      <c r="GB51" s="126"/>
      <c r="GC51" s="126"/>
      <c r="GD51" s="126"/>
      <c r="GE51" s="126"/>
      <c r="GF51" s="126"/>
      <c r="GG51" s="126"/>
      <c r="GH51" s="126"/>
      <c r="GI51" s="126"/>
      <c r="GJ51" s="126"/>
      <c r="GK51" s="126"/>
      <c r="GL51" s="126"/>
      <c r="GM51" s="126"/>
      <c r="GN51" s="126"/>
      <c r="GO51" s="126"/>
      <c r="GP51" s="126"/>
      <c r="GQ51" s="126"/>
      <c r="GR51" s="126"/>
      <c r="GS51" s="126"/>
      <c r="GT51" s="126"/>
      <c r="GU51" s="126"/>
      <c r="GV51" s="126"/>
      <c r="GW51" s="126"/>
      <c r="GX51" s="126"/>
      <c r="GY51" s="126"/>
      <c r="GZ51" s="126"/>
      <c r="HA51" s="135"/>
      <c r="HB51" s="135"/>
      <c r="HC51" s="135"/>
      <c r="HD51" s="135"/>
      <c r="HE51" s="135"/>
      <c r="HF51" s="135"/>
      <c r="HG51" s="135"/>
      <c r="HH51" s="135"/>
      <c r="HI51" s="135"/>
      <c r="HJ51" s="135"/>
      <c r="HK51" s="135"/>
      <c r="HL51" s="135"/>
      <c r="HM51" s="135"/>
      <c r="HN51" s="135"/>
      <c r="HO51" s="135"/>
      <c r="HP51" s="135"/>
      <c r="HQ51" s="135"/>
      <c r="HR51" s="135"/>
      <c r="HS51" s="135"/>
      <c r="HT51" s="135"/>
      <c r="HU51" s="135"/>
      <c r="HV51" s="135"/>
      <c r="HW51" s="135"/>
      <c r="HX51" s="135"/>
      <c r="HY51" s="135"/>
      <c r="HZ51" s="136"/>
    </row>
    <row r="52" spans="1:234" s="55" customFormat="1" ht="38.25">
      <c r="A52" s="49"/>
      <c r="B52" s="49"/>
      <c r="C52" s="50" t="s">
        <v>235</v>
      </c>
      <c r="D52" s="51">
        <f>SUM(D53:D55)</f>
        <v>131040</v>
      </c>
      <c r="E52" s="5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9"/>
      <c r="HB52" s="89"/>
      <c r="HC52" s="89"/>
      <c r="HD52" s="89"/>
      <c r="HE52" s="89"/>
      <c r="HF52" s="89"/>
      <c r="HG52" s="89"/>
      <c r="HH52" s="89"/>
      <c r="HI52" s="89"/>
      <c r="HJ52" s="89"/>
      <c r="HK52" s="89"/>
      <c r="HL52" s="89"/>
      <c r="HM52" s="89"/>
      <c r="HN52" s="89"/>
      <c r="HO52" s="89"/>
      <c r="HP52" s="89"/>
      <c r="HQ52" s="89"/>
      <c r="HR52" s="89"/>
      <c r="HS52" s="89"/>
      <c r="HT52" s="89"/>
      <c r="HU52" s="89"/>
      <c r="HV52" s="89"/>
      <c r="HW52" s="89"/>
      <c r="HX52" s="89"/>
      <c r="HY52" s="89"/>
      <c r="HZ52" s="89"/>
    </row>
    <row r="53" spans="1:234" s="55" customFormat="1" ht="12.75">
      <c r="A53" s="90" t="s">
        <v>30</v>
      </c>
      <c r="B53" s="90" t="s">
        <v>31</v>
      </c>
      <c r="C53" s="47" t="s">
        <v>59</v>
      </c>
      <c r="D53" s="48">
        <f>126*200000/1000</f>
        <v>25200</v>
      </c>
      <c r="E53" s="99" t="s">
        <v>33</v>
      </c>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9"/>
      <c r="HB53" s="89"/>
      <c r="HC53" s="89"/>
      <c r="HD53" s="89"/>
      <c r="HE53" s="89"/>
      <c r="HF53" s="89"/>
      <c r="HG53" s="89"/>
      <c r="HH53" s="89"/>
      <c r="HI53" s="89"/>
      <c r="HJ53" s="89"/>
      <c r="HK53" s="89"/>
      <c r="HL53" s="89"/>
      <c r="HM53" s="89"/>
      <c r="HN53" s="89"/>
      <c r="HO53" s="89"/>
      <c r="HP53" s="89"/>
      <c r="HQ53" s="89"/>
      <c r="HR53" s="89"/>
      <c r="HS53" s="89"/>
      <c r="HT53" s="89"/>
      <c r="HU53" s="89"/>
      <c r="HV53" s="89"/>
      <c r="HW53" s="89"/>
      <c r="HX53" s="89"/>
      <c r="HY53" s="89"/>
      <c r="HZ53" s="89"/>
    </row>
    <row r="54" spans="1:234" s="55" customFormat="1" ht="25.5">
      <c r="A54" s="90" t="s">
        <v>30</v>
      </c>
      <c r="B54" s="90" t="s">
        <v>31</v>
      </c>
      <c r="C54" s="91" t="s">
        <v>60</v>
      </c>
      <c r="D54" s="132">
        <f>60000*126*4/1000</f>
        <v>30240</v>
      </c>
      <c r="E54" s="99" t="s">
        <v>61</v>
      </c>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133"/>
    </row>
    <row r="55" spans="1:234" s="55" customFormat="1" ht="34.5" customHeight="1">
      <c r="A55" s="90" t="s">
        <v>9</v>
      </c>
      <c r="B55" s="90" t="s">
        <v>10</v>
      </c>
      <c r="C55" s="47" t="s">
        <v>62</v>
      </c>
      <c r="D55" s="48">
        <f>50000*2*6*126/1000</f>
        <v>75600</v>
      </c>
      <c r="E55" s="52" t="s">
        <v>63</v>
      </c>
      <c r="F55" s="61" t="s">
        <v>64</v>
      </c>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row>
    <row r="56" spans="1:234" s="55" customFormat="1" ht="25.5">
      <c r="A56" s="94"/>
      <c r="B56" s="94"/>
      <c r="C56" s="85" t="s">
        <v>78</v>
      </c>
      <c r="D56" s="51">
        <f>D57+D94+D118</f>
        <v>984561.48</v>
      </c>
      <c r="E56" s="137"/>
      <c r="F56" s="126">
        <v>380</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126"/>
      <c r="GB56" s="126"/>
      <c r="GC56" s="126"/>
      <c r="GD56" s="126"/>
      <c r="GE56" s="126"/>
      <c r="GF56" s="126"/>
      <c r="GG56" s="126"/>
      <c r="GH56" s="126"/>
      <c r="GI56" s="126"/>
      <c r="GJ56" s="126"/>
      <c r="GK56" s="126"/>
      <c r="GL56" s="126"/>
      <c r="GM56" s="126"/>
      <c r="GN56" s="126"/>
      <c r="GO56" s="126"/>
      <c r="GP56" s="126"/>
      <c r="GQ56" s="126"/>
      <c r="GR56" s="126"/>
      <c r="GS56" s="126"/>
      <c r="GT56" s="126"/>
      <c r="GU56" s="126"/>
      <c r="GV56" s="126"/>
      <c r="GW56" s="126"/>
      <c r="GX56" s="126"/>
      <c r="GY56" s="126"/>
      <c r="GZ56" s="126"/>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row>
    <row r="57" spans="1:234" s="55" customFormat="1" ht="22.5">
      <c r="A57" s="49"/>
      <c r="B57" s="49"/>
      <c r="C57" s="85" t="s">
        <v>79</v>
      </c>
      <c r="D57" s="51">
        <f>D58+D65+D81+D91</f>
        <v>413750</v>
      </c>
      <c r="E57" s="138" t="s">
        <v>80</v>
      </c>
      <c r="F57" s="87"/>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row>
    <row r="58" spans="1:234" s="141" customFormat="1" ht="27">
      <c r="A58" s="139"/>
      <c r="B58" s="139"/>
      <c r="C58" s="140" t="s">
        <v>81</v>
      </c>
      <c r="D58" s="134">
        <f>D59+D62</f>
        <v>54600</v>
      </c>
      <c r="E58" s="137" t="s">
        <v>80</v>
      </c>
    </row>
    <row r="59" spans="1:234" s="146" customFormat="1" ht="38.25">
      <c r="A59" s="142"/>
      <c r="B59" s="142"/>
      <c r="C59" s="143" t="s">
        <v>82</v>
      </c>
      <c r="D59" s="144">
        <f>SUM(D60:D61)</f>
        <v>4200</v>
      </c>
      <c r="E59" s="145" t="s">
        <v>83</v>
      </c>
    </row>
    <row r="60" spans="1:234" s="61" customFormat="1" ht="21" customHeight="1">
      <c r="A60" s="90" t="s">
        <v>11</v>
      </c>
      <c r="B60" s="90" t="s">
        <v>13</v>
      </c>
      <c r="C60" s="91" t="s">
        <v>84</v>
      </c>
      <c r="D60" s="147">
        <f>1*200000*1*7/1000</f>
        <v>1400</v>
      </c>
      <c r="E60" s="131" t="s">
        <v>56</v>
      </c>
    </row>
    <row r="61" spans="1:234" s="61" customFormat="1" ht="22.5">
      <c r="A61" s="90">
        <v>7000</v>
      </c>
      <c r="B61" s="90" t="s">
        <v>10</v>
      </c>
      <c r="C61" s="91" t="s">
        <v>85</v>
      </c>
      <c r="D61" s="91">
        <f>40*10000*1*1*7/1000</f>
        <v>2800</v>
      </c>
      <c r="E61" s="82" t="s">
        <v>58</v>
      </c>
    </row>
    <row r="62" spans="1:234" s="146" customFormat="1" ht="25.5">
      <c r="A62" s="142"/>
      <c r="B62" s="142"/>
      <c r="C62" s="143" t="s">
        <v>86</v>
      </c>
      <c r="D62" s="144">
        <f>SUM(D63:D64)</f>
        <v>50400</v>
      </c>
      <c r="E62" s="145"/>
    </row>
    <row r="63" spans="1:234" s="55" customFormat="1" ht="22.5" customHeight="1">
      <c r="A63" s="90" t="s">
        <v>11</v>
      </c>
      <c r="B63" s="90" t="s">
        <v>13</v>
      </c>
      <c r="C63" s="91" t="s">
        <v>87</v>
      </c>
      <c r="D63" s="147">
        <f>1*100000*126/1000</f>
        <v>12600</v>
      </c>
      <c r="E63" s="131" t="s">
        <v>56</v>
      </c>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53"/>
      <c r="FC63" s="53"/>
      <c r="FD63" s="53"/>
      <c r="FE63" s="53"/>
      <c r="FF63" s="53"/>
      <c r="FG63" s="53"/>
      <c r="FH63" s="53"/>
      <c r="FI63" s="53"/>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53"/>
      <c r="GO63" s="53"/>
      <c r="GP63" s="53"/>
      <c r="GQ63" s="53"/>
      <c r="GR63" s="53"/>
      <c r="GS63" s="53"/>
      <c r="GT63" s="53"/>
      <c r="GU63" s="53"/>
      <c r="GV63" s="53"/>
      <c r="GW63" s="53"/>
      <c r="GX63" s="53"/>
      <c r="GY63" s="53"/>
      <c r="GZ63" s="53"/>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row>
    <row r="64" spans="1:234" s="61" customFormat="1" ht="22.5">
      <c r="A64" s="90">
        <v>7000</v>
      </c>
      <c r="B64" s="90">
        <v>7001</v>
      </c>
      <c r="C64" s="91" t="s">
        <v>88</v>
      </c>
      <c r="D64" s="91">
        <f>10000*30*126*1/1000</f>
        <v>37800</v>
      </c>
      <c r="E64" s="82" t="s">
        <v>58</v>
      </c>
    </row>
    <row r="65" spans="1:6" s="150" customFormat="1" ht="38.25" customHeight="1">
      <c r="A65" s="79"/>
      <c r="B65" s="79"/>
      <c r="C65" s="117" t="s">
        <v>89</v>
      </c>
      <c r="D65" s="148">
        <f>D66+D73+D78</f>
        <v>272350</v>
      </c>
      <c r="E65" s="138" t="s">
        <v>80</v>
      </c>
      <c r="F65" s="149"/>
    </row>
    <row r="66" spans="1:6" s="146" customFormat="1" ht="35.25" customHeight="1">
      <c r="A66" s="151"/>
      <c r="B66" s="151"/>
      <c r="C66" s="152" t="s">
        <v>90</v>
      </c>
      <c r="D66" s="130">
        <f>SUM(D67:D72)</f>
        <v>55350</v>
      </c>
      <c r="E66" s="153"/>
    </row>
    <row r="67" spans="1:6" s="78" customFormat="1" ht="27.75" customHeight="1">
      <c r="A67" s="56" t="s">
        <v>11</v>
      </c>
      <c r="B67" s="57" t="s">
        <v>66</v>
      </c>
      <c r="C67" s="121" t="s">
        <v>91</v>
      </c>
      <c r="D67" s="48">
        <f>5000000*1*2/1000</f>
        <v>10000</v>
      </c>
      <c r="E67" s="154"/>
    </row>
    <row r="68" spans="1:6" s="78" customFormat="1" ht="27.75" customHeight="1">
      <c r="A68" s="57">
        <v>6650</v>
      </c>
      <c r="B68" s="57">
        <v>6657</v>
      </c>
      <c r="C68" s="121" t="s">
        <v>92</v>
      </c>
      <c r="D68" s="48">
        <f>2*700000/1000</f>
        <v>1400</v>
      </c>
      <c r="E68" s="352" t="s">
        <v>93</v>
      </c>
    </row>
    <row r="69" spans="1:6" s="78" customFormat="1" ht="27.75" customHeight="1">
      <c r="A69" s="59">
        <v>6650</v>
      </c>
      <c r="B69" s="59">
        <v>6651</v>
      </c>
      <c r="C69" s="121" t="s">
        <v>94</v>
      </c>
      <c r="D69" s="48">
        <f>50*15000/1000</f>
        <v>750</v>
      </c>
      <c r="E69" s="352"/>
    </row>
    <row r="70" spans="1:6" s="78" customFormat="1" ht="27.75" customHeight="1">
      <c r="A70" s="57">
        <v>6600</v>
      </c>
      <c r="B70" s="56">
        <v>6606</v>
      </c>
      <c r="C70" s="121" t="s">
        <v>95</v>
      </c>
      <c r="D70" s="48">
        <f>15*2*1200000/1000</f>
        <v>36000</v>
      </c>
      <c r="E70" s="352"/>
    </row>
    <row r="71" spans="1:6" s="78" customFormat="1" ht="27.75" customHeight="1">
      <c r="A71" s="90" t="s">
        <v>30</v>
      </c>
      <c r="B71" s="90" t="s">
        <v>31</v>
      </c>
      <c r="C71" s="91" t="s">
        <v>96</v>
      </c>
      <c r="D71" s="147">
        <f>4*2*650000/1000</f>
        <v>5200</v>
      </c>
      <c r="E71" s="52"/>
    </row>
    <row r="72" spans="1:6" s="78" customFormat="1" ht="27.75" customHeight="1">
      <c r="A72" s="57">
        <v>6650</v>
      </c>
      <c r="B72" s="57">
        <v>6699</v>
      </c>
      <c r="C72" s="121" t="s">
        <v>97</v>
      </c>
      <c r="D72" s="48">
        <f>50*20000*2/1000</f>
        <v>2000</v>
      </c>
      <c r="E72" s="82" t="s">
        <v>98</v>
      </c>
    </row>
    <row r="73" spans="1:6" s="146" customFormat="1" ht="25.5">
      <c r="A73" s="151"/>
      <c r="B73" s="151"/>
      <c r="C73" s="152" t="s">
        <v>99</v>
      </c>
      <c r="D73" s="152">
        <f>SUM(D74:D77)</f>
        <v>91000</v>
      </c>
      <c r="E73" s="125"/>
    </row>
    <row r="74" spans="1:6" s="78" customFormat="1" ht="21" customHeight="1">
      <c r="A74" s="57" t="s">
        <v>11</v>
      </c>
      <c r="B74" s="57" t="s">
        <v>100</v>
      </c>
      <c r="C74" s="121" t="s">
        <v>101</v>
      </c>
      <c r="D74" s="155">
        <f>1*2*500000*10/1000</f>
        <v>10000</v>
      </c>
      <c r="E74" s="352" t="s">
        <v>102</v>
      </c>
    </row>
    <row r="75" spans="1:6" s="78" customFormat="1" ht="21" customHeight="1">
      <c r="A75" s="57">
        <v>6600</v>
      </c>
      <c r="B75" s="57">
        <v>6606</v>
      </c>
      <c r="C75" s="121" t="s">
        <v>103</v>
      </c>
      <c r="D75" s="155">
        <f>2*2*1200000*10/1000</f>
        <v>48000</v>
      </c>
      <c r="E75" s="352"/>
    </row>
    <row r="76" spans="1:6" s="78" customFormat="1" ht="25.5">
      <c r="A76" s="90" t="s">
        <v>30</v>
      </c>
      <c r="B76" s="90" t="s">
        <v>31</v>
      </c>
      <c r="C76" s="91" t="s">
        <v>104</v>
      </c>
      <c r="D76" s="147">
        <f>2*10*650000/1000</f>
        <v>13000</v>
      </c>
      <c r="E76" s="352"/>
    </row>
    <row r="77" spans="1:6" s="78" customFormat="1" ht="22.5">
      <c r="A77" s="57" t="s">
        <v>11</v>
      </c>
      <c r="B77" s="57" t="s">
        <v>14</v>
      </c>
      <c r="C77" s="121" t="s">
        <v>105</v>
      </c>
      <c r="D77" s="155">
        <f>50*20000*10*2/1000</f>
        <v>20000</v>
      </c>
      <c r="E77" s="82" t="s">
        <v>106</v>
      </c>
    </row>
    <row r="78" spans="1:6" s="146" customFormat="1" ht="25.5">
      <c r="A78" s="151"/>
      <c r="B78" s="151"/>
      <c r="C78" s="152" t="s">
        <v>107</v>
      </c>
      <c r="D78" s="152">
        <f>SUM(D79:D80)</f>
        <v>126000</v>
      </c>
      <c r="E78" s="153"/>
    </row>
    <row r="79" spans="1:6" s="78" customFormat="1" ht="22.5" customHeight="1">
      <c r="A79" s="56">
        <v>7000</v>
      </c>
      <c r="B79" s="56">
        <v>7049</v>
      </c>
      <c r="C79" s="121" t="s">
        <v>108</v>
      </c>
      <c r="D79" s="48">
        <f>200000*126*1*2/1000</f>
        <v>50400</v>
      </c>
      <c r="E79" s="99" t="s">
        <v>102</v>
      </c>
    </row>
    <row r="80" spans="1:6" s="78" customFormat="1" ht="22.5">
      <c r="A80" s="56">
        <v>7000</v>
      </c>
      <c r="B80" s="56">
        <v>7001</v>
      </c>
      <c r="C80" s="121" t="s">
        <v>109</v>
      </c>
      <c r="D80" s="48">
        <f>30*10000*126*2/1000</f>
        <v>75600</v>
      </c>
      <c r="E80" s="82" t="s">
        <v>110</v>
      </c>
    </row>
    <row r="81" spans="1:234" s="159" customFormat="1" ht="47.25" customHeight="1">
      <c r="A81" s="156"/>
      <c r="B81" s="156"/>
      <c r="C81" s="85" t="s">
        <v>111</v>
      </c>
      <c r="D81" s="51">
        <f>D82+D85+D88</f>
        <v>76800</v>
      </c>
      <c r="E81" s="138" t="s">
        <v>80</v>
      </c>
      <c r="F81" s="157"/>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row>
    <row r="82" spans="1:234" s="55" customFormat="1" ht="45" customHeight="1">
      <c r="A82" s="160"/>
      <c r="B82" s="160"/>
      <c r="C82" s="161" t="s">
        <v>112</v>
      </c>
      <c r="D82" s="130">
        <f>SUM(D83:D84)</f>
        <v>4800</v>
      </c>
      <c r="E82" s="138" t="s">
        <v>80</v>
      </c>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row>
    <row r="83" spans="1:234" s="55" customFormat="1" ht="22.5">
      <c r="A83" s="90" t="s">
        <v>11</v>
      </c>
      <c r="B83" s="90" t="s">
        <v>13</v>
      </c>
      <c r="C83" s="162" t="s">
        <v>113</v>
      </c>
      <c r="D83" s="48">
        <f>200000*2*2/1000</f>
        <v>800</v>
      </c>
      <c r="E83" s="163" t="s">
        <v>114</v>
      </c>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126"/>
      <c r="DQ83" s="126"/>
      <c r="DR83" s="126"/>
      <c r="DS83" s="126"/>
      <c r="DT83" s="126"/>
      <c r="DU83" s="126"/>
      <c r="DV83" s="126"/>
      <c r="DW83" s="126"/>
      <c r="DX83" s="126"/>
      <c r="DY83" s="126"/>
      <c r="DZ83" s="126"/>
      <c r="EA83" s="126"/>
      <c r="EB83" s="126"/>
      <c r="EC83" s="126"/>
      <c r="ED83" s="126"/>
      <c r="EE83" s="126"/>
      <c r="EF83" s="126"/>
      <c r="EG83" s="126"/>
      <c r="EH83" s="126"/>
      <c r="EI83" s="126"/>
      <c r="EJ83" s="126"/>
      <c r="EK83" s="126"/>
      <c r="EL83" s="126"/>
      <c r="EM83" s="126"/>
      <c r="EN83" s="126"/>
      <c r="EO83" s="126"/>
      <c r="EP83" s="126"/>
      <c r="EQ83" s="126"/>
      <c r="ER83" s="126"/>
      <c r="ES83" s="126"/>
      <c r="ET83" s="126"/>
      <c r="EU83" s="126"/>
      <c r="EV83" s="126"/>
      <c r="EW83" s="126"/>
      <c r="EX83" s="126"/>
      <c r="EY83" s="126"/>
      <c r="EZ83" s="126"/>
      <c r="FA83" s="126"/>
      <c r="FB83" s="126"/>
      <c r="FC83" s="126"/>
      <c r="FD83" s="126"/>
      <c r="FE83" s="126"/>
      <c r="FF83" s="126"/>
      <c r="FG83" s="126"/>
      <c r="FH83" s="126"/>
      <c r="FI83" s="126"/>
      <c r="FJ83" s="126"/>
      <c r="FK83" s="126"/>
      <c r="FL83" s="126"/>
      <c r="FM83" s="126"/>
      <c r="FN83" s="126"/>
      <c r="FO83" s="126"/>
      <c r="FP83" s="126"/>
      <c r="FQ83" s="126"/>
      <c r="FR83" s="126"/>
      <c r="FS83" s="126"/>
      <c r="FT83" s="126"/>
      <c r="FU83" s="126"/>
      <c r="FV83" s="126"/>
      <c r="FW83" s="126"/>
      <c r="FX83" s="126"/>
      <c r="FY83" s="126"/>
      <c r="FZ83" s="126"/>
      <c r="GA83" s="126"/>
      <c r="GB83" s="126"/>
      <c r="GC83" s="126"/>
      <c r="GD83" s="126"/>
      <c r="GE83" s="126"/>
      <c r="GF83" s="126"/>
      <c r="GG83" s="126"/>
      <c r="GH83" s="126"/>
      <c r="GI83" s="126"/>
      <c r="GJ83" s="126"/>
      <c r="GK83" s="126"/>
      <c r="GL83" s="126"/>
      <c r="GM83" s="126"/>
      <c r="GN83" s="126"/>
      <c r="GO83" s="126"/>
      <c r="GP83" s="126"/>
      <c r="GQ83" s="126"/>
      <c r="GR83" s="126"/>
      <c r="GS83" s="126"/>
      <c r="GT83" s="126"/>
      <c r="GU83" s="126"/>
      <c r="GV83" s="126"/>
      <c r="GW83" s="126"/>
      <c r="GX83" s="126"/>
      <c r="GY83" s="126"/>
      <c r="GZ83" s="126"/>
      <c r="HA83" s="127"/>
      <c r="HB83" s="127"/>
      <c r="HC83" s="127"/>
      <c r="HD83" s="127"/>
      <c r="HE83" s="127"/>
      <c r="HF83" s="127"/>
      <c r="HG83" s="127"/>
      <c r="HH83" s="127"/>
      <c r="HI83" s="127"/>
      <c r="HJ83" s="127"/>
      <c r="HK83" s="127"/>
      <c r="HL83" s="127"/>
      <c r="HM83" s="127"/>
      <c r="HN83" s="127"/>
      <c r="HO83" s="127"/>
      <c r="HP83" s="127"/>
      <c r="HQ83" s="127"/>
      <c r="HR83" s="127"/>
      <c r="HS83" s="127"/>
      <c r="HT83" s="127"/>
      <c r="HU83" s="127"/>
      <c r="HV83" s="127"/>
      <c r="HW83" s="127"/>
      <c r="HX83" s="127"/>
      <c r="HY83" s="127"/>
      <c r="HZ83" s="127"/>
    </row>
    <row r="84" spans="1:234" s="61" customFormat="1" ht="25.5">
      <c r="A84" s="90" t="s">
        <v>11</v>
      </c>
      <c r="B84" s="90" t="s">
        <v>14</v>
      </c>
      <c r="C84" s="47" t="s">
        <v>115</v>
      </c>
      <c r="D84" s="48">
        <f>2*10000*100*2/1000</f>
        <v>4000</v>
      </c>
      <c r="E84" s="82" t="s">
        <v>116</v>
      </c>
    </row>
    <row r="85" spans="1:234" s="55" customFormat="1" ht="25.5">
      <c r="A85" s="160"/>
      <c r="B85" s="160"/>
      <c r="C85" s="164" t="s">
        <v>117</v>
      </c>
      <c r="D85" s="130">
        <f>SUM(D86:D87)</f>
        <v>50400</v>
      </c>
      <c r="E85" s="138" t="s">
        <v>80</v>
      </c>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53"/>
      <c r="DA85" s="53"/>
      <c r="DB85" s="53"/>
      <c r="DC85" s="53"/>
      <c r="DD85" s="53"/>
      <c r="DE85" s="53"/>
      <c r="DF85" s="53"/>
      <c r="DG85" s="53"/>
      <c r="DH85" s="53"/>
      <c r="DI85" s="53"/>
      <c r="DJ85" s="53"/>
      <c r="DK85" s="53"/>
      <c r="DL85" s="53"/>
      <c r="DM85" s="53"/>
      <c r="DN85" s="53"/>
      <c r="DO85" s="53"/>
      <c r="DP85" s="53"/>
      <c r="DQ85" s="53"/>
      <c r="DR85" s="53"/>
      <c r="DS85" s="53"/>
      <c r="DT85" s="53"/>
      <c r="DU85" s="53"/>
      <c r="DV85" s="53"/>
      <c r="DW85" s="53"/>
      <c r="DX85" s="53"/>
      <c r="DY85" s="53"/>
      <c r="DZ85" s="53"/>
      <c r="EA85" s="53"/>
      <c r="EB85" s="53"/>
      <c r="EC85" s="53"/>
      <c r="ED85" s="53"/>
      <c r="EE85" s="53"/>
      <c r="EF85" s="53"/>
      <c r="EG85" s="53"/>
      <c r="EH85" s="53"/>
      <c r="EI85" s="53"/>
      <c r="EJ85" s="53"/>
      <c r="EK85" s="53"/>
      <c r="EL85" s="53"/>
      <c r="EM85" s="53"/>
      <c r="EN85" s="53"/>
      <c r="EO85" s="53"/>
      <c r="EP85" s="53"/>
      <c r="EQ85" s="53"/>
      <c r="ER85" s="53"/>
      <c r="ES85" s="53"/>
      <c r="ET85" s="53"/>
      <c r="EU85" s="53"/>
      <c r="EV85" s="53"/>
      <c r="EW85" s="53"/>
      <c r="EX85" s="53"/>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c r="GB85" s="53"/>
      <c r="GC85" s="53"/>
      <c r="GD85" s="53"/>
      <c r="GE85" s="53"/>
      <c r="GF85" s="53"/>
      <c r="GG85" s="53"/>
      <c r="GH85" s="53"/>
      <c r="GI85" s="53"/>
      <c r="GJ85" s="53"/>
      <c r="GK85" s="53"/>
      <c r="GL85" s="53"/>
      <c r="GM85" s="53"/>
      <c r="GN85" s="53"/>
      <c r="GO85" s="53"/>
      <c r="GP85" s="53"/>
      <c r="GQ85" s="53"/>
      <c r="GR85" s="53"/>
      <c r="GS85" s="53"/>
      <c r="GT85" s="53"/>
      <c r="GU85" s="53"/>
      <c r="GV85" s="53"/>
      <c r="GW85" s="53"/>
      <c r="GX85" s="53"/>
      <c r="GY85" s="53"/>
      <c r="GZ85" s="53"/>
      <c r="HA85" s="54"/>
      <c r="HB85" s="54"/>
      <c r="HC85" s="54"/>
      <c r="HD85" s="54"/>
      <c r="HE85" s="54"/>
      <c r="HF85" s="54"/>
      <c r="HG85" s="54"/>
      <c r="HH85" s="54"/>
      <c r="HI85" s="54"/>
      <c r="HJ85" s="54"/>
      <c r="HK85" s="54"/>
      <c r="HL85" s="54"/>
      <c r="HM85" s="54"/>
      <c r="HN85" s="54"/>
      <c r="HO85" s="54"/>
      <c r="HP85" s="54"/>
      <c r="HQ85" s="54"/>
      <c r="HR85" s="54"/>
      <c r="HS85" s="54"/>
      <c r="HT85" s="54"/>
      <c r="HU85" s="54"/>
      <c r="HV85" s="54"/>
      <c r="HW85" s="54"/>
      <c r="HX85" s="54"/>
      <c r="HY85" s="54"/>
      <c r="HZ85" s="54"/>
    </row>
    <row r="86" spans="1:234" s="55" customFormat="1" ht="22.5">
      <c r="A86" s="90" t="s">
        <v>11</v>
      </c>
      <c r="B86" s="90" t="s">
        <v>13</v>
      </c>
      <c r="C86" s="162" t="s">
        <v>118</v>
      </c>
      <c r="D86" s="48">
        <f>200000*21*2/1000</f>
        <v>8400</v>
      </c>
      <c r="E86" s="163" t="s">
        <v>114</v>
      </c>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6"/>
      <c r="DF86" s="126"/>
      <c r="DG86" s="126"/>
      <c r="DH86" s="126"/>
      <c r="DI86" s="126"/>
      <c r="DJ86" s="126"/>
      <c r="DK86" s="126"/>
      <c r="DL86" s="126"/>
      <c r="DM86" s="126"/>
      <c r="DN86" s="126"/>
      <c r="DO86" s="126"/>
      <c r="DP86" s="126"/>
      <c r="DQ86" s="126"/>
      <c r="DR86" s="126"/>
      <c r="DS86" s="126"/>
      <c r="DT86" s="126"/>
      <c r="DU86" s="126"/>
      <c r="DV86" s="126"/>
      <c r="DW86" s="126"/>
      <c r="DX86" s="126"/>
      <c r="DY86" s="126"/>
      <c r="DZ86" s="126"/>
      <c r="EA86" s="126"/>
      <c r="EB86" s="126"/>
      <c r="EC86" s="126"/>
      <c r="ED86" s="126"/>
      <c r="EE86" s="126"/>
      <c r="EF86" s="126"/>
      <c r="EG86" s="126"/>
      <c r="EH86" s="126"/>
      <c r="EI86" s="126"/>
      <c r="EJ86" s="126"/>
      <c r="EK86" s="126"/>
      <c r="EL86" s="126"/>
      <c r="EM86" s="126"/>
      <c r="EN86" s="126"/>
      <c r="EO86" s="126"/>
      <c r="EP86" s="126"/>
      <c r="EQ86" s="126"/>
      <c r="ER86" s="126"/>
      <c r="ES86" s="126"/>
      <c r="ET86" s="126"/>
      <c r="EU86" s="126"/>
      <c r="EV86" s="126"/>
      <c r="EW86" s="126"/>
      <c r="EX86" s="126"/>
      <c r="EY86" s="126"/>
      <c r="EZ86" s="126"/>
      <c r="FA86" s="126"/>
      <c r="FB86" s="126"/>
      <c r="FC86" s="126"/>
      <c r="FD86" s="126"/>
      <c r="FE86" s="126"/>
      <c r="FF86" s="126"/>
      <c r="FG86" s="126"/>
      <c r="FH86" s="126"/>
      <c r="FI86" s="126"/>
      <c r="FJ86" s="126"/>
      <c r="FK86" s="126"/>
      <c r="FL86" s="126"/>
      <c r="FM86" s="126"/>
      <c r="FN86" s="126"/>
      <c r="FO86" s="126"/>
      <c r="FP86" s="126"/>
      <c r="FQ86" s="126"/>
      <c r="FR86" s="126"/>
      <c r="FS86" s="126"/>
      <c r="FT86" s="126"/>
      <c r="FU86" s="126"/>
      <c r="FV86" s="126"/>
      <c r="FW86" s="126"/>
      <c r="FX86" s="126"/>
      <c r="FY86" s="126"/>
      <c r="FZ86" s="126"/>
      <c r="GA86" s="126"/>
      <c r="GB86" s="126"/>
      <c r="GC86" s="126"/>
      <c r="GD86" s="126"/>
      <c r="GE86" s="126"/>
      <c r="GF86" s="126"/>
      <c r="GG86" s="126"/>
      <c r="GH86" s="126"/>
      <c r="GI86" s="126"/>
      <c r="GJ86" s="126"/>
      <c r="GK86" s="126"/>
      <c r="GL86" s="126"/>
      <c r="GM86" s="126"/>
      <c r="GN86" s="126"/>
      <c r="GO86" s="126"/>
      <c r="GP86" s="126"/>
      <c r="GQ86" s="126"/>
      <c r="GR86" s="126"/>
      <c r="GS86" s="126"/>
      <c r="GT86" s="126"/>
      <c r="GU86" s="126"/>
      <c r="GV86" s="126"/>
      <c r="GW86" s="126"/>
      <c r="GX86" s="126"/>
      <c r="GY86" s="126"/>
      <c r="GZ86" s="126"/>
      <c r="HA86" s="127"/>
      <c r="HB86" s="127"/>
      <c r="HC86" s="127"/>
      <c r="HD86" s="127"/>
      <c r="HE86" s="127"/>
      <c r="HF86" s="127"/>
      <c r="HG86" s="127"/>
      <c r="HH86" s="127"/>
      <c r="HI86" s="127"/>
      <c r="HJ86" s="127"/>
      <c r="HK86" s="127"/>
      <c r="HL86" s="127"/>
      <c r="HM86" s="127"/>
      <c r="HN86" s="127"/>
      <c r="HO86" s="127"/>
      <c r="HP86" s="127"/>
      <c r="HQ86" s="127"/>
      <c r="HR86" s="127"/>
      <c r="HS86" s="127"/>
      <c r="HT86" s="127"/>
      <c r="HU86" s="127"/>
      <c r="HV86" s="127"/>
      <c r="HW86" s="127"/>
      <c r="HX86" s="127"/>
      <c r="HY86" s="127"/>
      <c r="HZ86" s="127"/>
    </row>
    <row r="87" spans="1:234" s="55" customFormat="1" ht="45">
      <c r="A87" s="90" t="s">
        <v>11</v>
      </c>
      <c r="B87" s="90" t="s">
        <v>14</v>
      </c>
      <c r="C87" s="165" t="s">
        <v>119</v>
      </c>
      <c r="D87" s="48">
        <f>21*1000000*2/1000</f>
        <v>42000</v>
      </c>
      <c r="E87" s="163" t="s">
        <v>120</v>
      </c>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c r="GV87" s="61"/>
      <c r="GW87" s="61"/>
      <c r="GX87" s="61"/>
      <c r="GY87" s="61"/>
      <c r="GZ87" s="61"/>
    </row>
    <row r="88" spans="1:234" s="55" customFormat="1" ht="25.5">
      <c r="A88" s="160"/>
      <c r="B88" s="160"/>
      <c r="C88" s="164" t="s">
        <v>121</v>
      </c>
      <c r="D88" s="130">
        <f>SUM(D89:D90)</f>
        <v>21600</v>
      </c>
      <c r="E88" s="138" t="s">
        <v>80</v>
      </c>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4"/>
      <c r="HB88" s="54"/>
      <c r="HC88" s="54"/>
      <c r="HD88" s="54"/>
      <c r="HE88" s="54"/>
      <c r="HF88" s="54"/>
      <c r="HG88" s="54"/>
      <c r="HH88" s="54"/>
      <c r="HI88" s="54"/>
      <c r="HJ88" s="54"/>
      <c r="HK88" s="54"/>
      <c r="HL88" s="54"/>
      <c r="HM88" s="54"/>
      <c r="HN88" s="54"/>
      <c r="HO88" s="54"/>
      <c r="HP88" s="54"/>
      <c r="HQ88" s="54"/>
      <c r="HR88" s="54"/>
      <c r="HS88" s="54"/>
      <c r="HT88" s="54"/>
      <c r="HU88" s="54"/>
      <c r="HV88" s="54"/>
      <c r="HW88" s="54"/>
      <c r="HX88" s="54"/>
      <c r="HY88" s="54"/>
      <c r="HZ88" s="54"/>
    </row>
    <row r="89" spans="1:234" s="55" customFormat="1" ht="23.25" customHeight="1">
      <c r="A89" s="90" t="s">
        <v>11</v>
      </c>
      <c r="B89" s="90" t="s">
        <v>13</v>
      </c>
      <c r="C89" s="162" t="s">
        <v>122</v>
      </c>
      <c r="D89" s="48">
        <f>200000*9*2/1000</f>
        <v>3600</v>
      </c>
      <c r="E89" s="163" t="s">
        <v>123</v>
      </c>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c r="CX89" s="126"/>
      <c r="CY89" s="126"/>
      <c r="CZ89" s="126"/>
      <c r="DA89" s="126"/>
      <c r="DB89" s="126"/>
      <c r="DC89" s="126"/>
      <c r="DD89" s="126"/>
      <c r="DE89" s="126"/>
      <c r="DF89" s="126"/>
      <c r="DG89" s="126"/>
      <c r="DH89" s="126"/>
      <c r="DI89" s="126"/>
      <c r="DJ89" s="126"/>
      <c r="DK89" s="126"/>
      <c r="DL89" s="126"/>
      <c r="DM89" s="126"/>
      <c r="DN89" s="126"/>
      <c r="DO89" s="126"/>
      <c r="DP89" s="126"/>
      <c r="DQ89" s="126"/>
      <c r="DR89" s="126"/>
      <c r="DS89" s="126"/>
      <c r="DT89" s="126"/>
      <c r="DU89" s="126"/>
      <c r="DV89" s="126"/>
      <c r="DW89" s="126"/>
      <c r="DX89" s="126"/>
      <c r="DY89" s="126"/>
      <c r="DZ89" s="126"/>
      <c r="EA89" s="126"/>
      <c r="EB89" s="126"/>
      <c r="EC89" s="126"/>
      <c r="ED89" s="126"/>
      <c r="EE89" s="126"/>
      <c r="EF89" s="126"/>
      <c r="EG89" s="126"/>
      <c r="EH89" s="126"/>
      <c r="EI89" s="126"/>
      <c r="EJ89" s="126"/>
      <c r="EK89" s="126"/>
      <c r="EL89" s="126"/>
      <c r="EM89" s="126"/>
      <c r="EN89" s="126"/>
      <c r="EO89" s="126"/>
      <c r="EP89" s="126"/>
      <c r="EQ89" s="126"/>
      <c r="ER89" s="126"/>
      <c r="ES89" s="126"/>
      <c r="ET89" s="126"/>
      <c r="EU89" s="126"/>
      <c r="EV89" s="126"/>
      <c r="EW89" s="126"/>
      <c r="EX89" s="126"/>
      <c r="EY89" s="126"/>
      <c r="EZ89" s="126"/>
      <c r="FA89" s="126"/>
      <c r="FB89" s="126"/>
      <c r="FC89" s="126"/>
      <c r="FD89" s="126"/>
      <c r="FE89" s="126"/>
      <c r="FF89" s="126"/>
      <c r="FG89" s="126"/>
      <c r="FH89" s="126"/>
      <c r="FI89" s="126"/>
      <c r="FJ89" s="126"/>
      <c r="FK89" s="126"/>
      <c r="FL89" s="126"/>
      <c r="FM89" s="126"/>
      <c r="FN89" s="126"/>
      <c r="FO89" s="126"/>
      <c r="FP89" s="126"/>
      <c r="FQ89" s="126"/>
      <c r="FR89" s="126"/>
      <c r="FS89" s="126"/>
      <c r="FT89" s="126"/>
      <c r="FU89" s="126"/>
      <c r="FV89" s="126"/>
      <c r="FW89" s="126"/>
      <c r="FX89" s="126"/>
      <c r="FY89" s="126"/>
      <c r="FZ89" s="126"/>
      <c r="GA89" s="126"/>
      <c r="GB89" s="126"/>
      <c r="GC89" s="126"/>
      <c r="GD89" s="126"/>
      <c r="GE89" s="126"/>
      <c r="GF89" s="126"/>
      <c r="GG89" s="126"/>
      <c r="GH89" s="126"/>
      <c r="GI89" s="126"/>
      <c r="GJ89" s="126"/>
      <c r="GK89" s="126"/>
      <c r="GL89" s="126"/>
      <c r="GM89" s="126"/>
      <c r="GN89" s="126"/>
      <c r="GO89" s="126"/>
      <c r="GP89" s="126"/>
      <c r="GQ89" s="126"/>
      <c r="GR89" s="126"/>
      <c r="GS89" s="126"/>
      <c r="GT89" s="126"/>
      <c r="GU89" s="126"/>
      <c r="GV89" s="126"/>
      <c r="GW89" s="126"/>
      <c r="GX89" s="126"/>
      <c r="GY89" s="126"/>
      <c r="GZ89" s="126"/>
      <c r="HA89" s="127"/>
      <c r="HB89" s="127"/>
      <c r="HC89" s="127"/>
      <c r="HD89" s="127"/>
      <c r="HE89" s="127"/>
      <c r="HF89" s="127"/>
      <c r="HG89" s="127"/>
      <c r="HH89" s="127"/>
      <c r="HI89" s="127"/>
      <c r="HJ89" s="127"/>
      <c r="HK89" s="127"/>
      <c r="HL89" s="127"/>
      <c r="HM89" s="127"/>
      <c r="HN89" s="127"/>
      <c r="HO89" s="127"/>
      <c r="HP89" s="127"/>
      <c r="HQ89" s="127"/>
      <c r="HR89" s="127"/>
      <c r="HS89" s="127"/>
      <c r="HT89" s="127"/>
      <c r="HU89" s="127"/>
      <c r="HV89" s="127"/>
      <c r="HW89" s="127"/>
      <c r="HX89" s="127"/>
      <c r="HY89" s="127"/>
      <c r="HZ89" s="127"/>
    </row>
    <row r="90" spans="1:234" s="55" customFormat="1" ht="25.5">
      <c r="A90" s="90" t="s">
        <v>11</v>
      </c>
      <c r="B90" s="90" t="s">
        <v>14</v>
      </c>
      <c r="C90" s="98" t="s">
        <v>124</v>
      </c>
      <c r="D90" s="48">
        <f>1000000*2*9/1000</f>
        <v>18000</v>
      </c>
      <c r="E90" s="82" t="s">
        <v>110</v>
      </c>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c r="FW90" s="61"/>
      <c r="FX90" s="61"/>
      <c r="FY90" s="61"/>
      <c r="FZ90" s="61"/>
      <c r="GA90" s="61"/>
      <c r="GB90" s="61"/>
      <c r="GC90" s="61"/>
      <c r="GD90" s="61"/>
      <c r="GE90" s="61"/>
      <c r="GF90" s="61"/>
      <c r="GG90" s="61"/>
      <c r="GH90" s="61"/>
      <c r="GI90" s="61"/>
      <c r="GJ90" s="61"/>
      <c r="GK90" s="61"/>
      <c r="GL90" s="61"/>
      <c r="GM90" s="61"/>
      <c r="GN90" s="61"/>
      <c r="GO90" s="61"/>
      <c r="GP90" s="61"/>
      <c r="GQ90" s="61"/>
      <c r="GR90" s="61"/>
      <c r="GS90" s="61"/>
      <c r="GT90" s="61"/>
      <c r="GU90" s="61"/>
      <c r="GV90" s="61"/>
      <c r="GW90" s="61"/>
      <c r="GX90" s="61"/>
      <c r="GY90" s="61"/>
      <c r="GZ90" s="61"/>
    </row>
    <row r="91" spans="1:234" s="159" customFormat="1" ht="25.5">
      <c r="A91" s="166"/>
      <c r="B91" s="166"/>
      <c r="C91" s="85" t="s">
        <v>12</v>
      </c>
      <c r="D91" s="51">
        <f>SUM(D92:D93)</f>
        <v>10000</v>
      </c>
      <c r="E91" s="138" t="s">
        <v>80</v>
      </c>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67"/>
      <c r="HB91" s="167"/>
      <c r="HC91" s="167"/>
      <c r="HD91" s="167"/>
      <c r="HE91" s="167"/>
      <c r="HF91" s="167"/>
      <c r="HG91" s="167"/>
      <c r="HH91" s="167"/>
      <c r="HI91" s="167"/>
      <c r="HJ91" s="167"/>
      <c r="HK91" s="167"/>
      <c r="HL91" s="167"/>
      <c r="HM91" s="167"/>
      <c r="HN91" s="167"/>
      <c r="HO91" s="167"/>
      <c r="HP91" s="167"/>
      <c r="HQ91" s="167"/>
      <c r="HR91" s="167"/>
      <c r="HS91" s="167"/>
      <c r="HT91" s="167"/>
      <c r="HU91" s="167"/>
      <c r="HV91" s="167"/>
      <c r="HW91" s="167"/>
      <c r="HX91" s="167"/>
      <c r="HY91" s="167"/>
      <c r="HZ91" s="167"/>
    </row>
    <row r="92" spans="1:234" s="54" customFormat="1" ht="21" customHeight="1">
      <c r="A92" s="97" t="s">
        <v>30</v>
      </c>
      <c r="B92" s="97" t="s">
        <v>31</v>
      </c>
      <c r="C92" s="91" t="s">
        <v>125</v>
      </c>
      <c r="D92" s="48">
        <f>600000*10/1000</f>
        <v>6000</v>
      </c>
      <c r="E92" s="137"/>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c r="CX92" s="126"/>
      <c r="CY92" s="126"/>
      <c r="CZ92" s="126"/>
      <c r="DA92" s="126"/>
      <c r="DB92" s="126"/>
      <c r="DC92" s="126"/>
      <c r="DD92" s="126"/>
      <c r="DE92" s="126"/>
      <c r="DF92" s="126"/>
      <c r="DG92" s="126"/>
      <c r="DH92" s="126"/>
      <c r="DI92" s="126"/>
      <c r="DJ92" s="126"/>
      <c r="DK92" s="126"/>
      <c r="DL92" s="126"/>
      <c r="DM92" s="126"/>
      <c r="DN92" s="126"/>
      <c r="DO92" s="126"/>
      <c r="DP92" s="126"/>
      <c r="DQ92" s="126"/>
      <c r="DR92" s="126"/>
      <c r="DS92" s="126"/>
      <c r="DT92" s="126"/>
      <c r="DU92" s="126"/>
      <c r="DV92" s="126"/>
      <c r="DW92" s="126"/>
      <c r="DX92" s="126"/>
      <c r="DY92" s="126"/>
      <c r="DZ92" s="126"/>
      <c r="EA92" s="126"/>
      <c r="EB92" s="126"/>
      <c r="EC92" s="126"/>
      <c r="ED92" s="126"/>
      <c r="EE92" s="126"/>
      <c r="EF92" s="126"/>
      <c r="EG92" s="126"/>
      <c r="EH92" s="126"/>
      <c r="EI92" s="126"/>
      <c r="EJ92" s="126"/>
      <c r="EK92" s="126"/>
      <c r="EL92" s="126"/>
      <c r="EM92" s="126"/>
      <c r="EN92" s="126"/>
      <c r="EO92" s="126"/>
      <c r="EP92" s="126"/>
      <c r="EQ92" s="126"/>
      <c r="ER92" s="126"/>
      <c r="ES92" s="126"/>
      <c r="ET92" s="126"/>
      <c r="EU92" s="126"/>
      <c r="EV92" s="126"/>
      <c r="EW92" s="126"/>
      <c r="EX92" s="126"/>
      <c r="EY92" s="126"/>
      <c r="EZ92" s="126"/>
      <c r="FA92" s="126"/>
      <c r="FB92" s="126"/>
      <c r="FC92" s="126"/>
      <c r="FD92" s="126"/>
      <c r="FE92" s="126"/>
      <c r="FF92" s="126"/>
      <c r="FG92" s="126"/>
      <c r="FH92" s="126"/>
      <c r="FI92" s="126"/>
      <c r="FJ92" s="126"/>
      <c r="FK92" s="126"/>
      <c r="FL92" s="126"/>
      <c r="FM92" s="126"/>
      <c r="FN92" s="126"/>
      <c r="FO92" s="126"/>
      <c r="FP92" s="126"/>
      <c r="FQ92" s="126"/>
      <c r="FR92" s="126"/>
      <c r="FS92" s="126"/>
      <c r="FT92" s="126"/>
      <c r="FU92" s="126"/>
      <c r="FV92" s="126"/>
      <c r="FW92" s="126"/>
      <c r="FX92" s="126"/>
      <c r="FY92" s="126"/>
      <c r="FZ92" s="126"/>
      <c r="GA92" s="126"/>
      <c r="GB92" s="126"/>
      <c r="GC92" s="126"/>
      <c r="GD92" s="126"/>
      <c r="GE92" s="126"/>
      <c r="GF92" s="126"/>
      <c r="GG92" s="126"/>
      <c r="GH92" s="126"/>
      <c r="GI92" s="126"/>
      <c r="GJ92" s="126"/>
      <c r="GK92" s="126"/>
      <c r="GL92" s="126"/>
      <c r="GM92" s="126"/>
      <c r="GN92" s="126"/>
      <c r="GO92" s="126"/>
      <c r="GP92" s="126"/>
      <c r="GQ92" s="126"/>
      <c r="GR92" s="126"/>
      <c r="GS92" s="126"/>
      <c r="GT92" s="126"/>
      <c r="GU92" s="126"/>
      <c r="GV92" s="126"/>
      <c r="GW92" s="126"/>
      <c r="GX92" s="126"/>
      <c r="GY92" s="126"/>
      <c r="GZ92" s="126"/>
      <c r="HA92" s="133"/>
      <c r="HB92" s="133"/>
      <c r="HC92" s="133"/>
      <c r="HD92" s="133"/>
      <c r="HE92" s="133"/>
      <c r="HF92" s="133"/>
      <c r="HG92" s="133"/>
      <c r="HH92" s="133"/>
      <c r="HI92" s="133"/>
      <c r="HJ92" s="133"/>
      <c r="HK92" s="133"/>
      <c r="HL92" s="133"/>
      <c r="HM92" s="133"/>
      <c r="HN92" s="133"/>
      <c r="HO92" s="133"/>
      <c r="HP92" s="133"/>
      <c r="HQ92" s="133"/>
      <c r="HR92" s="133"/>
      <c r="HS92" s="133"/>
      <c r="HT92" s="133"/>
      <c r="HU92" s="133"/>
      <c r="HV92" s="133"/>
      <c r="HW92" s="133"/>
      <c r="HX92" s="133"/>
      <c r="HY92" s="133"/>
      <c r="HZ92" s="133"/>
    </row>
    <row r="93" spans="1:234" s="54" customFormat="1" ht="21" customHeight="1">
      <c r="A93" s="97" t="s">
        <v>30</v>
      </c>
      <c r="B93" s="97" t="s">
        <v>31</v>
      </c>
      <c r="C93" s="91" t="s">
        <v>126</v>
      </c>
      <c r="D93" s="48">
        <f>400000*10/1000</f>
        <v>4000</v>
      </c>
      <c r="E93" s="137"/>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c r="CX93" s="126"/>
      <c r="CY93" s="126"/>
      <c r="CZ93" s="126"/>
      <c r="DA93" s="126"/>
      <c r="DB93" s="126"/>
      <c r="DC93" s="126"/>
      <c r="DD93" s="126"/>
      <c r="DE93" s="126"/>
      <c r="DF93" s="126"/>
      <c r="DG93" s="126"/>
      <c r="DH93" s="126"/>
      <c r="DI93" s="126"/>
      <c r="DJ93" s="126"/>
      <c r="DK93" s="126"/>
      <c r="DL93" s="126"/>
      <c r="DM93" s="126"/>
      <c r="DN93" s="126"/>
      <c r="DO93" s="126"/>
      <c r="DP93" s="126"/>
      <c r="DQ93" s="126"/>
      <c r="DR93" s="126"/>
      <c r="DS93" s="126"/>
      <c r="DT93" s="126"/>
      <c r="DU93" s="126"/>
      <c r="DV93" s="126"/>
      <c r="DW93" s="126"/>
      <c r="DX93" s="126"/>
      <c r="DY93" s="126"/>
      <c r="DZ93" s="126"/>
      <c r="EA93" s="126"/>
      <c r="EB93" s="126"/>
      <c r="EC93" s="126"/>
      <c r="ED93" s="126"/>
      <c r="EE93" s="126"/>
      <c r="EF93" s="126"/>
      <c r="EG93" s="126"/>
      <c r="EH93" s="126"/>
      <c r="EI93" s="126"/>
      <c r="EJ93" s="126"/>
      <c r="EK93" s="126"/>
      <c r="EL93" s="126"/>
      <c r="EM93" s="126"/>
      <c r="EN93" s="126"/>
      <c r="EO93" s="126"/>
      <c r="EP93" s="126"/>
      <c r="EQ93" s="126"/>
      <c r="ER93" s="126"/>
      <c r="ES93" s="126"/>
      <c r="ET93" s="126"/>
      <c r="EU93" s="126"/>
      <c r="EV93" s="126"/>
      <c r="EW93" s="126"/>
      <c r="EX93" s="126"/>
      <c r="EY93" s="126"/>
      <c r="EZ93" s="126"/>
      <c r="FA93" s="126"/>
      <c r="FB93" s="126"/>
      <c r="FC93" s="126"/>
      <c r="FD93" s="126"/>
      <c r="FE93" s="126"/>
      <c r="FF93" s="126"/>
      <c r="FG93" s="126"/>
      <c r="FH93" s="126"/>
      <c r="FI93" s="126"/>
      <c r="FJ93" s="126"/>
      <c r="FK93" s="126"/>
      <c r="FL93" s="126"/>
      <c r="FM93" s="126"/>
      <c r="FN93" s="126"/>
      <c r="FO93" s="126"/>
      <c r="FP93" s="126"/>
      <c r="FQ93" s="126"/>
      <c r="FR93" s="126"/>
      <c r="FS93" s="126"/>
      <c r="FT93" s="126"/>
      <c r="FU93" s="126"/>
      <c r="FV93" s="126"/>
      <c r="FW93" s="126"/>
      <c r="FX93" s="126"/>
      <c r="FY93" s="126"/>
      <c r="FZ93" s="126"/>
      <c r="GA93" s="126"/>
      <c r="GB93" s="126"/>
      <c r="GC93" s="126"/>
      <c r="GD93" s="126"/>
      <c r="GE93" s="126"/>
      <c r="GF93" s="126"/>
      <c r="GG93" s="126"/>
      <c r="GH93" s="126"/>
      <c r="GI93" s="126"/>
      <c r="GJ93" s="126"/>
      <c r="GK93" s="126"/>
      <c r="GL93" s="126"/>
      <c r="GM93" s="126"/>
      <c r="GN93" s="126"/>
      <c r="GO93" s="126"/>
      <c r="GP93" s="126"/>
      <c r="GQ93" s="126"/>
      <c r="GR93" s="126"/>
      <c r="GS93" s="126"/>
      <c r="GT93" s="126"/>
      <c r="GU93" s="126"/>
      <c r="GV93" s="126"/>
      <c r="GW93" s="126"/>
      <c r="GX93" s="126"/>
      <c r="GY93" s="126"/>
      <c r="GZ93" s="126"/>
      <c r="HA93" s="133"/>
      <c r="HB93" s="133"/>
      <c r="HC93" s="133"/>
      <c r="HD93" s="133"/>
      <c r="HE93" s="133"/>
      <c r="HF93" s="133"/>
      <c r="HG93" s="133"/>
      <c r="HH93" s="133"/>
      <c r="HI93" s="133"/>
      <c r="HJ93" s="133"/>
      <c r="HK93" s="133"/>
      <c r="HL93" s="133"/>
      <c r="HM93" s="133"/>
      <c r="HN93" s="133"/>
      <c r="HO93" s="133"/>
      <c r="HP93" s="133"/>
      <c r="HQ93" s="133"/>
      <c r="HR93" s="133"/>
      <c r="HS93" s="133"/>
      <c r="HT93" s="133"/>
      <c r="HU93" s="133"/>
      <c r="HV93" s="133"/>
      <c r="HW93" s="133"/>
      <c r="HX93" s="133"/>
      <c r="HY93" s="133"/>
      <c r="HZ93" s="133"/>
    </row>
    <row r="94" spans="1:234" s="55" customFormat="1" ht="22.5">
      <c r="A94" s="94"/>
      <c r="B94" s="94"/>
      <c r="C94" s="85" t="s">
        <v>127</v>
      </c>
      <c r="D94" s="51">
        <f>D95+D106+D108+D113</f>
        <v>305620</v>
      </c>
      <c r="E94" s="52" t="s">
        <v>128</v>
      </c>
      <c r="F94" s="168"/>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c r="CX94" s="126"/>
      <c r="CY94" s="126"/>
      <c r="CZ94" s="126"/>
      <c r="DA94" s="126"/>
      <c r="DB94" s="126"/>
      <c r="DC94" s="126"/>
      <c r="DD94" s="126"/>
      <c r="DE94" s="126"/>
      <c r="DF94" s="126"/>
      <c r="DG94" s="126"/>
      <c r="DH94" s="126"/>
      <c r="DI94" s="126"/>
      <c r="DJ94" s="126"/>
      <c r="DK94" s="126"/>
      <c r="DL94" s="126"/>
      <c r="DM94" s="126"/>
      <c r="DN94" s="126"/>
      <c r="DO94" s="126"/>
      <c r="DP94" s="126"/>
      <c r="DQ94" s="126"/>
      <c r="DR94" s="126"/>
      <c r="DS94" s="126"/>
      <c r="DT94" s="126"/>
      <c r="DU94" s="126"/>
      <c r="DV94" s="126"/>
      <c r="DW94" s="126"/>
      <c r="DX94" s="126"/>
      <c r="DY94" s="126"/>
      <c r="DZ94" s="126"/>
      <c r="EA94" s="126"/>
      <c r="EB94" s="126"/>
      <c r="EC94" s="126"/>
      <c r="ED94" s="126"/>
      <c r="EE94" s="126"/>
      <c r="EF94" s="126"/>
      <c r="EG94" s="126"/>
      <c r="EH94" s="126"/>
      <c r="EI94" s="126"/>
      <c r="EJ94" s="126"/>
      <c r="EK94" s="126"/>
      <c r="EL94" s="126"/>
      <c r="EM94" s="126"/>
      <c r="EN94" s="126"/>
      <c r="EO94" s="126"/>
      <c r="EP94" s="126"/>
      <c r="EQ94" s="126"/>
      <c r="ER94" s="126"/>
      <c r="ES94" s="126"/>
      <c r="ET94" s="126"/>
      <c r="EU94" s="126"/>
      <c r="EV94" s="126"/>
      <c r="EW94" s="126"/>
      <c r="EX94" s="126"/>
      <c r="EY94" s="126"/>
      <c r="EZ94" s="126"/>
      <c r="FA94" s="126"/>
      <c r="FB94" s="126"/>
      <c r="FC94" s="126"/>
      <c r="FD94" s="126"/>
      <c r="FE94" s="126"/>
      <c r="FF94" s="126"/>
      <c r="FG94" s="126"/>
      <c r="FH94" s="126"/>
      <c r="FI94" s="126"/>
      <c r="FJ94" s="126"/>
      <c r="FK94" s="126"/>
      <c r="FL94" s="126"/>
      <c r="FM94" s="126"/>
      <c r="FN94" s="126"/>
      <c r="FO94" s="126"/>
      <c r="FP94" s="126"/>
      <c r="FQ94" s="126"/>
      <c r="FR94" s="126"/>
      <c r="FS94" s="126"/>
      <c r="FT94" s="126"/>
      <c r="FU94" s="126"/>
      <c r="FV94" s="126"/>
      <c r="FW94" s="126"/>
      <c r="FX94" s="126"/>
      <c r="FY94" s="126"/>
      <c r="FZ94" s="126"/>
      <c r="GA94" s="126"/>
      <c r="GB94" s="126"/>
      <c r="GC94" s="126"/>
      <c r="GD94" s="126"/>
      <c r="GE94" s="126"/>
      <c r="GF94" s="126"/>
      <c r="GG94" s="126"/>
      <c r="GH94" s="126"/>
      <c r="GI94" s="126"/>
      <c r="GJ94" s="126"/>
      <c r="GK94" s="126"/>
      <c r="GL94" s="126"/>
      <c r="GM94" s="126"/>
      <c r="GN94" s="126"/>
      <c r="GO94" s="126"/>
      <c r="GP94" s="126"/>
      <c r="GQ94" s="126"/>
      <c r="GR94" s="126"/>
      <c r="GS94" s="126"/>
      <c r="GT94" s="126"/>
      <c r="GU94" s="126"/>
      <c r="GV94" s="126"/>
      <c r="GW94" s="126"/>
      <c r="GX94" s="126"/>
      <c r="GY94" s="126"/>
      <c r="GZ94" s="126"/>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c r="HZ94" s="62"/>
    </row>
    <row r="95" spans="1:234" s="55" customFormat="1" ht="25.5">
      <c r="A95" s="160"/>
      <c r="B95" s="160"/>
      <c r="C95" s="143" t="s">
        <v>129</v>
      </c>
      <c r="D95" s="169">
        <f>SUM(D96:D105)</f>
        <v>37020</v>
      </c>
      <c r="E95" s="125" t="s">
        <v>130</v>
      </c>
      <c r="F95" s="53" t="s">
        <v>131</v>
      </c>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53"/>
      <c r="DK95" s="53"/>
      <c r="DL95" s="53"/>
      <c r="DM95" s="53"/>
      <c r="DN95" s="53"/>
      <c r="DO95" s="53"/>
      <c r="DP95" s="53"/>
      <c r="DQ95" s="53"/>
      <c r="DR95" s="53"/>
      <c r="DS95" s="53"/>
      <c r="DT95" s="53"/>
      <c r="DU95" s="53"/>
      <c r="DV95" s="53"/>
      <c r="DW95" s="53"/>
      <c r="DX95" s="53"/>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53"/>
      <c r="FC95" s="53"/>
      <c r="FD95" s="53"/>
      <c r="FE95" s="53"/>
      <c r="FF95" s="53"/>
      <c r="FG95" s="53"/>
      <c r="FH95" s="53"/>
      <c r="FI95" s="53"/>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53"/>
      <c r="GO95" s="53"/>
      <c r="GP95" s="53"/>
      <c r="GQ95" s="53"/>
      <c r="GR95" s="53"/>
      <c r="GS95" s="53"/>
      <c r="GT95" s="53"/>
      <c r="GU95" s="53"/>
      <c r="GV95" s="53"/>
      <c r="GW95" s="53"/>
      <c r="GX95" s="53"/>
      <c r="GY95" s="53"/>
      <c r="GZ95" s="53"/>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c r="HZ95" s="62"/>
    </row>
    <row r="96" spans="1:234" s="55" customFormat="1" ht="34.5" customHeight="1">
      <c r="A96" s="97" t="s">
        <v>11</v>
      </c>
      <c r="B96" s="97" t="s">
        <v>132</v>
      </c>
      <c r="C96" s="91" t="s">
        <v>133</v>
      </c>
      <c r="D96" s="147">
        <f>1*3500000/1000</f>
        <v>3500</v>
      </c>
      <c r="E96" s="352" t="s">
        <v>134</v>
      </c>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c r="HZ96" s="62"/>
    </row>
    <row r="97" spans="1:234" s="55" customFormat="1" ht="34.5" customHeight="1">
      <c r="A97" s="90" t="s">
        <v>9</v>
      </c>
      <c r="B97" s="90" t="s">
        <v>10</v>
      </c>
      <c r="C97" s="91" t="s">
        <v>135</v>
      </c>
      <c r="D97" s="147">
        <f>50000*4/1000</f>
        <v>200</v>
      </c>
      <c r="E97" s="352"/>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53"/>
      <c r="DK97" s="53"/>
      <c r="DL97" s="53"/>
      <c r="DM97" s="53"/>
      <c r="DN97" s="53"/>
      <c r="DO97" s="53"/>
      <c r="DP97" s="53"/>
      <c r="DQ97" s="53"/>
      <c r="DR97" s="53"/>
      <c r="DS97" s="53"/>
      <c r="DT97" s="53"/>
      <c r="DU97" s="53"/>
      <c r="DV97" s="53"/>
      <c r="DW97" s="53"/>
      <c r="DX97" s="53"/>
      <c r="DY97" s="53"/>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53"/>
      <c r="FA97" s="53"/>
      <c r="FB97" s="53"/>
      <c r="FC97" s="53"/>
      <c r="FD97" s="53"/>
      <c r="FE97" s="53"/>
      <c r="FF97" s="53"/>
      <c r="FG97" s="53"/>
      <c r="FH97" s="53"/>
      <c r="FI97" s="53"/>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53"/>
      <c r="GO97" s="53"/>
      <c r="GP97" s="53"/>
      <c r="GQ97" s="53"/>
      <c r="GR97" s="53"/>
      <c r="GS97" s="53"/>
      <c r="GT97" s="53"/>
      <c r="GU97" s="53"/>
      <c r="GV97" s="53"/>
      <c r="GW97" s="53"/>
      <c r="GX97" s="53"/>
      <c r="GY97" s="53"/>
      <c r="GZ97" s="53"/>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c r="HZ97" s="62"/>
    </row>
    <row r="98" spans="1:234" s="55" customFormat="1" ht="34.5" customHeight="1">
      <c r="A98" s="90" t="s">
        <v>9</v>
      </c>
      <c r="B98" s="90" t="s">
        <v>10</v>
      </c>
      <c r="C98" s="121" t="s">
        <v>136</v>
      </c>
      <c r="D98" s="147">
        <f>100*50000/1000</f>
        <v>5000</v>
      </c>
      <c r="E98" s="352"/>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53"/>
      <c r="DK98" s="53"/>
      <c r="DL98" s="53"/>
      <c r="DM98" s="53"/>
      <c r="DN98" s="53"/>
      <c r="DO98" s="53"/>
      <c r="DP98" s="53"/>
      <c r="DQ98" s="53"/>
      <c r="DR98" s="53"/>
      <c r="DS98" s="53"/>
      <c r="DT98" s="53"/>
      <c r="DU98" s="53"/>
      <c r="DV98" s="53"/>
      <c r="DW98" s="53"/>
      <c r="DX98" s="53"/>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53"/>
      <c r="FC98" s="53"/>
      <c r="FD98" s="53"/>
      <c r="FE98" s="53"/>
      <c r="FF98" s="53"/>
      <c r="FG98" s="53"/>
      <c r="FH98" s="53"/>
      <c r="FI98" s="53"/>
      <c r="FJ98" s="53"/>
      <c r="FK98" s="53"/>
      <c r="FL98" s="53"/>
      <c r="FM98" s="53"/>
      <c r="FN98" s="53"/>
      <c r="FO98" s="53"/>
      <c r="FP98" s="53"/>
      <c r="FQ98" s="53"/>
      <c r="FR98" s="53"/>
      <c r="FS98" s="53"/>
      <c r="FT98" s="53"/>
      <c r="FU98" s="53"/>
      <c r="FV98" s="53"/>
      <c r="FW98" s="53"/>
      <c r="FX98" s="53"/>
      <c r="FY98" s="53"/>
      <c r="FZ98" s="53"/>
      <c r="GA98" s="53"/>
      <c r="GB98" s="53"/>
      <c r="GC98" s="53"/>
      <c r="GD98" s="53"/>
      <c r="GE98" s="53"/>
      <c r="GF98" s="53"/>
      <c r="GG98" s="53"/>
      <c r="GH98" s="53"/>
      <c r="GI98" s="53"/>
      <c r="GJ98" s="53"/>
      <c r="GK98" s="53"/>
      <c r="GL98" s="53"/>
      <c r="GM98" s="53"/>
      <c r="GN98" s="53"/>
      <c r="GO98" s="53"/>
      <c r="GP98" s="53"/>
      <c r="GQ98" s="53"/>
      <c r="GR98" s="53"/>
      <c r="GS98" s="53"/>
      <c r="GT98" s="53"/>
      <c r="GU98" s="53"/>
      <c r="GV98" s="53"/>
      <c r="GW98" s="53"/>
      <c r="GX98" s="53"/>
      <c r="GY98" s="53"/>
      <c r="GZ98" s="53"/>
      <c r="HA98" s="62"/>
      <c r="HB98" s="62"/>
      <c r="HC98" s="62"/>
      <c r="HD98" s="62"/>
      <c r="HE98" s="62"/>
      <c r="HF98" s="62"/>
      <c r="HG98" s="62"/>
      <c r="HH98" s="62"/>
      <c r="HI98" s="62"/>
      <c r="HJ98" s="62"/>
      <c r="HK98" s="62"/>
      <c r="HL98" s="62"/>
      <c r="HM98" s="62"/>
      <c r="HN98" s="62"/>
      <c r="HO98" s="62"/>
      <c r="HP98" s="62"/>
      <c r="HQ98" s="62"/>
      <c r="HR98" s="62"/>
      <c r="HS98" s="62"/>
      <c r="HT98" s="62"/>
      <c r="HU98" s="62"/>
      <c r="HV98" s="62"/>
      <c r="HW98" s="62"/>
      <c r="HX98" s="62"/>
      <c r="HY98" s="62"/>
      <c r="HZ98" s="62"/>
    </row>
    <row r="99" spans="1:234" s="55" customFormat="1" ht="34.5" customHeight="1">
      <c r="A99" s="59">
        <v>6650</v>
      </c>
      <c r="B99" s="59">
        <v>6653</v>
      </c>
      <c r="C99" s="91" t="s">
        <v>137</v>
      </c>
      <c r="D99" s="147">
        <f>80*0.2*22000*25/1000</f>
        <v>8800</v>
      </c>
      <c r="E99" s="352"/>
      <c r="F99" s="53">
        <f>6200/350</f>
        <v>17.714285714285715</v>
      </c>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c r="DM99" s="53"/>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c r="HA99" s="62"/>
      <c r="HB99" s="62"/>
      <c r="HC99" s="62"/>
      <c r="HD99" s="62"/>
      <c r="HE99" s="62"/>
      <c r="HF99" s="62"/>
      <c r="HG99" s="62"/>
      <c r="HH99" s="62"/>
      <c r="HI99" s="62"/>
      <c r="HJ99" s="62"/>
      <c r="HK99" s="62"/>
      <c r="HL99" s="62"/>
      <c r="HM99" s="62"/>
      <c r="HN99" s="62"/>
      <c r="HO99" s="62"/>
      <c r="HP99" s="62"/>
      <c r="HQ99" s="62"/>
      <c r="HR99" s="62"/>
      <c r="HS99" s="62"/>
      <c r="HT99" s="62"/>
      <c r="HU99" s="62"/>
      <c r="HV99" s="62"/>
      <c r="HW99" s="62"/>
      <c r="HX99" s="62"/>
      <c r="HY99" s="62"/>
      <c r="HZ99" s="62"/>
    </row>
    <row r="100" spans="1:234" s="55" customFormat="1" ht="34.5" customHeight="1">
      <c r="A100" s="90" t="s">
        <v>30</v>
      </c>
      <c r="B100" s="90" t="s">
        <v>31</v>
      </c>
      <c r="C100" s="91" t="s">
        <v>138</v>
      </c>
      <c r="D100" s="147">
        <f>2*60000/1000</f>
        <v>120</v>
      </c>
      <c r="E100" s="352"/>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53"/>
      <c r="DG100" s="53"/>
      <c r="DH100" s="53"/>
      <c r="DI100" s="53"/>
      <c r="DJ100" s="53"/>
      <c r="DK100" s="53"/>
      <c r="DL100" s="53"/>
      <c r="DM100" s="53"/>
      <c r="DN100" s="53"/>
      <c r="DO100" s="53"/>
      <c r="DP100" s="53"/>
      <c r="DQ100" s="53"/>
      <c r="DR100" s="53"/>
      <c r="DS100" s="53"/>
      <c r="DT100" s="53"/>
      <c r="DU100" s="53"/>
      <c r="DV100" s="53"/>
      <c r="DW100" s="53"/>
      <c r="DX100" s="53"/>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3"/>
      <c r="FE100" s="53"/>
      <c r="FF100" s="53"/>
      <c r="FG100" s="53"/>
      <c r="FH100" s="53"/>
      <c r="FI100" s="53"/>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53"/>
      <c r="GO100" s="53"/>
      <c r="GP100" s="53"/>
      <c r="GQ100" s="53"/>
      <c r="GR100" s="53"/>
      <c r="GS100" s="53"/>
      <c r="GT100" s="53"/>
      <c r="GU100" s="53"/>
      <c r="GV100" s="53"/>
      <c r="GW100" s="53"/>
      <c r="GX100" s="53"/>
      <c r="GY100" s="53"/>
      <c r="GZ100" s="53"/>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row>
    <row r="101" spans="1:234" s="55" customFormat="1" ht="34.5" customHeight="1">
      <c r="A101" s="90" t="s">
        <v>11</v>
      </c>
      <c r="B101" s="90" t="s">
        <v>100</v>
      </c>
      <c r="C101" s="91" t="s">
        <v>139</v>
      </c>
      <c r="D101" s="147">
        <f>3*150000/1000</f>
        <v>450</v>
      </c>
      <c r="E101" s="352"/>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c r="DM101" s="53"/>
      <c r="DN101" s="53"/>
      <c r="DO101" s="53"/>
      <c r="DP101" s="53"/>
      <c r="DQ101" s="53"/>
      <c r="DR101" s="53"/>
      <c r="DS101" s="53"/>
      <c r="DT101" s="53"/>
      <c r="DU101" s="53"/>
      <c r="DV101" s="53"/>
      <c r="DW101" s="53"/>
      <c r="DX101" s="53"/>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c r="HA101" s="62"/>
      <c r="HB101" s="62"/>
      <c r="HC101" s="62"/>
      <c r="HD101" s="62"/>
      <c r="HE101" s="62"/>
      <c r="HF101" s="62"/>
      <c r="HG101" s="62"/>
      <c r="HH101" s="62"/>
      <c r="HI101" s="62"/>
      <c r="HJ101" s="62"/>
      <c r="HK101" s="62"/>
      <c r="HL101" s="62"/>
      <c r="HM101" s="62"/>
      <c r="HN101" s="62"/>
      <c r="HO101" s="62"/>
      <c r="HP101" s="62"/>
      <c r="HQ101" s="62"/>
      <c r="HR101" s="62"/>
      <c r="HS101" s="62"/>
      <c r="HT101" s="62"/>
      <c r="HU101" s="62"/>
      <c r="HV101" s="62"/>
      <c r="HW101" s="62"/>
      <c r="HX101" s="62"/>
      <c r="HY101" s="62"/>
      <c r="HZ101" s="62"/>
    </row>
    <row r="102" spans="1:234" s="55" customFormat="1" ht="34.5" customHeight="1">
      <c r="A102" s="90" t="s">
        <v>140</v>
      </c>
      <c r="B102" s="90" t="s">
        <v>31</v>
      </c>
      <c r="C102" s="91" t="s">
        <v>141</v>
      </c>
      <c r="D102" s="147">
        <f>10*3*80000/1000</f>
        <v>2400</v>
      </c>
      <c r="E102" s="352"/>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53"/>
      <c r="DK102" s="53"/>
      <c r="DL102" s="53"/>
      <c r="DM102" s="53"/>
      <c r="DN102" s="53"/>
      <c r="DO102" s="53"/>
      <c r="DP102" s="53"/>
      <c r="DQ102" s="53"/>
      <c r="DR102" s="53"/>
      <c r="DS102" s="53"/>
      <c r="DT102" s="53"/>
      <c r="DU102" s="53"/>
      <c r="DV102" s="53"/>
      <c r="DW102" s="53"/>
      <c r="DX102" s="53"/>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53"/>
      <c r="FA102" s="53"/>
      <c r="FB102" s="53"/>
      <c r="FC102" s="53"/>
      <c r="FD102" s="53"/>
      <c r="FE102" s="53"/>
      <c r="FF102" s="53"/>
      <c r="FG102" s="53"/>
      <c r="FH102" s="53"/>
      <c r="FI102" s="53"/>
      <c r="FJ102" s="53"/>
      <c r="FK102" s="53"/>
      <c r="FL102" s="53"/>
      <c r="FM102" s="53"/>
      <c r="FN102" s="53"/>
      <c r="FO102" s="53"/>
      <c r="FP102" s="53"/>
      <c r="FQ102" s="53"/>
      <c r="FR102" s="53"/>
      <c r="FS102" s="53"/>
      <c r="FT102" s="53"/>
      <c r="FU102" s="53"/>
      <c r="FV102" s="53"/>
      <c r="FW102" s="53"/>
      <c r="FX102" s="53"/>
      <c r="FY102" s="53"/>
      <c r="FZ102" s="53"/>
      <c r="GA102" s="53"/>
      <c r="GB102" s="53"/>
      <c r="GC102" s="53"/>
      <c r="GD102" s="53"/>
      <c r="GE102" s="53"/>
      <c r="GF102" s="53"/>
      <c r="GG102" s="53"/>
      <c r="GH102" s="53"/>
      <c r="GI102" s="53"/>
      <c r="GJ102" s="53"/>
      <c r="GK102" s="53"/>
      <c r="GL102" s="53"/>
      <c r="GM102" s="53"/>
      <c r="GN102" s="53"/>
      <c r="GO102" s="53"/>
      <c r="GP102" s="53"/>
      <c r="GQ102" s="53"/>
      <c r="GR102" s="53"/>
      <c r="GS102" s="53"/>
      <c r="GT102" s="53"/>
      <c r="GU102" s="53"/>
      <c r="GV102" s="53"/>
      <c r="GW102" s="53"/>
      <c r="GX102" s="53"/>
      <c r="GY102" s="53"/>
      <c r="GZ102" s="53"/>
      <c r="HA102" s="62"/>
      <c r="HB102" s="62"/>
      <c r="HC102" s="62"/>
      <c r="HD102" s="62"/>
      <c r="HE102" s="62"/>
      <c r="HF102" s="62"/>
      <c r="HG102" s="62"/>
      <c r="HH102" s="62"/>
      <c r="HI102" s="62"/>
      <c r="HJ102" s="62"/>
      <c r="HK102" s="62"/>
      <c r="HL102" s="62"/>
      <c r="HM102" s="62"/>
      <c r="HN102" s="62"/>
      <c r="HO102" s="62"/>
      <c r="HP102" s="62"/>
      <c r="HQ102" s="62"/>
      <c r="HR102" s="62"/>
      <c r="HS102" s="62"/>
      <c r="HT102" s="62"/>
      <c r="HU102" s="62"/>
      <c r="HV102" s="62"/>
      <c r="HW102" s="62"/>
      <c r="HX102" s="62"/>
      <c r="HY102" s="62"/>
      <c r="HZ102" s="62"/>
    </row>
    <row r="103" spans="1:234" s="55" customFormat="1" ht="38.25">
      <c r="A103" s="90" t="s">
        <v>30</v>
      </c>
      <c r="B103" s="90" t="s">
        <v>31</v>
      </c>
      <c r="C103" s="120" t="s">
        <v>142</v>
      </c>
      <c r="D103" s="147">
        <f>2*3*1900000/1000</f>
        <v>11400</v>
      </c>
      <c r="E103" s="352"/>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B103" s="53"/>
      <c r="DC103" s="53"/>
      <c r="DD103" s="53"/>
      <c r="DE103" s="53"/>
      <c r="DF103" s="53"/>
      <c r="DG103" s="53"/>
      <c r="DH103" s="53"/>
      <c r="DI103" s="53"/>
      <c r="DJ103" s="53"/>
      <c r="DK103" s="53"/>
      <c r="DL103" s="53"/>
      <c r="DM103" s="53"/>
      <c r="DN103" s="53"/>
      <c r="DO103" s="53"/>
      <c r="DP103" s="53"/>
      <c r="DQ103" s="53"/>
      <c r="DR103" s="53"/>
      <c r="DS103" s="53"/>
      <c r="DT103" s="53"/>
      <c r="DU103" s="53"/>
      <c r="DV103" s="53"/>
      <c r="DW103" s="53"/>
      <c r="DX103" s="53"/>
      <c r="DY103" s="53"/>
      <c r="DZ103" s="53"/>
      <c r="EA103" s="53"/>
      <c r="EB103" s="53"/>
      <c r="EC103" s="53"/>
      <c r="ED103" s="53"/>
      <c r="EE103" s="53"/>
      <c r="EF103" s="53"/>
      <c r="EG103" s="53"/>
      <c r="EH103" s="53"/>
      <c r="EI103" s="53"/>
      <c r="EJ103" s="53"/>
      <c r="EK103" s="53"/>
      <c r="EL103" s="53"/>
      <c r="EM103" s="53"/>
      <c r="EN103" s="53"/>
      <c r="EO103" s="53"/>
      <c r="EP103" s="53"/>
      <c r="EQ103" s="53"/>
      <c r="ER103" s="53"/>
      <c r="ES103" s="53"/>
      <c r="ET103" s="53"/>
      <c r="EU103" s="53"/>
      <c r="EV103" s="53"/>
      <c r="EW103" s="53"/>
      <c r="EX103" s="53"/>
      <c r="EY103" s="53"/>
      <c r="EZ103" s="53"/>
      <c r="FA103" s="53"/>
      <c r="FB103" s="53"/>
      <c r="FC103" s="53"/>
      <c r="FD103" s="53"/>
      <c r="FE103" s="53"/>
      <c r="FF103" s="53"/>
      <c r="FG103" s="53"/>
      <c r="FH103" s="53"/>
      <c r="FI103" s="53"/>
      <c r="FJ103" s="53"/>
      <c r="FK103" s="53"/>
      <c r="FL103" s="53"/>
      <c r="FM103" s="53"/>
      <c r="FN103" s="53"/>
      <c r="FO103" s="53"/>
      <c r="FP103" s="53"/>
      <c r="FQ103" s="53"/>
      <c r="FR103" s="53"/>
      <c r="FS103" s="53"/>
      <c r="FT103" s="53"/>
      <c r="FU103" s="53"/>
      <c r="FV103" s="53"/>
      <c r="FW103" s="53"/>
      <c r="FX103" s="53"/>
      <c r="FY103" s="53"/>
      <c r="FZ103" s="53"/>
      <c r="GA103" s="53"/>
      <c r="GB103" s="53"/>
      <c r="GC103" s="53"/>
      <c r="GD103" s="53"/>
      <c r="GE103" s="53"/>
      <c r="GF103" s="53"/>
      <c r="GG103" s="53"/>
      <c r="GH103" s="53"/>
      <c r="GI103" s="53"/>
      <c r="GJ103" s="53"/>
      <c r="GK103" s="53"/>
      <c r="GL103" s="53"/>
      <c r="GM103" s="53"/>
      <c r="GN103" s="53"/>
      <c r="GO103" s="53"/>
      <c r="GP103" s="53"/>
      <c r="GQ103" s="53"/>
      <c r="GR103" s="53"/>
      <c r="GS103" s="53"/>
      <c r="GT103" s="53"/>
      <c r="GU103" s="53"/>
      <c r="GV103" s="53"/>
      <c r="GW103" s="53"/>
      <c r="GX103" s="53"/>
      <c r="GY103" s="53"/>
      <c r="GZ103" s="53"/>
      <c r="HA103" s="62"/>
      <c r="HB103" s="62"/>
      <c r="HC103" s="62"/>
      <c r="HD103" s="62"/>
      <c r="HE103" s="62"/>
      <c r="HF103" s="62"/>
      <c r="HG103" s="62"/>
      <c r="HH103" s="62"/>
      <c r="HI103" s="62"/>
      <c r="HJ103" s="62"/>
      <c r="HK103" s="62"/>
      <c r="HL103" s="62"/>
      <c r="HM103" s="62"/>
      <c r="HN103" s="62"/>
      <c r="HO103" s="62"/>
      <c r="HP103" s="62"/>
      <c r="HQ103" s="62"/>
      <c r="HR103" s="62"/>
      <c r="HS103" s="62"/>
      <c r="HT103" s="62"/>
      <c r="HU103" s="62"/>
      <c r="HV103" s="62"/>
      <c r="HW103" s="62"/>
      <c r="HX103" s="62"/>
      <c r="HY103" s="62"/>
      <c r="HZ103" s="62"/>
    </row>
    <row r="104" spans="1:234" s="55" customFormat="1" ht="38.25">
      <c r="A104" s="90" t="s">
        <v>30</v>
      </c>
      <c r="B104" s="90" t="s">
        <v>31</v>
      </c>
      <c r="C104" s="120" t="s">
        <v>143</v>
      </c>
      <c r="D104" s="147">
        <f>1*3*850000/1000</f>
        <v>2550</v>
      </c>
      <c r="E104" s="352" t="s">
        <v>134</v>
      </c>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53"/>
      <c r="DK104" s="53"/>
      <c r="DL104" s="53"/>
      <c r="DM104" s="53"/>
      <c r="DN104" s="53"/>
      <c r="DO104" s="53"/>
      <c r="DP104" s="53"/>
      <c r="DQ104" s="53"/>
      <c r="DR104" s="53"/>
      <c r="DS104" s="53"/>
      <c r="DT104" s="53"/>
      <c r="DU104" s="53"/>
      <c r="DV104" s="53"/>
      <c r="DW104" s="53"/>
      <c r="DX104" s="53"/>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53"/>
      <c r="FA104" s="53"/>
      <c r="FB104" s="53"/>
      <c r="FC104" s="53"/>
      <c r="FD104" s="53"/>
      <c r="FE104" s="53"/>
      <c r="FF104" s="53"/>
      <c r="FG104" s="53"/>
      <c r="FH104" s="53"/>
      <c r="FI104" s="53"/>
      <c r="FJ104" s="53"/>
      <c r="FK104" s="53"/>
      <c r="FL104" s="53"/>
      <c r="FM104" s="53"/>
      <c r="FN104" s="53"/>
      <c r="FO104" s="53"/>
      <c r="FP104" s="53"/>
      <c r="FQ104" s="53"/>
      <c r="FR104" s="53"/>
      <c r="FS104" s="53"/>
      <c r="FT104" s="53"/>
      <c r="FU104" s="53"/>
      <c r="FV104" s="53"/>
      <c r="FW104" s="53"/>
      <c r="FX104" s="53"/>
      <c r="FY104" s="53"/>
      <c r="FZ104" s="53"/>
      <c r="GA104" s="53"/>
      <c r="GB104" s="53"/>
      <c r="GC104" s="53"/>
      <c r="GD104" s="53"/>
      <c r="GE104" s="53"/>
      <c r="GF104" s="53"/>
      <c r="GG104" s="53"/>
      <c r="GH104" s="53"/>
      <c r="GI104" s="53"/>
      <c r="GJ104" s="53"/>
      <c r="GK104" s="53"/>
      <c r="GL104" s="53"/>
      <c r="GM104" s="53"/>
      <c r="GN104" s="53"/>
      <c r="GO104" s="53"/>
      <c r="GP104" s="53"/>
      <c r="GQ104" s="53"/>
      <c r="GR104" s="53"/>
      <c r="GS104" s="53"/>
      <c r="GT104" s="53"/>
      <c r="GU104" s="53"/>
      <c r="GV104" s="53"/>
      <c r="GW104" s="53"/>
      <c r="GX104" s="53"/>
      <c r="GY104" s="53"/>
      <c r="GZ104" s="53"/>
      <c r="HA104" s="62"/>
      <c r="HB104" s="62"/>
      <c r="HC104" s="62"/>
      <c r="HD104" s="62"/>
      <c r="HE104" s="62"/>
      <c r="HF104" s="62"/>
      <c r="HG104" s="62"/>
      <c r="HH104" s="62"/>
      <c r="HI104" s="62"/>
      <c r="HJ104" s="62"/>
      <c r="HK104" s="62"/>
      <c r="HL104" s="62"/>
      <c r="HM104" s="62"/>
      <c r="HN104" s="62"/>
      <c r="HO104" s="62"/>
      <c r="HP104" s="62"/>
      <c r="HQ104" s="62"/>
      <c r="HR104" s="62"/>
      <c r="HS104" s="62"/>
      <c r="HT104" s="62"/>
      <c r="HU104" s="62"/>
      <c r="HV104" s="62"/>
      <c r="HW104" s="62"/>
      <c r="HX104" s="62"/>
      <c r="HY104" s="62"/>
      <c r="HZ104" s="62"/>
    </row>
    <row r="105" spans="1:234" s="55" customFormat="1" ht="27" customHeight="1">
      <c r="A105" s="90" t="s">
        <v>30</v>
      </c>
      <c r="B105" s="90" t="s">
        <v>31</v>
      </c>
      <c r="C105" s="91" t="s">
        <v>144</v>
      </c>
      <c r="D105" s="147">
        <f>4*650000/1000</f>
        <v>2600</v>
      </c>
      <c r="E105" s="352"/>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53"/>
      <c r="DK105" s="53"/>
      <c r="DL105" s="53"/>
      <c r="DM105" s="53"/>
      <c r="DN105" s="53"/>
      <c r="DO105" s="53"/>
      <c r="DP105" s="53"/>
      <c r="DQ105" s="53"/>
      <c r="DR105" s="53"/>
      <c r="DS105" s="53"/>
      <c r="DT105" s="53"/>
      <c r="DU105" s="53"/>
      <c r="DV105" s="53"/>
      <c r="DW105" s="53"/>
      <c r="DX105" s="53"/>
      <c r="DY105" s="53"/>
      <c r="DZ105" s="53"/>
      <c r="EA105" s="53"/>
      <c r="EB105" s="53"/>
      <c r="EC105" s="53"/>
      <c r="ED105" s="53"/>
      <c r="EE105" s="53"/>
      <c r="EF105" s="53"/>
      <c r="EG105" s="53"/>
      <c r="EH105" s="53"/>
      <c r="EI105" s="53"/>
      <c r="EJ105" s="53"/>
      <c r="EK105" s="53"/>
      <c r="EL105" s="53"/>
      <c r="EM105" s="53"/>
      <c r="EN105" s="53"/>
      <c r="EO105" s="53"/>
      <c r="EP105" s="53"/>
      <c r="EQ105" s="53"/>
      <c r="ER105" s="53"/>
      <c r="ES105" s="53"/>
      <c r="ET105" s="53"/>
      <c r="EU105" s="53"/>
      <c r="EV105" s="53"/>
      <c r="EW105" s="53"/>
      <c r="EX105" s="53"/>
      <c r="EY105" s="53"/>
      <c r="EZ105" s="53"/>
      <c r="FA105" s="53"/>
      <c r="FB105" s="53"/>
      <c r="FC105" s="53"/>
      <c r="FD105" s="53"/>
      <c r="FE105" s="53"/>
      <c r="FF105" s="53"/>
      <c r="FG105" s="53"/>
      <c r="FH105" s="53"/>
      <c r="FI105" s="53"/>
      <c r="FJ105" s="53"/>
      <c r="FK105" s="53"/>
      <c r="FL105" s="53"/>
      <c r="FM105" s="53"/>
      <c r="FN105" s="53"/>
      <c r="FO105" s="53"/>
      <c r="FP105" s="53"/>
      <c r="FQ105" s="53"/>
      <c r="FR105" s="53"/>
      <c r="FS105" s="53"/>
      <c r="FT105" s="53"/>
      <c r="FU105" s="53"/>
      <c r="FV105" s="53"/>
      <c r="FW105" s="53"/>
      <c r="FX105" s="53"/>
      <c r="FY105" s="53"/>
      <c r="FZ105" s="53"/>
      <c r="GA105" s="53"/>
      <c r="GB105" s="53"/>
      <c r="GC105" s="53"/>
      <c r="GD105" s="53"/>
      <c r="GE105" s="53"/>
      <c r="GF105" s="53"/>
      <c r="GG105" s="53"/>
      <c r="GH105" s="53"/>
      <c r="GI105" s="53"/>
      <c r="GJ105" s="53"/>
      <c r="GK105" s="53"/>
      <c r="GL105" s="53"/>
      <c r="GM105" s="53"/>
      <c r="GN105" s="53"/>
      <c r="GO105" s="53"/>
      <c r="GP105" s="53"/>
      <c r="GQ105" s="53"/>
      <c r="GR105" s="53"/>
      <c r="GS105" s="53"/>
      <c r="GT105" s="53"/>
      <c r="GU105" s="53"/>
      <c r="GV105" s="53"/>
      <c r="GW105" s="53"/>
      <c r="GX105" s="53"/>
      <c r="GY105" s="53"/>
      <c r="GZ105" s="53"/>
      <c r="HA105" s="62"/>
      <c r="HB105" s="62"/>
      <c r="HC105" s="62"/>
      <c r="HD105" s="62"/>
      <c r="HE105" s="62"/>
      <c r="HF105" s="62"/>
      <c r="HG105" s="62"/>
      <c r="HH105" s="62"/>
      <c r="HI105" s="62"/>
      <c r="HJ105" s="62"/>
      <c r="HK105" s="62"/>
      <c r="HL105" s="62"/>
      <c r="HM105" s="62"/>
      <c r="HN105" s="62"/>
      <c r="HO105" s="62"/>
      <c r="HP105" s="62"/>
      <c r="HQ105" s="62"/>
      <c r="HR105" s="62"/>
      <c r="HS105" s="62"/>
      <c r="HT105" s="62"/>
      <c r="HU105" s="62"/>
      <c r="HV105" s="62"/>
      <c r="HW105" s="62"/>
      <c r="HX105" s="62"/>
      <c r="HY105" s="62"/>
      <c r="HZ105" s="62"/>
    </row>
    <row r="106" spans="1:234" s="55" customFormat="1" ht="27" customHeight="1">
      <c r="A106" s="160"/>
      <c r="B106" s="160"/>
      <c r="C106" s="170" t="s">
        <v>145</v>
      </c>
      <c r="D106" s="169">
        <f>D107</f>
        <v>159000</v>
      </c>
      <c r="E106" s="52"/>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62"/>
      <c r="HB106" s="62"/>
      <c r="HC106" s="62"/>
      <c r="HD106" s="62"/>
      <c r="HE106" s="62"/>
      <c r="HF106" s="62"/>
      <c r="HG106" s="62"/>
      <c r="HH106" s="62"/>
      <c r="HI106" s="62"/>
      <c r="HJ106" s="62"/>
      <c r="HK106" s="62"/>
      <c r="HL106" s="62"/>
      <c r="HM106" s="62"/>
      <c r="HN106" s="62"/>
      <c r="HO106" s="62"/>
      <c r="HP106" s="62"/>
      <c r="HQ106" s="62"/>
      <c r="HR106" s="62"/>
      <c r="HS106" s="62"/>
      <c r="HT106" s="62"/>
      <c r="HU106" s="62"/>
      <c r="HV106" s="62"/>
      <c r="HW106" s="62"/>
      <c r="HX106" s="62"/>
      <c r="HY106" s="62"/>
      <c r="HZ106" s="62"/>
    </row>
    <row r="107" spans="1:234" s="55" customFormat="1" ht="27" customHeight="1">
      <c r="A107" s="97" t="s">
        <v>11</v>
      </c>
      <c r="B107" s="97" t="s">
        <v>14</v>
      </c>
      <c r="C107" s="91" t="s">
        <v>146</v>
      </c>
      <c r="D107" s="147">
        <f>25*10*636</f>
        <v>159000</v>
      </c>
      <c r="E107" s="52"/>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c r="DM107" s="53"/>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53"/>
      <c r="FC107" s="53"/>
      <c r="FD107" s="53"/>
      <c r="FE107" s="53"/>
      <c r="FF107" s="53"/>
      <c r="FG107" s="53"/>
      <c r="FH107" s="53"/>
      <c r="FI107" s="53"/>
      <c r="FJ107" s="53"/>
      <c r="FK107" s="53"/>
      <c r="FL107" s="53"/>
      <c r="FM107" s="53"/>
      <c r="FN107" s="53"/>
      <c r="FO107" s="53"/>
      <c r="FP107" s="53"/>
      <c r="FQ107" s="53"/>
      <c r="FR107" s="53"/>
      <c r="FS107" s="53"/>
      <c r="FT107" s="53"/>
      <c r="FU107" s="53"/>
      <c r="FV107" s="53"/>
      <c r="FW107" s="53"/>
      <c r="FX107" s="53"/>
      <c r="FY107" s="53"/>
      <c r="FZ107" s="53"/>
      <c r="GA107" s="53"/>
      <c r="GB107" s="53"/>
      <c r="GC107" s="53"/>
      <c r="GD107" s="53"/>
      <c r="GE107" s="53"/>
      <c r="GF107" s="53"/>
      <c r="GG107" s="53"/>
      <c r="GH107" s="53"/>
      <c r="GI107" s="53"/>
      <c r="GJ107" s="53"/>
      <c r="GK107" s="53"/>
      <c r="GL107" s="53"/>
      <c r="GM107" s="53"/>
      <c r="GN107" s="53"/>
      <c r="GO107" s="53"/>
      <c r="GP107" s="53"/>
      <c r="GQ107" s="53"/>
      <c r="GR107" s="53"/>
      <c r="GS107" s="53"/>
      <c r="GT107" s="53"/>
      <c r="GU107" s="53"/>
      <c r="GV107" s="53"/>
      <c r="GW107" s="53"/>
      <c r="GX107" s="53"/>
      <c r="GY107" s="53"/>
      <c r="GZ107" s="53"/>
      <c r="HA107" s="62"/>
      <c r="HB107" s="62"/>
      <c r="HC107" s="62"/>
      <c r="HD107" s="62"/>
      <c r="HE107" s="62"/>
      <c r="HF107" s="62"/>
      <c r="HG107" s="62"/>
      <c r="HH107" s="62"/>
      <c r="HI107" s="62"/>
      <c r="HJ107" s="62"/>
      <c r="HK107" s="62"/>
      <c r="HL107" s="62"/>
      <c r="HM107" s="62"/>
      <c r="HN107" s="62"/>
      <c r="HO107" s="62"/>
      <c r="HP107" s="62"/>
      <c r="HQ107" s="62"/>
      <c r="HR107" s="62"/>
      <c r="HS107" s="62"/>
      <c r="HT107" s="62"/>
      <c r="HU107" s="62"/>
      <c r="HV107" s="62"/>
      <c r="HW107" s="62"/>
      <c r="HX107" s="62"/>
      <c r="HY107" s="62"/>
      <c r="HZ107" s="62"/>
    </row>
    <row r="108" spans="1:234" s="55" customFormat="1" ht="25.5">
      <c r="A108" s="160"/>
      <c r="B108" s="160"/>
      <c r="C108" s="143" t="s">
        <v>147</v>
      </c>
      <c r="D108" s="169">
        <f>SUM(D109:D112)</f>
        <v>25900</v>
      </c>
      <c r="E108" s="171" t="s">
        <v>148</v>
      </c>
      <c r="F108" s="126"/>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c r="DM108" s="53"/>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53"/>
      <c r="FC108" s="53"/>
      <c r="FD108" s="53"/>
      <c r="FE108" s="53"/>
      <c r="FF108" s="53"/>
      <c r="FG108" s="53"/>
      <c r="FH108" s="53"/>
      <c r="FI108" s="53"/>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53"/>
      <c r="GO108" s="53"/>
      <c r="GP108" s="53"/>
      <c r="GQ108" s="53"/>
      <c r="GR108" s="53"/>
      <c r="GS108" s="53"/>
      <c r="GT108" s="53"/>
      <c r="GU108" s="53"/>
      <c r="GV108" s="53"/>
      <c r="GW108" s="53"/>
      <c r="GX108" s="53"/>
      <c r="GY108" s="53"/>
      <c r="GZ108" s="53"/>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62"/>
      <c r="HZ108" s="62"/>
    </row>
    <row r="109" spans="1:234" s="55" customFormat="1" ht="36" customHeight="1">
      <c r="A109" s="90" t="s">
        <v>11</v>
      </c>
      <c r="B109" s="90" t="s">
        <v>13</v>
      </c>
      <c r="C109" s="162" t="s">
        <v>149</v>
      </c>
      <c r="D109" s="147">
        <f>1*200000*1*7/1000</f>
        <v>1400</v>
      </c>
      <c r="E109" s="163" t="s">
        <v>114</v>
      </c>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c r="DM109" s="53"/>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53"/>
      <c r="FC109" s="53"/>
      <c r="FD109" s="53"/>
      <c r="FE109" s="53"/>
      <c r="FF109" s="53"/>
      <c r="FG109" s="53"/>
      <c r="FH109" s="53"/>
      <c r="FI109" s="53"/>
      <c r="FJ109" s="53"/>
      <c r="FK109" s="53"/>
      <c r="FL109" s="53"/>
      <c r="FM109" s="53"/>
      <c r="FN109" s="53"/>
      <c r="FO109" s="53"/>
      <c r="FP109" s="53"/>
      <c r="FQ109" s="53"/>
      <c r="FR109" s="53"/>
      <c r="FS109" s="53"/>
      <c r="FT109" s="53"/>
      <c r="FU109" s="53"/>
      <c r="FV109" s="53"/>
      <c r="FW109" s="53"/>
      <c r="FX109" s="53"/>
      <c r="FY109" s="53"/>
      <c r="FZ109" s="53"/>
      <c r="GA109" s="53"/>
      <c r="GB109" s="53"/>
      <c r="GC109" s="53"/>
      <c r="GD109" s="53"/>
      <c r="GE109" s="53"/>
      <c r="GF109" s="53"/>
      <c r="GG109" s="53"/>
      <c r="GH109" s="53"/>
      <c r="GI109" s="53"/>
      <c r="GJ109" s="53"/>
      <c r="GK109" s="53"/>
      <c r="GL109" s="53"/>
      <c r="GM109" s="53"/>
      <c r="GN109" s="53"/>
      <c r="GO109" s="53"/>
      <c r="GP109" s="53"/>
      <c r="GQ109" s="53"/>
      <c r="GR109" s="53"/>
      <c r="GS109" s="53"/>
      <c r="GT109" s="53"/>
      <c r="GU109" s="53"/>
      <c r="GV109" s="53"/>
      <c r="GW109" s="53"/>
      <c r="GX109" s="53"/>
      <c r="GY109" s="53"/>
      <c r="GZ109" s="53"/>
      <c r="HA109" s="62"/>
      <c r="HB109" s="62"/>
      <c r="HC109" s="62"/>
      <c r="HD109" s="62"/>
      <c r="HE109" s="62"/>
      <c r="HF109" s="62"/>
      <c r="HG109" s="62"/>
      <c r="HH109" s="62"/>
      <c r="HI109" s="62"/>
      <c r="HJ109" s="62"/>
      <c r="HK109" s="62"/>
      <c r="HL109" s="62"/>
      <c r="HM109" s="62"/>
      <c r="HN109" s="62"/>
      <c r="HO109" s="62"/>
      <c r="HP109" s="62"/>
      <c r="HQ109" s="62"/>
      <c r="HR109" s="62"/>
      <c r="HS109" s="62"/>
      <c r="HT109" s="62"/>
      <c r="HU109" s="62"/>
      <c r="HV109" s="62"/>
      <c r="HW109" s="62"/>
      <c r="HX109" s="62"/>
      <c r="HY109" s="62"/>
      <c r="HZ109" s="62"/>
    </row>
    <row r="110" spans="1:234" s="55" customFormat="1" ht="36" customHeight="1">
      <c r="A110" s="97" t="s">
        <v>11</v>
      </c>
      <c r="B110" s="97" t="s">
        <v>132</v>
      </c>
      <c r="C110" s="91" t="s">
        <v>150</v>
      </c>
      <c r="D110" s="48">
        <f>1*500000*7/1000</f>
        <v>3500</v>
      </c>
      <c r="E110" s="352" t="s">
        <v>151</v>
      </c>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26"/>
      <c r="DM110" s="126"/>
      <c r="DN110" s="126"/>
      <c r="DO110" s="126"/>
      <c r="DP110" s="126"/>
      <c r="DQ110" s="126"/>
      <c r="DR110" s="126"/>
      <c r="DS110" s="126"/>
      <c r="DT110" s="126"/>
      <c r="DU110" s="126"/>
      <c r="DV110" s="126"/>
      <c r="DW110" s="126"/>
      <c r="DX110" s="126"/>
      <c r="DY110" s="126"/>
      <c r="DZ110" s="126"/>
      <c r="EA110" s="126"/>
      <c r="EB110" s="126"/>
      <c r="EC110" s="126"/>
      <c r="ED110" s="126"/>
      <c r="EE110" s="126"/>
      <c r="EF110" s="126"/>
      <c r="EG110" s="126"/>
      <c r="EH110" s="126"/>
      <c r="EI110" s="126"/>
      <c r="EJ110" s="126"/>
      <c r="EK110" s="126"/>
      <c r="EL110" s="126"/>
      <c r="EM110" s="126"/>
      <c r="EN110" s="126"/>
      <c r="EO110" s="126"/>
      <c r="EP110" s="126"/>
      <c r="EQ110" s="126"/>
      <c r="ER110" s="126"/>
      <c r="ES110" s="126"/>
      <c r="ET110" s="126"/>
      <c r="EU110" s="126"/>
      <c r="EV110" s="126"/>
      <c r="EW110" s="126"/>
      <c r="EX110" s="126"/>
      <c r="EY110" s="126"/>
      <c r="EZ110" s="126"/>
      <c r="FA110" s="126"/>
      <c r="FB110" s="126"/>
      <c r="FC110" s="126"/>
      <c r="FD110" s="126"/>
      <c r="FE110" s="126"/>
      <c r="FF110" s="126"/>
      <c r="FG110" s="126"/>
      <c r="FH110" s="126"/>
      <c r="FI110" s="126"/>
      <c r="FJ110" s="126"/>
      <c r="FK110" s="126"/>
      <c r="FL110" s="126"/>
      <c r="FM110" s="126"/>
      <c r="FN110" s="126"/>
      <c r="FO110" s="126"/>
      <c r="FP110" s="126"/>
      <c r="FQ110" s="126"/>
      <c r="FR110" s="126"/>
      <c r="FS110" s="126"/>
      <c r="FT110" s="126"/>
      <c r="FU110" s="126"/>
      <c r="FV110" s="126"/>
      <c r="FW110" s="126"/>
      <c r="FX110" s="126"/>
      <c r="FY110" s="126"/>
      <c r="FZ110" s="126"/>
      <c r="GA110" s="126"/>
      <c r="GB110" s="126"/>
      <c r="GC110" s="126"/>
      <c r="GD110" s="126"/>
      <c r="GE110" s="126"/>
      <c r="GF110" s="126"/>
      <c r="GG110" s="126"/>
      <c r="GH110" s="126"/>
      <c r="GI110" s="126"/>
      <c r="GJ110" s="126"/>
      <c r="GK110" s="126"/>
      <c r="GL110" s="126"/>
      <c r="GM110" s="126"/>
      <c r="GN110" s="126"/>
      <c r="GO110" s="126"/>
      <c r="GP110" s="126"/>
      <c r="GQ110" s="126"/>
      <c r="GR110" s="126"/>
      <c r="GS110" s="126"/>
      <c r="GT110" s="126"/>
      <c r="GU110" s="126"/>
      <c r="GV110" s="126"/>
      <c r="GW110" s="126"/>
      <c r="GX110" s="126"/>
      <c r="GY110" s="126"/>
      <c r="GZ110" s="126"/>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row>
    <row r="111" spans="1:234" s="55" customFormat="1" ht="36" customHeight="1">
      <c r="A111" s="57">
        <v>6600</v>
      </c>
      <c r="B111" s="56">
        <v>6606</v>
      </c>
      <c r="C111" s="121" t="s">
        <v>152</v>
      </c>
      <c r="D111" s="48">
        <f>2*1200000*7/1000</f>
        <v>16800</v>
      </c>
      <c r="E111" s="352"/>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c r="CX111" s="126"/>
      <c r="CY111" s="126"/>
      <c r="CZ111" s="126"/>
      <c r="DA111" s="126"/>
      <c r="DB111" s="126"/>
      <c r="DC111" s="126"/>
      <c r="DD111" s="126"/>
      <c r="DE111" s="126"/>
      <c r="DF111" s="126"/>
      <c r="DG111" s="126"/>
      <c r="DH111" s="126"/>
      <c r="DI111" s="126"/>
      <c r="DJ111" s="126"/>
      <c r="DK111" s="126"/>
      <c r="DL111" s="126"/>
      <c r="DM111" s="126"/>
      <c r="DN111" s="126"/>
      <c r="DO111" s="126"/>
      <c r="DP111" s="126"/>
      <c r="DQ111" s="126"/>
      <c r="DR111" s="126"/>
      <c r="DS111" s="126"/>
      <c r="DT111" s="126"/>
      <c r="DU111" s="126"/>
      <c r="DV111" s="126"/>
      <c r="DW111" s="126"/>
      <c r="DX111" s="126"/>
      <c r="DY111" s="126"/>
      <c r="DZ111" s="126"/>
      <c r="EA111" s="126"/>
      <c r="EB111" s="126"/>
      <c r="EC111" s="126"/>
      <c r="ED111" s="126"/>
      <c r="EE111" s="126"/>
      <c r="EF111" s="126"/>
      <c r="EG111" s="126"/>
      <c r="EH111" s="126"/>
      <c r="EI111" s="126"/>
      <c r="EJ111" s="126"/>
      <c r="EK111" s="126"/>
      <c r="EL111" s="126"/>
      <c r="EM111" s="126"/>
      <c r="EN111" s="126"/>
      <c r="EO111" s="126"/>
      <c r="EP111" s="126"/>
      <c r="EQ111" s="126"/>
      <c r="ER111" s="126"/>
      <c r="ES111" s="126"/>
      <c r="ET111" s="126"/>
      <c r="EU111" s="126"/>
      <c r="EV111" s="126"/>
      <c r="EW111" s="126"/>
      <c r="EX111" s="126"/>
      <c r="EY111" s="126"/>
      <c r="EZ111" s="126"/>
      <c r="FA111" s="126"/>
      <c r="FB111" s="126"/>
      <c r="FC111" s="126"/>
      <c r="FD111" s="126"/>
      <c r="FE111" s="126"/>
      <c r="FF111" s="126"/>
      <c r="FG111" s="126"/>
      <c r="FH111" s="126"/>
      <c r="FI111" s="126"/>
      <c r="FJ111" s="126"/>
      <c r="FK111" s="126"/>
      <c r="FL111" s="126"/>
      <c r="FM111" s="126"/>
      <c r="FN111" s="126"/>
      <c r="FO111" s="126"/>
      <c r="FP111" s="126"/>
      <c r="FQ111" s="126"/>
      <c r="FR111" s="126"/>
      <c r="FS111" s="126"/>
      <c r="FT111" s="126"/>
      <c r="FU111" s="126"/>
      <c r="FV111" s="126"/>
      <c r="FW111" s="126"/>
      <c r="FX111" s="126"/>
      <c r="FY111" s="126"/>
      <c r="FZ111" s="126"/>
      <c r="GA111" s="126"/>
      <c r="GB111" s="126"/>
      <c r="GC111" s="126"/>
      <c r="GD111" s="126"/>
      <c r="GE111" s="126"/>
      <c r="GF111" s="126"/>
      <c r="GG111" s="126"/>
      <c r="GH111" s="126"/>
      <c r="GI111" s="126"/>
      <c r="GJ111" s="126"/>
      <c r="GK111" s="126"/>
      <c r="GL111" s="126"/>
      <c r="GM111" s="126"/>
      <c r="GN111" s="126"/>
      <c r="GO111" s="126"/>
      <c r="GP111" s="126"/>
      <c r="GQ111" s="126"/>
      <c r="GR111" s="126"/>
      <c r="GS111" s="126"/>
      <c r="GT111" s="126"/>
      <c r="GU111" s="126"/>
      <c r="GV111" s="126"/>
      <c r="GW111" s="126"/>
      <c r="GX111" s="126"/>
      <c r="GY111" s="126"/>
      <c r="GZ111" s="126"/>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row>
    <row r="112" spans="1:234" s="55" customFormat="1" ht="36" customHeight="1">
      <c r="A112" s="97" t="s">
        <v>11</v>
      </c>
      <c r="B112" s="97" t="s">
        <v>14</v>
      </c>
      <c r="C112" s="91" t="s">
        <v>153</v>
      </c>
      <c r="D112" s="48">
        <f>30*20000*7/1000</f>
        <v>4200</v>
      </c>
      <c r="E112" s="82" t="s">
        <v>154</v>
      </c>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c r="CX112" s="126"/>
      <c r="CY112" s="126"/>
      <c r="CZ112" s="126"/>
      <c r="DA112" s="126"/>
      <c r="DB112" s="126"/>
      <c r="DC112" s="126"/>
      <c r="DD112" s="126"/>
      <c r="DE112" s="126"/>
      <c r="DF112" s="126"/>
      <c r="DG112" s="126"/>
      <c r="DH112" s="126"/>
      <c r="DI112" s="126"/>
      <c r="DJ112" s="126"/>
      <c r="DK112" s="126"/>
      <c r="DL112" s="126"/>
      <c r="DM112" s="126"/>
      <c r="DN112" s="126"/>
      <c r="DO112" s="126"/>
      <c r="DP112" s="126"/>
      <c r="DQ112" s="126"/>
      <c r="DR112" s="126"/>
      <c r="DS112" s="126"/>
      <c r="DT112" s="126"/>
      <c r="DU112" s="126"/>
      <c r="DV112" s="126"/>
      <c r="DW112" s="126"/>
      <c r="DX112" s="126"/>
      <c r="DY112" s="126"/>
      <c r="DZ112" s="126"/>
      <c r="EA112" s="126"/>
      <c r="EB112" s="126"/>
      <c r="EC112" s="126"/>
      <c r="ED112" s="126"/>
      <c r="EE112" s="126"/>
      <c r="EF112" s="126"/>
      <c r="EG112" s="126"/>
      <c r="EH112" s="126"/>
      <c r="EI112" s="126"/>
      <c r="EJ112" s="126"/>
      <c r="EK112" s="126"/>
      <c r="EL112" s="126"/>
      <c r="EM112" s="126"/>
      <c r="EN112" s="126"/>
      <c r="EO112" s="126"/>
      <c r="EP112" s="126"/>
      <c r="EQ112" s="126"/>
      <c r="ER112" s="126"/>
      <c r="ES112" s="126"/>
      <c r="ET112" s="126"/>
      <c r="EU112" s="126"/>
      <c r="EV112" s="126"/>
      <c r="EW112" s="126"/>
      <c r="EX112" s="126"/>
      <c r="EY112" s="126"/>
      <c r="EZ112" s="126"/>
      <c r="FA112" s="126"/>
      <c r="FB112" s="126"/>
      <c r="FC112" s="126"/>
      <c r="FD112" s="126"/>
      <c r="FE112" s="126"/>
      <c r="FF112" s="126"/>
      <c r="FG112" s="126"/>
      <c r="FH112" s="126"/>
      <c r="FI112" s="126"/>
      <c r="FJ112" s="126"/>
      <c r="FK112" s="126"/>
      <c r="FL112" s="126"/>
      <c r="FM112" s="126"/>
      <c r="FN112" s="126"/>
      <c r="FO112" s="126"/>
      <c r="FP112" s="126"/>
      <c r="FQ112" s="126"/>
      <c r="FR112" s="126"/>
      <c r="FS112" s="126"/>
      <c r="FT112" s="126"/>
      <c r="FU112" s="126"/>
      <c r="FV112" s="126"/>
      <c r="FW112" s="126"/>
      <c r="FX112" s="126"/>
      <c r="FY112" s="126"/>
      <c r="FZ112" s="126"/>
      <c r="GA112" s="126"/>
      <c r="GB112" s="126"/>
      <c r="GC112" s="126"/>
      <c r="GD112" s="126"/>
      <c r="GE112" s="126"/>
      <c r="GF112" s="126"/>
      <c r="GG112" s="126"/>
      <c r="GH112" s="126"/>
      <c r="GI112" s="126"/>
      <c r="GJ112" s="126"/>
      <c r="GK112" s="126"/>
      <c r="GL112" s="126"/>
      <c r="GM112" s="126"/>
      <c r="GN112" s="126"/>
      <c r="GO112" s="126"/>
      <c r="GP112" s="126"/>
      <c r="GQ112" s="126"/>
      <c r="GR112" s="126"/>
      <c r="GS112" s="126"/>
      <c r="GT112" s="126"/>
      <c r="GU112" s="126"/>
      <c r="GV112" s="126"/>
      <c r="GW112" s="126"/>
      <c r="GX112" s="126"/>
      <c r="GY112" s="126"/>
      <c r="GZ112" s="126"/>
      <c r="HA112" s="62"/>
      <c r="HB112" s="62"/>
      <c r="HC112" s="62"/>
      <c r="HD112" s="62"/>
      <c r="HE112" s="62"/>
      <c r="HF112" s="62"/>
      <c r="HG112" s="62"/>
      <c r="HH112" s="62"/>
      <c r="HI112" s="62"/>
      <c r="HJ112" s="62"/>
      <c r="HK112" s="62"/>
      <c r="HL112" s="62"/>
      <c r="HM112" s="62"/>
      <c r="HN112" s="62"/>
      <c r="HO112" s="62"/>
      <c r="HP112" s="62"/>
      <c r="HQ112" s="62"/>
      <c r="HR112" s="62"/>
      <c r="HS112" s="62"/>
      <c r="HT112" s="62"/>
      <c r="HU112" s="62"/>
      <c r="HV112" s="62"/>
      <c r="HW112" s="62"/>
      <c r="HX112" s="62"/>
      <c r="HY112" s="62"/>
      <c r="HZ112" s="62"/>
    </row>
    <row r="113" spans="1:234" s="55" customFormat="1" ht="38.25" customHeight="1">
      <c r="A113" s="160"/>
      <c r="B113" s="160"/>
      <c r="C113" s="170" t="s">
        <v>155</v>
      </c>
      <c r="D113" s="169">
        <f>SUM(D114:D117)</f>
        <v>83700</v>
      </c>
      <c r="E113" s="137"/>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c r="DD113" s="53"/>
      <c r="DE113" s="53"/>
      <c r="DF113" s="53"/>
      <c r="DG113" s="53"/>
      <c r="DH113" s="53"/>
      <c r="DI113" s="53"/>
      <c r="DJ113" s="53"/>
      <c r="DK113" s="53"/>
      <c r="DL113" s="53"/>
      <c r="DM113" s="53"/>
      <c r="DN113" s="53"/>
      <c r="DO113" s="53"/>
      <c r="DP113" s="53"/>
      <c r="DQ113" s="53"/>
      <c r="DR113" s="53"/>
      <c r="DS113" s="53"/>
      <c r="DT113" s="53"/>
      <c r="DU113" s="53"/>
      <c r="DV113" s="53"/>
      <c r="DW113" s="53"/>
      <c r="DX113" s="53"/>
      <c r="DY113" s="53"/>
      <c r="DZ113" s="53"/>
      <c r="EA113" s="53"/>
      <c r="EB113" s="53"/>
      <c r="EC113" s="53"/>
      <c r="ED113" s="53"/>
      <c r="EE113" s="53"/>
      <c r="EF113" s="53"/>
      <c r="EG113" s="53"/>
      <c r="EH113" s="53"/>
      <c r="EI113" s="53"/>
      <c r="EJ113" s="53"/>
      <c r="EK113" s="53"/>
      <c r="EL113" s="53"/>
      <c r="EM113" s="53"/>
      <c r="EN113" s="53"/>
      <c r="EO113" s="53"/>
      <c r="EP113" s="53"/>
      <c r="EQ113" s="53"/>
      <c r="ER113" s="53"/>
      <c r="ES113" s="53"/>
      <c r="ET113" s="53"/>
      <c r="EU113" s="53"/>
      <c r="EV113" s="53"/>
      <c r="EW113" s="53"/>
      <c r="EX113" s="53"/>
      <c r="EY113" s="53"/>
      <c r="EZ113" s="53"/>
      <c r="FA113" s="53"/>
      <c r="FB113" s="53"/>
      <c r="FC113" s="53"/>
      <c r="FD113" s="53"/>
      <c r="FE113" s="53"/>
      <c r="FF113" s="53"/>
      <c r="FG113" s="53"/>
      <c r="FH113" s="53"/>
      <c r="FI113" s="53"/>
      <c r="FJ113" s="53"/>
      <c r="FK113" s="53"/>
      <c r="FL113" s="53"/>
      <c r="FM113" s="53"/>
      <c r="FN113" s="53"/>
      <c r="FO113" s="53"/>
      <c r="FP113" s="53"/>
      <c r="FQ113" s="53"/>
      <c r="FR113" s="53"/>
      <c r="FS113" s="53"/>
      <c r="FT113" s="53"/>
      <c r="FU113" s="53"/>
      <c r="FV113" s="53"/>
      <c r="FW113" s="53"/>
      <c r="FX113" s="53"/>
      <c r="FY113" s="53"/>
      <c r="FZ113" s="53"/>
      <c r="GA113" s="53"/>
      <c r="GB113" s="53"/>
      <c r="GC113" s="53"/>
      <c r="GD113" s="53"/>
      <c r="GE113" s="53"/>
      <c r="GF113" s="53"/>
      <c r="GG113" s="53"/>
      <c r="GH113" s="53"/>
      <c r="GI113" s="53"/>
      <c r="GJ113" s="53"/>
      <c r="GK113" s="53"/>
      <c r="GL113" s="53"/>
      <c r="GM113" s="53"/>
      <c r="GN113" s="53"/>
      <c r="GO113" s="53"/>
      <c r="GP113" s="53"/>
      <c r="GQ113" s="53"/>
      <c r="GR113" s="53"/>
      <c r="GS113" s="53"/>
      <c r="GT113" s="53"/>
      <c r="GU113" s="53"/>
      <c r="GV113" s="53"/>
      <c r="GW113" s="53"/>
      <c r="GX113" s="53"/>
      <c r="GY113" s="53"/>
      <c r="GZ113" s="53"/>
      <c r="HA113" s="62"/>
      <c r="HB113" s="62"/>
      <c r="HC113" s="62"/>
      <c r="HD113" s="62"/>
      <c r="HE113" s="62"/>
      <c r="HF113" s="62"/>
      <c r="HG113" s="62"/>
      <c r="HH113" s="62"/>
      <c r="HI113" s="62"/>
      <c r="HJ113" s="62"/>
      <c r="HK113" s="62"/>
      <c r="HL113" s="62"/>
      <c r="HM113" s="62"/>
      <c r="HN113" s="62"/>
      <c r="HO113" s="62"/>
      <c r="HP113" s="62"/>
      <c r="HQ113" s="62"/>
      <c r="HR113" s="62"/>
      <c r="HS113" s="62"/>
      <c r="HT113" s="62"/>
      <c r="HU113" s="62"/>
      <c r="HV113" s="62"/>
      <c r="HW113" s="62"/>
      <c r="HX113" s="62"/>
      <c r="HY113" s="62"/>
      <c r="HZ113" s="62"/>
    </row>
    <row r="114" spans="1:234" s="55" customFormat="1" ht="34.5" customHeight="1">
      <c r="A114" s="90" t="s">
        <v>11</v>
      </c>
      <c r="B114" s="90" t="s">
        <v>13</v>
      </c>
      <c r="C114" s="162" t="s">
        <v>156</v>
      </c>
      <c r="D114" s="147">
        <f>1*100000*1*62/1000</f>
        <v>6200</v>
      </c>
      <c r="E114" s="163" t="s">
        <v>114</v>
      </c>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c r="FG114" s="53"/>
      <c r="FH114" s="53"/>
      <c r="FI114" s="53"/>
      <c r="FJ114" s="53"/>
      <c r="FK114" s="53"/>
      <c r="FL114" s="53"/>
      <c r="FM114" s="53"/>
      <c r="FN114" s="53"/>
      <c r="FO114" s="53"/>
      <c r="FP114" s="53"/>
      <c r="FQ114" s="53"/>
      <c r="FR114" s="53"/>
      <c r="FS114" s="53"/>
      <c r="FT114" s="53"/>
      <c r="FU114" s="53"/>
      <c r="FV114" s="53"/>
      <c r="FW114" s="53"/>
      <c r="FX114" s="53"/>
      <c r="FY114" s="53"/>
      <c r="FZ114" s="53"/>
      <c r="GA114" s="53"/>
      <c r="GB114" s="53"/>
      <c r="GC114" s="53"/>
      <c r="GD114" s="53"/>
      <c r="GE114" s="53"/>
      <c r="GF114" s="53"/>
      <c r="GG114" s="53"/>
      <c r="GH114" s="53"/>
      <c r="GI114" s="53"/>
      <c r="GJ114" s="53"/>
      <c r="GK114" s="53"/>
      <c r="GL114" s="53"/>
      <c r="GM114" s="53"/>
      <c r="GN114" s="53"/>
      <c r="GO114" s="53"/>
      <c r="GP114" s="53"/>
      <c r="GQ114" s="53"/>
      <c r="GR114" s="53"/>
      <c r="GS114" s="53"/>
      <c r="GT114" s="53"/>
      <c r="GU114" s="53"/>
      <c r="GV114" s="53"/>
      <c r="GW114" s="53"/>
      <c r="GX114" s="53"/>
      <c r="GY114" s="53"/>
      <c r="GZ114" s="53"/>
      <c r="HA114" s="62"/>
      <c r="HB114" s="62"/>
      <c r="HC114" s="62"/>
      <c r="HD114" s="62"/>
      <c r="HE114" s="62"/>
      <c r="HF114" s="62"/>
      <c r="HG114" s="62"/>
      <c r="HH114" s="62"/>
      <c r="HI114" s="62"/>
      <c r="HJ114" s="62"/>
      <c r="HK114" s="62"/>
      <c r="HL114" s="62"/>
      <c r="HM114" s="62"/>
      <c r="HN114" s="62"/>
      <c r="HO114" s="62"/>
      <c r="HP114" s="62"/>
      <c r="HQ114" s="62"/>
      <c r="HR114" s="62"/>
      <c r="HS114" s="62"/>
      <c r="HT114" s="62"/>
      <c r="HU114" s="62"/>
      <c r="HV114" s="62"/>
      <c r="HW114" s="62"/>
      <c r="HX114" s="62"/>
      <c r="HY114" s="62"/>
      <c r="HZ114" s="62"/>
    </row>
    <row r="115" spans="1:234" s="55" customFormat="1" ht="34.5" customHeight="1">
      <c r="A115" s="97" t="s">
        <v>11</v>
      </c>
      <c r="B115" s="97" t="s">
        <v>132</v>
      </c>
      <c r="C115" s="91" t="s">
        <v>157</v>
      </c>
      <c r="D115" s="48">
        <f>1*200000*62/1000</f>
        <v>12400</v>
      </c>
      <c r="E115" s="352" t="s">
        <v>151</v>
      </c>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c r="CX115" s="126"/>
      <c r="CY115" s="126"/>
      <c r="CZ115" s="126"/>
      <c r="DA115" s="126"/>
      <c r="DB115" s="126"/>
      <c r="DC115" s="126"/>
      <c r="DD115" s="126"/>
      <c r="DE115" s="126"/>
      <c r="DF115" s="126"/>
      <c r="DG115" s="126"/>
      <c r="DH115" s="126"/>
      <c r="DI115" s="126"/>
      <c r="DJ115" s="126"/>
      <c r="DK115" s="126"/>
      <c r="DL115" s="126"/>
      <c r="DM115" s="126"/>
      <c r="DN115" s="126"/>
      <c r="DO115" s="126"/>
      <c r="DP115" s="126"/>
      <c r="DQ115" s="126"/>
      <c r="DR115" s="126"/>
      <c r="DS115" s="126"/>
      <c r="DT115" s="126"/>
      <c r="DU115" s="126"/>
      <c r="DV115" s="126"/>
      <c r="DW115" s="126"/>
      <c r="DX115" s="126"/>
      <c r="DY115" s="126"/>
      <c r="DZ115" s="126"/>
      <c r="EA115" s="126"/>
      <c r="EB115" s="126"/>
      <c r="EC115" s="126"/>
      <c r="ED115" s="126"/>
      <c r="EE115" s="126"/>
      <c r="EF115" s="126"/>
      <c r="EG115" s="126"/>
      <c r="EH115" s="126"/>
      <c r="EI115" s="126"/>
      <c r="EJ115" s="126"/>
      <c r="EK115" s="126"/>
      <c r="EL115" s="126"/>
      <c r="EM115" s="126"/>
      <c r="EN115" s="126"/>
      <c r="EO115" s="126"/>
      <c r="EP115" s="126"/>
      <c r="EQ115" s="126"/>
      <c r="ER115" s="126"/>
      <c r="ES115" s="126"/>
      <c r="ET115" s="126"/>
      <c r="EU115" s="126"/>
      <c r="EV115" s="126"/>
      <c r="EW115" s="126"/>
      <c r="EX115" s="126"/>
      <c r="EY115" s="126"/>
      <c r="EZ115" s="126"/>
      <c r="FA115" s="126"/>
      <c r="FB115" s="126"/>
      <c r="FC115" s="126"/>
      <c r="FD115" s="126"/>
      <c r="FE115" s="126"/>
      <c r="FF115" s="126"/>
      <c r="FG115" s="126"/>
      <c r="FH115" s="126"/>
      <c r="FI115" s="126"/>
      <c r="FJ115" s="126"/>
      <c r="FK115" s="126"/>
      <c r="FL115" s="126"/>
      <c r="FM115" s="126"/>
      <c r="FN115" s="126"/>
      <c r="FO115" s="126"/>
      <c r="FP115" s="126"/>
      <c r="FQ115" s="126"/>
      <c r="FR115" s="126"/>
      <c r="FS115" s="126"/>
      <c r="FT115" s="126"/>
      <c r="FU115" s="126"/>
      <c r="FV115" s="126"/>
      <c r="FW115" s="126"/>
      <c r="FX115" s="126"/>
      <c r="FY115" s="126"/>
      <c r="FZ115" s="126"/>
      <c r="GA115" s="126"/>
      <c r="GB115" s="126"/>
      <c r="GC115" s="126"/>
      <c r="GD115" s="126"/>
      <c r="GE115" s="126"/>
      <c r="GF115" s="126"/>
      <c r="GG115" s="126"/>
      <c r="GH115" s="126"/>
      <c r="GI115" s="126"/>
      <c r="GJ115" s="126"/>
      <c r="GK115" s="126"/>
      <c r="GL115" s="126"/>
      <c r="GM115" s="126"/>
      <c r="GN115" s="126"/>
      <c r="GO115" s="126"/>
      <c r="GP115" s="126"/>
      <c r="GQ115" s="126"/>
      <c r="GR115" s="126"/>
      <c r="GS115" s="126"/>
      <c r="GT115" s="126"/>
      <c r="GU115" s="126"/>
      <c r="GV115" s="126"/>
      <c r="GW115" s="126"/>
      <c r="GX115" s="126"/>
      <c r="GY115" s="126"/>
      <c r="GZ115" s="126"/>
      <c r="HA115" s="62"/>
      <c r="HB115" s="62"/>
      <c r="HC115" s="62"/>
      <c r="HD115" s="62"/>
      <c r="HE115" s="62"/>
      <c r="HF115" s="62"/>
      <c r="HG115" s="62"/>
      <c r="HH115" s="62"/>
      <c r="HI115" s="62"/>
      <c r="HJ115" s="62"/>
      <c r="HK115" s="62"/>
      <c r="HL115" s="62"/>
      <c r="HM115" s="62"/>
      <c r="HN115" s="62"/>
      <c r="HO115" s="62"/>
      <c r="HP115" s="62"/>
      <c r="HQ115" s="62"/>
      <c r="HR115" s="62"/>
      <c r="HS115" s="62"/>
      <c r="HT115" s="62"/>
      <c r="HU115" s="62"/>
      <c r="HV115" s="62"/>
      <c r="HW115" s="62"/>
      <c r="HX115" s="62"/>
      <c r="HY115" s="62"/>
      <c r="HZ115" s="62"/>
    </row>
    <row r="116" spans="1:234" s="55" customFormat="1" ht="34.5" customHeight="1">
      <c r="A116" s="57">
        <v>6600</v>
      </c>
      <c r="B116" s="56">
        <v>6606</v>
      </c>
      <c r="C116" s="121" t="s">
        <v>158</v>
      </c>
      <c r="D116" s="48">
        <f>1*800000*62/1000</f>
        <v>49600</v>
      </c>
      <c r="E116" s="352"/>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c r="CX116" s="126"/>
      <c r="CY116" s="126"/>
      <c r="CZ116" s="126"/>
      <c r="DA116" s="126"/>
      <c r="DB116" s="126"/>
      <c r="DC116" s="126"/>
      <c r="DD116" s="126"/>
      <c r="DE116" s="126"/>
      <c r="DF116" s="126"/>
      <c r="DG116" s="126"/>
      <c r="DH116" s="126"/>
      <c r="DI116" s="126"/>
      <c r="DJ116" s="126"/>
      <c r="DK116" s="126"/>
      <c r="DL116" s="126"/>
      <c r="DM116" s="126"/>
      <c r="DN116" s="126"/>
      <c r="DO116" s="126"/>
      <c r="DP116" s="126"/>
      <c r="DQ116" s="126"/>
      <c r="DR116" s="126"/>
      <c r="DS116" s="126"/>
      <c r="DT116" s="126"/>
      <c r="DU116" s="126"/>
      <c r="DV116" s="126"/>
      <c r="DW116" s="126"/>
      <c r="DX116" s="126"/>
      <c r="DY116" s="126"/>
      <c r="DZ116" s="126"/>
      <c r="EA116" s="126"/>
      <c r="EB116" s="126"/>
      <c r="EC116" s="126"/>
      <c r="ED116" s="126"/>
      <c r="EE116" s="126"/>
      <c r="EF116" s="126"/>
      <c r="EG116" s="126"/>
      <c r="EH116" s="126"/>
      <c r="EI116" s="126"/>
      <c r="EJ116" s="126"/>
      <c r="EK116" s="126"/>
      <c r="EL116" s="126"/>
      <c r="EM116" s="126"/>
      <c r="EN116" s="126"/>
      <c r="EO116" s="126"/>
      <c r="EP116" s="126"/>
      <c r="EQ116" s="126"/>
      <c r="ER116" s="126"/>
      <c r="ES116" s="126"/>
      <c r="ET116" s="126"/>
      <c r="EU116" s="126"/>
      <c r="EV116" s="126"/>
      <c r="EW116" s="126"/>
      <c r="EX116" s="126"/>
      <c r="EY116" s="126"/>
      <c r="EZ116" s="126"/>
      <c r="FA116" s="126"/>
      <c r="FB116" s="126"/>
      <c r="FC116" s="126"/>
      <c r="FD116" s="126"/>
      <c r="FE116" s="126"/>
      <c r="FF116" s="126"/>
      <c r="FG116" s="126"/>
      <c r="FH116" s="126"/>
      <c r="FI116" s="126"/>
      <c r="FJ116" s="126"/>
      <c r="FK116" s="126"/>
      <c r="FL116" s="126"/>
      <c r="FM116" s="126"/>
      <c r="FN116" s="126"/>
      <c r="FO116" s="126"/>
      <c r="FP116" s="126"/>
      <c r="FQ116" s="126"/>
      <c r="FR116" s="126"/>
      <c r="FS116" s="126"/>
      <c r="FT116" s="126"/>
      <c r="FU116" s="126"/>
      <c r="FV116" s="126"/>
      <c r="FW116" s="126"/>
      <c r="FX116" s="126"/>
      <c r="FY116" s="126"/>
      <c r="FZ116" s="126"/>
      <c r="GA116" s="126"/>
      <c r="GB116" s="126"/>
      <c r="GC116" s="126"/>
      <c r="GD116" s="126"/>
      <c r="GE116" s="126"/>
      <c r="GF116" s="126"/>
      <c r="GG116" s="126"/>
      <c r="GH116" s="126"/>
      <c r="GI116" s="126"/>
      <c r="GJ116" s="126"/>
      <c r="GK116" s="126"/>
      <c r="GL116" s="126"/>
      <c r="GM116" s="126"/>
      <c r="GN116" s="126"/>
      <c r="GO116" s="126"/>
      <c r="GP116" s="126"/>
      <c r="GQ116" s="126"/>
      <c r="GR116" s="126"/>
      <c r="GS116" s="126"/>
      <c r="GT116" s="126"/>
      <c r="GU116" s="126"/>
      <c r="GV116" s="126"/>
      <c r="GW116" s="126"/>
      <c r="GX116" s="126"/>
      <c r="GY116" s="126"/>
      <c r="GZ116" s="126"/>
      <c r="HA116" s="62"/>
      <c r="HB116" s="62"/>
      <c r="HC116" s="62"/>
      <c r="HD116" s="62"/>
      <c r="HE116" s="62"/>
      <c r="HF116" s="62"/>
      <c r="HG116" s="62"/>
      <c r="HH116" s="62"/>
      <c r="HI116" s="62"/>
      <c r="HJ116" s="62"/>
      <c r="HK116" s="62"/>
      <c r="HL116" s="62"/>
      <c r="HM116" s="62"/>
      <c r="HN116" s="62"/>
      <c r="HO116" s="62"/>
      <c r="HP116" s="62"/>
      <c r="HQ116" s="62"/>
      <c r="HR116" s="62"/>
      <c r="HS116" s="62"/>
      <c r="HT116" s="62"/>
      <c r="HU116" s="62"/>
      <c r="HV116" s="62"/>
      <c r="HW116" s="62"/>
      <c r="HX116" s="62"/>
      <c r="HY116" s="62"/>
      <c r="HZ116" s="62"/>
    </row>
    <row r="117" spans="1:234" s="55" customFormat="1" ht="34.5" customHeight="1">
      <c r="A117" s="97" t="s">
        <v>11</v>
      </c>
      <c r="B117" s="97" t="s">
        <v>14</v>
      </c>
      <c r="C117" s="91" t="s">
        <v>159</v>
      </c>
      <c r="D117" s="48">
        <f>25*10000*62/1000</f>
        <v>15500</v>
      </c>
      <c r="E117" s="82" t="s">
        <v>116</v>
      </c>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6"/>
      <c r="CY117" s="126"/>
      <c r="CZ117" s="126"/>
      <c r="DA117" s="126"/>
      <c r="DB117" s="126"/>
      <c r="DC117" s="126"/>
      <c r="DD117" s="126"/>
      <c r="DE117" s="126"/>
      <c r="DF117" s="126"/>
      <c r="DG117" s="126"/>
      <c r="DH117" s="126"/>
      <c r="DI117" s="126"/>
      <c r="DJ117" s="126"/>
      <c r="DK117" s="126"/>
      <c r="DL117" s="126"/>
      <c r="DM117" s="126"/>
      <c r="DN117" s="126"/>
      <c r="DO117" s="126"/>
      <c r="DP117" s="126"/>
      <c r="DQ117" s="126"/>
      <c r="DR117" s="126"/>
      <c r="DS117" s="126"/>
      <c r="DT117" s="126"/>
      <c r="DU117" s="126"/>
      <c r="DV117" s="126"/>
      <c r="DW117" s="126"/>
      <c r="DX117" s="126"/>
      <c r="DY117" s="126"/>
      <c r="DZ117" s="126"/>
      <c r="EA117" s="126"/>
      <c r="EB117" s="126"/>
      <c r="EC117" s="126"/>
      <c r="ED117" s="126"/>
      <c r="EE117" s="126"/>
      <c r="EF117" s="126"/>
      <c r="EG117" s="126"/>
      <c r="EH117" s="126"/>
      <c r="EI117" s="126"/>
      <c r="EJ117" s="126"/>
      <c r="EK117" s="126"/>
      <c r="EL117" s="126"/>
      <c r="EM117" s="126"/>
      <c r="EN117" s="126"/>
      <c r="EO117" s="126"/>
      <c r="EP117" s="126"/>
      <c r="EQ117" s="126"/>
      <c r="ER117" s="126"/>
      <c r="ES117" s="126"/>
      <c r="ET117" s="126"/>
      <c r="EU117" s="126"/>
      <c r="EV117" s="126"/>
      <c r="EW117" s="126"/>
      <c r="EX117" s="126"/>
      <c r="EY117" s="126"/>
      <c r="EZ117" s="126"/>
      <c r="FA117" s="126"/>
      <c r="FB117" s="126"/>
      <c r="FC117" s="126"/>
      <c r="FD117" s="126"/>
      <c r="FE117" s="126"/>
      <c r="FF117" s="126"/>
      <c r="FG117" s="126"/>
      <c r="FH117" s="126"/>
      <c r="FI117" s="126"/>
      <c r="FJ117" s="126"/>
      <c r="FK117" s="126"/>
      <c r="FL117" s="126"/>
      <c r="FM117" s="126"/>
      <c r="FN117" s="126"/>
      <c r="FO117" s="126"/>
      <c r="FP117" s="126"/>
      <c r="FQ117" s="126"/>
      <c r="FR117" s="126"/>
      <c r="FS117" s="126"/>
      <c r="FT117" s="126"/>
      <c r="FU117" s="126"/>
      <c r="FV117" s="126"/>
      <c r="FW117" s="126"/>
      <c r="FX117" s="126"/>
      <c r="FY117" s="126"/>
      <c r="FZ117" s="126"/>
      <c r="GA117" s="126"/>
      <c r="GB117" s="126"/>
      <c r="GC117" s="126"/>
      <c r="GD117" s="126"/>
      <c r="GE117" s="126"/>
      <c r="GF117" s="126"/>
      <c r="GG117" s="126"/>
      <c r="GH117" s="126"/>
      <c r="GI117" s="126"/>
      <c r="GJ117" s="126"/>
      <c r="GK117" s="126"/>
      <c r="GL117" s="126"/>
      <c r="GM117" s="126"/>
      <c r="GN117" s="126"/>
      <c r="GO117" s="126"/>
      <c r="GP117" s="126"/>
      <c r="GQ117" s="126"/>
      <c r="GR117" s="126"/>
      <c r="GS117" s="126"/>
      <c r="GT117" s="126"/>
      <c r="GU117" s="126"/>
      <c r="GV117" s="126"/>
      <c r="GW117" s="126"/>
      <c r="GX117" s="126"/>
      <c r="GY117" s="126"/>
      <c r="GZ117" s="126"/>
      <c r="HA117" s="62"/>
      <c r="HB117" s="62"/>
      <c r="HC117" s="62"/>
      <c r="HD117" s="62"/>
      <c r="HE117" s="62"/>
      <c r="HF117" s="62"/>
      <c r="HG117" s="62"/>
      <c r="HH117" s="62"/>
      <c r="HI117" s="62"/>
      <c r="HJ117" s="62"/>
      <c r="HK117" s="62"/>
      <c r="HL117" s="62"/>
      <c r="HM117" s="62"/>
      <c r="HN117" s="62"/>
      <c r="HO117" s="62"/>
      <c r="HP117" s="62"/>
      <c r="HQ117" s="62"/>
      <c r="HR117" s="62"/>
      <c r="HS117" s="62"/>
      <c r="HT117" s="62"/>
      <c r="HU117" s="62"/>
      <c r="HV117" s="62"/>
      <c r="HW117" s="62"/>
      <c r="HX117" s="62"/>
      <c r="HY117" s="62"/>
      <c r="HZ117" s="62"/>
    </row>
    <row r="118" spans="1:234" s="89" customFormat="1" ht="25.5">
      <c r="A118" s="49"/>
      <c r="B118" s="49"/>
      <c r="C118" s="117" t="s">
        <v>160</v>
      </c>
      <c r="D118" s="51">
        <f>SUM(D119:D123)</f>
        <v>265191.48</v>
      </c>
      <c r="E118" s="138" t="s">
        <v>161</v>
      </c>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c r="CX118" s="126"/>
      <c r="CY118" s="126"/>
      <c r="CZ118" s="126"/>
      <c r="DA118" s="126"/>
      <c r="DB118" s="126"/>
      <c r="DC118" s="126"/>
      <c r="DD118" s="126"/>
      <c r="DE118" s="126"/>
      <c r="DF118" s="126"/>
      <c r="DG118" s="126"/>
      <c r="DH118" s="126"/>
      <c r="DI118" s="126"/>
      <c r="DJ118" s="126"/>
      <c r="DK118" s="126"/>
      <c r="DL118" s="126"/>
      <c r="DM118" s="126"/>
      <c r="DN118" s="126"/>
      <c r="DO118" s="126"/>
      <c r="DP118" s="126"/>
      <c r="DQ118" s="126"/>
      <c r="DR118" s="126"/>
      <c r="DS118" s="126"/>
      <c r="DT118" s="126"/>
      <c r="DU118" s="126"/>
      <c r="DV118" s="126"/>
      <c r="DW118" s="126"/>
      <c r="DX118" s="126"/>
      <c r="DY118" s="126"/>
      <c r="DZ118" s="126"/>
      <c r="EA118" s="126"/>
      <c r="EB118" s="126"/>
      <c r="EC118" s="126"/>
      <c r="ED118" s="126"/>
      <c r="EE118" s="126"/>
      <c r="EF118" s="126"/>
      <c r="EG118" s="126"/>
      <c r="EH118" s="126"/>
      <c r="EI118" s="126"/>
      <c r="EJ118" s="126"/>
      <c r="EK118" s="126"/>
      <c r="EL118" s="126"/>
      <c r="EM118" s="126"/>
      <c r="EN118" s="126"/>
      <c r="EO118" s="126"/>
      <c r="EP118" s="126"/>
      <c r="EQ118" s="126"/>
      <c r="ER118" s="126"/>
      <c r="ES118" s="126"/>
      <c r="ET118" s="126"/>
      <c r="EU118" s="126"/>
      <c r="EV118" s="126"/>
      <c r="EW118" s="126"/>
      <c r="EX118" s="126"/>
      <c r="EY118" s="126"/>
      <c r="EZ118" s="126"/>
      <c r="FA118" s="126"/>
      <c r="FB118" s="126"/>
      <c r="FC118" s="126"/>
      <c r="FD118" s="126"/>
      <c r="FE118" s="126"/>
      <c r="FF118" s="126"/>
      <c r="FG118" s="126"/>
      <c r="FH118" s="126"/>
      <c r="FI118" s="126"/>
      <c r="FJ118" s="126"/>
      <c r="FK118" s="126"/>
      <c r="FL118" s="126"/>
      <c r="FM118" s="126"/>
      <c r="FN118" s="126"/>
      <c r="FO118" s="126"/>
      <c r="FP118" s="126"/>
      <c r="FQ118" s="126"/>
      <c r="FR118" s="126"/>
      <c r="FS118" s="126"/>
      <c r="FT118" s="126"/>
      <c r="FU118" s="126"/>
      <c r="FV118" s="126"/>
      <c r="FW118" s="126"/>
      <c r="FX118" s="126"/>
      <c r="FY118" s="126"/>
      <c r="FZ118" s="126"/>
      <c r="GA118" s="126"/>
      <c r="GB118" s="126"/>
      <c r="GC118" s="126"/>
      <c r="GD118" s="126"/>
      <c r="GE118" s="126"/>
      <c r="GF118" s="126"/>
      <c r="GG118" s="126"/>
      <c r="GH118" s="126"/>
      <c r="GI118" s="126"/>
      <c r="GJ118" s="126"/>
      <c r="GK118" s="126"/>
      <c r="GL118" s="126"/>
      <c r="GM118" s="126"/>
      <c r="GN118" s="126"/>
      <c r="GO118" s="126"/>
      <c r="GP118" s="126"/>
      <c r="GQ118" s="126"/>
      <c r="GR118" s="126"/>
      <c r="GS118" s="126"/>
      <c r="GT118" s="126"/>
      <c r="GU118" s="126"/>
      <c r="GV118" s="126"/>
      <c r="GW118" s="126"/>
      <c r="GX118" s="126"/>
      <c r="GY118" s="126"/>
      <c r="GZ118" s="12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row>
    <row r="119" spans="1:234" s="55" customFormat="1" ht="34.5" customHeight="1">
      <c r="A119" s="90">
        <v>7000</v>
      </c>
      <c r="B119" s="90">
        <v>7012</v>
      </c>
      <c r="C119" s="155" t="s">
        <v>162</v>
      </c>
      <c r="D119" s="48">
        <f>1446*12*2*2.7*600/1000</f>
        <v>56220.480000000003</v>
      </c>
      <c r="E119" s="352" t="s">
        <v>161</v>
      </c>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1"/>
      <c r="BR119" s="61"/>
      <c r="BS119" s="61"/>
      <c r="BT119" s="61"/>
      <c r="BU119" s="61"/>
      <c r="BV119" s="61"/>
      <c r="BW119" s="61"/>
      <c r="BX119" s="61"/>
      <c r="BY119" s="61"/>
      <c r="BZ119" s="61"/>
      <c r="CA119" s="61"/>
      <c r="CB119" s="61"/>
      <c r="CC119" s="61"/>
      <c r="CD119" s="61"/>
      <c r="CE119" s="61"/>
      <c r="CF119" s="61"/>
      <c r="CG119" s="61"/>
      <c r="CH119" s="61"/>
      <c r="CI119" s="61"/>
      <c r="CJ119" s="61"/>
      <c r="CK119" s="61"/>
      <c r="CL119" s="61"/>
      <c r="CM119" s="61"/>
      <c r="CN119" s="61"/>
      <c r="CO119" s="61"/>
      <c r="CP119" s="61"/>
      <c r="CQ119" s="61"/>
      <c r="CR119" s="61"/>
      <c r="CS119" s="61"/>
      <c r="CT119" s="61"/>
      <c r="CU119" s="61"/>
      <c r="CV119" s="61"/>
      <c r="CW119" s="61"/>
      <c r="CX119" s="61"/>
      <c r="CY119" s="61"/>
      <c r="CZ119" s="61"/>
      <c r="DA119" s="61"/>
      <c r="DB119" s="61"/>
      <c r="DC119" s="61"/>
      <c r="DD119" s="61"/>
      <c r="DE119" s="61"/>
      <c r="DF119" s="61"/>
      <c r="DG119" s="61"/>
      <c r="DH119" s="61"/>
      <c r="DI119" s="61"/>
      <c r="DJ119" s="61"/>
      <c r="DK119" s="61"/>
      <c r="DL119" s="61"/>
      <c r="DM119" s="61"/>
      <c r="DN119" s="61"/>
      <c r="DO119" s="61"/>
      <c r="DP119" s="61"/>
      <c r="DQ119" s="61"/>
      <c r="DR119" s="61"/>
      <c r="DS119" s="61"/>
      <c r="DT119" s="61"/>
      <c r="DU119" s="61"/>
      <c r="DV119" s="61"/>
      <c r="DW119" s="61"/>
      <c r="DX119" s="61"/>
      <c r="DY119" s="61"/>
      <c r="DZ119" s="61"/>
      <c r="EA119" s="61"/>
      <c r="EB119" s="61"/>
      <c r="EC119" s="61"/>
      <c r="ED119" s="61"/>
      <c r="EE119" s="61"/>
      <c r="EF119" s="61"/>
      <c r="EG119" s="61"/>
      <c r="EH119" s="61"/>
      <c r="EI119" s="61"/>
      <c r="EJ119" s="61"/>
      <c r="EK119" s="61"/>
      <c r="EL119" s="61"/>
      <c r="EM119" s="61"/>
      <c r="EN119" s="61"/>
      <c r="EO119" s="61"/>
      <c r="EP119" s="61"/>
      <c r="EQ119" s="61"/>
      <c r="ER119" s="61"/>
      <c r="ES119" s="61"/>
      <c r="ET119" s="61"/>
      <c r="EU119" s="61"/>
      <c r="EV119" s="61"/>
      <c r="EW119" s="61"/>
      <c r="EX119" s="61"/>
      <c r="EY119" s="61"/>
      <c r="EZ119" s="61"/>
      <c r="FA119" s="61"/>
      <c r="FB119" s="61"/>
      <c r="FC119" s="61"/>
      <c r="FD119" s="61"/>
      <c r="FE119" s="61"/>
      <c r="FF119" s="61"/>
      <c r="FG119" s="61"/>
      <c r="FH119" s="61"/>
      <c r="FI119" s="61"/>
      <c r="FJ119" s="61"/>
      <c r="FK119" s="61"/>
      <c r="FL119" s="61"/>
      <c r="FM119" s="61"/>
      <c r="FN119" s="61"/>
      <c r="FO119" s="61"/>
      <c r="FP119" s="61"/>
      <c r="FQ119" s="61"/>
      <c r="FR119" s="61"/>
      <c r="FS119" s="61"/>
      <c r="FT119" s="61"/>
      <c r="FU119" s="61"/>
      <c r="FV119" s="61"/>
      <c r="FW119" s="61"/>
      <c r="FX119" s="61"/>
      <c r="FY119" s="61"/>
      <c r="FZ119" s="61"/>
      <c r="GA119" s="61"/>
      <c r="GB119" s="61"/>
      <c r="GC119" s="61"/>
      <c r="GD119" s="61"/>
      <c r="GE119" s="61"/>
      <c r="GF119" s="61"/>
      <c r="GG119" s="61"/>
      <c r="GH119" s="61"/>
      <c r="GI119" s="61"/>
      <c r="GJ119" s="61"/>
      <c r="GK119" s="61"/>
      <c r="GL119" s="61"/>
      <c r="GM119" s="61"/>
      <c r="GN119" s="61"/>
      <c r="GO119" s="61"/>
      <c r="GP119" s="61"/>
      <c r="GQ119" s="61"/>
      <c r="GR119" s="61"/>
      <c r="GS119" s="61"/>
      <c r="GT119" s="61"/>
      <c r="GU119" s="61"/>
      <c r="GV119" s="61"/>
      <c r="GW119" s="61"/>
      <c r="GX119" s="61"/>
      <c r="GY119" s="61"/>
      <c r="GZ119" s="61"/>
    </row>
    <row r="120" spans="1:234" s="55" customFormat="1" ht="34.5" customHeight="1">
      <c r="A120" s="90">
        <v>7000</v>
      </c>
      <c r="B120" s="90">
        <v>7012</v>
      </c>
      <c r="C120" s="155" t="s">
        <v>163</v>
      </c>
      <c r="D120" s="48">
        <f>10%*140000*400/1000</f>
        <v>5600</v>
      </c>
      <c r="E120" s="352"/>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1"/>
      <c r="BT120" s="61"/>
      <c r="BU120" s="61"/>
      <c r="BV120" s="61"/>
      <c r="BW120" s="61"/>
      <c r="BX120" s="61"/>
      <c r="BY120" s="61"/>
      <c r="BZ120" s="61"/>
      <c r="CA120" s="61"/>
      <c r="CB120" s="61"/>
      <c r="CC120" s="61"/>
      <c r="CD120" s="61"/>
      <c r="CE120" s="61"/>
      <c r="CF120" s="61"/>
      <c r="CG120" s="61"/>
      <c r="CH120" s="61"/>
      <c r="CI120" s="61"/>
      <c r="CJ120" s="61"/>
      <c r="CK120" s="61"/>
      <c r="CL120" s="61"/>
      <c r="CM120" s="61"/>
      <c r="CN120" s="61"/>
      <c r="CO120" s="61"/>
      <c r="CP120" s="61"/>
      <c r="CQ120" s="61"/>
      <c r="CR120" s="61"/>
      <c r="CS120" s="61"/>
      <c r="CT120" s="61"/>
      <c r="CU120" s="61"/>
      <c r="CV120" s="61"/>
      <c r="CW120" s="61"/>
      <c r="CX120" s="61"/>
      <c r="CY120" s="61"/>
      <c r="CZ120" s="61"/>
      <c r="DA120" s="61"/>
      <c r="DB120" s="61"/>
      <c r="DC120" s="61"/>
      <c r="DD120" s="61"/>
      <c r="DE120" s="61"/>
      <c r="DF120" s="61"/>
      <c r="DG120" s="61"/>
      <c r="DH120" s="61"/>
      <c r="DI120" s="61"/>
      <c r="DJ120" s="61"/>
      <c r="DK120" s="61"/>
      <c r="DL120" s="61"/>
      <c r="DM120" s="61"/>
      <c r="DN120" s="61"/>
      <c r="DO120" s="61"/>
      <c r="DP120" s="61"/>
      <c r="DQ120" s="61"/>
      <c r="DR120" s="61"/>
      <c r="DS120" s="61"/>
      <c r="DT120" s="61"/>
      <c r="DU120" s="61"/>
      <c r="DV120" s="61"/>
      <c r="DW120" s="61"/>
      <c r="DX120" s="61"/>
      <c r="DY120" s="61"/>
      <c r="DZ120" s="61"/>
      <c r="EA120" s="61"/>
      <c r="EB120" s="61"/>
      <c r="EC120" s="61"/>
      <c r="ED120" s="61"/>
      <c r="EE120" s="61"/>
      <c r="EF120" s="61"/>
      <c r="EG120" s="61"/>
      <c r="EH120" s="61"/>
      <c r="EI120" s="61"/>
      <c r="EJ120" s="61"/>
      <c r="EK120" s="61"/>
      <c r="EL120" s="61"/>
      <c r="EM120" s="61"/>
      <c r="EN120" s="61"/>
      <c r="EO120" s="61"/>
      <c r="EP120" s="61"/>
      <c r="EQ120" s="61"/>
      <c r="ER120" s="61"/>
      <c r="ES120" s="61"/>
      <c r="ET120" s="61"/>
      <c r="EU120" s="61"/>
      <c r="EV120" s="61"/>
      <c r="EW120" s="61"/>
      <c r="EX120" s="61"/>
      <c r="EY120" s="61"/>
      <c r="EZ120" s="61"/>
      <c r="FA120" s="61"/>
      <c r="FB120" s="61"/>
      <c r="FC120" s="61"/>
      <c r="FD120" s="61"/>
      <c r="FE120" s="61"/>
      <c r="FF120" s="61"/>
      <c r="FG120" s="61"/>
      <c r="FH120" s="61"/>
      <c r="FI120" s="61"/>
      <c r="FJ120" s="61"/>
      <c r="FK120" s="61"/>
      <c r="FL120" s="61"/>
      <c r="FM120" s="61"/>
      <c r="FN120" s="61"/>
      <c r="FO120" s="61"/>
      <c r="FP120" s="61"/>
      <c r="FQ120" s="61"/>
      <c r="FR120" s="61"/>
      <c r="FS120" s="61"/>
      <c r="FT120" s="61"/>
      <c r="FU120" s="61"/>
      <c r="FV120" s="61"/>
      <c r="FW120" s="61"/>
      <c r="FX120" s="61"/>
      <c r="FY120" s="61"/>
      <c r="FZ120" s="61"/>
      <c r="GA120" s="61"/>
      <c r="GB120" s="61"/>
      <c r="GC120" s="61"/>
      <c r="GD120" s="61"/>
      <c r="GE120" s="61"/>
      <c r="GF120" s="61"/>
      <c r="GG120" s="61"/>
      <c r="GH120" s="61"/>
      <c r="GI120" s="61"/>
      <c r="GJ120" s="61"/>
      <c r="GK120" s="61"/>
      <c r="GL120" s="61"/>
      <c r="GM120" s="61"/>
      <c r="GN120" s="61"/>
      <c r="GO120" s="61"/>
      <c r="GP120" s="61"/>
      <c r="GQ120" s="61"/>
      <c r="GR120" s="61"/>
      <c r="GS120" s="61"/>
      <c r="GT120" s="61"/>
      <c r="GU120" s="61"/>
      <c r="GV120" s="61"/>
      <c r="GW120" s="61"/>
      <c r="GX120" s="61"/>
      <c r="GY120" s="61"/>
      <c r="GZ120" s="61"/>
    </row>
    <row r="121" spans="1:234" s="55" customFormat="1" ht="38.25">
      <c r="A121" s="160" t="s">
        <v>9</v>
      </c>
      <c r="B121" s="160" t="s">
        <v>10</v>
      </c>
      <c r="C121" s="91" t="s">
        <v>164</v>
      </c>
      <c r="D121" s="48">
        <f>10000*1414*12*50%/1000-469</f>
        <v>84371</v>
      </c>
      <c r="E121" s="352"/>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c r="CT121" s="61"/>
      <c r="CU121" s="61"/>
      <c r="CV121" s="61"/>
      <c r="CW121" s="61"/>
      <c r="CX121" s="61"/>
      <c r="CY121" s="61"/>
      <c r="CZ121" s="61"/>
      <c r="DA121" s="61"/>
      <c r="DB121" s="61"/>
      <c r="DC121" s="61"/>
      <c r="DD121" s="61"/>
      <c r="DE121" s="61"/>
      <c r="DF121" s="61"/>
      <c r="DG121" s="61"/>
      <c r="DH121" s="61"/>
      <c r="DI121" s="61"/>
      <c r="DJ121" s="61"/>
      <c r="DK121" s="61"/>
      <c r="DL121" s="61"/>
      <c r="DM121" s="61"/>
      <c r="DN121" s="61"/>
      <c r="DO121" s="61"/>
      <c r="DP121" s="61"/>
      <c r="DQ121" s="61"/>
      <c r="DR121" s="61"/>
      <c r="DS121" s="61"/>
      <c r="DT121" s="61"/>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c r="EX121" s="61"/>
      <c r="EY121" s="61"/>
      <c r="EZ121" s="61"/>
      <c r="FA121" s="61"/>
      <c r="FB121" s="61"/>
      <c r="FC121" s="61"/>
      <c r="FD121" s="61"/>
      <c r="FE121" s="61"/>
      <c r="FF121" s="61"/>
      <c r="FG121" s="61"/>
      <c r="FH121" s="61"/>
      <c r="FI121" s="61"/>
      <c r="FJ121" s="61"/>
      <c r="FK121" s="61"/>
      <c r="FL121" s="61"/>
      <c r="FM121" s="61"/>
      <c r="FN121" s="61"/>
      <c r="FO121" s="61"/>
      <c r="FP121" s="61"/>
      <c r="FQ121" s="61"/>
      <c r="FR121" s="61"/>
      <c r="FS121" s="61"/>
      <c r="FT121" s="61"/>
      <c r="FU121" s="61"/>
      <c r="FV121" s="61"/>
      <c r="FW121" s="61"/>
      <c r="FX121" s="61"/>
      <c r="FY121" s="61"/>
      <c r="FZ121" s="61"/>
      <c r="GA121" s="61"/>
      <c r="GB121" s="61"/>
      <c r="GC121" s="61"/>
      <c r="GD121" s="61"/>
      <c r="GE121" s="61"/>
      <c r="GF121" s="61"/>
      <c r="GG121" s="61"/>
      <c r="GH121" s="61"/>
      <c r="GI121" s="61"/>
      <c r="GJ121" s="61"/>
      <c r="GK121" s="61"/>
      <c r="GL121" s="61"/>
      <c r="GM121" s="61"/>
      <c r="GN121" s="61"/>
      <c r="GO121" s="61"/>
      <c r="GP121" s="61"/>
      <c r="GQ121" s="61"/>
      <c r="GR121" s="61"/>
      <c r="GS121" s="61"/>
      <c r="GT121" s="61"/>
      <c r="GU121" s="61"/>
      <c r="GV121" s="61"/>
      <c r="GW121" s="61"/>
      <c r="GX121" s="61"/>
      <c r="GY121" s="61"/>
      <c r="GZ121" s="61"/>
    </row>
    <row r="122" spans="1:234" s="55" customFormat="1" ht="72.75" customHeight="1">
      <c r="A122" s="160" t="s">
        <v>165</v>
      </c>
      <c r="B122" s="160" t="s">
        <v>166</v>
      </c>
      <c r="C122" s="91" t="s">
        <v>167</v>
      </c>
      <c r="D122" s="48">
        <v>98000</v>
      </c>
      <c r="E122" s="52" t="s">
        <v>168</v>
      </c>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c r="CS122" s="61"/>
      <c r="CT122" s="61"/>
      <c r="CU122" s="61"/>
      <c r="CV122" s="61"/>
      <c r="CW122" s="61"/>
      <c r="CX122" s="61"/>
      <c r="CY122" s="61"/>
      <c r="CZ122" s="61"/>
      <c r="DA122" s="61"/>
      <c r="DB122" s="61"/>
      <c r="DC122" s="61"/>
      <c r="DD122" s="61"/>
      <c r="DE122" s="61"/>
      <c r="DF122" s="61"/>
      <c r="DG122" s="61"/>
      <c r="DH122" s="61"/>
      <c r="DI122" s="61"/>
      <c r="DJ122" s="61"/>
      <c r="DK122" s="61"/>
      <c r="DL122" s="61"/>
      <c r="DM122" s="61"/>
      <c r="DN122" s="61"/>
      <c r="DO122" s="61"/>
      <c r="DP122" s="61"/>
      <c r="DQ122" s="61"/>
      <c r="DR122" s="61"/>
      <c r="DS122" s="61"/>
      <c r="DT122" s="61"/>
      <c r="DU122" s="61"/>
      <c r="DV122" s="61"/>
      <c r="DW122" s="61"/>
      <c r="DX122" s="61"/>
      <c r="DY122" s="61"/>
      <c r="DZ122" s="61"/>
      <c r="EA122" s="61"/>
      <c r="EB122" s="61"/>
      <c r="EC122" s="61"/>
      <c r="ED122" s="61"/>
      <c r="EE122" s="61"/>
      <c r="EF122" s="61"/>
      <c r="EG122" s="61"/>
      <c r="EH122" s="61"/>
      <c r="EI122" s="61"/>
      <c r="EJ122" s="61"/>
      <c r="EK122" s="61"/>
      <c r="EL122" s="61"/>
      <c r="EM122" s="61"/>
      <c r="EN122" s="61"/>
      <c r="EO122" s="61"/>
      <c r="EP122" s="61"/>
      <c r="EQ122" s="61"/>
      <c r="ER122" s="61"/>
      <c r="ES122" s="61"/>
      <c r="ET122" s="61"/>
      <c r="EU122" s="61"/>
      <c r="EV122" s="61"/>
      <c r="EW122" s="61"/>
      <c r="EX122" s="61"/>
      <c r="EY122" s="61"/>
      <c r="EZ122" s="61"/>
      <c r="FA122" s="61"/>
      <c r="FB122" s="61"/>
      <c r="FC122" s="61"/>
      <c r="FD122" s="61"/>
      <c r="FE122" s="61"/>
      <c r="FF122" s="61"/>
      <c r="FG122" s="61"/>
      <c r="FH122" s="61"/>
      <c r="FI122" s="61"/>
      <c r="FJ122" s="61"/>
      <c r="FK122" s="61"/>
      <c r="FL122" s="61"/>
      <c r="FM122" s="61"/>
      <c r="FN122" s="61"/>
      <c r="FO122" s="61"/>
      <c r="FP122" s="61"/>
      <c r="FQ122" s="61"/>
      <c r="FR122" s="61"/>
      <c r="FS122" s="61"/>
      <c r="FT122" s="61"/>
      <c r="FU122" s="61"/>
      <c r="FV122" s="61"/>
      <c r="FW122" s="61"/>
      <c r="FX122" s="61"/>
      <c r="FY122" s="61"/>
      <c r="FZ122" s="61"/>
      <c r="GA122" s="61"/>
      <c r="GB122" s="61"/>
      <c r="GC122" s="61"/>
      <c r="GD122" s="61"/>
      <c r="GE122" s="61"/>
      <c r="GF122" s="61"/>
      <c r="GG122" s="61"/>
      <c r="GH122" s="61"/>
      <c r="GI122" s="61"/>
      <c r="GJ122" s="61"/>
      <c r="GK122" s="61"/>
      <c r="GL122" s="61"/>
      <c r="GM122" s="61"/>
      <c r="GN122" s="61"/>
      <c r="GO122" s="61"/>
      <c r="GP122" s="61"/>
      <c r="GQ122" s="61"/>
      <c r="GR122" s="61"/>
      <c r="GS122" s="61"/>
      <c r="GT122" s="61"/>
      <c r="GU122" s="61"/>
      <c r="GV122" s="61"/>
      <c r="GW122" s="61"/>
      <c r="GX122" s="61"/>
      <c r="GY122" s="61"/>
      <c r="GZ122" s="61"/>
    </row>
    <row r="123" spans="1:234" s="55" customFormat="1" ht="20.25" customHeight="1">
      <c r="A123" s="160" t="s">
        <v>165</v>
      </c>
      <c r="B123" s="160" t="s">
        <v>169</v>
      </c>
      <c r="C123" s="91" t="s">
        <v>170</v>
      </c>
      <c r="D123" s="48">
        <v>21000</v>
      </c>
      <c r="E123" s="52"/>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T123" s="61"/>
      <c r="CU123" s="61"/>
      <c r="CV123" s="61"/>
      <c r="CW123" s="61"/>
      <c r="CX123" s="61"/>
      <c r="CY123" s="61"/>
      <c r="CZ123" s="61"/>
      <c r="DA123" s="61"/>
      <c r="DB123" s="61"/>
      <c r="DC123" s="61"/>
      <c r="DD123" s="61"/>
      <c r="DE123" s="61"/>
      <c r="DF123" s="61"/>
      <c r="DG123" s="61"/>
      <c r="DH123" s="61"/>
      <c r="DI123" s="61"/>
      <c r="DJ123" s="61"/>
      <c r="DK123" s="61"/>
      <c r="DL123" s="61"/>
      <c r="DM123" s="61"/>
      <c r="DN123" s="61"/>
      <c r="DO123" s="61"/>
      <c r="DP123" s="61"/>
      <c r="DQ123" s="61"/>
      <c r="DR123" s="61"/>
      <c r="DS123" s="61"/>
      <c r="DT123" s="61"/>
      <c r="DU123" s="61"/>
      <c r="DV123" s="61"/>
      <c r="DW123" s="61"/>
      <c r="DX123" s="61"/>
      <c r="DY123" s="61"/>
      <c r="DZ123" s="61"/>
      <c r="EA123" s="61"/>
      <c r="EB123" s="61"/>
      <c r="EC123" s="61"/>
      <c r="ED123" s="61"/>
      <c r="EE123" s="61"/>
      <c r="EF123" s="61"/>
      <c r="EG123" s="61"/>
      <c r="EH123" s="61"/>
      <c r="EI123" s="61"/>
      <c r="EJ123" s="61"/>
      <c r="EK123" s="61"/>
      <c r="EL123" s="61"/>
      <c r="EM123" s="61"/>
      <c r="EN123" s="61"/>
      <c r="EO123" s="61"/>
      <c r="EP123" s="61"/>
      <c r="EQ123" s="61"/>
      <c r="ER123" s="61"/>
      <c r="ES123" s="61"/>
      <c r="ET123" s="61"/>
      <c r="EU123" s="61"/>
      <c r="EV123" s="61"/>
      <c r="EW123" s="61"/>
      <c r="EX123" s="61"/>
      <c r="EY123" s="61"/>
      <c r="EZ123" s="61"/>
      <c r="FA123" s="61"/>
      <c r="FB123" s="61"/>
      <c r="FC123" s="61"/>
      <c r="FD123" s="61"/>
      <c r="FE123" s="61"/>
      <c r="FF123" s="61"/>
      <c r="FG123" s="61"/>
      <c r="FH123" s="61"/>
      <c r="FI123" s="61"/>
      <c r="FJ123" s="61"/>
      <c r="FK123" s="61"/>
      <c r="FL123" s="61"/>
      <c r="FM123" s="61"/>
      <c r="FN123" s="61"/>
      <c r="FO123" s="61"/>
      <c r="FP123" s="61"/>
      <c r="FQ123" s="61"/>
      <c r="FR123" s="61"/>
      <c r="FS123" s="61"/>
      <c r="FT123" s="61"/>
      <c r="FU123" s="61"/>
      <c r="FV123" s="61"/>
      <c r="FW123" s="61"/>
      <c r="FX123" s="61"/>
      <c r="FY123" s="61"/>
      <c r="FZ123" s="61"/>
      <c r="GA123" s="61"/>
      <c r="GB123" s="61"/>
      <c r="GC123" s="61"/>
      <c r="GD123" s="61"/>
      <c r="GE123" s="61"/>
      <c r="GF123" s="61"/>
      <c r="GG123" s="61"/>
      <c r="GH123" s="61"/>
      <c r="GI123" s="61"/>
      <c r="GJ123" s="61"/>
      <c r="GK123" s="61"/>
      <c r="GL123" s="61"/>
      <c r="GM123" s="61"/>
      <c r="GN123" s="61"/>
      <c r="GO123" s="61"/>
      <c r="GP123" s="61"/>
      <c r="GQ123" s="61"/>
      <c r="GR123" s="61"/>
      <c r="GS123" s="61"/>
      <c r="GT123" s="61"/>
      <c r="GU123" s="61"/>
      <c r="GV123" s="61"/>
      <c r="GW123" s="61"/>
      <c r="GX123" s="61"/>
      <c r="GY123" s="61"/>
      <c r="GZ123" s="61"/>
    </row>
    <row r="124" spans="1:234" s="55" customFormat="1" ht="21.75" customHeight="1">
      <c r="A124" s="49"/>
      <c r="B124" s="49"/>
      <c r="C124" s="192" t="s">
        <v>171</v>
      </c>
      <c r="D124" s="51">
        <f>D125+D130+D138+D146+D151</f>
        <v>1885812</v>
      </c>
      <c r="E124" s="172"/>
      <c r="F124" s="88">
        <v>440</v>
      </c>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row>
    <row r="125" spans="1:234" s="55" customFormat="1" ht="38.25">
      <c r="A125" s="59"/>
      <c r="B125" s="59"/>
      <c r="C125" s="222" t="s">
        <v>241</v>
      </c>
      <c r="D125" s="51">
        <f>SUM(D126:D129)</f>
        <v>261940</v>
      </c>
      <c r="E125" s="82" t="s">
        <v>172</v>
      </c>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26"/>
      <c r="DC125" s="126"/>
      <c r="DD125" s="126"/>
      <c r="DE125" s="126"/>
      <c r="DF125" s="126"/>
      <c r="DG125" s="126"/>
      <c r="DH125" s="126"/>
      <c r="DI125" s="126"/>
      <c r="DJ125" s="126"/>
      <c r="DK125" s="126"/>
      <c r="DL125" s="126"/>
      <c r="DM125" s="126"/>
      <c r="DN125" s="126"/>
      <c r="DO125" s="126"/>
      <c r="DP125" s="126"/>
      <c r="DQ125" s="126"/>
      <c r="DR125" s="126"/>
      <c r="DS125" s="126"/>
      <c r="DT125" s="126"/>
      <c r="DU125" s="126"/>
      <c r="DV125" s="126"/>
      <c r="DW125" s="126"/>
      <c r="DX125" s="126"/>
      <c r="DY125" s="126"/>
      <c r="DZ125" s="126"/>
      <c r="EA125" s="126"/>
      <c r="EB125" s="126"/>
      <c r="EC125" s="126"/>
      <c r="ED125" s="126"/>
      <c r="EE125" s="126"/>
      <c r="EF125" s="126"/>
      <c r="EG125" s="126"/>
      <c r="EH125" s="126"/>
      <c r="EI125" s="126"/>
      <c r="EJ125" s="126"/>
      <c r="EK125" s="126"/>
      <c r="EL125" s="126"/>
      <c r="EM125" s="126"/>
      <c r="EN125" s="126"/>
      <c r="EO125" s="126"/>
      <c r="EP125" s="126"/>
      <c r="EQ125" s="126"/>
      <c r="ER125" s="126"/>
      <c r="ES125" s="126"/>
      <c r="ET125" s="126"/>
      <c r="EU125" s="126"/>
      <c r="EV125" s="126"/>
      <c r="EW125" s="126"/>
      <c r="EX125" s="126"/>
      <c r="EY125" s="126"/>
      <c r="EZ125" s="126"/>
      <c r="FA125" s="126"/>
      <c r="FB125" s="126"/>
      <c r="FC125" s="126"/>
      <c r="FD125" s="126"/>
      <c r="FE125" s="126"/>
      <c r="FF125" s="126"/>
      <c r="FG125" s="126"/>
      <c r="FH125" s="126"/>
      <c r="FI125" s="126"/>
      <c r="FJ125" s="126"/>
      <c r="FK125" s="126"/>
      <c r="FL125" s="126"/>
      <c r="FM125" s="126"/>
      <c r="FN125" s="126"/>
      <c r="FO125" s="126"/>
      <c r="FP125" s="126"/>
      <c r="FQ125" s="126"/>
      <c r="FR125" s="126"/>
      <c r="FS125" s="126"/>
      <c r="FT125" s="126"/>
      <c r="FU125" s="126"/>
      <c r="FV125" s="126"/>
      <c r="FW125" s="126"/>
      <c r="FX125" s="126"/>
      <c r="FY125" s="126"/>
      <c r="FZ125" s="126"/>
      <c r="GA125" s="126"/>
      <c r="GB125" s="126"/>
      <c r="GC125" s="126"/>
      <c r="GD125" s="126"/>
      <c r="GE125" s="126"/>
      <c r="GF125" s="126"/>
      <c r="GG125" s="126"/>
      <c r="GH125" s="126"/>
      <c r="GI125" s="126"/>
      <c r="GJ125" s="126"/>
      <c r="GK125" s="126"/>
      <c r="GL125" s="126"/>
      <c r="GM125" s="126"/>
      <c r="GN125" s="126"/>
      <c r="GO125" s="126"/>
      <c r="GP125" s="126"/>
      <c r="GQ125" s="126"/>
      <c r="GR125" s="126"/>
      <c r="GS125" s="126"/>
      <c r="GT125" s="126"/>
      <c r="GU125" s="126"/>
      <c r="GV125" s="126"/>
      <c r="GW125" s="126"/>
      <c r="GX125" s="126"/>
      <c r="GY125" s="126"/>
      <c r="GZ125" s="126"/>
      <c r="HA125" s="127"/>
      <c r="HB125" s="127"/>
      <c r="HC125" s="127"/>
      <c r="HD125" s="127"/>
      <c r="HE125" s="127"/>
      <c r="HF125" s="127"/>
      <c r="HG125" s="127"/>
      <c r="HH125" s="127"/>
      <c r="HI125" s="127"/>
      <c r="HJ125" s="127"/>
      <c r="HK125" s="127"/>
      <c r="HL125" s="127"/>
      <c r="HM125" s="127"/>
      <c r="HN125" s="127"/>
      <c r="HO125" s="127"/>
      <c r="HP125" s="127"/>
      <c r="HQ125" s="127"/>
      <c r="HR125" s="127"/>
      <c r="HS125" s="127"/>
      <c r="HT125" s="127"/>
      <c r="HU125" s="127"/>
      <c r="HV125" s="127"/>
      <c r="HW125" s="127"/>
      <c r="HX125" s="127"/>
      <c r="HY125" s="127"/>
      <c r="HZ125" s="127"/>
    </row>
    <row r="126" spans="1:234" s="55" customFormat="1" ht="24" customHeight="1">
      <c r="A126" s="59">
        <v>6650</v>
      </c>
      <c r="B126" s="59">
        <v>6651</v>
      </c>
      <c r="C126" s="60" t="s">
        <v>173</v>
      </c>
      <c r="D126" s="48">
        <f>1414*10000/1000</f>
        <v>14140</v>
      </c>
      <c r="E126" s="52" t="s">
        <v>68</v>
      </c>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c r="CX126" s="126"/>
      <c r="CY126" s="126"/>
      <c r="CZ126" s="126"/>
      <c r="DA126" s="126"/>
      <c r="DB126" s="126"/>
      <c r="DC126" s="126"/>
      <c r="DD126" s="126"/>
      <c r="DE126" s="126"/>
      <c r="DF126" s="126"/>
      <c r="DG126" s="126"/>
      <c r="DH126" s="126"/>
      <c r="DI126" s="126"/>
      <c r="DJ126" s="126"/>
      <c r="DK126" s="126"/>
      <c r="DL126" s="126"/>
      <c r="DM126" s="126"/>
      <c r="DN126" s="126"/>
      <c r="DO126" s="126"/>
      <c r="DP126" s="126"/>
      <c r="DQ126" s="126"/>
      <c r="DR126" s="126"/>
      <c r="DS126" s="126"/>
      <c r="DT126" s="126"/>
      <c r="DU126" s="126"/>
      <c r="DV126" s="126"/>
      <c r="DW126" s="126"/>
      <c r="DX126" s="126"/>
      <c r="DY126" s="126"/>
      <c r="DZ126" s="126"/>
      <c r="EA126" s="126"/>
      <c r="EB126" s="126"/>
      <c r="EC126" s="126"/>
      <c r="ED126" s="126"/>
      <c r="EE126" s="126"/>
      <c r="EF126" s="126"/>
      <c r="EG126" s="126"/>
      <c r="EH126" s="126"/>
      <c r="EI126" s="126"/>
      <c r="EJ126" s="126"/>
      <c r="EK126" s="126"/>
      <c r="EL126" s="126"/>
      <c r="EM126" s="126"/>
      <c r="EN126" s="126"/>
      <c r="EO126" s="126"/>
      <c r="EP126" s="126"/>
      <c r="EQ126" s="126"/>
      <c r="ER126" s="126"/>
      <c r="ES126" s="126"/>
      <c r="ET126" s="126"/>
      <c r="EU126" s="126"/>
      <c r="EV126" s="126"/>
      <c r="EW126" s="126"/>
      <c r="EX126" s="126"/>
      <c r="EY126" s="126"/>
      <c r="EZ126" s="126"/>
      <c r="FA126" s="126"/>
      <c r="FB126" s="126"/>
      <c r="FC126" s="126"/>
      <c r="FD126" s="126"/>
      <c r="FE126" s="126"/>
      <c r="FF126" s="126"/>
      <c r="FG126" s="126"/>
      <c r="FH126" s="126"/>
      <c r="FI126" s="126"/>
      <c r="FJ126" s="126"/>
      <c r="FK126" s="126"/>
      <c r="FL126" s="126"/>
      <c r="FM126" s="126"/>
      <c r="FN126" s="126"/>
      <c r="FO126" s="126"/>
      <c r="FP126" s="126"/>
      <c r="FQ126" s="126"/>
      <c r="FR126" s="126"/>
      <c r="FS126" s="126"/>
      <c r="FT126" s="126"/>
      <c r="FU126" s="126"/>
      <c r="FV126" s="126"/>
      <c r="FW126" s="126"/>
      <c r="FX126" s="126"/>
      <c r="FY126" s="126"/>
      <c r="FZ126" s="126"/>
      <c r="GA126" s="126"/>
      <c r="GB126" s="126"/>
      <c r="GC126" s="126"/>
      <c r="GD126" s="126"/>
      <c r="GE126" s="126"/>
      <c r="GF126" s="126"/>
      <c r="GG126" s="126"/>
      <c r="GH126" s="126"/>
      <c r="GI126" s="126"/>
      <c r="GJ126" s="126"/>
      <c r="GK126" s="126"/>
      <c r="GL126" s="126"/>
      <c r="GM126" s="126"/>
      <c r="GN126" s="126"/>
      <c r="GO126" s="126"/>
      <c r="GP126" s="126"/>
      <c r="GQ126" s="126"/>
      <c r="GR126" s="126"/>
      <c r="GS126" s="126"/>
      <c r="GT126" s="126"/>
      <c r="GU126" s="126"/>
      <c r="GV126" s="126"/>
      <c r="GW126" s="126"/>
      <c r="GX126" s="126"/>
      <c r="GY126" s="126"/>
      <c r="GZ126" s="126"/>
      <c r="HA126" s="127"/>
      <c r="HB126" s="127"/>
      <c r="HC126" s="127"/>
      <c r="HD126" s="127"/>
      <c r="HE126" s="127"/>
      <c r="HF126" s="127"/>
      <c r="HG126" s="127"/>
      <c r="HH126" s="127"/>
      <c r="HI126" s="127"/>
      <c r="HJ126" s="127"/>
      <c r="HK126" s="127"/>
      <c r="HL126" s="127"/>
      <c r="HM126" s="127"/>
      <c r="HN126" s="127"/>
      <c r="HO126" s="127"/>
      <c r="HP126" s="127"/>
      <c r="HQ126" s="127"/>
      <c r="HR126" s="127"/>
      <c r="HS126" s="127"/>
      <c r="HT126" s="127"/>
      <c r="HU126" s="127"/>
      <c r="HV126" s="127"/>
      <c r="HW126" s="127"/>
      <c r="HX126" s="127"/>
      <c r="HY126" s="127"/>
      <c r="HZ126" s="127"/>
    </row>
    <row r="127" spans="1:234" s="55" customFormat="1" ht="24" customHeight="1">
      <c r="A127" s="59">
        <v>6650</v>
      </c>
      <c r="B127" s="59">
        <v>6652</v>
      </c>
      <c r="C127" s="60" t="s">
        <v>174</v>
      </c>
      <c r="D127" s="48">
        <f>300000*126*2/1000</f>
        <v>75600</v>
      </c>
      <c r="E127" s="52" t="s">
        <v>70</v>
      </c>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6"/>
      <c r="CZ127" s="126"/>
      <c r="DA127" s="126"/>
      <c r="DB127" s="126"/>
      <c r="DC127" s="126"/>
      <c r="DD127" s="126"/>
      <c r="DE127" s="126"/>
      <c r="DF127" s="126"/>
      <c r="DG127" s="126"/>
      <c r="DH127" s="126"/>
      <c r="DI127" s="126"/>
      <c r="DJ127" s="126"/>
      <c r="DK127" s="126"/>
      <c r="DL127" s="126"/>
      <c r="DM127" s="126"/>
      <c r="DN127" s="126"/>
      <c r="DO127" s="126"/>
      <c r="DP127" s="126"/>
      <c r="DQ127" s="126"/>
      <c r="DR127" s="126"/>
      <c r="DS127" s="126"/>
      <c r="DT127" s="126"/>
      <c r="DU127" s="126"/>
      <c r="DV127" s="126"/>
      <c r="DW127" s="126"/>
      <c r="DX127" s="126"/>
      <c r="DY127" s="126"/>
      <c r="DZ127" s="126"/>
      <c r="EA127" s="126"/>
      <c r="EB127" s="126"/>
      <c r="EC127" s="126"/>
      <c r="ED127" s="126"/>
      <c r="EE127" s="126"/>
      <c r="EF127" s="126"/>
      <c r="EG127" s="126"/>
      <c r="EH127" s="126"/>
      <c r="EI127" s="126"/>
      <c r="EJ127" s="126"/>
      <c r="EK127" s="126"/>
      <c r="EL127" s="126"/>
      <c r="EM127" s="126"/>
      <c r="EN127" s="126"/>
      <c r="EO127" s="126"/>
      <c r="EP127" s="126"/>
      <c r="EQ127" s="126"/>
      <c r="ER127" s="126"/>
      <c r="ES127" s="126"/>
      <c r="ET127" s="126"/>
      <c r="EU127" s="126"/>
      <c r="EV127" s="126"/>
      <c r="EW127" s="126"/>
      <c r="EX127" s="126"/>
      <c r="EY127" s="126"/>
      <c r="EZ127" s="126"/>
      <c r="FA127" s="126"/>
      <c r="FB127" s="126"/>
      <c r="FC127" s="126"/>
      <c r="FD127" s="126"/>
      <c r="FE127" s="126"/>
      <c r="FF127" s="126"/>
      <c r="FG127" s="126"/>
      <c r="FH127" s="126"/>
      <c r="FI127" s="126"/>
      <c r="FJ127" s="126"/>
      <c r="FK127" s="126"/>
      <c r="FL127" s="126"/>
      <c r="FM127" s="126"/>
      <c r="FN127" s="126"/>
      <c r="FO127" s="126"/>
      <c r="FP127" s="126"/>
      <c r="FQ127" s="126"/>
      <c r="FR127" s="126"/>
      <c r="FS127" s="126"/>
      <c r="FT127" s="126"/>
      <c r="FU127" s="126"/>
      <c r="FV127" s="126"/>
      <c r="FW127" s="126"/>
      <c r="FX127" s="126"/>
      <c r="FY127" s="126"/>
      <c r="FZ127" s="126"/>
      <c r="GA127" s="126"/>
      <c r="GB127" s="126"/>
      <c r="GC127" s="126"/>
      <c r="GD127" s="126"/>
      <c r="GE127" s="126"/>
      <c r="GF127" s="126"/>
      <c r="GG127" s="126"/>
      <c r="GH127" s="126"/>
      <c r="GI127" s="126"/>
      <c r="GJ127" s="126"/>
      <c r="GK127" s="126"/>
      <c r="GL127" s="126"/>
      <c r="GM127" s="126"/>
      <c r="GN127" s="126"/>
      <c r="GO127" s="126"/>
      <c r="GP127" s="126"/>
      <c r="GQ127" s="126"/>
      <c r="GR127" s="126"/>
      <c r="GS127" s="126"/>
      <c r="GT127" s="126"/>
      <c r="GU127" s="126"/>
      <c r="GV127" s="126"/>
      <c r="GW127" s="126"/>
      <c r="GX127" s="126"/>
      <c r="GY127" s="126"/>
      <c r="GZ127" s="126"/>
      <c r="HA127" s="127"/>
      <c r="HB127" s="127"/>
      <c r="HC127" s="127"/>
      <c r="HD127" s="127"/>
      <c r="HE127" s="127"/>
      <c r="HF127" s="127"/>
      <c r="HG127" s="127"/>
      <c r="HH127" s="127"/>
      <c r="HI127" s="127"/>
      <c r="HJ127" s="127"/>
      <c r="HK127" s="127"/>
      <c r="HL127" s="127"/>
      <c r="HM127" s="127"/>
      <c r="HN127" s="127"/>
      <c r="HO127" s="127"/>
      <c r="HP127" s="127"/>
      <c r="HQ127" s="127"/>
      <c r="HR127" s="127"/>
      <c r="HS127" s="127"/>
      <c r="HT127" s="127"/>
      <c r="HU127" s="127"/>
      <c r="HV127" s="127"/>
      <c r="HW127" s="127"/>
      <c r="HX127" s="127"/>
      <c r="HY127" s="127"/>
      <c r="HZ127" s="127"/>
    </row>
    <row r="128" spans="1:234" s="55" customFormat="1" ht="24" customHeight="1">
      <c r="A128" s="59">
        <v>6650</v>
      </c>
      <c r="B128" s="59">
        <v>6658</v>
      </c>
      <c r="C128" s="60" t="s">
        <v>175</v>
      </c>
      <c r="D128" s="48">
        <f>1*100000*1414/1000</f>
        <v>141400</v>
      </c>
      <c r="E128" s="52" t="s">
        <v>176</v>
      </c>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c r="DE128" s="126"/>
      <c r="DF128" s="126"/>
      <c r="DG128" s="126"/>
      <c r="DH128" s="126"/>
      <c r="DI128" s="126"/>
      <c r="DJ128" s="126"/>
      <c r="DK128" s="126"/>
      <c r="DL128" s="126"/>
      <c r="DM128" s="126"/>
      <c r="DN128" s="126"/>
      <c r="DO128" s="126"/>
      <c r="DP128" s="126"/>
      <c r="DQ128" s="126"/>
      <c r="DR128" s="126"/>
      <c r="DS128" s="126"/>
      <c r="DT128" s="126"/>
      <c r="DU128" s="126"/>
      <c r="DV128" s="126"/>
      <c r="DW128" s="126"/>
      <c r="DX128" s="126"/>
      <c r="DY128" s="126"/>
      <c r="DZ128" s="126"/>
      <c r="EA128" s="126"/>
      <c r="EB128" s="126"/>
      <c r="EC128" s="126"/>
      <c r="ED128" s="126"/>
      <c r="EE128" s="126"/>
      <c r="EF128" s="126"/>
      <c r="EG128" s="126"/>
      <c r="EH128" s="126"/>
      <c r="EI128" s="126"/>
      <c r="EJ128" s="126"/>
      <c r="EK128" s="126"/>
      <c r="EL128" s="126"/>
      <c r="EM128" s="126"/>
      <c r="EN128" s="126"/>
      <c r="EO128" s="126"/>
      <c r="EP128" s="126"/>
      <c r="EQ128" s="126"/>
      <c r="ER128" s="126"/>
      <c r="ES128" s="126"/>
      <c r="ET128" s="126"/>
      <c r="EU128" s="126"/>
      <c r="EV128" s="126"/>
      <c r="EW128" s="126"/>
      <c r="EX128" s="126"/>
      <c r="EY128" s="126"/>
      <c r="EZ128" s="126"/>
      <c r="FA128" s="126"/>
      <c r="FB128" s="126"/>
      <c r="FC128" s="126"/>
      <c r="FD128" s="126"/>
      <c r="FE128" s="126"/>
      <c r="FF128" s="126"/>
      <c r="FG128" s="126"/>
      <c r="FH128" s="126"/>
      <c r="FI128" s="126"/>
      <c r="FJ128" s="126"/>
      <c r="FK128" s="126"/>
      <c r="FL128" s="126"/>
      <c r="FM128" s="126"/>
      <c r="FN128" s="126"/>
      <c r="FO128" s="126"/>
      <c r="FP128" s="126"/>
      <c r="FQ128" s="126"/>
      <c r="FR128" s="126"/>
      <c r="FS128" s="126"/>
      <c r="FT128" s="126"/>
      <c r="FU128" s="126"/>
      <c r="FV128" s="126"/>
      <c r="FW128" s="126"/>
      <c r="FX128" s="126"/>
      <c r="FY128" s="126"/>
      <c r="FZ128" s="126"/>
      <c r="GA128" s="126"/>
      <c r="GB128" s="126"/>
      <c r="GC128" s="126"/>
      <c r="GD128" s="126"/>
      <c r="GE128" s="126"/>
      <c r="GF128" s="126"/>
      <c r="GG128" s="126"/>
      <c r="GH128" s="126"/>
      <c r="GI128" s="126"/>
      <c r="GJ128" s="126"/>
      <c r="GK128" s="126"/>
      <c r="GL128" s="126"/>
      <c r="GM128" s="126"/>
      <c r="GN128" s="126"/>
      <c r="GO128" s="126"/>
      <c r="GP128" s="126"/>
      <c r="GQ128" s="126"/>
      <c r="GR128" s="126"/>
      <c r="GS128" s="126"/>
      <c r="GT128" s="126"/>
      <c r="GU128" s="126"/>
      <c r="GV128" s="126"/>
      <c r="GW128" s="126"/>
      <c r="GX128" s="126"/>
      <c r="GY128" s="126"/>
      <c r="GZ128" s="126"/>
      <c r="HA128" s="127"/>
      <c r="HB128" s="127"/>
      <c r="HC128" s="127"/>
      <c r="HD128" s="127"/>
      <c r="HE128" s="127"/>
      <c r="HF128" s="127"/>
      <c r="HG128" s="127"/>
      <c r="HH128" s="127"/>
      <c r="HI128" s="127"/>
      <c r="HJ128" s="127"/>
      <c r="HK128" s="127"/>
      <c r="HL128" s="127"/>
      <c r="HM128" s="127"/>
      <c r="HN128" s="127"/>
      <c r="HO128" s="127"/>
      <c r="HP128" s="127"/>
      <c r="HQ128" s="127"/>
      <c r="HR128" s="127"/>
      <c r="HS128" s="127"/>
      <c r="HT128" s="127"/>
      <c r="HU128" s="127"/>
      <c r="HV128" s="127"/>
      <c r="HW128" s="127"/>
      <c r="HX128" s="127"/>
      <c r="HY128" s="127"/>
      <c r="HZ128" s="127"/>
    </row>
    <row r="129" spans="1:234" s="55" customFormat="1" ht="33.75">
      <c r="A129" s="59">
        <v>6650</v>
      </c>
      <c r="B129" s="59">
        <v>6699</v>
      </c>
      <c r="C129" s="60" t="s">
        <v>177</v>
      </c>
      <c r="D129" s="48">
        <f>10000*1540*2/1000</f>
        <v>30800</v>
      </c>
      <c r="E129" s="52" t="s">
        <v>178</v>
      </c>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c r="CX129" s="126"/>
      <c r="CY129" s="126"/>
      <c r="CZ129" s="126"/>
      <c r="DA129" s="126"/>
      <c r="DB129" s="126"/>
      <c r="DC129" s="126"/>
      <c r="DD129" s="126"/>
      <c r="DE129" s="126"/>
      <c r="DF129" s="126"/>
      <c r="DG129" s="126"/>
      <c r="DH129" s="126"/>
      <c r="DI129" s="126"/>
      <c r="DJ129" s="126"/>
      <c r="DK129" s="126"/>
      <c r="DL129" s="126"/>
      <c r="DM129" s="126"/>
      <c r="DN129" s="126"/>
      <c r="DO129" s="126"/>
      <c r="DP129" s="126"/>
      <c r="DQ129" s="126"/>
      <c r="DR129" s="126"/>
      <c r="DS129" s="126"/>
      <c r="DT129" s="126"/>
      <c r="DU129" s="126"/>
      <c r="DV129" s="126"/>
      <c r="DW129" s="126"/>
      <c r="DX129" s="126"/>
      <c r="DY129" s="126"/>
      <c r="DZ129" s="126"/>
      <c r="EA129" s="126"/>
      <c r="EB129" s="126"/>
      <c r="EC129" s="126"/>
      <c r="ED129" s="126"/>
      <c r="EE129" s="126"/>
      <c r="EF129" s="126"/>
      <c r="EG129" s="126"/>
      <c r="EH129" s="126"/>
      <c r="EI129" s="126"/>
      <c r="EJ129" s="126"/>
      <c r="EK129" s="126"/>
      <c r="EL129" s="126"/>
      <c r="EM129" s="126"/>
      <c r="EN129" s="126"/>
      <c r="EO129" s="126"/>
      <c r="EP129" s="126"/>
      <c r="EQ129" s="126"/>
      <c r="ER129" s="126"/>
      <c r="ES129" s="126"/>
      <c r="ET129" s="126"/>
      <c r="EU129" s="126"/>
      <c r="EV129" s="126"/>
      <c r="EW129" s="126"/>
      <c r="EX129" s="126"/>
      <c r="EY129" s="126"/>
      <c r="EZ129" s="126"/>
      <c r="FA129" s="126"/>
      <c r="FB129" s="126"/>
      <c r="FC129" s="126"/>
      <c r="FD129" s="126"/>
      <c r="FE129" s="126"/>
      <c r="FF129" s="126"/>
      <c r="FG129" s="126"/>
      <c r="FH129" s="126"/>
      <c r="FI129" s="126"/>
      <c r="FJ129" s="126"/>
      <c r="FK129" s="126"/>
      <c r="FL129" s="126"/>
      <c r="FM129" s="126"/>
      <c r="FN129" s="126"/>
      <c r="FO129" s="126"/>
      <c r="FP129" s="126"/>
      <c r="FQ129" s="126"/>
      <c r="FR129" s="126"/>
      <c r="FS129" s="126"/>
      <c r="FT129" s="126"/>
      <c r="FU129" s="126"/>
      <c r="FV129" s="126"/>
      <c r="FW129" s="126"/>
      <c r="FX129" s="126"/>
      <c r="FY129" s="126"/>
      <c r="FZ129" s="126"/>
      <c r="GA129" s="126"/>
      <c r="GB129" s="126"/>
      <c r="GC129" s="126"/>
      <c r="GD129" s="126"/>
      <c r="GE129" s="126"/>
      <c r="GF129" s="126"/>
      <c r="GG129" s="126"/>
      <c r="GH129" s="126"/>
      <c r="GI129" s="126"/>
      <c r="GJ129" s="126"/>
      <c r="GK129" s="126"/>
      <c r="GL129" s="126"/>
      <c r="GM129" s="126"/>
      <c r="GN129" s="126"/>
      <c r="GO129" s="126"/>
      <c r="GP129" s="126"/>
      <c r="GQ129" s="126"/>
      <c r="GR129" s="126"/>
      <c r="GS129" s="126"/>
      <c r="GT129" s="126"/>
      <c r="GU129" s="126"/>
      <c r="GV129" s="126"/>
      <c r="GW129" s="126"/>
      <c r="GX129" s="126"/>
      <c r="GY129" s="126"/>
      <c r="GZ129" s="126"/>
      <c r="HA129" s="127"/>
      <c r="HB129" s="127"/>
      <c r="HC129" s="127"/>
      <c r="HD129" s="127"/>
      <c r="HE129" s="127"/>
      <c r="HF129" s="127"/>
      <c r="HG129" s="127"/>
      <c r="HH129" s="127"/>
      <c r="HI129" s="127"/>
      <c r="HJ129" s="127"/>
      <c r="HK129" s="127"/>
      <c r="HL129" s="127"/>
      <c r="HM129" s="127"/>
      <c r="HN129" s="127"/>
      <c r="HO129" s="127"/>
      <c r="HP129" s="127"/>
      <c r="HQ129" s="127"/>
      <c r="HR129" s="127"/>
      <c r="HS129" s="127"/>
      <c r="HT129" s="127"/>
      <c r="HU129" s="127"/>
      <c r="HV129" s="127"/>
      <c r="HW129" s="127"/>
      <c r="HX129" s="127"/>
      <c r="HY129" s="127"/>
      <c r="HZ129" s="127"/>
    </row>
    <row r="130" spans="1:234" s="198" customFormat="1" ht="38.25">
      <c r="A130" s="193"/>
      <c r="B130" s="193"/>
      <c r="C130" s="210" t="s">
        <v>236</v>
      </c>
      <c r="D130" s="194">
        <f>SUM(D131:D137)</f>
        <v>322240</v>
      </c>
      <c r="E130" s="195" t="s">
        <v>65</v>
      </c>
      <c r="F130" s="207"/>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c r="BT130" s="208"/>
      <c r="BU130" s="208"/>
      <c r="BV130" s="208"/>
      <c r="BW130" s="208"/>
      <c r="BX130" s="208"/>
      <c r="BY130" s="208"/>
      <c r="BZ130" s="208"/>
      <c r="CA130" s="208"/>
      <c r="CB130" s="208"/>
      <c r="CC130" s="208"/>
      <c r="CD130" s="208"/>
      <c r="CE130" s="208"/>
      <c r="CF130" s="208"/>
      <c r="CG130" s="208"/>
      <c r="CH130" s="208"/>
      <c r="CI130" s="208"/>
      <c r="CJ130" s="208"/>
      <c r="CK130" s="208"/>
      <c r="CL130" s="208"/>
      <c r="CM130" s="208"/>
      <c r="CN130" s="208"/>
      <c r="CO130" s="208"/>
      <c r="CP130" s="208"/>
      <c r="CQ130" s="208"/>
      <c r="CR130" s="208"/>
      <c r="CS130" s="208"/>
      <c r="CT130" s="208"/>
      <c r="CU130" s="208"/>
      <c r="CV130" s="208"/>
      <c r="CW130" s="208"/>
      <c r="CX130" s="208"/>
      <c r="CY130" s="208"/>
      <c r="CZ130" s="208"/>
      <c r="DA130" s="208"/>
      <c r="DB130" s="208"/>
      <c r="DC130" s="208"/>
      <c r="DD130" s="208"/>
      <c r="DE130" s="208"/>
      <c r="DF130" s="208"/>
      <c r="DG130" s="208"/>
      <c r="DH130" s="208"/>
      <c r="DI130" s="208"/>
      <c r="DJ130" s="208"/>
      <c r="DK130" s="208"/>
      <c r="DL130" s="208"/>
      <c r="DM130" s="208"/>
      <c r="DN130" s="208"/>
      <c r="DO130" s="208"/>
      <c r="DP130" s="208"/>
      <c r="DQ130" s="208"/>
      <c r="DR130" s="208"/>
      <c r="DS130" s="208"/>
      <c r="DT130" s="208"/>
      <c r="DU130" s="208"/>
      <c r="DV130" s="208"/>
      <c r="DW130" s="208"/>
      <c r="DX130" s="208"/>
      <c r="DY130" s="208"/>
      <c r="DZ130" s="208"/>
      <c r="EA130" s="208"/>
      <c r="EB130" s="208"/>
      <c r="EC130" s="208"/>
      <c r="ED130" s="208"/>
      <c r="EE130" s="208"/>
      <c r="EF130" s="208"/>
      <c r="EG130" s="208"/>
      <c r="EH130" s="208"/>
      <c r="EI130" s="208"/>
      <c r="EJ130" s="208"/>
      <c r="EK130" s="208"/>
      <c r="EL130" s="208"/>
      <c r="EM130" s="208"/>
      <c r="EN130" s="208"/>
      <c r="EO130" s="208"/>
      <c r="EP130" s="208"/>
      <c r="EQ130" s="208"/>
      <c r="ER130" s="208"/>
      <c r="ES130" s="208"/>
      <c r="ET130" s="208"/>
      <c r="EU130" s="208"/>
      <c r="EV130" s="208"/>
      <c r="EW130" s="208"/>
      <c r="EX130" s="208"/>
      <c r="EY130" s="208"/>
      <c r="EZ130" s="208"/>
      <c r="FA130" s="208"/>
      <c r="FB130" s="208"/>
      <c r="FC130" s="208"/>
      <c r="FD130" s="208"/>
      <c r="FE130" s="208"/>
      <c r="FF130" s="208"/>
      <c r="FG130" s="208"/>
      <c r="FH130" s="208"/>
      <c r="FI130" s="208"/>
      <c r="FJ130" s="208"/>
      <c r="FK130" s="208"/>
      <c r="FL130" s="208"/>
      <c r="FM130" s="208"/>
      <c r="FN130" s="208"/>
      <c r="FO130" s="208"/>
      <c r="FP130" s="208"/>
      <c r="FQ130" s="208"/>
      <c r="FR130" s="208"/>
      <c r="FS130" s="208"/>
      <c r="FT130" s="208"/>
      <c r="FU130" s="208"/>
      <c r="FV130" s="208"/>
      <c r="FW130" s="208"/>
      <c r="FX130" s="208"/>
      <c r="FY130" s="208"/>
      <c r="FZ130" s="208"/>
      <c r="GA130" s="208"/>
      <c r="GB130" s="208"/>
      <c r="GC130" s="208"/>
      <c r="GD130" s="208"/>
      <c r="GE130" s="208"/>
      <c r="GF130" s="208"/>
      <c r="GG130" s="208"/>
      <c r="GH130" s="208"/>
      <c r="GI130" s="208"/>
      <c r="GJ130" s="208"/>
      <c r="GK130" s="208"/>
      <c r="GL130" s="208"/>
      <c r="GM130" s="208"/>
      <c r="GN130" s="208"/>
      <c r="GO130" s="208"/>
      <c r="GP130" s="208"/>
      <c r="GQ130" s="208"/>
      <c r="GR130" s="208"/>
      <c r="GS130" s="208"/>
      <c r="GT130" s="208"/>
      <c r="GU130" s="208"/>
      <c r="GV130" s="208"/>
      <c r="GW130" s="208"/>
      <c r="GX130" s="208"/>
      <c r="GY130" s="208"/>
      <c r="GZ130" s="208"/>
      <c r="HA130" s="209"/>
      <c r="HB130" s="209"/>
      <c r="HC130" s="209"/>
      <c r="HD130" s="209"/>
      <c r="HE130" s="209"/>
      <c r="HF130" s="209"/>
      <c r="HG130" s="209"/>
      <c r="HH130" s="209"/>
      <c r="HI130" s="209"/>
      <c r="HJ130" s="209"/>
      <c r="HK130" s="209"/>
      <c r="HL130" s="209"/>
      <c r="HM130" s="209"/>
      <c r="HN130" s="209"/>
      <c r="HO130" s="209"/>
      <c r="HP130" s="209"/>
      <c r="HQ130" s="209"/>
      <c r="HR130" s="209"/>
      <c r="HS130" s="209"/>
      <c r="HT130" s="209"/>
      <c r="HU130" s="209"/>
      <c r="HV130" s="209"/>
      <c r="HW130" s="209"/>
      <c r="HX130" s="209"/>
      <c r="HY130" s="209"/>
      <c r="HZ130" s="209"/>
    </row>
    <row r="131" spans="1:234" s="198" customFormat="1" ht="18" customHeight="1">
      <c r="A131" s="199" t="s">
        <v>11</v>
      </c>
      <c r="B131" s="200" t="s">
        <v>66</v>
      </c>
      <c r="C131" s="201" t="s">
        <v>211</v>
      </c>
      <c r="D131" s="202">
        <f>7000000*2*4/1000</f>
        <v>56000</v>
      </c>
      <c r="E131" s="203"/>
      <c r="F131" s="207"/>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9"/>
      <c r="HB131" s="209"/>
      <c r="HC131" s="209"/>
      <c r="HD131" s="209"/>
      <c r="HE131" s="209"/>
      <c r="HF131" s="209"/>
      <c r="HG131" s="209"/>
      <c r="HH131" s="209"/>
      <c r="HI131" s="209"/>
      <c r="HJ131" s="209"/>
      <c r="HK131" s="209"/>
      <c r="HL131" s="209"/>
      <c r="HM131" s="209"/>
      <c r="HN131" s="209"/>
      <c r="HO131" s="209"/>
      <c r="HP131" s="209"/>
      <c r="HQ131" s="209"/>
      <c r="HR131" s="209"/>
      <c r="HS131" s="209"/>
      <c r="HT131" s="209"/>
      <c r="HU131" s="209"/>
      <c r="HV131" s="209"/>
      <c r="HW131" s="209"/>
      <c r="HX131" s="209"/>
      <c r="HY131" s="209"/>
      <c r="HZ131" s="209"/>
    </row>
    <row r="132" spans="1:234" s="198" customFormat="1" ht="18" customHeight="1">
      <c r="A132" s="204">
        <v>6650</v>
      </c>
      <c r="B132" s="204">
        <v>6651</v>
      </c>
      <c r="C132" s="205" t="s">
        <v>67</v>
      </c>
      <c r="D132" s="202">
        <f>136*30000/1000</f>
        <v>4080</v>
      </c>
      <c r="E132" s="195" t="s">
        <v>68</v>
      </c>
      <c r="F132" s="207"/>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08"/>
      <c r="BZ132" s="208"/>
      <c r="CA132" s="208"/>
      <c r="CB132" s="208"/>
      <c r="CC132" s="208"/>
      <c r="CD132" s="208"/>
      <c r="CE132" s="208"/>
      <c r="CF132" s="208"/>
      <c r="CG132" s="208"/>
      <c r="CH132" s="208"/>
      <c r="CI132" s="208"/>
      <c r="CJ132" s="208"/>
      <c r="CK132" s="208"/>
      <c r="CL132" s="208"/>
      <c r="CM132" s="208"/>
      <c r="CN132" s="208"/>
      <c r="CO132" s="208"/>
      <c r="CP132" s="208"/>
      <c r="CQ132" s="208"/>
      <c r="CR132" s="208"/>
      <c r="CS132" s="208"/>
      <c r="CT132" s="208"/>
      <c r="CU132" s="208"/>
      <c r="CV132" s="208"/>
      <c r="CW132" s="208"/>
      <c r="CX132" s="208"/>
      <c r="CY132" s="208"/>
      <c r="CZ132" s="208"/>
      <c r="DA132" s="208"/>
      <c r="DB132" s="208"/>
      <c r="DC132" s="208"/>
      <c r="DD132" s="208"/>
      <c r="DE132" s="208"/>
      <c r="DF132" s="208"/>
      <c r="DG132" s="208"/>
      <c r="DH132" s="208"/>
      <c r="DI132" s="208"/>
      <c r="DJ132" s="208"/>
      <c r="DK132" s="208"/>
      <c r="DL132" s="208"/>
      <c r="DM132" s="208"/>
      <c r="DN132" s="208"/>
      <c r="DO132" s="208"/>
      <c r="DP132" s="208"/>
      <c r="DQ132" s="208"/>
      <c r="DR132" s="208"/>
      <c r="DS132" s="208"/>
      <c r="DT132" s="208"/>
      <c r="DU132" s="208"/>
      <c r="DV132" s="208"/>
      <c r="DW132" s="208"/>
      <c r="DX132" s="208"/>
      <c r="DY132" s="208"/>
      <c r="DZ132" s="208"/>
      <c r="EA132" s="208"/>
      <c r="EB132" s="208"/>
      <c r="EC132" s="208"/>
      <c r="ED132" s="208"/>
      <c r="EE132" s="208"/>
      <c r="EF132" s="208"/>
      <c r="EG132" s="208"/>
      <c r="EH132" s="208"/>
      <c r="EI132" s="208"/>
      <c r="EJ132" s="208"/>
      <c r="EK132" s="208"/>
      <c r="EL132" s="208"/>
      <c r="EM132" s="208"/>
      <c r="EN132" s="208"/>
      <c r="EO132" s="208"/>
      <c r="EP132" s="208"/>
      <c r="EQ132" s="208"/>
      <c r="ER132" s="208"/>
      <c r="ES132" s="208"/>
      <c r="ET132" s="208"/>
      <c r="EU132" s="208"/>
      <c r="EV132" s="208"/>
      <c r="EW132" s="208"/>
      <c r="EX132" s="208"/>
      <c r="EY132" s="208"/>
      <c r="EZ132" s="208"/>
      <c r="FA132" s="208"/>
      <c r="FB132" s="208"/>
      <c r="FC132" s="208"/>
      <c r="FD132" s="208"/>
      <c r="FE132" s="208"/>
      <c r="FF132" s="208"/>
      <c r="FG132" s="208"/>
      <c r="FH132" s="208"/>
      <c r="FI132" s="208"/>
      <c r="FJ132" s="208"/>
      <c r="FK132" s="208"/>
      <c r="FL132" s="208"/>
      <c r="FM132" s="208"/>
      <c r="FN132" s="208"/>
      <c r="FO132" s="208"/>
      <c r="FP132" s="208"/>
      <c r="FQ132" s="208"/>
      <c r="FR132" s="208"/>
      <c r="FS132" s="208"/>
      <c r="FT132" s="208"/>
      <c r="FU132" s="208"/>
      <c r="FV132" s="208"/>
      <c r="FW132" s="208"/>
      <c r="FX132" s="208"/>
      <c r="FY132" s="208"/>
      <c r="FZ132" s="208"/>
      <c r="GA132" s="208"/>
      <c r="GB132" s="208"/>
      <c r="GC132" s="208"/>
      <c r="GD132" s="208"/>
      <c r="GE132" s="208"/>
      <c r="GF132" s="208"/>
      <c r="GG132" s="208"/>
      <c r="GH132" s="208"/>
      <c r="GI132" s="208"/>
      <c r="GJ132" s="208"/>
      <c r="GK132" s="208"/>
      <c r="GL132" s="208"/>
      <c r="GM132" s="208"/>
      <c r="GN132" s="208"/>
      <c r="GO132" s="208"/>
      <c r="GP132" s="208"/>
      <c r="GQ132" s="208"/>
      <c r="GR132" s="208"/>
      <c r="GS132" s="208"/>
      <c r="GT132" s="208"/>
      <c r="GU132" s="208"/>
      <c r="GV132" s="208"/>
      <c r="GW132" s="208"/>
      <c r="GX132" s="208"/>
      <c r="GY132" s="208"/>
      <c r="GZ132" s="208"/>
      <c r="HA132" s="209"/>
      <c r="HB132" s="209"/>
      <c r="HC132" s="209"/>
      <c r="HD132" s="209"/>
      <c r="HE132" s="209"/>
      <c r="HF132" s="209"/>
      <c r="HG132" s="209"/>
      <c r="HH132" s="209"/>
      <c r="HI132" s="209"/>
      <c r="HJ132" s="209"/>
      <c r="HK132" s="209"/>
      <c r="HL132" s="209"/>
      <c r="HM132" s="209"/>
      <c r="HN132" s="209"/>
      <c r="HO132" s="209"/>
      <c r="HP132" s="209"/>
      <c r="HQ132" s="209"/>
      <c r="HR132" s="209"/>
      <c r="HS132" s="209"/>
      <c r="HT132" s="209"/>
      <c r="HU132" s="209"/>
      <c r="HV132" s="209"/>
      <c r="HW132" s="209"/>
      <c r="HX132" s="209"/>
      <c r="HY132" s="209"/>
      <c r="HZ132" s="209"/>
    </row>
    <row r="133" spans="1:234" s="198" customFormat="1" ht="18" customHeight="1">
      <c r="A133" s="204">
        <v>6650</v>
      </c>
      <c r="B133" s="204">
        <v>6652</v>
      </c>
      <c r="C133" s="205" t="s">
        <v>69</v>
      </c>
      <c r="D133" s="202">
        <f>1000000*4*4/1000</f>
        <v>16000</v>
      </c>
      <c r="E133" s="195" t="s">
        <v>70</v>
      </c>
      <c r="F133" s="207"/>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c r="BZ133" s="208"/>
      <c r="CA133" s="208"/>
      <c r="CB133" s="208"/>
      <c r="CC133" s="208"/>
      <c r="CD133" s="208"/>
      <c r="CE133" s="208"/>
      <c r="CF133" s="208"/>
      <c r="CG133" s="208"/>
      <c r="CH133" s="208"/>
      <c r="CI133" s="208"/>
      <c r="CJ133" s="208"/>
      <c r="CK133" s="208"/>
      <c r="CL133" s="208"/>
      <c r="CM133" s="208"/>
      <c r="CN133" s="208"/>
      <c r="CO133" s="208"/>
      <c r="CP133" s="208"/>
      <c r="CQ133" s="208"/>
      <c r="CR133" s="208"/>
      <c r="CS133" s="208"/>
      <c r="CT133" s="208"/>
      <c r="CU133" s="208"/>
      <c r="CV133" s="208"/>
      <c r="CW133" s="208"/>
      <c r="CX133" s="208"/>
      <c r="CY133" s="208"/>
      <c r="CZ133" s="208"/>
      <c r="DA133" s="208"/>
      <c r="DB133" s="208"/>
      <c r="DC133" s="208"/>
      <c r="DD133" s="208"/>
      <c r="DE133" s="208"/>
      <c r="DF133" s="208"/>
      <c r="DG133" s="208"/>
      <c r="DH133" s="208"/>
      <c r="DI133" s="208"/>
      <c r="DJ133" s="208"/>
      <c r="DK133" s="208"/>
      <c r="DL133" s="208"/>
      <c r="DM133" s="208"/>
      <c r="DN133" s="208"/>
      <c r="DO133" s="208"/>
      <c r="DP133" s="208"/>
      <c r="DQ133" s="208"/>
      <c r="DR133" s="208"/>
      <c r="DS133" s="208"/>
      <c r="DT133" s="208"/>
      <c r="DU133" s="208"/>
      <c r="DV133" s="208"/>
      <c r="DW133" s="208"/>
      <c r="DX133" s="208"/>
      <c r="DY133" s="208"/>
      <c r="DZ133" s="208"/>
      <c r="EA133" s="208"/>
      <c r="EB133" s="208"/>
      <c r="EC133" s="208"/>
      <c r="ED133" s="208"/>
      <c r="EE133" s="208"/>
      <c r="EF133" s="208"/>
      <c r="EG133" s="208"/>
      <c r="EH133" s="208"/>
      <c r="EI133" s="208"/>
      <c r="EJ133" s="208"/>
      <c r="EK133" s="208"/>
      <c r="EL133" s="208"/>
      <c r="EM133" s="208"/>
      <c r="EN133" s="208"/>
      <c r="EO133" s="208"/>
      <c r="EP133" s="208"/>
      <c r="EQ133" s="208"/>
      <c r="ER133" s="208"/>
      <c r="ES133" s="208"/>
      <c r="ET133" s="208"/>
      <c r="EU133" s="208"/>
      <c r="EV133" s="208"/>
      <c r="EW133" s="208"/>
      <c r="EX133" s="208"/>
      <c r="EY133" s="208"/>
      <c r="EZ133" s="208"/>
      <c r="FA133" s="208"/>
      <c r="FB133" s="208"/>
      <c r="FC133" s="208"/>
      <c r="FD133" s="208"/>
      <c r="FE133" s="208"/>
      <c r="FF133" s="208"/>
      <c r="FG133" s="208"/>
      <c r="FH133" s="208"/>
      <c r="FI133" s="208"/>
      <c r="FJ133" s="208"/>
      <c r="FK133" s="208"/>
      <c r="FL133" s="208"/>
      <c r="FM133" s="208"/>
      <c r="FN133" s="208"/>
      <c r="FO133" s="208"/>
      <c r="FP133" s="208"/>
      <c r="FQ133" s="208"/>
      <c r="FR133" s="208"/>
      <c r="FS133" s="208"/>
      <c r="FT133" s="208"/>
      <c r="FU133" s="208"/>
      <c r="FV133" s="208"/>
      <c r="FW133" s="208"/>
      <c r="FX133" s="208"/>
      <c r="FY133" s="208"/>
      <c r="FZ133" s="208"/>
      <c r="GA133" s="208"/>
      <c r="GB133" s="208"/>
      <c r="GC133" s="208"/>
      <c r="GD133" s="208"/>
      <c r="GE133" s="208"/>
      <c r="GF133" s="208"/>
      <c r="GG133" s="208"/>
      <c r="GH133" s="208"/>
      <c r="GI133" s="208"/>
      <c r="GJ133" s="208"/>
      <c r="GK133" s="208"/>
      <c r="GL133" s="208"/>
      <c r="GM133" s="208"/>
      <c r="GN133" s="208"/>
      <c r="GO133" s="208"/>
      <c r="GP133" s="208"/>
      <c r="GQ133" s="208"/>
      <c r="GR133" s="208"/>
      <c r="GS133" s="208"/>
      <c r="GT133" s="208"/>
      <c r="GU133" s="208"/>
      <c r="GV133" s="208"/>
      <c r="GW133" s="208"/>
      <c r="GX133" s="208"/>
      <c r="GY133" s="208"/>
      <c r="GZ133" s="208"/>
      <c r="HA133" s="209"/>
      <c r="HB133" s="209"/>
      <c r="HC133" s="209"/>
      <c r="HD133" s="209"/>
      <c r="HE133" s="209"/>
      <c r="HF133" s="209"/>
      <c r="HG133" s="209"/>
      <c r="HH133" s="209"/>
      <c r="HI133" s="209"/>
      <c r="HJ133" s="209"/>
      <c r="HK133" s="209"/>
      <c r="HL133" s="209"/>
      <c r="HM133" s="209"/>
      <c r="HN133" s="209"/>
      <c r="HO133" s="209"/>
      <c r="HP133" s="209"/>
      <c r="HQ133" s="209"/>
      <c r="HR133" s="209"/>
      <c r="HS133" s="209"/>
      <c r="HT133" s="209"/>
      <c r="HU133" s="209"/>
      <c r="HV133" s="209"/>
      <c r="HW133" s="209"/>
      <c r="HX133" s="209"/>
      <c r="HY133" s="209"/>
      <c r="HZ133" s="209"/>
    </row>
    <row r="134" spans="1:234" s="198" customFormat="1" ht="18" customHeight="1">
      <c r="A134" s="204">
        <v>6650</v>
      </c>
      <c r="B134" s="204">
        <v>6699</v>
      </c>
      <c r="C134" s="205" t="s">
        <v>71</v>
      </c>
      <c r="D134" s="202">
        <f>20000*137*4/1000</f>
        <v>10960</v>
      </c>
      <c r="E134" s="195" t="s">
        <v>72</v>
      </c>
      <c r="F134" s="207"/>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8"/>
      <c r="BA134" s="208"/>
      <c r="BB134" s="208"/>
      <c r="BC134" s="208"/>
      <c r="BD134" s="208"/>
      <c r="BE134" s="208"/>
      <c r="BF134" s="208"/>
      <c r="BG134" s="208"/>
      <c r="BH134" s="208"/>
      <c r="BI134" s="208"/>
      <c r="BJ134" s="208"/>
      <c r="BK134" s="208"/>
      <c r="BL134" s="208"/>
      <c r="BM134" s="208"/>
      <c r="BN134" s="208"/>
      <c r="BO134" s="208"/>
      <c r="BP134" s="208"/>
      <c r="BQ134" s="208"/>
      <c r="BR134" s="208"/>
      <c r="BS134" s="208"/>
      <c r="BT134" s="208"/>
      <c r="BU134" s="208"/>
      <c r="BV134" s="208"/>
      <c r="BW134" s="208"/>
      <c r="BX134" s="208"/>
      <c r="BY134" s="208"/>
      <c r="BZ134" s="208"/>
      <c r="CA134" s="208"/>
      <c r="CB134" s="208"/>
      <c r="CC134" s="208"/>
      <c r="CD134" s="208"/>
      <c r="CE134" s="208"/>
      <c r="CF134" s="208"/>
      <c r="CG134" s="208"/>
      <c r="CH134" s="208"/>
      <c r="CI134" s="208"/>
      <c r="CJ134" s="208"/>
      <c r="CK134" s="208"/>
      <c r="CL134" s="208"/>
      <c r="CM134" s="208"/>
      <c r="CN134" s="208"/>
      <c r="CO134" s="208"/>
      <c r="CP134" s="208"/>
      <c r="CQ134" s="208"/>
      <c r="CR134" s="208"/>
      <c r="CS134" s="208"/>
      <c r="CT134" s="208"/>
      <c r="CU134" s="208"/>
      <c r="CV134" s="208"/>
      <c r="CW134" s="208"/>
      <c r="CX134" s="208"/>
      <c r="CY134" s="208"/>
      <c r="CZ134" s="208"/>
      <c r="DA134" s="208"/>
      <c r="DB134" s="208"/>
      <c r="DC134" s="208"/>
      <c r="DD134" s="208"/>
      <c r="DE134" s="208"/>
      <c r="DF134" s="208"/>
      <c r="DG134" s="208"/>
      <c r="DH134" s="208"/>
      <c r="DI134" s="208"/>
      <c r="DJ134" s="208"/>
      <c r="DK134" s="208"/>
      <c r="DL134" s="208"/>
      <c r="DM134" s="208"/>
      <c r="DN134" s="208"/>
      <c r="DO134" s="208"/>
      <c r="DP134" s="208"/>
      <c r="DQ134" s="208"/>
      <c r="DR134" s="208"/>
      <c r="DS134" s="208"/>
      <c r="DT134" s="208"/>
      <c r="DU134" s="208"/>
      <c r="DV134" s="208"/>
      <c r="DW134" s="208"/>
      <c r="DX134" s="208"/>
      <c r="DY134" s="208"/>
      <c r="DZ134" s="208"/>
      <c r="EA134" s="208"/>
      <c r="EB134" s="208"/>
      <c r="EC134" s="208"/>
      <c r="ED134" s="208"/>
      <c r="EE134" s="208"/>
      <c r="EF134" s="208"/>
      <c r="EG134" s="208"/>
      <c r="EH134" s="208"/>
      <c r="EI134" s="208"/>
      <c r="EJ134" s="208"/>
      <c r="EK134" s="208"/>
      <c r="EL134" s="208"/>
      <c r="EM134" s="208"/>
      <c r="EN134" s="208"/>
      <c r="EO134" s="208"/>
      <c r="EP134" s="208"/>
      <c r="EQ134" s="208"/>
      <c r="ER134" s="208"/>
      <c r="ES134" s="208"/>
      <c r="ET134" s="208"/>
      <c r="EU134" s="208"/>
      <c r="EV134" s="208"/>
      <c r="EW134" s="208"/>
      <c r="EX134" s="208"/>
      <c r="EY134" s="208"/>
      <c r="EZ134" s="208"/>
      <c r="FA134" s="208"/>
      <c r="FB134" s="208"/>
      <c r="FC134" s="208"/>
      <c r="FD134" s="208"/>
      <c r="FE134" s="208"/>
      <c r="FF134" s="208"/>
      <c r="FG134" s="208"/>
      <c r="FH134" s="208"/>
      <c r="FI134" s="208"/>
      <c r="FJ134" s="208"/>
      <c r="FK134" s="208"/>
      <c r="FL134" s="208"/>
      <c r="FM134" s="208"/>
      <c r="FN134" s="208"/>
      <c r="FO134" s="208"/>
      <c r="FP134" s="208"/>
      <c r="FQ134" s="208"/>
      <c r="FR134" s="208"/>
      <c r="FS134" s="208"/>
      <c r="FT134" s="208"/>
      <c r="FU134" s="208"/>
      <c r="FV134" s="208"/>
      <c r="FW134" s="208"/>
      <c r="FX134" s="208"/>
      <c r="FY134" s="208"/>
      <c r="FZ134" s="208"/>
      <c r="GA134" s="208"/>
      <c r="GB134" s="208"/>
      <c r="GC134" s="208"/>
      <c r="GD134" s="208"/>
      <c r="GE134" s="208"/>
      <c r="GF134" s="208"/>
      <c r="GG134" s="208"/>
      <c r="GH134" s="208"/>
      <c r="GI134" s="208"/>
      <c r="GJ134" s="208"/>
      <c r="GK134" s="208"/>
      <c r="GL134" s="208"/>
      <c r="GM134" s="208"/>
      <c r="GN134" s="208"/>
      <c r="GO134" s="208"/>
      <c r="GP134" s="208"/>
      <c r="GQ134" s="208"/>
      <c r="GR134" s="208"/>
      <c r="GS134" s="208"/>
      <c r="GT134" s="208"/>
      <c r="GU134" s="208"/>
      <c r="GV134" s="208"/>
      <c r="GW134" s="208"/>
      <c r="GX134" s="208"/>
      <c r="GY134" s="208"/>
      <c r="GZ134" s="208"/>
      <c r="HA134" s="209"/>
      <c r="HB134" s="209"/>
      <c r="HC134" s="209"/>
      <c r="HD134" s="209"/>
      <c r="HE134" s="209"/>
      <c r="HF134" s="209"/>
      <c r="HG134" s="209"/>
      <c r="HH134" s="209"/>
      <c r="HI134" s="209"/>
      <c r="HJ134" s="209"/>
      <c r="HK134" s="209"/>
      <c r="HL134" s="209"/>
      <c r="HM134" s="209"/>
      <c r="HN134" s="209"/>
      <c r="HO134" s="209"/>
      <c r="HP134" s="209"/>
      <c r="HQ134" s="209"/>
      <c r="HR134" s="209"/>
      <c r="HS134" s="209"/>
      <c r="HT134" s="209"/>
      <c r="HU134" s="209"/>
      <c r="HV134" s="209"/>
      <c r="HW134" s="209"/>
      <c r="HX134" s="209"/>
      <c r="HY134" s="209"/>
      <c r="HZ134" s="209"/>
    </row>
    <row r="135" spans="1:234" s="198" customFormat="1" ht="29.25" customHeight="1">
      <c r="A135" s="200" t="s">
        <v>73</v>
      </c>
      <c r="B135" s="200">
        <v>6701</v>
      </c>
      <c r="C135" s="206" t="s">
        <v>74</v>
      </c>
      <c r="D135" s="202">
        <f>((110*150000*2)+(8*100000*2))/1000</f>
        <v>34600</v>
      </c>
      <c r="E135" s="355" t="s">
        <v>75</v>
      </c>
      <c r="F135" s="207"/>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8"/>
      <c r="BA135" s="208"/>
      <c r="BB135" s="208"/>
      <c r="BC135" s="208"/>
      <c r="BD135" s="208"/>
      <c r="BE135" s="208"/>
      <c r="BF135" s="208"/>
      <c r="BG135" s="208"/>
      <c r="BH135" s="208"/>
      <c r="BI135" s="208"/>
      <c r="BJ135" s="208"/>
      <c r="BK135" s="208"/>
      <c r="BL135" s="208"/>
      <c r="BM135" s="208"/>
      <c r="BN135" s="208"/>
      <c r="BO135" s="208"/>
      <c r="BP135" s="208"/>
      <c r="BQ135" s="208"/>
      <c r="BR135" s="208"/>
      <c r="BS135" s="208"/>
      <c r="BT135" s="208"/>
      <c r="BU135" s="208"/>
      <c r="BV135" s="208"/>
      <c r="BW135" s="208"/>
      <c r="BX135" s="208"/>
      <c r="BY135" s="208"/>
      <c r="BZ135" s="208"/>
      <c r="CA135" s="208"/>
      <c r="CB135" s="208"/>
      <c r="CC135" s="208"/>
      <c r="CD135" s="208"/>
      <c r="CE135" s="208"/>
      <c r="CF135" s="208"/>
      <c r="CG135" s="208"/>
      <c r="CH135" s="208"/>
      <c r="CI135" s="208"/>
      <c r="CJ135" s="208"/>
      <c r="CK135" s="208"/>
      <c r="CL135" s="208"/>
      <c r="CM135" s="208"/>
      <c r="CN135" s="208"/>
      <c r="CO135" s="208"/>
      <c r="CP135" s="208"/>
      <c r="CQ135" s="208"/>
      <c r="CR135" s="208"/>
      <c r="CS135" s="208"/>
      <c r="CT135" s="208"/>
      <c r="CU135" s="208"/>
      <c r="CV135" s="208"/>
      <c r="CW135" s="208"/>
      <c r="CX135" s="208"/>
      <c r="CY135" s="208"/>
      <c r="CZ135" s="208"/>
      <c r="DA135" s="208"/>
      <c r="DB135" s="208"/>
      <c r="DC135" s="208"/>
      <c r="DD135" s="208"/>
      <c r="DE135" s="208"/>
      <c r="DF135" s="208"/>
      <c r="DG135" s="208"/>
      <c r="DH135" s="208"/>
      <c r="DI135" s="208"/>
      <c r="DJ135" s="208"/>
      <c r="DK135" s="208"/>
      <c r="DL135" s="208"/>
      <c r="DM135" s="208"/>
      <c r="DN135" s="208"/>
      <c r="DO135" s="208"/>
      <c r="DP135" s="208"/>
      <c r="DQ135" s="208"/>
      <c r="DR135" s="208"/>
      <c r="DS135" s="208"/>
      <c r="DT135" s="208"/>
      <c r="DU135" s="208"/>
      <c r="DV135" s="208"/>
      <c r="DW135" s="208"/>
      <c r="DX135" s="208"/>
      <c r="DY135" s="208"/>
      <c r="DZ135" s="208"/>
      <c r="EA135" s="208"/>
      <c r="EB135" s="208"/>
      <c r="EC135" s="208"/>
      <c r="ED135" s="208"/>
      <c r="EE135" s="208"/>
      <c r="EF135" s="208"/>
      <c r="EG135" s="208"/>
      <c r="EH135" s="208"/>
      <c r="EI135" s="208"/>
      <c r="EJ135" s="208"/>
      <c r="EK135" s="208"/>
      <c r="EL135" s="208"/>
      <c r="EM135" s="208"/>
      <c r="EN135" s="208"/>
      <c r="EO135" s="208"/>
      <c r="EP135" s="208"/>
      <c r="EQ135" s="208"/>
      <c r="ER135" s="208"/>
      <c r="ES135" s="208"/>
      <c r="ET135" s="208"/>
      <c r="EU135" s="208"/>
      <c r="EV135" s="208"/>
      <c r="EW135" s="208"/>
      <c r="EX135" s="208"/>
      <c r="EY135" s="208"/>
      <c r="EZ135" s="208"/>
      <c r="FA135" s="208"/>
      <c r="FB135" s="208"/>
      <c r="FC135" s="208"/>
      <c r="FD135" s="208"/>
      <c r="FE135" s="208"/>
      <c r="FF135" s="208"/>
      <c r="FG135" s="208"/>
      <c r="FH135" s="208"/>
      <c r="FI135" s="208"/>
      <c r="FJ135" s="208"/>
      <c r="FK135" s="208"/>
      <c r="FL135" s="208"/>
      <c r="FM135" s="208"/>
      <c r="FN135" s="208"/>
      <c r="FO135" s="208"/>
      <c r="FP135" s="208"/>
      <c r="FQ135" s="208"/>
      <c r="FR135" s="208"/>
      <c r="FS135" s="208"/>
      <c r="FT135" s="208"/>
      <c r="FU135" s="208"/>
      <c r="FV135" s="208"/>
      <c r="FW135" s="208"/>
      <c r="FX135" s="208"/>
      <c r="FY135" s="208"/>
      <c r="FZ135" s="208"/>
      <c r="GA135" s="208"/>
      <c r="GB135" s="208"/>
      <c r="GC135" s="208"/>
      <c r="GD135" s="208"/>
      <c r="GE135" s="208"/>
      <c r="GF135" s="208"/>
      <c r="GG135" s="208"/>
      <c r="GH135" s="208"/>
      <c r="GI135" s="208"/>
      <c r="GJ135" s="208"/>
      <c r="GK135" s="208"/>
      <c r="GL135" s="208"/>
      <c r="GM135" s="208"/>
      <c r="GN135" s="208"/>
      <c r="GO135" s="208"/>
      <c r="GP135" s="208"/>
      <c r="GQ135" s="208"/>
      <c r="GR135" s="208"/>
      <c r="GS135" s="208"/>
      <c r="GT135" s="208"/>
      <c r="GU135" s="208"/>
      <c r="GV135" s="208"/>
      <c r="GW135" s="208"/>
      <c r="GX135" s="208"/>
      <c r="GY135" s="208"/>
      <c r="GZ135" s="208"/>
      <c r="HA135" s="209"/>
      <c r="HB135" s="209"/>
      <c r="HC135" s="209"/>
      <c r="HD135" s="209"/>
      <c r="HE135" s="209"/>
      <c r="HF135" s="209"/>
      <c r="HG135" s="209"/>
      <c r="HH135" s="209"/>
      <c r="HI135" s="209"/>
      <c r="HJ135" s="209"/>
      <c r="HK135" s="209"/>
      <c r="HL135" s="209"/>
      <c r="HM135" s="209"/>
      <c r="HN135" s="209"/>
      <c r="HO135" s="209"/>
      <c r="HP135" s="209"/>
      <c r="HQ135" s="209"/>
      <c r="HR135" s="209"/>
      <c r="HS135" s="209"/>
      <c r="HT135" s="209"/>
      <c r="HU135" s="209"/>
      <c r="HV135" s="209"/>
      <c r="HW135" s="209"/>
      <c r="HX135" s="209"/>
      <c r="HY135" s="209"/>
      <c r="HZ135" s="209"/>
    </row>
    <row r="136" spans="1:234" s="198" customFormat="1" ht="18" customHeight="1">
      <c r="A136" s="200" t="s">
        <v>73</v>
      </c>
      <c r="B136" s="200">
        <v>6702</v>
      </c>
      <c r="C136" s="206" t="s">
        <v>76</v>
      </c>
      <c r="D136" s="202">
        <f>118*200000*4/1000</f>
        <v>94400</v>
      </c>
      <c r="E136" s="355"/>
      <c r="F136" s="207"/>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8"/>
      <c r="BA136" s="208"/>
      <c r="BB136" s="208"/>
      <c r="BC136" s="208"/>
      <c r="BD136" s="208"/>
      <c r="BE136" s="208"/>
      <c r="BF136" s="208"/>
      <c r="BG136" s="208"/>
      <c r="BH136" s="208"/>
      <c r="BI136" s="208"/>
      <c r="BJ136" s="208"/>
      <c r="BK136" s="208"/>
      <c r="BL136" s="208"/>
      <c r="BM136" s="208"/>
      <c r="BN136" s="208"/>
      <c r="BO136" s="208"/>
      <c r="BP136" s="208"/>
      <c r="BQ136" s="208"/>
      <c r="BR136" s="208"/>
      <c r="BS136" s="208"/>
      <c r="BT136" s="208"/>
      <c r="BU136" s="208"/>
      <c r="BV136" s="208"/>
      <c r="BW136" s="208"/>
      <c r="BX136" s="208"/>
      <c r="BY136" s="208"/>
      <c r="BZ136" s="208"/>
      <c r="CA136" s="208"/>
      <c r="CB136" s="208"/>
      <c r="CC136" s="208"/>
      <c r="CD136" s="208"/>
      <c r="CE136" s="208"/>
      <c r="CF136" s="208"/>
      <c r="CG136" s="208"/>
      <c r="CH136" s="208"/>
      <c r="CI136" s="208"/>
      <c r="CJ136" s="208"/>
      <c r="CK136" s="208"/>
      <c r="CL136" s="208"/>
      <c r="CM136" s="208"/>
      <c r="CN136" s="208"/>
      <c r="CO136" s="208"/>
      <c r="CP136" s="208"/>
      <c r="CQ136" s="208"/>
      <c r="CR136" s="208"/>
      <c r="CS136" s="208"/>
      <c r="CT136" s="208"/>
      <c r="CU136" s="208"/>
      <c r="CV136" s="208"/>
      <c r="CW136" s="208"/>
      <c r="CX136" s="208"/>
      <c r="CY136" s="208"/>
      <c r="CZ136" s="208"/>
      <c r="DA136" s="208"/>
      <c r="DB136" s="208"/>
      <c r="DC136" s="208"/>
      <c r="DD136" s="208"/>
      <c r="DE136" s="208"/>
      <c r="DF136" s="208"/>
      <c r="DG136" s="208"/>
      <c r="DH136" s="208"/>
      <c r="DI136" s="208"/>
      <c r="DJ136" s="208"/>
      <c r="DK136" s="208"/>
      <c r="DL136" s="208"/>
      <c r="DM136" s="208"/>
      <c r="DN136" s="208"/>
      <c r="DO136" s="208"/>
      <c r="DP136" s="208"/>
      <c r="DQ136" s="208"/>
      <c r="DR136" s="208"/>
      <c r="DS136" s="208"/>
      <c r="DT136" s="208"/>
      <c r="DU136" s="208"/>
      <c r="DV136" s="208"/>
      <c r="DW136" s="208"/>
      <c r="DX136" s="208"/>
      <c r="DY136" s="208"/>
      <c r="DZ136" s="208"/>
      <c r="EA136" s="208"/>
      <c r="EB136" s="208"/>
      <c r="EC136" s="208"/>
      <c r="ED136" s="208"/>
      <c r="EE136" s="208"/>
      <c r="EF136" s="208"/>
      <c r="EG136" s="208"/>
      <c r="EH136" s="208"/>
      <c r="EI136" s="208"/>
      <c r="EJ136" s="208"/>
      <c r="EK136" s="208"/>
      <c r="EL136" s="208"/>
      <c r="EM136" s="208"/>
      <c r="EN136" s="208"/>
      <c r="EO136" s="208"/>
      <c r="EP136" s="208"/>
      <c r="EQ136" s="208"/>
      <c r="ER136" s="208"/>
      <c r="ES136" s="208"/>
      <c r="ET136" s="208"/>
      <c r="EU136" s="208"/>
      <c r="EV136" s="208"/>
      <c r="EW136" s="208"/>
      <c r="EX136" s="208"/>
      <c r="EY136" s="208"/>
      <c r="EZ136" s="208"/>
      <c r="FA136" s="208"/>
      <c r="FB136" s="208"/>
      <c r="FC136" s="208"/>
      <c r="FD136" s="208"/>
      <c r="FE136" s="208"/>
      <c r="FF136" s="208"/>
      <c r="FG136" s="208"/>
      <c r="FH136" s="208"/>
      <c r="FI136" s="208"/>
      <c r="FJ136" s="208"/>
      <c r="FK136" s="208"/>
      <c r="FL136" s="208"/>
      <c r="FM136" s="208"/>
      <c r="FN136" s="208"/>
      <c r="FO136" s="208"/>
      <c r="FP136" s="208"/>
      <c r="FQ136" s="208"/>
      <c r="FR136" s="208"/>
      <c r="FS136" s="208"/>
      <c r="FT136" s="208"/>
      <c r="FU136" s="208"/>
      <c r="FV136" s="208"/>
      <c r="FW136" s="208"/>
      <c r="FX136" s="208"/>
      <c r="FY136" s="208"/>
      <c r="FZ136" s="208"/>
      <c r="GA136" s="208"/>
      <c r="GB136" s="208"/>
      <c r="GC136" s="208"/>
      <c r="GD136" s="208"/>
      <c r="GE136" s="208"/>
      <c r="GF136" s="208"/>
      <c r="GG136" s="208"/>
      <c r="GH136" s="208"/>
      <c r="GI136" s="208"/>
      <c r="GJ136" s="208"/>
      <c r="GK136" s="208"/>
      <c r="GL136" s="208"/>
      <c r="GM136" s="208"/>
      <c r="GN136" s="208"/>
      <c r="GO136" s="208"/>
      <c r="GP136" s="208"/>
      <c r="GQ136" s="208"/>
      <c r="GR136" s="208"/>
      <c r="GS136" s="208"/>
      <c r="GT136" s="208"/>
      <c r="GU136" s="208"/>
      <c r="GV136" s="208"/>
      <c r="GW136" s="208"/>
      <c r="GX136" s="208"/>
      <c r="GY136" s="208"/>
      <c r="GZ136" s="208"/>
      <c r="HA136" s="209"/>
      <c r="HB136" s="209"/>
      <c r="HC136" s="209"/>
      <c r="HD136" s="209"/>
      <c r="HE136" s="209"/>
      <c r="HF136" s="209"/>
      <c r="HG136" s="209"/>
      <c r="HH136" s="209"/>
      <c r="HI136" s="209"/>
      <c r="HJ136" s="209"/>
      <c r="HK136" s="209"/>
      <c r="HL136" s="209"/>
      <c r="HM136" s="209"/>
      <c r="HN136" s="209"/>
      <c r="HO136" s="209"/>
      <c r="HP136" s="209"/>
      <c r="HQ136" s="209"/>
      <c r="HR136" s="209"/>
      <c r="HS136" s="209"/>
      <c r="HT136" s="209"/>
      <c r="HU136" s="209"/>
      <c r="HV136" s="209"/>
      <c r="HW136" s="209"/>
      <c r="HX136" s="209"/>
      <c r="HY136" s="209"/>
      <c r="HZ136" s="209"/>
    </row>
    <row r="137" spans="1:234" s="198" customFormat="1" ht="18" customHeight="1">
      <c r="A137" s="200" t="s">
        <v>73</v>
      </c>
      <c r="B137" s="200">
        <v>6703</v>
      </c>
      <c r="C137" s="206" t="s">
        <v>77</v>
      </c>
      <c r="D137" s="202">
        <f>118*3*300000/1000</f>
        <v>106200</v>
      </c>
      <c r="E137" s="355"/>
      <c r="F137" s="207"/>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c r="BZ137" s="208"/>
      <c r="CA137" s="208"/>
      <c r="CB137" s="208"/>
      <c r="CC137" s="208"/>
      <c r="CD137" s="208"/>
      <c r="CE137" s="208"/>
      <c r="CF137" s="208"/>
      <c r="CG137" s="208"/>
      <c r="CH137" s="208"/>
      <c r="CI137" s="208"/>
      <c r="CJ137" s="208"/>
      <c r="CK137" s="208"/>
      <c r="CL137" s="208"/>
      <c r="CM137" s="208"/>
      <c r="CN137" s="208"/>
      <c r="CO137" s="208"/>
      <c r="CP137" s="208"/>
      <c r="CQ137" s="208"/>
      <c r="CR137" s="208"/>
      <c r="CS137" s="208"/>
      <c r="CT137" s="208"/>
      <c r="CU137" s="208"/>
      <c r="CV137" s="208"/>
      <c r="CW137" s="208"/>
      <c r="CX137" s="208"/>
      <c r="CY137" s="208"/>
      <c r="CZ137" s="208"/>
      <c r="DA137" s="208"/>
      <c r="DB137" s="208"/>
      <c r="DC137" s="208"/>
      <c r="DD137" s="208"/>
      <c r="DE137" s="208"/>
      <c r="DF137" s="208"/>
      <c r="DG137" s="208"/>
      <c r="DH137" s="208"/>
      <c r="DI137" s="208"/>
      <c r="DJ137" s="208"/>
      <c r="DK137" s="208"/>
      <c r="DL137" s="208"/>
      <c r="DM137" s="208"/>
      <c r="DN137" s="208"/>
      <c r="DO137" s="208"/>
      <c r="DP137" s="208"/>
      <c r="DQ137" s="208"/>
      <c r="DR137" s="208"/>
      <c r="DS137" s="208"/>
      <c r="DT137" s="208"/>
      <c r="DU137" s="208"/>
      <c r="DV137" s="208"/>
      <c r="DW137" s="208"/>
      <c r="DX137" s="208"/>
      <c r="DY137" s="208"/>
      <c r="DZ137" s="208"/>
      <c r="EA137" s="208"/>
      <c r="EB137" s="208"/>
      <c r="EC137" s="208"/>
      <c r="ED137" s="208"/>
      <c r="EE137" s="208"/>
      <c r="EF137" s="208"/>
      <c r="EG137" s="208"/>
      <c r="EH137" s="208"/>
      <c r="EI137" s="208"/>
      <c r="EJ137" s="208"/>
      <c r="EK137" s="208"/>
      <c r="EL137" s="208"/>
      <c r="EM137" s="208"/>
      <c r="EN137" s="208"/>
      <c r="EO137" s="208"/>
      <c r="EP137" s="208"/>
      <c r="EQ137" s="208"/>
      <c r="ER137" s="208"/>
      <c r="ES137" s="208"/>
      <c r="ET137" s="208"/>
      <c r="EU137" s="208"/>
      <c r="EV137" s="208"/>
      <c r="EW137" s="208"/>
      <c r="EX137" s="208"/>
      <c r="EY137" s="208"/>
      <c r="EZ137" s="208"/>
      <c r="FA137" s="208"/>
      <c r="FB137" s="208"/>
      <c r="FC137" s="208"/>
      <c r="FD137" s="208"/>
      <c r="FE137" s="208"/>
      <c r="FF137" s="208"/>
      <c r="FG137" s="208"/>
      <c r="FH137" s="208"/>
      <c r="FI137" s="208"/>
      <c r="FJ137" s="208"/>
      <c r="FK137" s="208"/>
      <c r="FL137" s="208"/>
      <c r="FM137" s="208"/>
      <c r="FN137" s="208"/>
      <c r="FO137" s="208"/>
      <c r="FP137" s="208"/>
      <c r="FQ137" s="208"/>
      <c r="FR137" s="208"/>
      <c r="FS137" s="208"/>
      <c r="FT137" s="208"/>
      <c r="FU137" s="208"/>
      <c r="FV137" s="208"/>
      <c r="FW137" s="208"/>
      <c r="FX137" s="208"/>
      <c r="FY137" s="208"/>
      <c r="FZ137" s="208"/>
      <c r="GA137" s="208"/>
      <c r="GB137" s="208"/>
      <c r="GC137" s="208"/>
      <c r="GD137" s="208"/>
      <c r="GE137" s="208"/>
      <c r="GF137" s="208"/>
      <c r="GG137" s="208"/>
      <c r="GH137" s="208"/>
      <c r="GI137" s="208"/>
      <c r="GJ137" s="208"/>
      <c r="GK137" s="208"/>
      <c r="GL137" s="208"/>
      <c r="GM137" s="208"/>
      <c r="GN137" s="208"/>
      <c r="GO137" s="208"/>
      <c r="GP137" s="208"/>
      <c r="GQ137" s="208"/>
      <c r="GR137" s="208"/>
      <c r="GS137" s="208"/>
      <c r="GT137" s="208"/>
      <c r="GU137" s="208"/>
      <c r="GV137" s="208"/>
      <c r="GW137" s="208"/>
      <c r="GX137" s="208"/>
      <c r="GY137" s="208"/>
      <c r="GZ137" s="208"/>
      <c r="HA137" s="209"/>
      <c r="HB137" s="209"/>
      <c r="HC137" s="209"/>
      <c r="HD137" s="209"/>
      <c r="HE137" s="209"/>
      <c r="HF137" s="209"/>
      <c r="HG137" s="209"/>
      <c r="HH137" s="209"/>
      <c r="HI137" s="209"/>
      <c r="HJ137" s="209"/>
      <c r="HK137" s="209"/>
      <c r="HL137" s="209"/>
      <c r="HM137" s="209"/>
      <c r="HN137" s="209"/>
      <c r="HO137" s="209"/>
      <c r="HP137" s="209"/>
      <c r="HQ137" s="209"/>
      <c r="HR137" s="209"/>
      <c r="HS137" s="209"/>
      <c r="HT137" s="209"/>
      <c r="HU137" s="209"/>
      <c r="HV137" s="209"/>
      <c r="HW137" s="209"/>
      <c r="HX137" s="209"/>
      <c r="HY137" s="209"/>
      <c r="HZ137" s="209"/>
    </row>
    <row r="138" spans="1:234" s="198" customFormat="1" ht="54.75" customHeight="1">
      <c r="A138" s="193"/>
      <c r="B138" s="193"/>
      <c r="C138" s="210" t="s">
        <v>239</v>
      </c>
      <c r="D138" s="194">
        <f>SUM(D139:D145)</f>
        <v>322240</v>
      </c>
      <c r="E138" s="195" t="s">
        <v>65</v>
      </c>
      <c r="F138" s="196" t="s">
        <v>240</v>
      </c>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c r="BF138" s="196"/>
      <c r="BG138" s="196"/>
      <c r="BH138" s="196"/>
      <c r="BI138" s="196"/>
      <c r="BJ138" s="196"/>
      <c r="BK138" s="196"/>
      <c r="BL138" s="196"/>
      <c r="BM138" s="196"/>
      <c r="BN138" s="196"/>
      <c r="BO138" s="196"/>
      <c r="BP138" s="196"/>
      <c r="BQ138" s="196"/>
      <c r="BR138" s="196"/>
      <c r="BS138" s="196"/>
      <c r="BT138" s="196"/>
      <c r="BU138" s="196"/>
      <c r="BV138" s="196"/>
      <c r="BW138" s="196"/>
      <c r="BX138" s="196"/>
      <c r="BY138" s="196"/>
      <c r="BZ138" s="196"/>
      <c r="CA138" s="196"/>
      <c r="CB138" s="196"/>
      <c r="CC138" s="196"/>
      <c r="CD138" s="196"/>
      <c r="CE138" s="196"/>
      <c r="CF138" s="196"/>
      <c r="CG138" s="196"/>
      <c r="CH138" s="196"/>
      <c r="CI138" s="196"/>
      <c r="CJ138" s="196"/>
      <c r="CK138" s="196"/>
      <c r="CL138" s="196"/>
      <c r="CM138" s="196"/>
      <c r="CN138" s="196"/>
      <c r="CO138" s="196"/>
      <c r="CP138" s="196"/>
      <c r="CQ138" s="196"/>
      <c r="CR138" s="196"/>
      <c r="CS138" s="196"/>
      <c r="CT138" s="196"/>
      <c r="CU138" s="196"/>
      <c r="CV138" s="196"/>
      <c r="CW138" s="196"/>
      <c r="CX138" s="196"/>
      <c r="CY138" s="196"/>
      <c r="CZ138" s="196"/>
      <c r="DA138" s="196"/>
      <c r="DB138" s="196"/>
      <c r="DC138" s="196"/>
      <c r="DD138" s="196"/>
      <c r="DE138" s="196"/>
      <c r="DF138" s="196"/>
      <c r="DG138" s="196"/>
      <c r="DH138" s="196"/>
      <c r="DI138" s="196"/>
      <c r="DJ138" s="196"/>
      <c r="DK138" s="196"/>
      <c r="DL138" s="196"/>
      <c r="DM138" s="196"/>
      <c r="DN138" s="196"/>
      <c r="DO138" s="196"/>
      <c r="DP138" s="196"/>
      <c r="DQ138" s="196"/>
      <c r="DR138" s="196"/>
      <c r="DS138" s="196"/>
      <c r="DT138" s="196"/>
      <c r="DU138" s="196"/>
      <c r="DV138" s="196"/>
      <c r="DW138" s="196"/>
      <c r="DX138" s="196"/>
      <c r="DY138" s="196"/>
      <c r="DZ138" s="196"/>
      <c r="EA138" s="196"/>
      <c r="EB138" s="196"/>
      <c r="EC138" s="196"/>
      <c r="ED138" s="196"/>
      <c r="EE138" s="196"/>
      <c r="EF138" s="196"/>
      <c r="EG138" s="196"/>
      <c r="EH138" s="196"/>
      <c r="EI138" s="196"/>
      <c r="EJ138" s="196"/>
      <c r="EK138" s="196"/>
      <c r="EL138" s="196"/>
      <c r="EM138" s="196"/>
      <c r="EN138" s="196"/>
      <c r="EO138" s="196"/>
      <c r="EP138" s="196"/>
      <c r="EQ138" s="196"/>
      <c r="ER138" s="196"/>
      <c r="ES138" s="196"/>
      <c r="ET138" s="196"/>
      <c r="EU138" s="196"/>
      <c r="EV138" s="196"/>
      <c r="EW138" s="196"/>
      <c r="EX138" s="196"/>
      <c r="EY138" s="196"/>
      <c r="EZ138" s="196"/>
      <c r="FA138" s="196"/>
      <c r="FB138" s="196"/>
      <c r="FC138" s="196"/>
      <c r="FD138" s="196"/>
      <c r="FE138" s="196"/>
      <c r="FF138" s="196"/>
      <c r="FG138" s="196"/>
      <c r="FH138" s="196"/>
      <c r="FI138" s="196"/>
      <c r="FJ138" s="196"/>
      <c r="FK138" s="196"/>
      <c r="FL138" s="196"/>
      <c r="FM138" s="196"/>
      <c r="FN138" s="196"/>
      <c r="FO138" s="196"/>
      <c r="FP138" s="196"/>
      <c r="FQ138" s="196"/>
      <c r="FR138" s="196"/>
      <c r="FS138" s="196"/>
      <c r="FT138" s="196"/>
      <c r="FU138" s="196"/>
      <c r="FV138" s="196"/>
      <c r="FW138" s="196"/>
      <c r="FX138" s="196"/>
      <c r="FY138" s="196"/>
      <c r="FZ138" s="196"/>
      <c r="GA138" s="196"/>
      <c r="GB138" s="196"/>
      <c r="GC138" s="196"/>
      <c r="GD138" s="196"/>
      <c r="GE138" s="196"/>
      <c r="GF138" s="196"/>
      <c r="GG138" s="196"/>
      <c r="GH138" s="196"/>
      <c r="GI138" s="196"/>
      <c r="GJ138" s="196"/>
      <c r="GK138" s="196"/>
      <c r="GL138" s="196"/>
      <c r="GM138" s="196"/>
      <c r="GN138" s="196"/>
      <c r="GO138" s="196"/>
      <c r="GP138" s="196"/>
      <c r="GQ138" s="196"/>
      <c r="GR138" s="196"/>
      <c r="GS138" s="196"/>
      <c r="GT138" s="196"/>
      <c r="GU138" s="196"/>
      <c r="GV138" s="196"/>
      <c r="GW138" s="196"/>
      <c r="GX138" s="196"/>
      <c r="GY138" s="196"/>
      <c r="GZ138" s="196"/>
      <c r="HA138" s="197"/>
      <c r="HB138" s="197"/>
      <c r="HC138" s="197"/>
      <c r="HD138" s="197"/>
      <c r="HE138" s="197"/>
      <c r="HF138" s="197"/>
      <c r="HG138" s="197"/>
      <c r="HH138" s="197"/>
      <c r="HI138" s="197"/>
      <c r="HJ138" s="197"/>
      <c r="HK138" s="197"/>
      <c r="HL138" s="197"/>
      <c r="HM138" s="197"/>
      <c r="HN138" s="197"/>
      <c r="HO138" s="197"/>
      <c r="HP138" s="197"/>
      <c r="HQ138" s="197"/>
      <c r="HR138" s="197"/>
      <c r="HS138" s="197"/>
      <c r="HT138" s="197"/>
      <c r="HU138" s="197"/>
      <c r="HV138" s="197"/>
      <c r="HW138" s="197"/>
      <c r="HX138" s="197"/>
      <c r="HY138" s="197"/>
      <c r="HZ138" s="197"/>
    </row>
    <row r="139" spans="1:234" s="198" customFormat="1" ht="39.75" customHeight="1">
      <c r="A139" s="199" t="s">
        <v>11</v>
      </c>
      <c r="B139" s="200" t="s">
        <v>66</v>
      </c>
      <c r="C139" s="201" t="s">
        <v>211</v>
      </c>
      <c r="D139" s="202">
        <f>7000000*2*4/1000</f>
        <v>56000</v>
      </c>
      <c r="E139" s="203"/>
      <c r="F139" s="203"/>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c r="BF139" s="196"/>
      <c r="BG139" s="196"/>
      <c r="BH139" s="196"/>
      <c r="BI139" s="196"/>
      <c r="BJ139" s="196"/>
      <c r="BK139" s="196"/>
      <c r="BL139" s="196"/>
      <c r="BM139" s="196"/>
      <c r="BN139" s="196"/>
      <c r="BO139" s="196"/>
      <c r="BP139" s="196"/>
      <c r="BQ139" s="196"/>
      <c r="BR139" s="196"/>
      <c r="BS139" s="196"/>
      <c r="BT139" s="196"/>
      <c r="BU139" s="196"/>
      <c r="BV139" s="196"/>
      <c r="BW139" s="196"/>
      <c r="BX139" s="196"/>
      <c r="BY139" s="196"/>
      <c r="BZ139" s="196"/>
      <c r="CA139" s="196"/>
      <c r="CB139" s="196"/>
      <c r="CC139" s="196"/>
      <c r="CD139" s="196"/>
      <c r="CE139" s="196"/>
      <c r="CF139" s="196"/>
      <c r="CG139" s="196"/>
      <c r="CH139" s="196"/>
      <c r="CI139" s="196"/>
      <c r="CJ139" s="196"/>
      <c r="CK139" s="196"/>
      <c r="CL139" s="196"/>
      <c r="CM139" s="196"/>
      <c r="CN139" s="196"/>
      <c r="CO139" s="196"/>
      <c r="CP139" s="196"/>
      <c r="CQ139" s="196"/>
      <c r="CR139" s="196"/>
      <c r="CS139" s="196"/>
      <c r="CT139" s="196"/>
      <c r="CU139" s="196"/>
      <c r="CV139" s="196"/>
      <c r="CW139" s="196"/>
      <c r="CX139" s="196"/>
      <c r="CY139" s="196"/>
      <c r="CZ139" s="196"/>
      <c r="DA139" s="196"/>
      <c r="DB139" s="196"/>
      <c r="DC139" s="196"/>
      <c r="DD139" s="196"/>
      <c r="DE139" s="196"/>
      <c r="DF139" s="196"/>
      <c r="DG139" s="196"/>
      <c r="DH139" s="196"/>
      <c r="DI139" s="196"/>
      <c r="DJ139" s="196"/>
      <c r="DK139" s="196"/>
      <c r="DL139" s="196"/>
      <c r="DM139" s="196"/>
      <c r="DN139" s="196"/>
      <c r="DO139" s="196"/>
      <c r="DP139" s="196"/>
      <c r="DQ139" s="196"/>
      <c r="DR139" s="196"/>
      <c r="DS139" s="196"/>
      <c r="DT139" s="196"/>
      <c r="DU139" s="196"/>
      <c r="DV139" s="196"/>
      <c r="DW139" s="196"/>
      <c r="DX139" s="196"/>
      <c r="DY139" s="196"/>
      <c r="DZ139" s="196"/>
      <c r="EA139" s="196"/>
      <c r="EB139" s="196"/>
      <c r="EC139" s="196"/>
      <c r="ED139" s="196"/>
      <c r="EE139" s="196"/>
      <c r="EF139" s="196"/>
      <c r="EG139" s="196"/>
      <c r="EH139" s="196"/>
      <c r="EI139" s="196"/>
      <c r="EJ139" s="196"/>
      <c r="EK139" s="196"/>
      <c r="EL139" s="196"/>
      <c r="EM139" s="196"/>
      <c r="EN139" s="196"/>
      <c r="EO139" s="196"/>
      <c r="EP139" s="196"/>
      <c r="EQ139" s="196"/>
      <c r="ER139" s="196"/>
      <c r="ES139" s="196"/>
      <c r="ET139" s="196"/>
      <c r="EU139" s="196"/>
      <c r="EV139" s="196"/>
      <c r="EW139" s="196"/>
      <c r="EX139" s="196"/>
      <c r="EY139" s="196"/>
      <c r="EZ139" s="196"/>
      <c r="FA139" s="196"/>
      <c r="FB139" s="196"/>
      <c r="FC139" s="196"/>
      <c r="FD139" s="196"/>
      <c r="FE139" s="196"/>
      <c r="FF139" s="196"/>
      <c r="FG139" s="196"/>
      <c r="FH139" s="196"/>
      <c r="FI139" s="196"/>
      <c r="FJ139" s="196"/>
      <c r="FK139" s="196"/>
      <c r="FL139" s="196"/>
      <c r="FM139" s="196"/>
      <c r="FN139" s="196"/>
      <c r="FO139" s="196"/>
      <c r="FP139" s="196"/>
      <c r="FQ139" s="196"/>
      <c r="FR139" s="196"/>
      <c r="FS139" s="196"/>
      <c r="FT139" s="196"/>
      <c r="FU139" s="196"/>
      <c r="FV139" s="196"/>
      <c r="FW139" s="196"/>
      <c r="FX139" s="196"/>
      <c r="FY139" s="196"/>
      <c r="FZ139" s="196"/>
      <c r="GA139" s="196"/>
      <c r="GB139" s="196"/>
      <c r="GC139" s="196"/>
      <c r="GD139" s="196"/>
      <c r="GE139" s="196"/>
      <c r="GF139" s="196"/>
      <c r="GG139" s="196"/>
      <c r="GH139" s="196"/>
      <c r="GI139" s="196"/>
      <c r="GJ139" s="196"/>
      <c r="GK139" s="196"/>
      <c r="GL139" s="196"/>
      <c r="GM139" s="196"/>
      <c r="GN139" s="196"/>
      <c r="GO139" s="196"/>
      <c r="GP139" s="196"/>
      <c r="GQ139" s="196"/>
      <c r="GR139" s="196"/>
      <c r="GS139" s="196"/>
      <c r="GT139" s="196"/>
      <c r="GU139" s="196"/>
      <c r="GV139" s="196"/>
      <c r="GW139" s="196"/>
      <c r="GX139" s="196"/>
      <c r="GY139" s="196"/>
      <c r="GZ139" s="196"/>
      <c r="HA139" s="197"/>
      <c r="HB139" s="197"/>
      <c r="HC139" s="197"/>
      <c r="HD139" s="197"/>
      <c r="HE139" s="197"/>
      <c r="HF139" s="197"/>
      <c r="HG139" s="197"/>
      <c r="HH139" s="197"/>
      <c r="HI139" s="197"/>
      <c r="HJ139" s="197"/>
      <c r="HK139" s="197"/>
      <c r="HL139" s="197"/>
      <c r="HM139" s="197"/>
      <c r="HN139" s="197"/>
      <c r="HO139" s="197"/>
      <c r="HP139" s="197"/>
      <c r="HQ139" s="197"/>
      <c r="HR139" s="197"/>
      <c r="HS139" s="197"/>
      <c r="HT139" s="197"/>
      <c r="HU139" s="197"/>
      <c r="HV139" s="197"/>
      <c r="HW139" s="197"/>
      <c r="HX139" s="197"/>
      <c r="HY139" s="197"/>
      <c r="HZ139" s="197"/>
    </row>
    <row r="140" spans="1:234" s="198" customFormat="1" ht="39.75" customHeight="1">
      <c r="A140" s="204">
        <v>6650</v>
      </c>
      <c r="B140" s="204">
        <v>6651</v>
      </c>
      <c r="C140" s="205" t="s">
        <v>67</v>
      </c>
      <c r="D140" s="202">
        <f>136*30000/1000</f>
        <v>4080</v>
      </c>
      <c r="E140" s="195" t="s">
        <v>68</v>
      </c>
      <c r="F140" s="195"/>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c r="BF140" s="196"/>
      <c r="BG140" s="196"/>
      <c r="BH140" s="196"/>
      <c r="BI140" s="196"/>
      <c r="BJ140" s="196"/>
      <c r="BK140" s="196"/>
      <c r="BL140" s="196"/>
      <c r="BM140" s="196"/>
      <c r="BN140" s="196"/>
      <c r="BO140" s="196"/>
      <c r="BP140" s="196"/>
      <c r="BQ140" s="196"/>
      <c r="BR140" s="196"/>
      <c r="BS140" s="196"/>
      <c r="BT140" s="196"/>
      <c r="BU140" s="196"/>
      <c r="BV140" s="196"/>
      <c r="BW140" s="196"/>
      <c r="BX140" s="196"/>
      <c r="BY140" s="196"/>
      <c r="BZ140" s="196"/>
      <c r="CA140" s="196"/>
      <c r="CB140" s="196"/>
      <c r="CC140" s="196"/>
      <c r="CD140" s="196"/>
      <c r="CE140" s="196"/>
      <c r="CF140" s="196"/>
      <c r="CG140" s="196"/>
      <c r="CH140" s="196"/>
      <c r="CI140" s="196"/>
      <c r="CJ140" s="196"/>
      <c r="CK140" s="196"/>
      <c r="CL140" s="196"/>
      <c r="CM140" s="196"/>
      <c r="CN140" s="196"/>
      <c r="CO140" s="196"/>
      <c r="CP140" s="196"/>
      <c r="CQ140" s="196"/>
      <c r="CR140" s="196"/>
      <c r="CS140" s="196"/>
      <c r="CT140" s="196"/>
      <c r="CU140" s="196"/>
      <c r="CV140" s="196"/>
      <c r="CW140" s="196"/>
      <c r="CX140" s="196"/>
      <c r="CY140" s="196"/>
      <c r="CZ140" s="196"/>
      <c r="DA140" s="196"/>
      <c r="DB140" s="196"/>
      <c r="DC140" s="196"/>
      <c r="DD140" s="196"/>
      <c r="DE140" s="196"/>
      <c r="DF140" s="196"/>
      <c r="DG140" s="196"/>
      <c r="DH140" s="196"/>
      <c r="DI140" s="196"/>
      <c r="DJ140" s="196"/>
      <c r="DK140" s="196"/>
      <c r="DL140" s="196"/>
      <c r="DM140" s="196"/>
      <c r="DN140" s="196"/>
      <c r="DO140" s="196"/>
      <c r="DP140" s="196"/>
      <c r="DQ140" s="196"/>
      <c r="DR140" s="196"/>
      <c r="DS140" s="196"/>
      <c r="DT140" s="196"/>
      <c r="DU140" s="196"/>
      <c r="DV140" s="196"/>
      <c r="DW140" s="196"/>
      <c r="DX140" s="196"/>
      <c r="DY140" s="196"/>
      <c r="DZ140" s="196"/>
      <c r="EA140" s="196"/>
      <c r="EB140" s="196"/>
      <c r="EC140" s="196"/>
      <c r="ED140" s="196"/>
      <c r="EE140" s="196"/>
      <c r="EF140" s="196"/>
      <c r="EG140" s="196"/>
      <c r="EH140" s="196"/>
      <c r="EI140" s="196"/>
      <c r="EJ140" s="196"/>
      <c r="EK140" s="196"/>
      <c r="EL140" s="196"/>
      <c r="EM140" s="196"/>
      <c r="EN140" s="196"/>
      <c r="EO140" s="196"/>
      <c r="EP140" s="196"/>
      <c r="EQ140" s="196"/>
      <c r="ER140" s="196"/>
      <c r="ES140" s="196"/>
      <c r="ET140" s="196"/>
      <c r="EU140" s="196"/>
      <c r="EV140" s="196"/>
      <c r="EW140" s="196"/>
      <c r="EX140" s="196"/>
      <c r="EY140" s="196"/>
      <c r="EZ140" s="196"/>
      <c r="FA140" s="196"/>
      <c r="FB140" s="196"/>
      <c r="FC140" s="196"/>
      <c r="FD140" s="196"/>
      <c r="FE140" s="196"/>
      <c r="FF140" s="196"/>
      <c r="FG140" s="196"/>
      <c r="FH140" s="196"/>
      <c r="FI140" s="196"/>
      <c r="FJ140" s="196"/>
      <c r="FK140" s="196"/>
      <c r="FL140" s="196"/>
      <c r="FM140" s="196"/>
      <c r="FN140" s="196"/>
      <c r="FO140" s="196"/>
      <c r="FP140" s="196"/>
      <c r="FQ140" s="196"/>
      <c r="FR140" s="196"/>
      <c r="FS140" s="196"/>
      <c r="FT140" s="196"/>
      <c r="FU140" s="196"/>
      <c r="FV140" s="196"/>
      <c r="FW140" s="196"/>
      <c r="FX140" s="196"/>
      <c r="FY140" s="196"/>
      <c r="FZ140" s="196"/>
      <c r="GA140" s="196"/>
      <c r="GB140" s="196"/>
      <c r="GC140" s="196"/>
      <c r="GD140" s="196"/>
      <c r="GE140" s="196"/>
      <c r="GF140" s="196"/>
      <c r="GG140" s="196"/>
      <c r="GH140" s="196"/>
      <c r="GI140" s="196"/>
      <c r="GJ140" s="196"/>
      <c r="GK140" s="196"/>
      <c r="GL140" s="196"/>
      <c r="GM140" s="196"/>
      <c r="GN140" s="196"/>
      <c r="GO140" s="196"/>
      <c r="GP140" s="196"/>
      <c r="GQ140" s="196"/>
      <c r="GR140" s="196"/>
      <c r="GS140" s="196"/>
      <c r="GT140" s="196"/>
      <c r="GU140" s="196"/>
      <c r="GV140" s="196"/>
      <c r="GW140" s="196"/>
      <c r="GX140" s="196"/>
      <c r="GY140" s="196"/>
      <c r="GZ140" s="196"/>
      <c r="HA140" s="197"/>
      <c r="HB140" s="197"/>
      <c r="HC140" s="197"/>
      <c r="HD140" s="197"/>
      <c r="HE140" s="197"/>
      <c r="HF140" s="197"/>
      <c r="HG140" s="197"/>
      <c r="HH140" s="197"/>
      <c r="HI140" s="197"/>
      <c r="HJ140" s="197"/>
      <c r="HK140" s="197"/>
      <c r="HL140" s="197"/>
      <c r="HM140" s="197"/>
      <c r="HN140" s="197"/>
      <c r="HO140" s="197"/>
      <c r="HP140" s="197"/>
      <c r="HQ140" s="197"/>
      <c r="HR140" s="197"/>
      <c r="HS140" s="197"/>
      <c r="HT140" s="197"/>
      <c r="HU140" s="197"/>
      <c r="HV140" s="197"/>
      <c r="HW140" s="197"/>
      <c r="HX140" s="197"/>
      <c r="HY140" s="197"/>
      <c r="HZ140" s="197"/>
    </row>
    <row r="141" spans="1:234" s="198" customFormat="1" ht="39.75" customHeight="1">
      <c r="A141" s="204">
        <v>6650</v>
      </c>
      <c r="B141" s="204">
        <v>6652</v>
      </c>
      <c r="C141" s="205" t="s">
        <v>69</v>
      </c>
      <c r="D141" s="202">
        <f>1000000*4*4/1000</f>
        <v>16000</v>
      </c>
      <c r="E141" s="195" t="s">
        <v>70</v>
      </c>
      <c r="F141" s="195"/>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c r="BF141" s="196"/>
      <c r="BG141" s="196"/>
      <c r="BH141" s="196"/>
      <c r="BI141" s="196"/>
      <c r="BJ141" s="196"/>
      <c r="BK141" s="196"/>
      <c r="BL141" s="196"/>
      <c r="BM141" s="196"/>
      <c r="BN141" s="196"/>
      <c r="BO141" s="196"/>
      <c r="BP141" s="196"/>
      <c r="BQ141" s="196"/>
      <c r="BR141" s="196"/>
      <c r="BS141" s="196"/>
      <c r="BT141" s="196"/>
      <c r="BU141" s="196"/>
      <c r="BV141" s="196"/>
      <c r="BW141" s="196"/>
      <c r="BX141" s="196"/>
      <c r="BY141" s="196"/>
      <c r="BZ141" s="196"/>
      <c r="CA141" s="196"/>
      <c r="CB141" s="196"/>
      <c r="CC141" s="196"/>
      <c r="CD141" s="196"/>
      <c r="CE141" s="196"/>
      <c r="CF141" s="196"/>
      <c r="CG141" s="196"/>
      <c r="CH141" s="196"/>
      <c r="CI141" s="196"/>
      <c r="CJ141" s="196"/>
      <c r="CK141" s="196"/>
      <c r="CL141" s="196"/>
      <c r="CM141" s="196"/>
      <c r="CN141" s="196"/>
      <c r="CO141" s="196"/>
      <c r="CP141" s="196"/>
      <c r="CQ141" s="196"/>
      <c r="CR141" s="196"/>
      <c r="CS141" s="196"/>
      <c r="CT141" s="196"/>
      <c r="CU141" s="196"/>
      <c r="CV141" s="196"/>
      <c r="CW141" s="196"/>
      <c r="CX141" s="196"/>
      <c r="CY141" s="196"/>
      <c r="CZ141" s="196"/>
      <c r="DA141" s="196"/>
      <c r="DB141" s="196"/>
      <c r="DC141" s="196"/>
      <c r="DD141" s="196"/>
      <c r="DE141" s="196"/>
      <c r="DF141" s="196"/>
      <c r="DG141" s="196"/>
      <c r="DH141" s="196"/>
      <c r="DI141" s="196"/>
      <c r="DJ141" s="196"/>
      <c r="DK141" s="196"/>
      <c r="DL141" s="196"/>
      <c r="DM141" s="196"/>
      <c r="DN141" s="196"/>
      <c r="DO141" s="196"/>
      <c r="DP141" s="196"/>
      <c r="DQ141" s="196"/>
      <c r="DR141" s="196"/>
      <c r="DS141" s="196"/>
      <c r="DT141" s="196"/>
      <c r="DU141" s="196"/>
      <c r="DV141" s="196"/>
      <c r="DW141" s="196"/>
      <c r="DX141" s="196"/>
      <c r="DY141" s="196"/>
      <c r="DZ141" s="196"/>
      <c r="EA141" s="196"/>
      <c r="EB141" s="196"/>
      <c r="EC141" s="196"/>
      <c r="ED141" s="196"/>
      <c r="EE141" s="196"/>
      <c r="EF141" s="196"/>
      <c r="EG141" s="196"/>
      <c r="EH141" s="196"/>
      <c r="EI141" s="196"/>
      <c r="EJ141" s="196"/>
      <c r="EK141" s="196"/>
      <c r="EL141" s="196"/>
      <c r="EM141" s="196"/>
      <c r="EN141" s="196"/>
      <c r="EO141" s="196"/>
      <c r="EP141" s="196"/>
      <c r="EQ141" s="196"/>
      <c r="ER141" s="196"/>
      <c r="ES141" s="196"/>
      <c r="ET141" s="196"/>
      <c r="EU141" s="196"/>
      <c r="EV141" s="196"/>
      <c r="EW141" s="196"/>
      <c r="EX141" s="196"/>
      <c r="EY141" s="196"/>
      <c r="EZ141" s="196"/>
      <c r="FA141" s="196"/>
      <c r="FB141" s="196"/>
      <c r="FC141" s="196"/>
      <c r="FD141" s="196"/>
      <c r="FE141" s="196"/>
      <c r="FF141" s="196"/>
      <c r="FG141" s="196"/>
      <c r="FH141" s="196"/>
      <c r="FI141" s="196"/>
      <c r="FJ141" s="196"/>
      <c r="FK141" s="196"/>
      <c r="FL141" s="196"/>
      <c r="FM141" s="196"/>
      <c r="FN141" s="196"/>
      <c r="FO141" s="196"/>
      <c r="FP141" s="196"/>
      <c r="FQ141" s="196"/>
      <c r="FR141" s="196"/>
      <c r="FS141" s="196"/>
      <c r="FT141" s="196"/>
      <c r="FU141" s="196"/>
      <c r="FV141" s="196"/>
      <c r="FW141" s="196"/>
      <c r="FX141" s="196"/>
      <c r="FY141" s="196"/>
      <c r="FZ141" s="196"/>
      <c r="GA141" s="196"/>
      <c r="GB141" s="196"/>
      <c r="GC141" s="196"/>
      <c r="GD141" s="196"/>
      <c r="GE141" s="196"/>
      <c r="GF141" s="196"/>
      <c r="GG141" s="196"/>
      <c r="GH141" s="196"/>
      <c r="GI141" s="196"/>
      <c r="GJ141" s="196"/>
      <c r="GK141" s="196"/>
      <c r="GL141" s="196"/>
      <c r="GM141" s="196"/>
      <c r="GN141" s="196"/>
      <c r="GO141" s="196"/>
      <c r="GP141" s="196"/>
      <c r="GQ141" s="196"/>
      <c r="GR141" s="196"/>
      <c r="GS141" s="196"/>
      <c r="GT141" s="196"/>
      <c r="GU141" s="196"/>
      <c r="GV141" s="196"/>
      <c r="GW141" s="196"/>
      <c r="GX141" s="196"/>
      <c r="GY141" s="196"/>
      <c r="GZ141" s="196"/>
      <c r="HA141" s="197"/>
      <c r="HB141" s="197"/>
      <c r="HC141" s="197"/>
      <c r="HD141" s="197"/>
      <c r="HE141" s="197"/>
      <c r="HF141" s="197"/>
      <c r="HG141" s="197"/>
      <c r="HH141" s="197"/>
      <c r="HI141" s="197"/>
      <c r="HJ141" s="197"/>
      <c r="HK141" s="197"/>
      <c r="HL141" s="197"/>
      <c r="HM141" s="197"/>
      <c r="HN141" s="197"/>
      <c r="HO141" s="197"/>
      <c r="HP141" s="197"/>
      <c r="HQ141" s="197"/>
      <c r="HR141" s="197"/>
      <c r="HS141" s="197"/>
      <c r="HT141" s="197"/>
      <c r="HU141" s="197"/>
      <c r="HV141" s="197"/>
      <c r="HW141" s="197"/>
      <c r="HX141" s="197"/>
      <c r="HY141" s="197"/>
      <c r="HZ141" s="197"/>
    </row>
    <row r="142" spans="1:234" s="198" customFormat="1" ht="34.5" customHeight="1">
      <c r="A142" s="204">
        <v>6650</v>
      </c>
      <c r="B142" s="204">
        <v>6699</v>
      </c>
      <c r="C142" s="205" t="s">
        <v>71</v>
      </c>
      <c r="D142" s="202">
        <f>20000*137*4/1000</f>
        <v>10960</v>
      </c>
      <c r="E142" s="195" t="s">
        <v>72</v>
      </c>
      <c r="F142" s="195"/>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6"/>
      <c r="BR142" s="196"/>
      <c r="BS142" s="196"/>
      <c r="BT142" s="196"/>
      <c r="BU142" s="196"/>
      <c r="BV142" s="196"/>
      <c r="BW142" s="196"/>
      <c r="BX142" s="196"/>
      <c r="BY142" s="196"/>
      <c r="BZ142" s="196"/>
      <c r="CA142" s="196"/>
      <c r="CB142" s="196"/>
      <c r="CC142" s="196"/>
      <c r="CD142" s="196"/>
      <c r="CE142" s="196"/>
      <c r="CF142" s="196"/>
      <c r="CG142" s="196"/>
      <c r="CH142" s="196"/>
      <c r="CI142" s="196"/>
      <c r="CJ142" s="196"/>
      <c r="CK142" s="196"/>
      <c r="CL142" s="196"/>
      <c r="CM142" s="196"/>
      <c r="CN142" s="196"/>
      <c r="CO142" s="196"/>
      <c r="CP142" s="196"/>
      <c r="CQ142" s="196"/>
      <c r="CR142" s="196"/>
      <c r="CS142" s="196"/>
      <c r="CT142" s="196"/>
      <c r="CU142" s="196"/>
      <c r="CV142" s="196"/>
      <c r="CW142" s="196"/>
      <c r="CX142" s="196"/>
      <c r="CY142" s="196"/>
      <c r="CZ142" s="196"/>
      <c r="DA142" s="196"/>
      <c r="DB142" s="196"/>
      <c r="DC142" s="196"/>
      <c r="DD142" s="196"/>
      <c r="DE142" s="196"/>
      <c r="DF142" s="196"/>
      <c r="DG142" s="196"/>
      <c r="DH142" s="196"/>
      <c r="DI142" s="196"/>
      <c r="DJ142" s="196"/>
      <c r="DK142" s="196"/>
      <c r="DL142" s="196"/>
      <c r="DM142" s="196"/>
      <c r="DN142" s="196"/>
      <c r="DO142" s="196"/>
      <c r="DP142" s="196"/>
      <c r="DQ142" s="196"/>
      <c r="DR142" s="196"/>
      <c r="DS142" s="196"/>
      <c r="DT142" s="196"/>
      <c r="DU142" s="196"/>
      <c r="DV142" s="196"/>
      <c r="DW142" s="196"/>
      <c r="DX142" s="196"/>
      <c r="DY142" s="196"/>
      <c r="DZ142" s="196"/>
      <c r="EA142" s="196"/>
      <c r="EB142" s="196"/>
      <c r="EC142" s="196"/>
      <c r="ED142" s="196"/>
      <c r="EE142" s="196"/>
      <c r="EF142" s="196"/>
      <c r="EG142" s="196"/>
      <c r="EH142" s="196"/>
      <c r="EI142" s="196"/>
      <c r="EJ142" s="196"/>
      <c r="EK142" s="196"/>
      <c r="EL142" s="196"/>
      <c r="EM142" s="196"/>
      <c r="EN142" s="196"/>
      <c r="EO142" s="196"/>
      <c r="EP142" s="196"/>
      <c r="EQ142" s="196"/>
      <c r="ER142" s="196"/>
      <c r="ES142" s="196"/>
      <c r="ET142" s="196"/>
      <c r="EU142" s="196"/>
      <c r="EV142" s="196"/>
      <c r="EW142" s="196"/>
      <c r="EX142" s="196"/>
      <c r="EY142" s="196"/>
      <c r="EZ142" s="196"/>
      <c r="FA142" s="196"/>
      <c r="FB142" s="196"/>
      <c r="FC142" s="196"/>
      <c r="FD142" s="196"/>
      <c r="FE142" s="196"/>
      <c r="FF142" s="196"/>
      <c r="FG142" s="196"/>
      <c r="FH142" s="196"/>
      <c r="FI142" s="196"/>
      <c r="FJ142" s="196"/>
      <c r="FK142" s="196"/>
      <c r="FL142" s="196"/>
      <c r="FM142" s="196"/>
      <c r="FN142" s="196"/>
      <c r="FO142" s="196"/>
      <c r="FP142" s="196"/>
      <c r="FQ142" s="196"/>
      <c r="FR142" s="196"/>
      <c r="FS142" s="196"/>
      <c r="FT142" s="196"/>
      <c r="FU142" s="196"/>
      <c r="FV142" s="196"/>
      <c r="FW142" s="196"/>
      <c r="FX142" s="196"/>
      <c r="FY142" s="196"/>
      <c r="FZ142" s="196"/>
      <c r="GA142" s="196"/>
      <c r="GB142" s="196"/>
      <c r="GC142" s="196"/>
      <c r="GD142" s="196"/>
      <c r="GE142" s="196"/>
      <c r="GF142" s="196"/>
      <c r="GG142" s="196"/>
      <c r="GH142" s="196"/>
      <c r="GI142" s="196"/>
      <c r="GJ142" s="196"/>
      <c r="GK142" s="196"/>
      <c r="GL142" s="196"/>
      <c r="GM142" s="196"/>
      <c r="GN142" s="196"/>
      <c r="GO142" s="196"/>
      <c r="GP142" s="196"/>
      <c r="GQ142" s="196"/>
      <c r="GR142" s="196"/>
      <c r="GS142" s="196"/>
      <c r="GT142" s="196"/>
      <c r="GU142" s="196"/>
      <c r="GV142" s="196"/>
      <c r="GW142" s="196"/>
      <c r="GX142" s="196"/>
      <c r="GY142" s="196"/>
      <c r="GZ142" s="196"/>
      <c r="HA142" s="197"/>
      <c r="HB142" s="197"/>
      <c r="HC142" s="197"/>
      <c r="HD142" s="197"/>
      <c r="HE142" s="197"/>
      <c r="HF142" s="197"/>
      <c r="HG142" s="197"/>
      <c r="HH142" s="197"/>
      <c r="HI142" s="197"/>
      <c r="HJ142" s="197"/>
      <c r="HK142" s="197"/>
      <c r="HL142" s="197"/>
      <c r="HM142" s="197"/>
      <c r="HN142" s="197"/>
      <c r="HO142" s="197"/>
      <c r="HP142" s="197"/>
      <c r="HQ142" s="197"/>
      <c r="HR142" s="197"/>
      <c r="HS142" s="197"/>
      <c r="HT142" s="197"/>
      <c r="HU142" s="197"/>
      <c r="HV142" s="197"/>
      <c r="HW142" s="197"/>
      <c r="HX142" s="197"/>
      <c r="HY142" s="197"/>
      <c r="HZ142" s="197"/>
    </row>
    <row r="143" spans="1:234" s="198" customFormat="1" ht="34.5" customHeight="1">
      <c r="A143" s="200" t="s">
        <v>73</v>
      </c>
      <c r="B143" s="200">
        <v>6701</v>
      </c>
      <c r="C143" s="206" t="s">
        <v>74</v>
      </c>
      <c r="D143" s="202">
        <f>((110*150000*2)+(8*100000*2))/1000</f>
        <v>34600</v>
      </c>
      <c r="E143" s="355" t="s">
        <v>75</v>
      </c>
      <c r="F143" s="355"/>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196"/>
      <c r="BT143" s="196"/>
      <c r="BU143" s="196"/>
      <c r="BV143" s="196"/>
      <c r="BW143" s="196"/>
      <c r="BX143" s="196"/>
      <c r="BY143" s="196"/>
      <c r="BZ143" s="196"/>
      <c r="CA143" s="196"/>
      <c r="CB143" s="196"/>
      <c r="CC143" s="196"/>
      <c r="CD143" s="196"/>
      <c r="CE143" s="196"/>
      <c r="CF143" s="196"/>
      <c r="CG143" s="196"/>
      <c r="CH143" s="196"/>
      <c r="CI143" s="196"/>
      <c r="CJ143" s="196"/>
      <c r="CK143" s="196"/>
      <c r="CL143" s="196"/>
      <c r="CM143" s="196"/>
      <c r="CN143" s="196"/>
      <c r="CO143" s="196"/>
      <c r="CP143" s="196"/>
      <c r="CQ143" s="196"/>
      <c r="CR143" s="196"/>
      <c r="CS143" s="196"/>
      <c r="CT143" s="196"/>
      <c r="CU143" s="196"/>
      <c r="CV143" s="196"/>
      <c r="CW143" s="196"/>
      <c r="CX143" s="196"/>
      <c r="CY143" s="196"/>
      <c r="CZ143" s="196"/>
      <c r="DA143" s="196"/>
      <c r="DB143" s="196"/>
      <c r="DC143" s="196"/>
      <c r="DD143" s="196"/>
      <c r="DE143" s="196"/>
      <c r="DF143" s="196"/>
      <c r="DG143" s="196"/>
      <c r="DH143" s="196"/>
      <c r="DI143" s="196"/>
      <c r="DJ143" s="196"/>
      <c r="DK143" s="196"/>
      <c r="DL143" s="196"/>
      <c r="DM143" s="196"/>
      <c r="DN143" s="196"/>
      <c r="DO143" s="196"/>
      <c r="DP143" s="196"/>
      <c r="DQ143" s="196"/>
      <c r="DR143" s="196"/>
      <c r="DS143" s="196"/>
      <c r="DT143" s="196"/>
      <c r="DU143" s="196"/>
      <c r="DV143" s="196"/>
      <c r="DW143" s="196"/>
      <c r="DX143" s="196"/>
      <c r="DY143" s="196"/>
      <c r="DZ143" s="196"/>
      <c r="EA143" s="196"/>
      <c r="EB143" s="196"/>
      <c r="EC143" s="196"/>
      <c r="ED143" s="196"/>
      <c r="EE143" s="196"/>
      <c r="EF143" s="196"/>
      <c r="EG143" s="196"/>
      <c r="EH143" s="196"/>
      <c r="EI143" s="196"/>
      <c r="EJ143" s="196"/>
      <c r="EK143" s="196"/>
      <c r="EL143" s="196"/>
      <c r="EM143" s="196"/>
      <c r="EN143" s="196"/>
      <c r="EO143" s="196"/>
      <c r="EP143" s="196"/>
      <c r="EQ143" s="196"/>
      <c r="ER143" s="196"/>
      <c r="ES143" s="196"/>
      <c r="ET143" s="196"/>
      <c r="EU143" s="196"/>
      <c r="EV143" s="196"/>
      <c r="EW143" s="196"/>
      <c r="EX143" s="196"/>
      <c r="EY143" s="196"/>
      <c r="EZ143" s="196"/>
      <c r="FA143" s="196"/>
      <c r="FB143" s="196"/>
      <c r="FC143" s="196"/>
      <c r="FD143" s="196"/>
      <c r="FE143" s="196"/>
      <c r="FF143" s="196"/>
      <c r="FG143" s="196"/>
      <c r="FH143" s="196"/>
      <c r="FI143" s="196"/>
      <c r="FJ143" s="196"/>
      <c r="FK143" s="196"/>
      <c r="FL143" s="196"/>
      <c r="FM143" s="196"/>
      <c r="FN143" s="196"/>
      <c r="FO143" s="196"/>
      <c r="FP143" s="196"/>
      <c r="FQ143" s="196"/>
      <c r="FR143" s="196"/>
      <c r="FS143" s="196"/>
      <c r="FT143" s="196"/>
      <c r="FU143" s="196"/>
      <c r="FV143" s="196"/>
      <c r="FW143" s="196"/>
      <c r="FX143" s="196"/>
      <c r="FY143" s="196"/>
      <c r="FZ143" s="196"/>
      <c r="GA143" s="196"/>
      <c r="GB143" s="196"/>
      <c r="GC143" s="196"/>
      <c r="GD143" s="196"/>
      <c r="GE143" s="196"/>
      <c r="GF143" s="196"/>
      <c r="GG143" s="196"/>
      <c r="GH143" s="196"/>
      <c r="GI143" s="196"/>
      <c r="GJ143" s="196"/>
      <c r="GK143" s="196"/>
      <c r="GL143" s="196"/>
      <c r="GM143" s="196"/>
      <c r="GN143" s="196"/>
      <c r="GO143" s="196"/>
      <c r="GP143" s="196"/>
      <c r="GQ143" s="196"/>
      <c r="GR143" s="196"/>
      <c r="GS143" s="196"/>
      <c r="GT143" s="196"/>
      <c r="GU143" s="196"/>
      <c r="GV143" s="196"/>
      <c r="GW143" s="196"/>
      <c r="GX143" s="196"/>
      <c r="GY143" s="196"/>
      <c r="GZ143" s="196"/>
      <c r="HA143" s="197"/>
      <c r="HB143" s="197"/>
      <c r="HC143" s="197"/>
      <c r="HD143" s="197"/>
      <c r="HE143" s="197"/>
      <c r="HF143" s="197"/>
      <c r="HG143" s="197"/>
      <c r="HH143" s="197"/>
      <c r="HI143" s="197"/>
      <c r="HJ143" s="197"/>
      <c r="HK143" s="197"/>
      <c r="HL143" s="197"/>
      <c r="HM143" s="197"/>
      <c r="HN143" s="197"/>
      <c r="HO143" s="197"/>
      <c r="HP143" s="197"/>
      <c r="HQ143" s="197"/>
      <c r="HR143" s="197"/>
      <c r="HS143" s="197"/>
      <c r="HT143" s="197"/>
      <c r="HU143" s="197"/>
      <c r="HV143" s="197"/>
      <c r="HW143" s="197"/>
      <c r="HX143" s="197"/>
      <c r="HY143" s="197"/>
      <c r="HZ143" s="197"/>
    </row>
    <row r="144" spans="1:234" s="198" customFormat="1" ht="34.5" customHeight="1">
      <c r="A144" s="200" t="s">
        <v>73</v>
      </c>
      <c r="B144" s="200">
        <v>6702</v>
      </c>
      <c r="C144" s="206" t="s">
        <v>76</v>
      </c>
      <c r="D144" s="202">
        <f>118*200000*4/1000</f>
        <v>94400</v>
      </c>
      <c r="E144" s="355"/>
      <c r="F144" s="355"/>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6"/>
      <c r="BR144" s="196"/>
      <c r="BS144" s="196"/>
      <c r="BT144" s="196"/>
      <c r="BU144" s="196"/>
      <c r="BV144" s="196"/>
      <c r="BW144" s="196"/>
      <c r="BX144" s="196"/>
      <c r="BY144" s="196"/>
      <c r="BZ144" s="196"/>
      <c r="CA144" s="196"/>
      <c r="CB144" s="196"/>
      <c r="CC144" s="196"/>
      <c r="CD144" s="196"/>
      <c r="CE144" s="196"/>
      <c r="CF144" s="196"/>
      <c r="CG144" s="196"/>
      <c r="CH144" s="196"/>
      <c r="CI144" s="196"/>
      <c r="CJ144" s="196"/>
      <c r="CK144" s="196"/>
      <c r="CL144" s="196"/>
      <c r="CM144" s="196"/>
      <c r="CN144" s="196"/>
      <c r="CO144" s="196"/>
      <c r="CP144" s="196"/>
      <c r="CQ144" s="196"/>
      <c r="CR144" s="196"/>
      <c r="CS144" s="196"/>
      <c r="CT144" s="196"/>
      <c r="CU144" s="196"/>
      <c r="CV144" s="196"/>
      <c r="CW144" s="196"/>
      <c r="CX144" s="196"/>
      <c r="CY144" s="196"/>
      <c r="CZ144" s="196"/>
      <c r="DA144" s="196"/>
      <c r="DB144" s="196"/>
      <c r="DC144" s="196"/>
      <c r="DD144" s="196"/>
      <c r="DE144" s="196"/>
      <c r="DF144" s="196"/>
      <c r="DG144" s="196"/>
      <c r="DH144" s="196"/>
      <c r="DI144" s="196"/>
      <c r="DJ144" s="196"/>
      <c r="DK144" s="196"/>
      <c r="DL144" s="196"/>
      <c r="DM144" s="196"/>
      <c r="DN144" s="196"/>
      <c r="DO144" s="196"/>
      <c r="DP144" s="196"/>
      <c r="DQ144" s="196"/>
      <c r="DR144" s="196"/>
      <c r="DS144" s="196"/>
      <c r="DT144" s="196"/>
      <c r="DU144" s="196"/>
      <c r="DV144" s="196"/>
      <c r="DW144" s="196"/>
      <c r="DX144" s="196"/>
      <c r="DY144" s="196"/>
      <c r="DZ144" s="196"/>
      <c r="EA144" s="196"/>
      <c r="EB144" s="196"/>
      <c r="EC144" s="196"/>
      <c r="ED144" s="196"/>
      <c r="EE144" s="196"/>
      <c r="EF144" s="196"/>
      <c r="EG144" s="196"/>
      <c r="EH144" s="196"/>
      <c r="EI144" s="196"/>
      <c r="EJ144" s="196"/>
      <c r="EK144" s="196"/>
      <c r="EL144" s="196"/>
      <c r="EM144" s="196"/>
      <c r="EN144" s="196"/>
      <c r="EO144" s="196"/>
      <c r="EP144" s="196"/>
      <c r="EQ144" s="196"/>
      <c r="ER144" s="196"/>
      <c r="ES144" s="196"/>
      <c r="ET144" s="196"/>
      <c r="EU144" s="196"/>
      <c r="EV144" s="196"/>
      <c r="EW144" s="196"/>
      <c r="EX144" s="196"/>
      <c r="EY144" s="196"/>
      <c r="EZ144" s="196"/>
      <c r="FA144" s="196"/>
      <c r="FB144" s="196"/>
      <c r="FC144" s="196"/>
      <c r="FD144" s="196"/>
      <c r="FE144" s="196"/>
      <c r="FF144" s="196"/>
      <c r="FG144" s="196"/>
      <c r="FH144" s="196"/>
      <c r="FI144" s="196"/>
      <c r="FJ144" s="196"/>
      <c r="FK144" s="196"/>
      <c r="FL144" s="196"/>
      <c r="FM144" s="196"/>
      <c r="FN144" s="196"/>
      <c r="FO144" s="196"/>
      <c r="FP144" s="196"/>
      <c r="FQ144" s="196"/>
      <c r="FR144" s="196"/>
      <c r="FS144" s="196"/>
      <c r="FT144" s="196"/>
      <c r="FU144" s="196"/>
      <c r="FV144" s="196"/>
      <c r="FW144" s="196"/>
      <c r="FX144" s="196"/>
      <c r="FY144" s="196"/>
      <c r="FZ144" s="196"/>
      <c r="GA144" s="196"/>
      <c r="GB144" s="196"/>
      <c r="GC144" s="196"/>
      <c r="GD144" s="196"/>
      <c r="GE144" s="196"/>
      <c r="GF144" s="196"/>
      <c r="GG144" s="196"/>
      <c r="GH144" s="196"/>
      <c r="GI144" s="196"/>
      <c r="GJ144" s="196"/>
      <c r="GK144" s="196"/>
      <c r="GL144" s="196"/>
      <c r="GM144" s="196"/>
      <c r="GN144" s="196"/>
      <c r="GO144" s="196"/>
      <c r="GP144" s="196"/>
      <c r="GQ144" s="196"/>
      <c r="GR144" s="196"/>
      <c r="GS144" s="196"/>
      <c r="GT144" s="196"/>
      <c r="GU144" s="196"/>
      <c r="GV144" s="196"/>
      <c r="GW144" s="196"/>
      <c r="GX144" s="196"/>
      <c r="GY144" s="196"/>
      <c r="GZ144" s="196"/>
      <c r="HA144" s="197"/>
      <c r="HB144" s="197"/>
      <c r="HC144" s="197"/>
      <c r="HD144" s="197"/>
      <c r="HE144" s="197"/>
      <c r="HF144" s="197"/>
      <c r="HG144" s="197"/>
      <c r="HH144" s="197"/>
      <c r="HI144" s="197"/>
      <c r="HJ144" s="197"/>
      <c r="HK144" s="197"/>
      <c r="HL144" s="197"/>
      <c r="HM144" s="197"/>
      <c r="HN144" s="197"/>
      <c r="HO144" s="197"/>
      <c r="HP144" s="197"/>
      <c r="HQ144" s="197"/>
      <c r="HR144" s="197"/>
      <c r="HS144" s="197"/>
      <c r="HT144" s="197"/>
      <c r="HU144" s="197"/>
      <c r="HV144" s="197"/>
      <c r="HW144" s="197"/>
      <c r="HX144" s="197"/>
      <c r="HY144" s="197"/>
      <c r="HZ144" s="197"/>
    </row>
    <row r="145" spans="1:234" s="198" customFormat="1" ht="34.5" customHeight="1">
      <c r="A145" s="200" t="s">
        <v>73</v>
      </c>
      <c r="B145" s="200">
        <v>6703</v>
      </c>
      <c r="C145" s="206" t="s">
        <v>77</v>
      </c>
      <c r="D145" s="202">
        <f>118*3*300000/1000</f>
        <v>106200</v>
      </c>
      <c r="E145" s="355"/>
      <c r="F145" s="355"/>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I145" s="196"/>
      <c r="DJ145" s="196"/>
      <c r="DK145" s="196"/>
      <c r="DL145" s="196"/>
      <c r="DM145" s="196"/>
      <c r="DN145" s="196"/>
      <c r="DO145" s="196"/>
      <c r="DP145" s="196"/>
      <c r="DQ145" s="196"/>
      <c r="DR145" s="196"/>
      <c r="DS145" s="196"/>
      <c r="DT145" s="196"/>
      <c r="DU145" s="196"/>
      <c r="DV145" s="196"/>
      <c r="DW145" s="196"/>
      <c r="DX145" s="196"/>
      <c r="DY145" s="196"/>
      <c r="DZ145" s="196"/>
      <c r="EA145" s="196"/>
      <c r="EB145" s="196"/>
      <c r="EC145" s="196"/>
      <c r="ED145" s="196"/>
      <c r="EE145" s="196"/>
      <c r="EF145" s="196"/>
      <c r="EG145" s="196"/>
      <c r="EH145" s="196"/>
      <c r="EI145" s="196"/>
      <c r="EJ145" s="196"/>
      <c r="EK145" s="196"/>
      <c r="EL145" s="196"/>
      <c r="EM145" s="196"/>
      <c r="EN145" s="196"/>
      <c r="EO145" s="196"/>
      <c r="EP145" s="196"/>
      <c r="EQ145" s="196"/>
      <c r="ER145" s="196"/>
      <c r="ES145" s="196"/>
      <c r="ET145" s="196"/>
      <c r="EU145" s="196"/>
      <c r="EV145" s="196"/>
      <c r="EW145" s="196"/>
      <c r="EX145" s="196"/>
      <c r="EY145" s="196"/>
      <c r="EZ145" s="196"/>
      <c r="FA145" s="196"/>
      <c r="FB145" s="196"/>
      <c r="FC145" s="196"/>
      <c r="FD145" s="196"/>
      <c r="FE145" s="196"/>
      <c r="FF145" s="196"/>
      <c r="FG145" s="196"/>
      <c r="FH145" s="196"/>
      <c r="FI145" s="196"/>
      <c r="FJ145" s="196"/>
      <c r="FK145" s="196"/>
      <c r="FL145" s="196"/>
      <c r="FM145" s="196"/>
      <c r="FN145" s="196"/>
      <c r="FO145" s="196"/>
      <c r="FP145" s="196"/>
      <c r="FQ145" s="196"/>
      <c r="FR145" s="196"/>
      <c r="FS145" s="196"/>
      <c r="FT145" s="196"/>
      <c r="FU145" s="196"/>
      <c r="FV145" s="196"/>
      <c r="FW145" s="196"/>
      <c r="FX145" s="196"/>
      <c r="FY145" s="196"/>
      <c r="FZ145" s="196"/>
      <c r="GA145" s="196"/>
      <c r="GB145" s="196"/>
      <c r="GC145" s="196"/>
      <c r="GD145" s="196"/>
      <c r="GE145" s="196"/>
      <c r="GF145" s="196"/>
      <c r="GG145" s="196"/>
      <c r="GH145" s="196"/>
      <c r="GI145" s="196"/>
      <c r="GJ145" s="196"/>
      <c r="GK145" s="196"/>
      <c r="GL145" s="196"/>
      <c r="GM145" s="196"/>
      <c r="GN145" s="196"/>
      <c r="GO145" s="196"/>
      <c r="GP145" s="196"/>
      <c r="GQ145" s="196"/>
      <c r="GR145" s="196"/>
      <c r="GS145" s="196"/>
      <c r="GT145" s="196"/>
      <c r="GU145" s="196"/>
      <c r="GV145" s="196"/>
      <c r="GW145" s="196"/>
      <c r="GX145" s="196"/>
      <c r="GY145" s="196"/>
      <c r="GZ145" s="196"/>
      <c r="HA145" s="197"/>
      <c r="HB145" s="197"/>
      <c r="HC145" s="197"/>
      <c r="HD145" s="197"/>
      <c r="HE145" s="197"/>
      <c r="HF145" s="197"/>
      <c r="HG145" s="197"/>
      <c r="HH145" s="197"/>
      <c r="HI145" s="197"/>
      <c r="HJ145" s="197"/>
      <c r="HK145" s="197"/>
      <c r="HL145" s="197"/>
      <c r="HM145" s="197"/>
      <c r="HN145" s="197"/>
      <c r="HO145" s="197"/>
      <c r="HP145" s="197"/>
      <c r="HQ145" s="197"/>
      <c r="HR145" s="197"/>
      <c r="HS145" s="197"/>
      <c r="HT145" s="197"/>
      <c r="HU145" s="197"/>
      <c r="HV145" s="197"/>
      <c r="HW145" s="197"/>
      <c r="HX145" s="197"/>
      <c r="HY145" s="197"/>
      <c r="HZ145" s="197"/>
    </row>
    <row r="146" spans="1:234" s="89" customFormat="1" ht="25.5">
      <c r="A146" s="111"/>
      <c r="B146" s="111"/>
      <c r="C146" s="112" t="s">
        <v>237</v>
      </c>
      <c r="D146" s="212">
        <f>SUM(D147:D150)</f>
        <v>142500</v>
      </c>
      <c r="E146" s="213"/>
      <c r="F146" s="211" t="s">
        <v>245</v>
      </c>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row>
    <row r="147" spans="1:234" s="89" customFormat="1" ht="24.75" customHeight="1">
      <c r="A147" s="214">
        <v>6700</v>
      </c>
      <c r="B147" s="214">
        <v>6701</v>
      </c>
      <c r="C147" s="114" t="s">
        <v>179</v>
      </c>
      <c r="D147" s="106">
        <f>500*0.15*24000*2*5/1000</f>
        <v>18000</v>
      </c>
      <c r="E147" s="351" t="s">
        <v>180</v>
      </c>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row>
    <row r="148" spans="1:234" s="89" customFormat="1" ht="24.75" customHeight="1">
      <c r="A148" s="214">
        <v>6700</v>
      </c>
      <c r="B148" s="214">
        <v>6701</v>
      </c>
      <c r="C148" s="114" t="s">
        <v>242</v>
      </c>
      <c r="D148" s="106">
        <f>450000*2*5*3/1000</f>
        <v>13500</v>
      </c>
      <c r="E148" s="351"/>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row>
    <row r="149" spans="1:234" s="89" customFormat="1" ht="25.5">
      <c r="A149" s="214">
        <v>6700</v>
      </c>
      <c r="B149" s="214">
        <v>6702</v>
      </c>
      <c r="C149" s="114" t="s">
        <v>243</v>
      </c>
      <c r="D149" s="106">
        <f>((5*200000*5*5)+(3*200000*5*4))/1000</f>
        <v>37000</v>
      </c>
      <c r="E149" s="351"/>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row>
    <row r="150" spans="1:234" s="89" customFormat="1" ht="25.5">
      <c r="A150" s="214">
        <v>6700</v>
      </c>
      <c r="B150" s="214">
        <v>6703</v>
      </c>
      <c r="C150" s="114" t="s">
        <v>244</v>
      </c>
      <c r="D150" s="106">
        <f>((5*400000*5*5)+(3*400000*4*5))/1000</f>
        <v>74000</v>
      </c>
      <c r="E150" s="351"/>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row>
    <row r="151" spans="1:234" s="89" customFormat="1" ht="24" customHeight="1">
      <c r="A151" s="57"/>
      <c r="B151" s="57"/>
      <c r="C151" s="85" t="s">
        <v>238</v>
      </c>
      <c r="D151" s="51">
        <f>D152+D156+D160+D164</f>
        <v>836892</v>
      </c>
      <c r="E151" s="52"/>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row>
    <row r="152" spans="1:234" s="89" customFormat="1" ht="25.5">
      <c r="A152" s="49"/>
      <c r="B152" s="49"/>
      <c r="C152" s="85" t="s">
        <v>181</v>
      </c>
      <c r="D152" s="173">
        <f>SUM(D153:D155)</f>
        <v>150028</v>
      </c>
      <c r="E152" s="172"/>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row>
    <row r="153" spans="1:234" s="89" customFormat="1" ht="21.75" customHeight="1">
      <c r="A153" s="57">
        <v>6700</v>
      </c>
      <c r="B153" s="57">
        <v>6701</v>
      </c>
      <c r="C153" s="121" t="s">
        <v>182</v>
      </c>
      <c r="D153" s="48">
        <f>120*0.15*24000*2*2*8/1000+30</f>
        <v>13854</v>
      </c>
      <c r="E153" s="352" t="s">
        <v>183</v>
      </c>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row>
    <row r="154" spans="1:234" s="89" customFormat="1" ht="21.75" customHeight="1">
      <c r="A154" s="57">
        <v>6700</v>
      </c>
      <c r="B154" s="57">
        <v>6702</v>
      </c>
      <c r="C154" s="121" t="s">
        <v>184</v>
      </c>
      <c r="D154" s="48">
        <f>5*8*200000*4*2/1000+174</f>
        <v>64174</v>
      </c>
      <c r="E154" s="352"/>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row>
    <row r="155" spans="1:234" s="89" customFormat="1" ht="21.75" customHeight="1">
      <c r="A155" s="57">
        <v>6700</v>
      </c>
      <c r="B155" s="57">
        <v>6703</v>
      </c>
      <c r="C155" s="121" t="s">
        <v>185</v>
      </c>
      <c r="D155" s="48">
        <f>5*3*8*300000*2/1000</f>
        <v>72000</v>
      </c>
      <c r="E155" s="352"/>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row>
    <row r="156" spans="1:234" s="177" customFormat="1" ht="25.5">
      <c r="A156" s="49"/>
      <c r="B156" s="49"/>
      <c r="C156" s="85" t="s">
        <v>186</v>
      </c>
      <c r="D156" s="174">
        <f>SUM(D157:D159)</f>
        <v>116312</v>
      </c>
      <c r="E156" s="175"/>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176"/>
      <c r="HB156" s="176"/>
      <c r="HC156" s="176"/>
      <c r="HD156" s="176"/>
      <c r="HE156" s="176"/>
      <c r="HF156" s="176"/>
      <c r="HG156" s="176"/>
      <c r="HH156" s="176"/>
      <c r="HI156" s="176"/>
      <c r="HJ156" s="176"/>
      <c r="HK156" s="176"/>
      <c r="HL156" s="176"/>
      <c r="HM156" s="176"/>
      <c r="HN156" s="176"/>
      <c r="HO156" s="176"/>
      <c r="HP156" s="176"/>
      <c r="HQ156" s="176"/>
      <c r="HR156" s="176"/>
      <c r="HS156" s="176"/>
      <c r="HT156" s="176"/>
      <c r="HU156" s="176"/>
      <c r="HV156" s="176"/>
      <c r="HW156" s="176"/>
      <c r="HX156" s="176"/>
      <c r="HY156" s="176"/>
      <c r="HZ156" s="176"/>
    </row>
    <row r="157" spans="1:234" s="55" customFormat="1" ht="18.75" customHeight="1">
      <c r="A157" s="57">
        <v>6700</v>
      </c>
      <c r="B157" s="57">
        <v>6701</v>
      </c>
      <c r="C157" s="121" t="s">
        <v>187</v>
      </c>
      <c r="D157" s="48">
        <f>30*0.2*24000*2*62*2/1000</f>
        <v>35712</v>
      </c>
      <c r="E157" s="82"/>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c r="AV157" s="126"/>
      <c r="AW157" s="126"/>
      <c r="AX157" s="126"/>
      <c r="AY157" s="126"/>
      <c r="AZ157" s="126"/>
      <c r="BA157" s="126"/>
      <c r="BB157" s="126"/>
      <c r="BC157" s="126"/>
      <c r="BD157" s="126"/>
      <c r="BE157" s="126"/>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c r="CX157" s="126"/>
      <c r="CY157" s="126"/>
      <c r="CZ157" s="126"/>
      <c r="DA157" s="126"/>
      <c r="DB157" s="126"/>
      <c r="DC157" s="126"/>
      <c r="DD157" s="126"/>
      <c r="DE157" s="126"/>
      <c r="DF157" s="126"/>
      <c r="DG157" s="126"/>
      <c r="DH157" s="126"/>
      <c r="DI157" s="126"/>
      <c r="DJ157" s="126"/>
      <c r="DK157" s="126"/>
      <c r="DL157" s="126"/>
      <c r="DM157" s="126"/>
      <c r="DN157" s="126"/>
      <c r="DO157" s="126"/>
      <c r="DP157" s="126"/>
      <c r="DQ157" s="126"/>
      <c r="DR157" s="126"/>
      <c r="DS157" s="126"/>
      <c r="DT157" s="126"/>
      <c r="DU157" s="126"/>
      <c r="DV157" s="126"/>
      <c r="DW157" s="126"/>
      <c r="DX157" s="126"/>
      <c r="DY157" s="126"/>
      <c r="DZ157" s="126"/>
      <c r="EA157" s="126"/>
      <c r="EB157" s="126"/>
      <c r="EC157" s="126"/>
      <c r="ED157" s="126"/>
      <c r="EE157" s="126"/>
      <c r="EF157" s="126"/>
      <c r="EG157" s="126"/>
      <c r="EH157" s="126"/>
      <c r="EI157" s="126"/>
      <c r="EJ157" s="126"/>
      <c r="EK157" s="126"/>
      <c r="EL157" s="126"/>
      <c r="EM157" s="126"/>
      <c r="EN157" s="126"/>
      <c r="EO157" s="126"/>
      <c r="EP157" s="126"/>
      <c r="EQ157" s="126"/>
      <c r="ER157" s="126"/>
      <c r="ES157" s="126"/>
      <c r="ET157" s="126"/>
      <c r="EU157" s="126"/>
      <c r="EV157" s="126"/>
      <c r="EW157" s="126"/>
      <c r="EX157" s="126"/>
      <c r="EY157" s="126"/>
      <c r="EZ157" s="126"/>
      <c r="FA157" s="126"/>
      <c r="FB157" s="126"/>
      <c r="FC157" s="126"/>
      <c r="FD157" s="126"/>
      <c r="FE157" s="126"/>
      <c r="FF157" s="126"/>
      <c r="FG157" s="126"/>
      <c r="FH157" s="126"/>
      <c r="FI157" s="126"/>
      <c r="FJ157" s="126"/>
      <c r="FK157" s="126"/>
      <c r="FL157" s="126"/>
      <c r="FM157" s="126"/>
      <c r="FN157" s="126"/>
      <c r="FO157" s="126"/>
      <c r="FP157" s="126"/>
      <c r="FQ157" s="126"/>
      <c r="FR157" s="126"/>
      <c r="FS157" s="126"/>
      <c r="FT157" s="126"/>
      <c r="FU157" s="126"/>
      <c r="FV157" s="126"/>
      <c r="FW157" s="126"/>
      <c r="FX157" s="126"/>
      <c r="FY157" s="126"/>
      <c r="FZ157" s="126"/>
      <c r="GA157" s="126"/>
      <c r="GB157" s="126"/>
      <c r="GC157" s="126"/>
      <c r="GD157" s="126"/>
      <c r="GE157" s="126"/>
      <c r="GF157" s="126"/>
      <c r="GG157" s="126"/>
      <c r="GH157" s="126"/>
      <c r="GI157" s="126"/>
      <c r="GJ157" s="126"/>
      <c r="GK157" s="126"/>
      <c r="GL157" s="126"/>
      <c r="GM157" s="126"/>
      <c r="GN157" s="126"/>
      <c r="GO157" s="126"/>
      <c r="GP157" s="126"/>
      <c r="GQ157" s="126"/>
      <c r="GR157" s="126"/>
      <c r="GS157" s="126"/>
      <c r="GT157" s="126"/>
      <c r="GU157" s="126"/>
      <c r="GV157" s="126"/>
      <c r="GW157" s="126"/>
      <c r="GX157" s="126"/>
      <c r="GY157" s="126"/>
      <c r="GZ157" s="126"/>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row>
    <row r="158" spans="1:234" s="55" customFormat="1" ht="18.75" customHeight="1">
      <c r="A158" s="57">
        <v>6700</v>
      </c>
      <c r="B158" s="57">
        <v>6702</v>
      </c>
      <c r="C158" s="121" t="s">
        <v>188</v>
      </c>
      <c r="D158" s="48">
        <f>2*200000*2*62/1000</f>
        <v>49600</v>
      </c>
      <c r="E158" s="82"/>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26"/>
      <c r="BD158" s="126"/>
      <c r="BE158" s="126"/>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c r="CX158" s="126"/>
      <c r="CY158" s="126"/>
      <c r="CZ158" s="126"/>
      <c r="DA158" s="126"/>
      <c r="DB158" s="126"/>
      <c r="DC158" s="126"/>
      <c r="DD158" s="126"/>
      <c r="DE158" s="126"/>
      <c r="DF158" s="126"/>
      <c r="DG158" s="126"/>
      <c r="DH158" s="126"/>
      <c r="DI158" s="126"/>
      <c r="DJ158" s="126"/>
      <c r="DK158" s="126"/>
      <c r="DL158" s="126"/>
      <c r="DM158" s="126"/>
      <c r="DN158" s="126"/>
      <c r="DO158" s="126"/>
      <c r="DP158" s="126"/>
      <c r="DQ158" s="126"/>
      <c r="DR158" s="126"/>
      <c r="DS158" s="126"/>
      <c r="DT158" s="126"/>
      <c r="DU158" s="126"/>
      <c r="DV158" s="126"/>
      <c r="DW158" s="126"/>
      <c r="DX158" s="126"/>
      <c r="DY158" s="126"/>
      <c r="DZ158" s="126"/>
      <c r="EA158" s="126"/>
      <c r="EB158" s="126"/>
      <c r="EC158" s="126"/>
      <c r="ED158" s="126"/>
      <c r="EE158" s="126"/>
      <c r="EF158" s="126"/>
      <c r="EG158" s="126"/>
      <c r="EH158" s="126"/>
      <c r="EI158" s="126"/>
      <c r="EJ158" s="126"/>
      <c r="EK158" s="126"/>
      <c r="EL158" s="126"/>
      <c r="EM158" s="126"/>
      <c r="EN158" s="126"/>
      <c r="EO158" s="126"/>
      <c r="EP158" s="126"/>
      <c r="EQ158" s="126"/>
      <c r="ER158" s="126"/>
      <c r="ES158" s="126"/>
      <c r="ET158" s="126"/>
      <c r="EU158" s="126"/>
      <c r="EV158" s="126"/>
      <c r="EW158" s="126"/>
      <c r="EX158" s="126"/>
      <c r="EY158" s="126"/>
      <c r="EZ158" s="126"/>
      <c r="FA158" s="126"/>
      <c r="FB158" s="126"/>
      <c r="FC158" s="126"/>
      <c r="FD158" s="126"/>
      <c r="FE158" s="126"/>
      <c r="FF158" s="126"/>
      <c r="FG158" s="126"/>
      <c r="FH158" s="126"/>
      <c r="FI158" s="126"/>
      <c r="FJ158" s="126"/>
      <c r="FK158" s="126"/>
      <c r="FL158" s="126"/>
      <c r="FM158" s="126"/>
      <c r="FN158" s="126"/>
      <c r="FO158" s="126"/>
      <c r="FP158" s="126"/>
      <c r="FQ158" s="126"/>
      <c r="FR158" s="126"/>
      <c r="FS158" s="126"/>
      <c r="FT158" s="126"/>
      <c r="FU158" s="126"/>
      <c r="FV158" s="126"/>
      <c r="FW158" s="126"/>
      <c r="FX158" s="126"/>
      <c r="FY158" s="126"/>
      <c r="FZ158" s="126"/>
      <c r="GA158" s="126"/>
      <c r="GB158" s="126"/>
      <c r="GC158" s="126"/>
      <c r="GD158" s="126"/>
      <c r="GE158" s="126"/>
      <c r="GF158" s="126"/>
      <c r="GG158" s="126"/>
      <c r="GH158" s="126"/>
      <c r="GI158" s="126"/>
      <c r="GJ158" s="126"/>
      <c r="GK158" s="126"/>
      <c r="GL158" s="126"/>
      <c r="GM158" s="126"/>
      <c r="GN158" s="126"/>
      <c r="GO158" s="126"/>
      <c r="GP158" s="126"/>
      <c r="GQ158" s="126"/>
      <c r="GR158" s="126"/>
      <c r="GS158" s="126"/>
      <c r="GT158" s="126"/>
      <c r="GU158" s="126"/>
      <c r="GV158" s="126"/>
      <c r="GW158" s="126"/>
      <c r="GX158" s="126"/>
      <c r="GY158" s="126"/>
      <c r="GZ158" s="126"/>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row>
    <row r="159" spans="1:234" s="55" customFormat="1" ht="18.75" customHeight="1">
      <c r="A159" s="57">
        <v>6700</v>
      </c>
      <c r="B159" s="57">
        <v>6703</v>
      </c>
      <c r="C159" s="121" t="s">
        <v>189</v>
      </c>
      <c r="D159" s="48">
        <f>2*1*250000*62/1000</f>
        <v>31000</v>
      </c>
      <c r="E159" s="82"/>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c r="CX159" s="126"/>
      <c r="CY159" s="126"/>
      <c r="CZ159" s="126"/>
      <c r="DA159" s="126"/>
      <c r="DB159" s="126"/>
      <c r="DC159" s="126"/>
      <c r="DD159" s="126"/>
      <c r="DE159" s="126"/>
      <c r="DF159" s="126"/>
      <c r="DG159" s="126"/>
      <c r="DH159" s="126"/>
      <c r="DI159" s="126"/>
      <c r="DJ159" s="126"/>
      <c r="DK159" s="126"/>
      <c r="DL159" s="126"/>
      <c r="DM159" s="126"/>
      <c r="DN159" s="126"/>
      <c r="DO159" s="126"/>
      <c r="DP159" s="126"/>
      <c r="DQ159" s="126"/>
      <c r="DR159" s="126"/>
      <c r="DS159" s="126"/>
      <c r="DT159" s="126"/>
      <c r="DU159" s="126"/>
      <c r="DV159" s="126"/>
      <c r="DW159" s="126"/>
      <c r="DX159" s="126"/>
      <c r="DY159" s="126"/>
      <c r="DZ159" s="126"/>
      <c r="EA159" s="126"/>
      <c r="EB159" s="126"/>
      <c r="EC159" s="126"/>
      <c r="ED159" s="126"/>
      <c r="EE159" s="126"/>
      <c r="EF159" s="126"/>
      <c r="EG159" s="126"/>
      <c r="EH159" s="126"/>
      <c r="EI159" s="126"/>
      <c r="EJ159" s="126"/>
      <c r="EK159" s="126"/>
      <c r="EL159" s="126"/>
      <c r="EM159" s="126"/>
      <c r="EN159" s="126"/>
      <c r="EO159" s="126"/>
      <c r="EP159" s="126"/>
      <c r="EQ159" s="126"/>
      <c r="ER159" s="126"/>
      <c r="ES159" s="126"/>
      <c r="ET159" s="126"/>
      <c r="EU159" s="126"/>
      <c r="EV159" s="126"/>
      <c r="EW159" s="126"/>
      <c r="EX159" s="126"/>
      <c r="EY159" s="126"/>
      <c r="EZ159" s="126"/>
      <c r="FA159" s="126"/>
      <c r="FB159" s="126"/>
      <c r="FC159" s="126"/>
      <c r="FD159" s="126"/>
      <c r="FE159" s="126"/>
      <c r="FF159" s="126"/>
      <c r="FG159" s="126"/>
      <c r="FH159" s="126"/>
      <c r="FI159" s="126"/>
      <c r="FJ159" s="126"/>
      <c r="FK159" s="126"/>
      <c r="FL159" s="126"/>
      <c r="FM159" s="126"/>
      <c r="FN159" s="126"/>
      <c r="FO159" s="126"/>
      <c r="FP159" s="126"/>
      <c r="FQ159" s="126"/>
      <c r="FR159" s="126"/>
      <c r="FS159" s="126"/>
      <c r="FT159" s="126"/>
      <c r="FU159" s="126"/>
      <c r="FV159" s="126"/>
      <c r="FW159" s="126"/>
      <c r="FX159" s="126"/>
      <c r="FY159" s="126"/>
      <c r="FZ159" s="126"/>
      <c r="GA159" s="126"/>
      <c r="GB159" s="126"/>
      <c r="GC159" s="126"/>
      <c r="GD159" s="126"/>
      <c r="GE159" s="126"/>
      <c r="GF159" s="126"/>
      <c r="GG159" s="126"/>
      <c r="GH159" s="126"/>
      <c r="GI159" s="126"/>
      <c r="GJ159" s="126"/>
      <c r="GK159" s="126"/>
      <c r="GL159" s="126"/>
      <c r="GM159" s="126"/>
      <c r="GN159" s="126"/>
      <c r="GO159" s="126"/>
      <c r="GP159" s="126"/>
      <c r="GQ159" s="126"/>
      <c r="GR159" s="126"/>
      <c r="GS159" s="126"/>
      <c r="GT159" s="126"/>
      <c r="GU159" s="126"/>
      <c r="GV159" s="126"/>
      <c r="GW159" s="126"/>
      <c r="GX159" s="126"/>
      <c r="GY159" s="126"/>
      <c r="GZ159" s="126"/>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row>
    <row r="160" spans="1:234" s="177" customFormat="1" ht="25.5">
      <c r="A160" s="49"/>
      <c r="B160" s="49"/>
      <c r="C160" s="85" t="s">
        <v>190</v>
      </c>
      <c r="D160" s="174">
        <f>SUM(D161:D163)</f>
        <v>472752</v>
      </c>
      <c r="E160" s="175"/>
      <c r="F160" s="88" t="s">
        <v>191</v>
      </c>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176"/>
      <c r="HB160" s="176"/>
      <c r="HC160" s="176"/>
      <c r="HD160" s="176"/>
      <c r="HE160" s="176"/>
      <c r="HF160" s="176"/>
      <c r="HG160" s="176"/>
      <c r="HH160" s="176"/>
      <c r="HI160" s="176"/>
      <c r="HJ160" s="176"/>
      <c r="HK160" s="176"/>
      <c r="HL160" s="176"/>
      <c r="HM160" s="176"/>
      <c r="HN160" s="176"/>
      <c r="HO160" s="176"/>
      <c r="HP160" s="176"/>
      <c r="HQ160" s="176"/>
      <c r="HR160" s="176"/>
      <c r="HS160" s="176"/>
      <c r="HT160" s="176"/>
      <c r="HU160" s="176"/>
      <c r="HV160" s="176"/>
      <c r="HW160" s="176"/>
      <c r="HX160" s="176"/>
      <c r="HY160" s="176"/>
      <c r="HZ160" s="176"/>
    </row>
    <row r="161" spans="1:234" s="55" customFormat="1" ht="18.75" customHeight="1">
      <c r="A161" s="57">
        <v>6700</v>
      </c>
      <c r="B161" s="57">
        <v>6701</v>
      </c>
      <c r="C161" s="121" t="s">
        <v>192</v>
      </c>
      <c r="D161" s="48">
        <f>30*0.2*24000*2*126*2*2/1000</f>
        <v>145152</v>
      </c>
      <c r="E161" s="82"/>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c r="CX161" s="126"/>
      <c r="CY161" s="126"/>
      <c r="CZ161" s="126"/>
      <c r="DA161" s="126"/>
      <c r="DB161" s="126"/>
      <c r="DC161" s="126"/>
      <c r="DD161" s="126"/>
      <c r="DE161" s="126"/>
      <c r="DF161" s="126"/>
      <c r="DG161" s="126"/>
      <c r="DH161" s="126"/>
      <c r="DI161" s="126"/>
      <c r="DJ161" s="126"/>
      <c r="DK161" s="126"/>
      <c r="DL161" s="126"/>
      <c r="DM161" s="126"/>
      <c r="DN161" s="126"/>
      <c r="DO161" s="126"/>
      <c r="DP161" s="126"/>
      <c r="DQ161" s="126"/>
      <c r="DR161" s="126"/>
      <c r="DS161" s="126"/>
      <c r="DT161" s="126"/>
      <c r="DU161" s="126"/>
      <c r="DV161" s="126"/>
      <c r="DW161" s="126"/>
      <c r="DX161" s="126"/>
      <c r="DY161" s="126"/>
      <c r="DZ161" s="126"/>
      <c r="EA161" s="126"/>
      <c r="EB161" s="126"/>
      <c r="EC161" s="126"/>
      <c r="ED161" s="126"/>
      <c r="EE161" s="126"/>
      <c r="EF161" s="126"/>
      <c r="EG161" s="126"/>
      <c r="EH161" s="126"/>
      <c r="EI161" s="126"/>
      <c r="EJ161" s="126"/>
      <c r="EK161" s="126"/>
      <c r="EL161" s="126"/>
      <c r="EM161" s="126"/>
      <c r="EN161" s="126"/>
      <c r="EO161" s="126"/>
      <c r="EP161" s="126"/>
      <c r="EQ161" s="126"/>
      <c r="ER161" s="126"/>
      <c r="ES161" s="126"/>
      <c r="ET161" s="126"/>
      <c r="EU161" s="126"/>
      <c r="EV161" s="126"/>
      <c r="EW161" s="126"/>
      <c r="EX161" s="126"/>
      <c r="EY161" s="126"/>
      <c r="EZ161" s="126"/>
      <c r="FA161" s="126"/>
      <c r="FB161" s="126"/>
      <c r="FC161" s="126"/>
      <c r="FD161" s="126"/>
      <c r="FE161" s="126"/>
      <c r="FF161" s="126"/>
      <c r="FG161" s="126"/>
      <c r="FH161" s="126"/>
      <c r="FI161" s="126"/>
      <c r="FJ161" s="126"/>
      <c r="FK161" s="126"/>
      <c r="FL161" s="126"/>
      <c r="FM161" s="126"/>
      <c r="FN161" s="126"/>
      <c r="FO161" s="126"/>
      <c r="FP161" s="126"/>
      <c r="FQ161" s="126"/>
      <c r="FR161" s="126"/>
      <c r="FS161" s="126"/>
      <c r="FT161" s="126"/>
      <c r="FU161" s="126"/>
      <c r="FV161" s="126"/>
      <c r="FW161" s="126"/>
      <c r="FX161" s="126"/>
      <c r="FY161" s="126"/>
      <c r="FZ161" s="126"/>
      <c r="GA161" s="126"/>
      <c r="GB161" s="126"/>
      <c r="GC161" s="126"/>
      <c r="GD161" s="126"/>
      <c r="GE161" s="126"/>
      <c r="GF161" s="126"/>
      <c r="GG161" s="126"/>
      <c r="GH161" s="126"/>
      <c r="GI161" s="126"/>
      <c r="GJ161" s="126"/>
      <c r="GK161" s="126"/>
      <c r="GL161" s="126"/>
      <c r="GM161" s="126"/>
      <c r="GN161" s="126"/>
      <c r="GO161" s="126"/>
      <c r="GP161" s="126"/>
      <c r="GQ161" s="126"/>
      <c r="GR161" s="126"/>
      <c r="GS161" s="126"/>
      <c r="GT161" s="126"/>
      <c r="GU161" s="126"/>
      <c r="GV161" s="126"/>
      <c r="GW161" s="126"/>
      <c r="GX161" s="126"/>
      <c r="GY161" s="126"/>
      <c r="GZ161" s="126"/>
      <c r="HA161" s="62"/>
      <c r="HB161" s="62"/>
      <c r="HC161" s="62"/>
      <c r="HD161" s="62"/>
      <c r="HE161" s="62"/>
      <c r="HF161" s="62"/>
      <c r="HG161" s="62"/>
      <c r="HH161" s="62"/>
      <c r="HI161" s="62"/>
      <c r="HJ161" s="62"/>
      <c r="HK161" s="62"/>
      <c r="HL161" s="62"/>
      <c r="HM161" s="62"/>
      <c r="HN161" s="62"/>
      <c r="HO161" s="62"/>
      <c r="HP161" s="62"/>
      <c r="HQ161" s="62"/>
      <c r="HR161" s="62"/>
      <c r="HS161" s="62"/>
      <c r="HT161" s="62"/>
      <c r="HU161" s="62"/>
      <c r="HV161" s="62"/>
      <c r="HW161" s="62"/>
      <c r="HX161" s="62"/>
      <c r="HY161" s="62"/>
      <c r="HZ161" s="62"/>
    </row>
    <row r="162" spans="1:234" s="55" customFormat="1" ht="18.75" customHeight="1">
      <c r="A162" s="57">
        <v>6700</v>
      </c>
      <c r="B162" s="57">
        <v>6702</v>
      </c>
      <c r="C162" s="121" t="s">
        <v>193</v>
      </c>
      <c r="D162" s="48">
        <f>2*200000*2*126*2/1000</f>
        <v>201600</v>
      </c>
      <c r="E162" s="82"/>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c r="CX162" s="126"/>
      <c r="CY162" s="126"/>
      <c r="CZ162" s="126"/>
      <c r="DA162" s="126"/>
      <c r="DB162" s="126"/>
      <c r="DC162" s="126"/>
      <c r="DD162" s="126"/>
      <c r="DE162" s="126"/>
      <c r="DF162" s="126"/>
      <c r="DG162" s="126"/>
      <c r="DH162" s="126"/>
      <c r="DI162" s="126"/>
      <c r="DJ162" s="126"/>
      <c r="DK162" s="126"/>
      <c r="DL162" s="126"/>
      <c r="DM162" s="126"/>
      <c r="DN162" s="126"/>
      <c r="DO162" s="126"/>
      <c r="DP162" s="126"/>
      <c r="DQ162" s="126"/>
      <c r="DR162" s="126"/>
      <c r="DS162" s="126"/>
      <c r="DT162" s="126"/>
      <c r="DU162" s="126"/>
      <c r="DV162" s="126"/>
      <c r="DW162" s="126"/>
      <c r="DX162" s="126"/>
      <c r="DY162" s="126"/>
      <c r="DZ162" s="126"/>
      <c r="EA162" s="126"/>
      <c r="EB162" s="126"/>
      <c r="EC162" s="126"/>
      <c r="ED162" s="126"/>
      <c r="EE162" s="126"/>
      <c r="EF162" s="126"/>
      <c r="EG162" s="126"/>
      <c r="EH162" s="126"/>
      <c r="EI162" s="126"/>
      <c r="EJ162" s="126"/>
      <c r="EK162" s="126"/>
      <c r="EL162" s="126"/>
      <c r="EM162" s="126"/>
      <c r="EN162" s="126"/>
      <c r="EO162" s="126"/>
      <c r="EP162" s="126"/>
      <c r="EQ162" s="126"/>
      <c r="ER162" s="126"/>
      <c r="ES162" s="126"/>
      <c r="ET162" s="126"/>
      <c r="EU162" s="126"/>
      <c r="EV162" s="126"/>
      <c r="EW162" s="126"/>
      <c r="EX162" s="126"/>
      <c r="EY162" s="126"/>
      <c r="EZ162" s="126"/>
      <c r="FA162" s="126"/>
      <c r="FB162" s="126"/>
      <c r="FC162" s="126"/>
      <c r="FD162" s="126"/>
      <c r="FE162" s="126"/>
      <c r="FF162" s="126"/>
      <c r="FG162" s="126"/>
      <c r="FH162" s="126"/>
      <c r="FI162" s="126"/>
      <c r="FJ162" s="126"/>
      <c r="FK162" s="126"/>
      <c r="FL162" s="126"/>
      <c r="FM162" s="126"/>
      <c r="FN162" s="126"/>
      <c r="FO162" s="126"/>
      <c r="FP162" s="126"/>
      <c r="FQ162" s="126"/>
      <c r="FR162" s="126"/>
      <c r="FS162" s="126"/>
      <c r="FT162" s="126"/>
      <c r="FU162" s="126"/>
      <c r="FV162" s="126"/>
      <c r="FW162" s="126"/>
      <c r="FX162" s="126"/>
      <c r="FY162" s="126"/>
      <c r="FZ162" s="126"/>
      <c r="GA162" s="126"/>
      <c r="GB162" s="126"/>
      <c r="GC162" s="126"/>
      <c r="GD162" s="126"/>
      <c r="GE162" s="126"/>
      <c r="GF162" s="126"/>
      <c r="GG162" s="126"/>
      <c r="GH162" s="126"/>
      <c r="GI162" s="126"/>
      <c r="GJ162" s="126"/>
      <c r="GK162" s="126"/>
      <c r="GL162" s="126"/>
      <c r="GM162" s="126"/>
      <c r="GN162" s="126"/>
      <c r="GO162" s="126"/>
      <c r="GP162" s="126"/>
      <c r="GQ162" s="126"/>
      <c r="GR162" s="126"/>
      <c r="GS162" s="126"/>
      <c r="GT162" s="126"/>
      <c r="GU162" s="126"/>
      <c r="GV162" s="126"/>
      <c r="GW162" s="126"/>
      <c r="GX162" s="126"/>
      <c r="GY162" s="126"/>
      <c r="GZ162" s="126"/>
      <c r="HA162" s="62"/>
      <c r="HB162" s="62"/>
      <c r="HC162" s="62"/>
      <c r="HD162" s="62"/>
      <c r="HE162" s="62"/>
      <c r="HF162" s="62"/>
      <c r="HG162" s="62"/>
      <c r="HH162" s="62"/>
      <c r="HI162" s="62"/>
      <c r="HJ162" s="62"/>
      <c r="HK162" s="62"/>
      <c r="HL162" s="62"/>
      <c r="HM162" s="62"/>
      <c r="HN162" s="62"/>
      <c r="HO162" s="62"/>
      <c r="HP162" s="62"/>
      <c r="HQ162" s="62"/>
      <c r="HR162" s="62"/>
      <c r="HS162" s="62"/>
      <c r="HT162" s="62"/>
      <c r="HU162" s="62"/>
      <c r="HV162" s="62"/>
      <c r="HW162" s="62"/>
      <c r="HX162" s="62"/>
      <c r="HY162" s="62"/>
      <c r="HZ162" s="62"/>
    </row>
    <row r="163" spans="1:234" s="55" customFormat="1" ht="18.75" customHeight="1">
      <c r="A163" s="57">
        <v>6700</v>
      </c>
      <c r="B163" s="57">
        <v>6703</v>
      </c>
      <c r="C163" s="121" t="s">
        <v>194</v>
      </c>
      <c r="D163" s="48">
        <f>2*1*250000*126*2/1000</f>
        <v>126000</v>
      </c>
      <c r="E163" s="82"/>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c r="CX163" s="126"/>
      <c r="CY163" s="126"/>
      <c r="CZ163" s="126"/>
      <c r="DA163" s="126"/>
      <c r="DB163" s="126"/>
      <c r="DC163" s="126"/>
      <c r="DD163" s="126"/>
      <c r="DE163" s="126"/>
      <c r="DF163" s="126"/>
      <c r="DG163" s="126"/>
      <c r="DH163" s="126"/>
      <c r="DI163" s="126"/>
      <c r="DJ163" s="126"/>
      <c r="DK163" s="126"/>
      <c r="DL163" s="126"/>
      <c r="DM163" s="126"/>
      <c r="DN163" s="126"/>
      <c r="DO163" s="126"/>
      <c r="DP163" s="126"/>
      <c r="DQ163" s="126"/>
      <c r="DR163" s="126"/>
      <c r="DS163" s="126"/>
      <c r="DT163" s="126"/>
      <c r="DU163" s="126"/>
      <c r="DV163" s="126"/>
      <c r="DW163" s="126"/>
      <c r="DX163" s="126"/>
      <c r="DY163" s="126"/>
      <c r="DZ163" s="126"/>
      <c r="EA163" s="126"/>
      <c r="EB163" s="126"/>
      <c r="EC163" s="126"/>
      <c r="ED163" s="126"/>
      <c r="EE163" s="126"/>
      <c r="EF163" s="126"/>
      <c r="EG163" s="126"/>
      <c r="EH163" s="126"/>
      <c r="EI163" s="126"/>
      <c r="EJ163" s="126"/>
      <c r="EK163" s="126"/>
      <c r="EL163" s="126"/>
      <c r="EM163" s="126"/>
      <c r="EN163" s="126"/>
      <c r="EO163" s="126"/>
      <c r="EP163" s="126"/>
      <c r="EQ163" s="126"/>
      <c r="ER163" s="126"/>
      <c r="ES163" s="126"/>
      <c r="ET163" s="126"/>
      <c r="EU163" s="126"/>
      <c r="EV163" s="126"/>
      <c r="EW163" s="126"/>
      <c r="EX163" s="126"/>
      <c r="EY163" s="126"/>
      <c r="EZ163" s="126"/>
      <c r="FA163" s="126"/>
      <c r="FB163" s="126"/>
      <c r="FC163" s="126"/>
      <c r="FD163" s="126"/>
      <c r="FE163" s="126"/>
      <c r="FF163" s="126"/>
      <c r="FG163" s="126"/>
      <c r="FH163" s="126"/>
      <c r="FI163" s="126"/>
      <c r="FJ163" s="126"/>
      <c r="FK163" s="126"/>
      <c r="FL163" s="126"/>
      <c r="FM163" s="126"/>
      <c r="FN163" s="126"/>
      <c r="FO163" s="126"/>
      <c r="FP163" s="126"/>
      <c r="FQ163" s="126"/>
      <c r="FR163" s="126"/>
      <c r="FS163" s="126"/>
      <c r="FT163" s="126"/>
      <c r="FU163" s="126"/>
      <c r="FV163" s="126"/>
      <c r="FW163" s="126"/>
      <c r="FX163" s="126"/>
      <c r="FY163" s="126"/>
      <c r="FZ163" s="126"/>
      <c r="GA163" s="126"/>
      <c r="GB163" s="126"/>
      <c r="GC163" s="126"/>
      <c r="GD163" s="126"/>
      <c r="GE163" s="126"/>
      <c r="GF163" s="126"/>
      <c r="GG163" s="126"/>
      <c r="GH163" s="126"/>
      <c r="GI163" s="126"/>
      <c r="GJ163" s="126"/>
      <c r="GK163" s="126"/>
      <c r="GL163" s="126"/>
      <c r="GM163" s="126"/>
      <c r="GN163" s="126"/>
      <c r="GO163" s="126"/>
      <c r="GP163" s="126"/>
      <c r="GQ163" s="126"/>
      <c r="GR163" s="126"/>
      <c r="GS163" s="126"/>
      <c r="GT163" s="126"/>
      <c r="GU163" s="126"/>
      <c r="GV163" s="126"/>
      <c r="GW163" s="126"/>
      <c r="GX163" s="126"/>
      <c r="GY163" s="126"/>
      <c r="GZ163" s="126"/>
      <c r="HA163" s="62"/>
      <c r="HB163" s="62"/>
      <c r="HC163" s="62"/>
      <c r="HD163" s="62"/>
      <c r="HE163" s="62"/>
      <c r="HF163" s="62"/>
      <c r="HG163" s="62"/>
      <c r="HH163" s="62"/>
      <c r="HI163" s="62"/>
      <c r="HJ163" s="62"/>
      <c r="HK163" s="62"/>
      <c r="HL163" s="62"/>
      <c r="HM163" s="62"/>
      <c r="HN163" s="62"/>
      <c r="HO163" s="62"/>
      <c r="HP163" s="62"/>
      <c r="HQ163" s="62"/>
      <c r="HR163" s="62"/>
      <c r="HS163" s="62"/>
      <c r="HT163" s="62"/>
      <c r="HU163" s="62"/>
      <c r="HV163" s="62"/>
      <c r="HW163" s="62"/>
      <c r="HX163" s="62"/>
      <c r="HY163" s="62"/>
      <c r="HZ163" s="62"/>
    </row>
    <row r="164" spans="1:234" s="89" customFormat="1" ht="21" customHeight="1">
      <c r="A164" s="178"/>
      <c r="B164" s="178"/>
      <c r="C164" s="117" t="s">
        <v>195</v>
      </c>
      <c r="D164" s="51">
        <f>SUM(D165:D167)</f>
        <v>97800</v>
      </c>
      <c r="E164" s="172"/>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row>
    <row r="165" spans="1:234" s="89" customFormat="1" ht="30.75" customHeight="1">
      <c r="A165" s="57">
        <v>6700</v>
      </c>
      <c r="B165" s="57">
        <v>6701</v>
      </c>
      <c r="C165" s="121" t="s">
        <v>196</v>
      </c>
      <c r="D165" s="48">
        <f>6*3500</f>
        <v>21000</v>
      </c>
      <c r="E165" s="352" t="s">
        <v>183</v>
      </c>
      <c r="F165" s="88" t="s">
        <v>197</v>
      </c>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row>
    <row r="166" spans="1:234" s="89" customFormat="1" ht="30.75" customHeight="1">
      <c r="A166" s="57">
        <v>6700</v>
      </c>
      <c r="B166" s="57">
        <v>6702</v>
      </c>
      <c r="C166" s="121" t="s">
        <v>198</v>
      </c>
      <c r="D166" s="48">
        <f>24*200*6</f>
        <v>28800</v>
      </c>
      <c r="E166" s="352"/>
      <c r="F166" s="354" t="s">
        <v>199</v>
      </c>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row>
    <row r="167" spans="1:234" s="89" customFormat="1" ht="30.75" customHeight="1">
      <c r="A167" s="179">
        <v>6700</v>
      </c>
      <c r="B167" s="179">
        <v>6703</v>
      </c>
      <c r="C167" s="180" t="s">
        <v>200</v>
      </c>
      <c r="D167" s="181">
        <f>24*5*400</f>
        <v>48000</v>
      </c>
      <c r="E167" s="353"/>
      <c r="F167" s="354"/>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row>
    <row r="168" spans="1:234" s="55" customFormat="1" ht="22.5" customHeight="1">
      <c r="A168" s="182"/>
      <c r="B168" s="182"/>
      <c r="C168" s="183" t="s">
        <v>201</v>
      </c>
      <c r="D168" s="184">
        <f>D6</f>
        <v>10088556.880000001</v>
      </c>
      <c r="E168" s="185"/>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c r="CX168" s="126"/>
      <c r="CY168" s="126"/>
      <c r="CZ168" s="126"/>
      <c r="DA168" s="126"/>
      <c r="DB168" s="126"/>
      <c r="DC168" s="126"/>
      <c r="DD168" s="126"/>
      <c r="DE168" s="126"/>
      <c r="DF168" s="126"/>
      <c r="DG168" s="126"/>
      <c r="DH168" s="126"/>
      <c r="DI168" s="126"/>
      <c r="DJ168" s="126"/>
      <c r="DK168" s="126"/>
      <c r="DL168" s="126"/>
      <c r="DM168" s="126"/>
      <c r="DN168" s="126"/>
      <c r="DO168" s="126"/>
      <c r="DP168" s="126"/>
      <c r="DQ168" s="126"/>
      <c r="DR168" s="126"/>
      <c r="DS168" s="126"/>
      <c r="DT168" s="126"/>
      <c r="DU168" s="126"/>
      <c r="DV168" s="126"/>
      <c r="DW168" s="126"/>
      <c r="DX168" s="126"/>
      <c r="DY168" s="126"/>
      <c r="DZ168" s="126"/>
      <c r="EA168" s="126"/>
      <c r="EB168" s="126"/>
      <c r="EC168" s="126"/>
      <c r="ED168" s="126"/>
      <c r="EE168" s="126"/>
      <c r="EF168" s="126"/>
      <c r="EG168" s="126"/>
      <c r="EH168" s="126"/>
      <c r="EI168" s="126"/>
      <c r="EJ168" s="126"/>
      <c r="EK168" s="126"/>
      <c r="EL168" s="126"/>
      <c r="EM168" s="126"/>
      <c r="EN168" s="126"/>
      <c r="EO168" s="126"/>
      <c r="EP168" s="126"/>
      <c r="EQ168" s="126"/>
      <c r="ER168" s="126"/>
      <c r="ES168" s="126"/>
      <c r="ET168" s="126"/>
      <c r="EU168" s="126"/>
      <c r="EV168" s="126"/>
      <c r="EW168" s="126"/>
      <c r="EX168" s="126"/>
      <c r="EY168" s="126"/>
      <c r="EZ168" s="126"/>
      <c r="FA168" s="126"/>
      <c r="FB168" s="126"/>
      <c r="FC168" s="126"/>
      <c r="FD168" s="126"/>
      <c r="FE168" s="126"/>
      <c r="FF168" s="126"/>
      <c r="FG168" s="126"/>
      <c r="FH168" s="126"/>
      <c r="FI168" s="126"/>
      <c r="FJ168" s="126"/>
      <c r="FK168" s="126"/>
      <c r="FL168" s="126"/>
      <c r="FM168" s="126"/>
      <c r="FN168" s="126"/>
      <c r="FO168" s="126"/>
      <c r="FP168" s="126"/>
      <c r="FQ168" s="126"/>
      <c r="FR168" s="126"/>
      <c r="FS168" s="126"/>
      <c r="FT168" s="126"/>
      <c r="FU168" s="126"/>
      <c r="FV168" s="126"/>
      <c r="FW168" s="126"/>
      <c r="FX168" s="126"/>
      <c r="FY168" s="126"/>
      <c r="FZ168" s="126"/>
      <c r="GA168" s="126"/>
      <c r="GB168" s="126"/>
      <c r="GC168" s="126"/>
      <c r="GD168" s="126"/>
      <c r="GE168" s="126"/>
      <c r="GF168" s="126"/>
      <c r="GG168" s="126"/>
      <c r="GH168" s="126"/>
      <c r="GI168" s="126"/>
      <c r="GJ168" s="126"/>
      <c r="GK168" s="126"/>
      <c r="GL168" s="126"/>
      <c r="GM168" s="126"/>
      <c r="GN168" s="126"/>
      <c r="GO168" s="126"/>
      <c r="GP168" s="126"/>
      <c r="GQ168" s="126"/>
      <c r="GR168" s="126"/>
      <c r="GS168" s="126"/>
      <c r="GT168" s="126"/>
      <c r="GU168" s="126"/>
      <c r="GV168" s="126"/>
      <c r="GW168" s="126"/>
      <c r="GX168" s="126"/>
      <c r="GY168" s="126"/>
      <c r="GZ168" s="126"/>
      <c r="HA168" s="62"/>
      <c r="HB168" s="62"/>
      <c r="HC168" s="62"/>
      <c r="HD168" s="62"/>
      <c r="HE168" s="62"/>
      <c r="HF168" s="62"/>
      <c r="HG168" s="62"/>
      <c r="HH168" s="62"/>
      <c r="HI168" s="62"/>
      <c r="HJ168" s="62"/>
      <c r="HK168" s="62"/>
      <c r="HL168" s="62"/>
      <c r="HM168" s="62"/>
      <c r="HN168" s="62"/>
      <c r="HO168" s="62"/>
      <c r="HP168" s="62"/>
      <c r="HQ168" s="62"/>
      <c r="HR168" s="62"/>
      <c r="HS168" s="62"/>
      <c r="HT168" s="62"/>
      <c r="HU168" s="62"/>
      <c r="HV168" s="62"/>
      <c r="HW168" s="62"/>
      <c r="HX168" s="62"/>
      <c r="HY168" s="62"/>
      <c r="HZ168" s="62"/>
    </row>
    <row r="169" spans="1:234" s="189" customFormat="1" ht="18.75">
      <c r="A169" s="186"/>
      <c r="B169" s="186"/>
      <c r="C169" s="187"/>
      <c r="D169" s="188"/>
      <c r="E169" s="64"/>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c r="BA169" s="187"/>
      <c r="BB169" s="187"/>
      <c r="BC169" s="187"/>
      <c r="BD169" s="187"/>
      <c r="BE169" s="187"/>
      <c r="BF169" s="187"/>
      <c r="BG169" s="187"/>
      <c r="BH169" s="187"/>
      <c r="BI169" s="187"/>
      <c r="BJ169" s="187"/>
      <c r="BK169" s="187"/>
      <c r="BL169" s="187"/>
      <c r="BM169" s="187"/>
      <c r="BN169" s="187"/>
      <c r="BO169" s="187"/>
      <c r="BP169" s="187"/>
      <c r="BQ169" s="187"/>
      <c r="BR169" s="187"/>
      <c r="BS169" s="187"/>
      <c r="BT169" s="187"/>
      <c r="BU169" s="187"/>
      <c r="BV169" s="187"/>
      <c r="BW169" s="187"/>
      <c r="BX169" s="187"/>
      <c r="BY169" s="187"/>
      <c r="BZ169" s="187"/>
      <c r="CA169" s="187"/>
      <c r="CB169" s="187"/>
      <c r="CC169" s="187"/>
      <c r="CD169" s="187"/>
      <c r="CE169" s="187"/>
      <c r="CF169" s="187"/>
      <c r="CG169" s="187"/>
      <c r="CH169" s="187"/>
      <c r="CI169" s="187"/>
      <c r="CJ169" s="187"/>
      <c r="CK169" s="187"/>
      <c r="CL169" s="187"/>
      <c r="CM169" s="187"/>
      <c r="CN169" s="187"/>
      <c r="CO169" s="187"/>
      <c r="CP169" s="187"/>
      <c r="CQ169" s="187"/>
      <c r="CR169" s="187"/>
      <c r="CS169" s="187"/>
      <c r="CT169" s="187"/>
      <c r="CU169" s="187"/>
      <c r="CV169" s="187"/>
      <c r="CW169" s="187"/>
      <c r="CX169" s="187"/>
      <c r="CY169" s="187"/>
      <c r="CZ169" s="187"/>
      <c r="DA169" s="187"/>
      <c r="DB169" s="187"/>
      <c r="DC169" s="187"/>
      <c r="DD169" s="187"/>
      <c r="DE169" s="187"/>
      <c r="DF169" s="187"/>
      <c r="DG169" s="187"/>
      <c r="DH169" s="187"/>
      <c r="DI169" s="187"/>
      <c r="DJ169" s="187"/>
      <c r="DK169" s="187"/>
      <c r="DL169" s="187"/>
      <c r="DM169" s="187"/>
      <c r="DN169" s="187"/>
      <c r="DO169" s="187"/>
      <c r="DP169" s="187"/>
      <c r="DQ169" s="187"/>
      <c r="DR169" s="187"/>
      <c r="DS169" s="187"/>
      <c r="DT169" s="187"/>
      <c r="DU169" s="187"/>
      <c r="DV169" s="187"/>
      <c r="DW169" s="187"/>
      <c r="DX169" s="187"/>
      <c r="DY169" s="187"/>
      <c r="DZ169" s="187"/>
      <c r="EA169" s="187"/>
      <c r="EB169" s="187"/>
      <c r="EC169" s="187"/>
      <c r="ED169" s="187"/>
      <c r="EE169" s="187"/>
      <c r="EF169" s="187"/>
      <c r="EG169" s="187"/>
      <c r="EH169" s="187"/>
      <c r="EI169" s="187"/>
      <c r="EJ169" s="187"/>
      <c r="EK169" s="187"/>
      <c r="EL169" s="187"/>
      <c r="EM169" s="187"/>
      <c r="EN169" s="187"/>
      <c r="EO169" s="187"/>
      <c r="EP169" s="187"/>
      <c r="EQ169" s="187"/>
      <c r="ER169" s="187"/>
      <c r="ES169" s="187"/>
      <c r="ET169" s="187"/>
      <c r="EU169" s="187"/>
      <c r="EV169" s="187"/>
      <c r="EW169" s="187"/>
      <c r="EX169" s="187"/>
      <c r="EY169" s="187"/>
      <c r="EZ169" s="187"/>
      <c r="FA169" s="187"/>
      <c r="FB169" s="187"/>
      <c r="FC169" s="187"/>
      <c r="FD169" s="187"/>
      <c r="FE169" s="187"/>
      <c r="FF169" s="187"/>
      <c r="FG169" s="187"/>
      <c r="FH169" s="187"/>
      <c r="FI169" s="187"/>
      <c r="FJ169" s="187"/>
      <c r="FK169" s="187"/>
      <c r="FL169" s="187"/>
      <c r="FM169" s="187"/>
      <c r="FN169" s="187"/>
      <c r="FO169" s="187"/>
      <c r="FP169" s="187"/>
      <c r="FQ169" s="187"/>
      <c r="FR169" s="187"/>
      <c r="FS169" s="187"/>
      <c r="FT169" s="187"/>
      <c r="FU169" s="187"/>
      <c r="FV169" s="187"/>
      <c r="FW169" s="187"/>
      <c r="FX169" s="187"/>
      <c r="FY169" s="187"/>
      <c r="FZ169" s="187"/>
      <c r="GA169" s="187"/>
      <c r="GB169" s="187"/>
      <c r="GC169" s="187"/>
      <c r="GD169" s="187"/>
      <c r="GE169" s="187"/>
      <c r="GF169" s="187"/>
      <c r="GG169" s="187"/>
      <c r="GH169" s="187"/>
      <c r="GI169" s="187"/>
      <c r="GJ169" s="187"/>
      <c r="GK169" s="187"/>
      <c r="GL169" s="187"/>
      <c r="GM169" s="187"/>
      <c r="GN169" s="187"/>
      <c r="GO169" s="187"/>
      <c r="GP169" s="187"/>
      <c r="GQ169" s="187"/>
      <c r="GR169" s="187"/>
      <c r="GS169" s="187"/>
      <c r="GT169" s="187"/>
      <c r="GU169" s="187"/>
      <c r="GV169" s="187"/>
      <c r="GW169" s="187"/>
      <c r="GX169" s="187"/>
      <c r="GY169" s="187"/>
      <c r="GZ169" s="187"/>
      <c r="HA169" s="187"/>
      <c r="HB169" s="187"/>
      <c r="HC169" s="187"/>
      <c r="HD169" s="187"/>
      <c r="HE169" s="187"/>
      <c r="HF169" s="187"/>
      <c r="HG169" s="187"/>
      <c r="HH169" s="187"/>
      <c r="HI169" s="187"/>
      <c r="HJ169" s="187"/>
      <c r="HK169" s="187"/>
      <c r="HL169" s="187"/>
      <c r="HM169" s="187"/>
      <c r="HN169" s="187"/>
      <c r="HO169" s="187"/>
      <c r="HP169" s="187"/>
      <c r="HQ169" s="187"/>
      <c r="HR169" s="187"/>
      <c r="HS169" s="187"/>
      <c r="HT169" s="187"/>
      <c r="HU169" s="187"/>
      <c r="HV169" s="187"/>
      <c r="HW169" s="187"/>
      <c r="HX169" s="187"/>
      <c r="HY169" s="187"/>
      <c r="HZ169" s="187"/>
    </row>
    <row r="170" spans="1:234" s="189" customFormat="1" ht="18.75">
      <c r="A170" s="186"/>
      <c r="B170" s="186"/>
      <c r="C170" s="188"/>
      <c r="D170" s="190">
        <f>+D168+'KH tien-DA10'!D14</f>
        <v>10110284.880000001</v>
      </c>
      <c r="E170" s="191"/>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c r="GY170" s="187"/>
      <c r="GZ170" s="187"/>
      <c r="HA170" s="187"/>
      <c r="HB170" s="187"/>
      <c r="HC170" s="187"/>
      <c r="HD170" s="187"/>
      <c r="HE170" s="187"/>
      <c r="HF170" s="187"/>
      <c r="HG170" s="187"/>
      <c r="HH170" s="187"/>
      <c r="HI170" s="187"/>
      <c r="HJ170" s="187"/>
      <c r="HK170" s="187"/>
      <c r="HL170" s="187"/>
      <c r="HM170" s="187"/>
      <c r="HN170" s="187"/>
      <c r="HO170" s="187"/>
      <c r="HP170" s="187"/>
      <c r="HQ170" s="187"/>
      <c r="HR170" s="187"/>
      <c r="HS170" s="187"/>
      <c r="HT170" s="187"/>
      <c r="HU170" s="187"/>
      <c r="HV170" s="187"/>
      <c r="HW170" s="187"/>
      <c r="HX170" s="187"/>
      <c r="HY170" s="187"/>
      <c r="HZ170" s="187"/>
    </row>
  </sheetData>
  <mergeCells count="23">
    <mergeCell ref="A1:B1"/>
    <mergeCell ref="A2:E2"/>
    <mergeCell ref="A4:B4"/>
    <mergeCell ref="C4:C5"/>
    <mergeCell ref="D4:D5"/>
    <mergeCell ref="E4:E5"/>
    <mergeCell ref="E119:E121"/>
    <mergeCell ref="E115:E116"/>
    <mergeCell ref="F38:J38"/>
    <mergeCell ref="E135:E137"/>
    <mergeCell ref="F43:M43"/>
    <mergeCell ref="E44:E45"/>
    <mergeCell ref="E68:E70"/>
    <mergeCell ref="E74:E76"/>
    <mergeCell ref="E96:E103"/>
    <mergeCell ref="E104:E105"/>
    <mergeCell ref="E110:E111"/>
    <mergeCell ref="E147:E150"/>
    <mergeCell ref="E153:E155"/>
    <mergeCell ref="E165:E167"/>
    <mergeCell ref="F166:F167"/>
    <mergeCell ref="E143:E145"/>
    <mergeCell ref="F143:F145"/>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tabSelected="1" workbookViewId="0">
      <selection activeCell="A28" sqref="A28"/>
    </sheetView>
  </sheetViews>
  <sheetFormatPr defaultRowHeight="12.75"/>
  <cols>
    <col min="1" max="1" width="8" style="348" customWidth="1"/>
    <col min="2" max="2" width="56.875" style="348" customWidth="1"/>
    <col min="3" max="3" width="16.75" style="397" customWidth="1"/>
    <col min="4" max="256" width="9" style="348"/>
    <col min="257" max="257" width="8" style="348" customWidth="1"/>
    <col min="258" max="258" width="56.875" style="348" customWidth="1"/>
    <col min="259" max="259" width="16.75" style="348" customWidth="1"/>
    <col min="260" max="512" width="9" style="348"/>
    <col min="513" max="513" width="8" style="348" customWidth="1"/>
    <col min="514" max="514" width="56.875" style="348" customWidth="1"/>
    <col min="515" max="515" width="16.75" style="348" customWidth="1"/>
    <col min="516" max="768" width="9" style="348"/>
    <col min="769" max="769" width="8" style="348" customWidth="1"/>
    <col min="770" max="770" width="56.875" style="348" customWidth="1"/>
    <col min="771" max="771" width="16.75" style="348" customWidth="1"/>
    <col min="772" max="1024" width="9" style="348"/>
    <col min="1025" max="1025" width="8" style="348" customWidth="1"/>
    <col min="1026" max="1026" width="56.875" style="348" customWidth="1"/>
    <col min="1027" max="1027" width="16.75" style="348" customWidth="1"/>
    <col min="1028" max="1280" width="9" style="348"/>
    <col min="1281" max="1281" width="8" style="348" customWidth="1"/>
    <col min="1282" max="1282" width="56.875" style="348" customWidth="1"/>
    <col min="1283" max="1283" width="16.75" style="348" customWidth="1"/>
    <col min="1284" max="1536" width="9" style="348"/>
    <col min="1537" max="1537" width="8" style="348" customWidth="1"/>
    <col min="1538" max="1538" width="56.875" style="348" customWidth="1"/>
    <col min="1539" max="1539" width="16.75" style="348" customWidth="1"/>
    <col min="1540" max="1792" width="9" style="348"/>
    <col min="1793" max="1793" width="8" style="348" customWidth="1"/>
    <col min="1794" max="1794" width="56.875" style="348" customWidth="1"/>
    <col min="1795" max="1795" width="16.75" style="348" customWidth="1"/>
    <col min="1796" max="2048" width="9" style="348"/>
    <col min="2049" max="2049" width="8" style="348" customWidth="1"/>
    <col min="2050" max="2050" width="56.875" style="348" customWidth="1"/>
    <col min="2051" max="2051" width="16.75" style="348" customWidth="1"/>
    <col min="2052" max="2304" width="9" style="348"/>
    <col min="2305" max="2305" width="8" style="348" customWidth="1"/>
    <col min="2306" max="2306" width="56.875" style="348" customWidth="1"/>
    <col min="2307" max="2307" width="16.75" style="348" customWidth="1"/>
    <col min="2308" max="2560" width="9" style="348"/>
    <col min="2561" max="2561" width="8" style="348" customWidth="1"/>
    <col min="2562" max="2562" width="56.875" style="348" customWidth="1"/>
    <col min="2563" max="2563" width="16.75" style="348" customWidth="1"/>
    <col min="2564" max="2816" width="9" style="348"/>
    <col min="2817" max="2817" width="8" style="348" customWidth="1"/>
    <col min="2818" max="2818" width="56.875" style="348" customWidth="1"/>
    <col min="2819" max="2819" width="16.75" style="348" customWidth="1"/>
    <col min="2820" max="3072" width="9" style="348"/>
    <col min="3073" max="3073" width="8" style="348" customWidth="1"/>
    <col min="3074" max="3074" width="56.875" style="348" customWidth="1"/>
    <col min="3075" max="3075" width="16.75" style="348" customWidth="1"/>
    <col min="3076" max="3328" width="9" style="348"/>
    <col min="3329" max="3329" width="8" style="348" customWidth="1"/>
    <col min="3330" max="3330" width="56.875" style="348" customWidth="1"/>
    <col min="3331" max="3331" width="16.75" style="348" customWidth="1"/>
    <col min="3332" max="3584" width="9" style="348"/>
    <col min="3585" max="3585" width="8" style="348" customWidth="1"/>
    <col min="3586" max="3586" width="56.875" style="348" customWidth="1"/>
    <col min="3587" max="3587" width="16.75" style="348" customWidth="1"/>
    <col min="3588" max="3840" width="9" style="348"/>
    <col min="3841" max="3841" width="8" style="348" customWidth="1"/>
    <col min="3842" max="3842" width="56.875" style="348" customWidth="1"/>
    <col min="3843" max="3843" width="16.75" style="348" customWidth="1"/>
    <col min="3844" max="4096" width="9" style="348"/>
    <col min="4097" max="4097" width="8" style="348" customWidth="1"/>
    <col min="4098" max="4098" width="56.875" style="348" customWidth="1"/>
    <col min="4099" max="4099" width="16.75" style="348" customWidth="1"/>
    <col min="4100" max="4352" width="9" style="348"/>
    <col min="4353" max="4353" width="8" style="348" customWidth="1"/>
    <col min="4354" max="4354" width="56.875" style="348" customWidth="1"/>
    <col min="4355" max="4355" width="16.75" style="348" customWidth="1"/>
    <col min="4356" max="4608" width="9" style="348"/>
    <col min="4609" max="4609" width="8" style="348" customWidth="1"/>
    <col min="4610" max="4610" width="56.875" style="348" customWidth="1"/>
    <col min="4611" max="4611" width="16.75" style="348" customWidth="1"/>
    <col min="4612" max="4864" width="9" style="348"/>
    <col min="4865" max="4865" width="8" style="348" customWidth="1"/>
    <col min="4866" max="4866" width="56.875" style="348" customWidth="1"/>
    <col min="4867" max="4867" width="16.75" style="348" customWidth="1"/>
    <col min="4868" max="5120" width="9" style="348"/>
    <col min="5121" max="5121" width="8" style="348" customWidth="1"/>
    <col min="5122" max="5122" width="56.875" style="348" customWidth="1"/>
    <col min="5123" max="5123" width="16.75" style="348" customWidth="1"/>
    <col min="5124" max="5376" width="9" style="348"/>
    <col min="5377" max="5377" width="8" style="348" customWidth="1"/>
    <col min="5378" max="5378" width="56.875" style="348" customWidth="1"/>
    <col min="5379" max="5379" width="16.75" style="348" customWidth="1"/>
    <col min="5380" max="5632" width="9" style="348"/>
    <col min="5633" max="5633" width="8" style="348" customWidth="1"/>
    <col min="5634" max="5634" width="56.875" style="348" customWidth="1"/>
    <col min="5635" max="5635" width="16.75" style="348" customWidth="1"/>
    <col min="5636" max="5888" width="9" style="348"/>
    <col min="5889" max="5889" width="8" style="348" customWidth="1"/>
    <col min="5890" max="5890" width="56.875" style="348" customWidth="1"/>
    <col min="5891" max="5891" width="16.75" style="348" customWidth="1"/>
    <col min="5892" max="6144" width="9" style="348"/>
    <col min="6145" max="6145" width="8" style="348" customWidth="1"/>
    <col min="6146" max="6146" width="56.875" style="348" customWidth="1"/>
    <col min="6147" max="6147" width="16.75" style="348" customWidth="1"/>
    <col min="6148" max="6400" width="9" style="348"/>
    <col min="6401" max="6401" width="8" style="348" customWidth="1"/>
    <col min="6402" max="6402" width="56.875" style="348" customWidth="1"/>
    <col min="6403" max="6403" width="16.75" style="348" customWidth="1"/>
    <col min="6404" max="6656" width="9" style="348"/>
    <col min="6657" max="6657" width="8" style="348" customWidth="1"/>
    <col min="6658" max="6658" width="56.875" style="348" customWidth="1"/>
    <col min="6659" max="6659" width="16.75" style="348" customWidth="1"/>
    <col min="6660" max="6912" width="9" style="348"/>
    <col min="6913" max="6913" width="8" style="348" customWidth="1"/>
    <col min="6914" max="6914" width="56.875" style="348" customWidth="1"/>
    <col min="6915" max="6915" width="16.75" style="348" customWidth="1"/>
    <col min="6916" max="7168" width="9" style="348"/>
    <col min="7169" max="7169" width="8" style="348" customWidth="1"/>
    <col min="7170" max="7170" width="56.875" style="348" customWidth="1"/>
    <col min="7171" max="7171" width="16.75" style="348" customWidth="1"/>
    <col min="7172" max="7424" width="9" style="348"/>
    <col min="7425" max="7425" width="8" style="348" customWidth="1"/>
    <col min="7426" max="7426" width="56.875" style="348" customWidth="1"/>
    <col min="7427" max="7427" width="16.75" style="348" customWidth="1"/>
    <col min="7428" max="7680" width="9" style="348"/>
    <col min="7681" max="7681" width="8" style="348" customWidth="1"/>
    <col min="7682" max="7682" width="56.875" style="348" customWidth="1"/>
    <col min="7683" max="7683" width="16.75" style="348" customWidth="1"/>
    <col min="7684" max="7936" width="9" style="348"/>
    <col min="7937" max="7937" width="8" style="348" customWidth="1"/>
    <col min="7938" max="7938" width="56.875" style="348" customWidth="1"/>
    <col min="7939" max="7939" width="16.75" style="348" customWidth="1"/>
    <col min="7940" max="8192" width="9" style="348"/>
    <col min="8193" max="8193" width="8" style="348" customWidth="1"/>
    <col min="8194" max="8194" width="56.875" style="348" customWidth="1"/>
    <col min="8195" max="8195" width="16.75" style="348" customWidth="1"/>
    <col min="8196" max="8448" width="9" style="348"/>
    <col min="8449" max="8449" width="8" style="348" customWidth="1"/>
    <col min="8450" max="8450" width="56.875" style="348" customWidth="1"/>
    <col min="8451" max="8451" width="16.75" style="348" customWidth="1"/>
    <col min="8452" max="8704" width="9" style="348"/>
    <col min="8705" max="8705" width="8" style="348" customWidth="1"/>
    <col min="8706" max="8706" width="56.875" style="348" customWidth="1"/>
    <col min="8707" max="8707" width="16.75" style="348" customWidth="1"/>
    <col min="8708" max="8960" width="9" style="348"/>
    <col min="8961" max="8961" width="8" style="348" customWidth="1"/>
    <col min="8962" max="8962" width="56.875" style="348" customWidth="1"/>
    <col min="8963" max="8963" width="16.75" style="348" customWidth="1"/>
    <col min="8964" max="9216" width="9" style="348"/>
    <col min="9217" max="9217" width="8" style="348" customWidth="1"/>
    <col min="9218" max="9218" width="56.875" style="348" customWidth="1"/>
    <col min="9219" max="9219" width="16.75" style="348" customWidth="1"/>
    <col min="9220" max="9472" width="9" style="348"/>
    <col min="9473" max="9473" width="8" style="348" customWidth="1"/>
    <col min="9474" max="9474" width="56.875" style="348" customWidth="1"/>
    <col min="9475" max="9475" width="16.75" style="348" customWidth="1"/>
    <col min="9476" max="9728" width="9" style="348"/>
    <col min="9729" max="9729" width="8" style="348" customWidth="1"/>
    <col min="9730" max="9730" width="56.875" style="348" customWidth="1"/>
    <col min="9731" max="9731" width="16.75" style="348" customWidth="1"/>
    <col min="9732" max="9984" width="9" style="348"/>
    <col min="9985" max="9985" width="8" style="348" customWidth="1"/>
    <col min="9986" max="9986" width="56.875" style="348" customWidth="1"/>
    <col min="9987" max="9987" width="16.75" style="348" customWidth="1"/>
    <col min="9988" max="10240" width="9" style="348"/>
    <col min="10241" max="10241" width="8" style="348" customWidth="1"/>
    <col min="10242" max="10242" width="56.875" style="348" customWidth="1"/>
    <col min="10243" max="10243" width="16.75" style="348" customWidth="1"/>
    <col min="10244" max="10496" width="9" style="348"/>
    <col min="10497" max="10497" width="8" style="348" customWidth="1"/>
    <col min="10498" max="10498" width="56.875" style="348" customWidth="1"/>
    <col min="10499" max="10499" width="16.75" style="348" customWidth="1"/>
    <col min="10500" max="10752" width="9" style="348"/>
    <col min="10753" max="10753" width="8" style="348" customWidth="1"/>
    <col min="10754" max="10754" width="56.875" style="348" customWidth="1"/>
    <col min="10755" max="10755" width="16.75" style="348" customWidth="1"/>
    <col min="10756" max="11008" width="9" style="348"/>
    <col min="11009" max="11009" width="8" style="348" customWidth="1"/>
    <col min="11010" max="11010" width="56.875" style="348" customWidth="1"/>
    <col min="11011" max="11011" width="16.75" style="348" customWidth="1"/>
    <col min="11012" max="11264" width="9" style="348"/>
    <col min="11265" max="11265" width="8" style="348" customWidth="1"/>
    <col min="11266" max="11266" width="56.875" style="348" customWidth="1"/>
    <col min="11267" max="11267" width="16.75" style="348" customWidth="1"/>
    <col min="11268" max="11520" width="9" style="348"/>
    <col min="11521" max="11521" width="8" style="348" customWidth="1"/>
    <col min="11522" max="11522" width="56.875" style="348" customWidth="1"/>
    <col min="11523" max="11523" width="16.75" style="348" customWidth="1"/>
    <col min="11524" max="11776" width="9" style="348"/>
    <col min="11777" max="11777" width="8" style="348" customWidth="1"/>
    <col min="11778" max="11778" width="56.875" style="348" customWidth="1"/>
    <col min="11779" max="11779" width="16.75" style="348" customWidth="1"/>
    <col min="11780" max="12032" width="9" style="348"/>
    <col min="12033" max="12033" width="8" style="348" customWidth="1"/>
    <col min="12034" max="12034" width="56.875" style="348" customWidth="1"/>
    <col min="12035" max="12035" width="16.75" style="348" customWidth="1"/>
    <col min="12036" max="12288" width="9" style="348"/>
    <col min="12289" max="12289" width="8" style="348" customWidth="1"/>
    <col min="12290" max="12290" width="56.875" style="348" customWidth="1"/>
    <col min="12291" max="12291" width="16.75" style="348" customWidth="1"/>
    <col min="12292" max="12544" width="9" style="348"/>
    <col min="12545" max="12545" width="8" style="348" customWidth="1"/>
    <col min="12546" max="12546" width="56.875" style="348" customWidth="1"/>
    <col min="12547" max="12547" width="16.75" style="348" customWidth="1"/>
    <col min="12548" max="12800" width="9" style="348"/>
    <col min="12801" max="12801" width="8" style="348" customWidth="1"/>
    <col min="12802" max="12802" width="56.875" style="348" customWidth="1"/>
    <col min="12803" max="12803" width="16.75" style="348" customWidth="1"/>
    <col min="12804" max="13056" width="9" style="348"/>
    <col min="13057" max="13057" width="8" style="348" customWidth="1"/>
    <col min="13058" max="13058" width="56.875" style="348" customWidth="1"/>
    <col min="13059" max="13059" width="16.75" style="348" customWidth="1"/>
    <col min="13060" max="13312" width="9" style="348"/>
    <col min="13313" max="13313" width="8" style="348" customWidth="1"/>
    <col min="13314" max="13314" width="56.875" style="348" customWidth="1"/>
    <col min="13315" max="13315" width="16.75" style="348" customWidth="1"/>
    <col min="13316" max="13568" width="9" style="348"/>
    <col min="13569" max="13569" width="8" style="348" customWidth="1"/>
    <col min="13570" max="13570" width="56.875" style="348" customWidth="1"/>
    <col min="13571" max="13571" width="16.75" style="348" customWidth="1"/>
    <col min="13572" max="13824" width="9" style="348"/>
    <col min="13825" max="13825" width="8" style="348" customWidth="1"/>
    <col min="13826" max="13826" width="56.875" style="348" customWidth="1"/>
    <col min="13827" max="13827" width="16.75" style="348" customWidth="1"/>
    <col min="13828" max="14080" width="9" style="348"/>
    <col min="14081" max="14081" width="8" style="348" customWidth="1"/>
    <col min="14082" max="14082" width="56.875" style="348" customWidth="1"/>
    <col min="14083" max="14083" width="16.75" style="348" customWidth="1"/>
    <col min="14084" max="14336" width="9" style="348"/>
    <col min="14337" max="14337" width="8" style="348" customWidth="1"/>
    <col min="14338" max="14338" width="56.875" style="348" customWidth="1"/>
    <col min="14339" max="14339" width="16.75" style="348" customWidth="1"/>
    <col min="14340" max="14592" width="9" style="348"/>
    <col min="14593" max="14593" width="8" style="348" customWidth="1"/>
    <col min="14594" max="14594" width="56.875" style="348" customWidth="1"/>
    <col min="14595" max="14595" width="16.75" style="348" customWidth="1"/>
    <col min="14596" max="14848" width="9" style="348"/>
    <col min="14849" max="14849" width="8" style="348" customWidth="1"/>
    <col min="14850" max="14850" width="56.875" style="348" customWidth="1"/>
    <col min="14851" max="14851" width="16.75" style="348" customWidth="1"/>
    <col min="14852" max="15104" width="9" style="348"/>
    <col min="15105" max="15105" width="8" style="348" customWidth="1"/>
    <col min="15106" max="15106" width="56.875" style="348" customWidth="1"/>
    <col min="15107" max="15107" width="16.75" style="348" customWidth="1"/>
    <col min="15108" max="15360" width="9" style="348"/>
    <col min="15361" max="15361" width="8" style="348" customWidth="1"/>
    <col min="15362" max="15362" width="56.875" style="348" customWidth="1"/>
    <col min="15363" max="15363" width="16.75" style="348" customWidth="1"/>
    <col min="15364" max="15616" width="9" style="348"/>
    <col min="15617" max="15617" width="8" style="348" customWidth="1"/>
    <col min="15618" max="15618" width="56.875" style="348" customWidth="1"/>
    <col min="15619" max="15619" width="16.75" style="348" customWidth="1"/>
    <col min="15620" max="15872" width="9" style="348"/>
    <col min="15873" max="15873" width="8" style="348" customWidth="1"/>
    <col min="15874" max="15874" width="56.875" style="348" customWidth="1"/>
    <col min="15875" max="15875" width="16.75" style="348" customWidth="1"/>
    <col min="15876" max="16128" width="9" style="348"/>
    <col min="16129" max="16129" width="8" style="348" customWidth="1"/>
    <col min="16130" max="16130" width="56.875" style="348" customWidth="1"/>
    <col min="16131" max="16131" width="16.75" style="348" customWidth="1"/>
    <col min="16132" max="16384" width="9" style="348"/>
  </cols>
  <sheetData>
    <row r="1" spans="1:3" ht="15.75">
      <c r="A1" s="346" t="s">
        <v>347</v>
      </c>
      <c r="C1" s="396" t="s">
        <v>369</v>
      </c>
    </row>
    <row r="2" spans="1:3" ht="15.75">
      <c r="A2" s="346" t="s">
        <v>310</v>
      </c>
    </row>
    <row r="4" spans="1:3" ht="15.75">
      <c r="A4" s="368" t="s">
        <v>370</v>
      </c>
      <c r="B4" s="368"/>
      <c r="C4" s="368"/>
    </row>
    <row r="5" spans="1:3" ht="15.75">
      <c r="A5" s="369" t="s">
        <v>348</v>
      </c>
      <c r="B5" s="369"/>
      <c r="C5" s="369"/>
    </row>
    <row r="6" spans="1:3" ht="15.75">
      <c r="A6" s="370" t="s">
        <v>311</v>
      </c>
      <c r="B6" s="370"/>
      <c r="C6" s="370"/>
    </row>
    <row r="7" spans="1:3" ht="15.75">
      <c r="A7" s="350"/>
      <c r="B7" s="350"/>
      <c r="C7" s="347"/>
    </row>
    <row r="8" spans="1:3" ht="15.75">
      <c r="C8" s="349" t="s">
        <v>312</v>
      </c>
    </row>
    <row r="10" spans="1:3" ht="51.75" customHeight="1">
      <c r="A10" s="398" t="s">
        <v>371</v>
      </c>
      <c r="B10" s="398" t="s">
        <v>313</v>
      </c>
      <c r="C10" s="398" t="s">
        <v>349</v>
      </c>
    </row>
    <row r="11" spans="1:3" ht="18" customHeight="1">
      <c r="A11" s="398" t="s">
        <v>350</v>
      </c>
      <c r="B11" s="398" t="s">
        <v>372</v>
      </c>
      <c r="C11" s="398">
        <f>C12</f>
        <v>423</v>
      </c>
    </row>
    <row r="12" spans="1:3" ht="18" customHeight="1">
      <c r="A12" s="399">
        <v>1</v>
      </c>
      <c r="B12" s="400" t="s">
        <v>373</v>
      </c>
      <c r="C12" s="399">
        <v>423</v>
      </c>
    </row>
    <row r="13" spans="1:3" ht="18" customHeight="1">
      <c r="A13" s="399">
        <v>2</v>
      </c>
      <c r="B13" s="400" t="s">
        <v>374</v>
      </c>
      <c r="C13" s="399"/>
    </row>
    <row r="14" spans="1:3" ht="18" customHeight="1">
      <c r="A14" s="398" t="s">
        <v>356</v>
      </c>
      <c r="B14" s="398" t="s">
        <v>375</v>
      </c>
      <c r="C14" s="399"/>
    </row>
    <row r="15" spans="1:3" ht="18" customHeight="1">
      <c r="A15" s="398" t="s">
        <v>288</v>
      </c>
      <c r="B15" s="401" t="s">
        <v>314</v>
      </c>
      <c r="C15" s="398">
        <f>C27</f>
        <v>423</v>
      </c>
    </row>
    <row r="16" spans="1:3" ht="18" hidden="1" customHeight="1">
      <c r="A16" s="398">
        <v>1</v>
      </c>
      <c r="B16" s="401" t="s">
        <v>315</v>
      </c>
      <c r="C16" s="399"/>
    </row>
    <row r="17" spans="1:3" ht="18" hidden="1" customHeight="1">
      <c r="A17" s="399" t="s">
        <v>316</v>
      </c>
      <c r="B17" s="400" t="s">
        <v>353</v>
      </c>
      <c r="C17" s="399"/>
    </row>
    <row r="18" spans="1:3" ht="18" hidden="1" customHeight="1">
      <c r="A18" s="399" t="s">
        <v>317</v>
      </c>
      <c r="B18" s="400" t="s">
        <v>354</v>
      </c>
      <c r="C18" s="399"/>
    </row>
    <row r="19" spans="1:3" ht="18" hidden="1" customHeight="1">
      <c r="A19" s="402">
        <v>2</v>
      </c>
      <c r="B19" s="401" t="s">
        <v>355</v>
      </c>
      <c r="C19" s="399"/>
    </row>
    <row r="20" spans="1:3" ht="18" hidden="1" customHeight="1">
      <c r="A20" s="399" t="s">
        <v>318</v>
      </c>
      <c r="B20" s="400" t="s">
        <v>319</v>
      </c>
      <c r="C20" s="399"/>
    </row>
    <row r="21" spans="1:3" ht="18" hidden="1" customHeight="1">
      <c r="A21" s="399" t="s">
        <v>357</v>
      </c>
      <c r="B21" s="403" t="s">
        <v>358</v>
      </c>
      <c r="C21" s="399"/>
    </row>
    <row r="22" spans="1:3" ht="18" hidden="1" customHeight="1">
      <c r="A22" s="399" t="s">
        <v>357</v>
      </c>
      <c r="B22" s="403" t="s">
        <v>359</v>
      </c>
      <c r="C22" s="399"/>
    </row>
    <row r="23" spans="1:3" ht="18" hidden="1" customHeight="1">
      <c r="A23" s="399" t="s">
        <v>320</v>
      </c>
      <c r="B23" s="400" t="s">
        <v>351</v>
      </c>
      <c r="C23" s="399"/>
    </row>
    <row r="24" spans="1:3" ht="18" hidden="1" customHeight="1">
      <c r="A24" s="399" t="s">
        <v>321</v>
      </c>
      <c r="B24" s="400" t="s">
        <v>352</v>
      </c>
      <c r="C24" s="399"/>
    </row>
    <row r="25" spans="1:3" ht="18" hidden="1" customHeight="1">
      <c r="A25" s="399" t="s">
        <v>357</v>
      </c>
      <c r="B25" s="403" t="s">
        <v>360</v>
      </c>
      <c r="C25" s="399"/>
    </row>
    <row r="26" spans="1:3" ht="18" hidden="1" customHeight="1">
      <c r="A26" s="399" t="s">
        <v>357</v>
      </c>
      <c r="B26" s="403" t="s">
        <v>361</v>
      </c>
      <c r="C26" s="399"/>
    </row>
    <row r="27" spans="1:3" ht="18" customHeight="1">
      <c r="A27" s="398">
        <v>3</v>
      </c>
      <c r="B27" s="401" t="s">
        <v>362</v>
      </c>
      <c r="C27" s="398">
        <f>C29</f>
        <v>423</v>
      </c>
    </row>
    <row r="28" spans="1:3" ht="18" customHeight="1">
      <c r="A28" s="399" t="s">
        <v>323</v>
      </c>
      <c r="B28" s="400" t="s">
        <v>351</v>
      </c>
      <c r="C28" s="399"/>
    </row>
    <row r="29" spans="1:3" ht="18" customHeight="1">
      <c r="A29" s="399" t="s">
        <v>324</v>
      </c>
      <c r="B29" s="400" t="s">
        <v>352</v>
      </c>
      <c r="C29" s="399">
        <v>423</v>
      </c>
    </row>
    <row r="30" spans="1:3" ht="18" hidden="1" customHeight="1">
      <c r="A30" s="398">
        <v>4</v>
      </c>
      <c r="B30" s="401" t="s">
        <v>366</v>
      </c>
      <c r="C30" s="398"/>
    </row>
    <row r="31" spans="1:3" ht="18" hidden="1" customHeight="1">
      <c r="A31" s="399" t="s">
        <v>325</v>
      </c>
      <c r="B31" s="400" t="s">
        <v>351</v>
      </c>
      <c r="C31" s="399"/>
    </row>
    <row r="32" spans="1:3" ht="18" hidden="1" customHeight="1">
      <c r="A32" s="399" t="s">
        <v>326</v>
      </c>
      <c r="B32" s="400" t="s">
        <v>352</v>
      </c>
      <c r="C32" s="399"/>
    </row>
    <row r="33" spans="1:3" ht="18" hidden="1" customHeight="1">
      <c r="A33" s="398">
        <v>5</v>
      </c>
      <c r="B33" s="401" t="s">
        <v>364</v>
      </c>
      <c r="C33" s="399"/>
    </row>
    <row r="34" spans="1:3" ht="18" hidden="1" customHeight="1">
      <c r="A34" s="399" t="s">
        <v>327</v>
      </c>
      <c r="B34" s="400" t="s">
        <v>351</v>
      </c>
      <c r="C34" s="399"/>
    </row>
    <row r="35" spans="1:3" ht="18" hidden="1" customHeight="1">
      <c r="A35" s="399" t="s">
        <v>328</v>
      </c>
      <c r="B35" s="400" t="s">
        <v>352</v>
      </c>
      <c r="C35" s="399"/>
    </row>
    <row r="36" spans="1:3" ht="18" hidden="1" customHeight="1">
      <c r="A36" s="398">
        <v>6</v>
      </c>
      <c r="B36" s="401" t="s">
        <v>365</v>
      </c>
      <c r="C36" s="399"/>
    </row>
    <row r="37" spans="1:3" ht="18" hidden="1" customHeight="1">
      <c r="A37" s="399" t="s">
        <v>329</v>
      </c>
      <c r="B37" s="400" t="s">
        <v>351</v>
      </c>
      <c r="C37" s="399"/>
    </row>
    <row r="38" spans="1:3" ht="18" hidden="1" customHeight="1">
      <c r="A38" s="399" t="s">
        <v>330</v>
      </c>
      <c r="B38" s="400" t="s">
        <v>352</v>
      </c>
      <c r="C38" s="399"/>
    </row>
    <row r="39" spans="1:3" ht="18" hidden="1" customHeight="1">
      <c r="A39" s="398">
        <v>7</v>
      </c>
      <c r="B39" s="401" t="s">
        <v>331</v>
      </c>
      <c r="C39" s="399"/>
    </row>
    <row r="40" spans="1:3" ht="18" hidden="1" customHeight="1">
      <c r="A40" s="399" t="s">
        <v>332</v>
      </c>
      <c r="B40" s="400" t="s">
        <v>351</v>
      </c>
      <c r="C40" s="399"/>
    </row>
    <row r="41" spans="1:3" ht="18" hidden="1" customHeight="1">
      <c r="A41" s="399" t="s">
        <v>333</v>
      </c>
      <c r="B41" s="400" t="s">
        <v>352</v>
      </c>
      <c r="C41" s="399"/>
    </row>
    <row r="42" spans="1:3" ht="18" hidden="1" customHeight="1">
      <c r="A42" s="398">
        <v>8</v>
      </c>
      <c r="B42" s="401" t="s">
        <v>366</v>
      </c>
      <c r="C42" s="399"/>
    </row>
    <row r="43" spans="1:3" ht="18" hidden="1" customHeight="1">
      <c r="A43" s="399" t="s">
        <v>334</v>
      </c>
      <c r="B43" s="400" t="s">
        <v>351</v>
      </c>
      <c r="C43" s="399"/>
    </row>
    <row r="44" spans="1:3" ht="18" hidden="1" customHeight="1">
      <c r="A44" s="399" t="s">
        <v>335</v>
      </c>
      <c r="B44" s="400" t="s">
        <v>352</v>
      </c>
      <c r="C44" s="399"/>
    </row>
    <row r="45" spans="1:3" ht="18" hidden="1" customHeight="1">
      <c r="A45" s="398">
        <v>9</v>
      </c>
      <c r="B45" s="401" t="s">
        <v>336</v>
      </c>
      <c r="C45" s="399"/>
    </row>
    <row r="46" spans="1:3" ht="18" hidden="1" customHeight="1">
      <c r="A46" s="399" t="s">
        <v>337</v>
      </c>
      <c r="B46" s="400" t="s">
        <v>351</v>
      </c>
      <c r="C46" s="399"/>
    </row>
    <row r="47" spans="1:3" ht="18" hidden="1" customHeight="1">
      <c r="A47" s="399" t="s">
        <v>338</v>
      </c>
      <c r="B47" s="400" t="s">
        <v>352</v>
      </c>
      <c r="C47" s="399"/>
    </row>
    <row r="48" spans="1:3" ht="18" hidden="1" customHeight="1">
      <c r="A48" s="398">
        <v>10</v>
      </c>
      <c r="B48" s="401" t="s">
        <v>339</v>
      </c>
      <c r="C48" s="399"/>
    </row>
    <row r="49" spans="1:3" ht="18" hidden="1" customHeight="1">
      <c r="A49" s="399" t="s">
        <v>340</v>
      </c>
      <c r="B49" s="400" t="s">
        <v>351</v>
      </c>
      <c r="C49" s="399"/>
    </row>
    <row r="50" spans="1:3" s="404" customFormat="1" ht="18" hidden="1" customHeight="1">
      <c r="A50" s="399" t="s">
        <v>341</v>
      </c>
      <c r="B50" s="400" t="s">
        <v>352</v>
      </c>
      <c r="C50" s="399"/>
    </row>
    <row r="51" spans="1:3" s="404" customFormat="1" ht="18" hidden="1" customHeight="1">
      <c r="A51" s="398" t="s">
        <v>292</v>
      </c>
      <c r="B51" s="401" t="s">
        <v>342</v>
      </c>
      <c r="C51" s="399"/>
    </row>
    <row r="52" spans="1:3" s="404" customFormat="1" ht="18" hidden="1" customHeight="1">
      <c r="A52" s="398">
        <v>1</v>
      </c>
      <c r="B52" s="401" t="s">
        <v>315</v>
      </c>
      <c r="C52" s="399"/>
    </row>
    <row r="53" spans="1:3" ht="21" hidden="1" customHeight="1" thickBot="1">
      <c r="A53" s="399" t="s">
        <v>316</v>
      </c>
      <c r="B53" s="400" t="s">
        <v>376</v>
      </c>
      <c r="C53" s="399"/>
    </row>
    <row r="54" spans="1:3" ht="21" hidden="1" customHeight="1" thickBot="1">
      <c r="A54" s="399" t="s">
        <v>317</v>
      </c>
      <c r="B54" s="400" t="s">
        <v>377</v>
      </c>
      <c r="C54" s="399"/>
    </row>
    <row r="55" spans="1:3" ht="21" hidden="1" customHeight="1" thickBot="1">
      <c r="A55" s="398">
        <v>2</v>
      </c>
      <c r="B55" s="401" t="s">
        <v>355</v>
      </c>
      <c r="C55" s="399"/>
    </row>
    <row r="56" spans="1:3" ht="21" hidden="1" customHeight="1" thickBot="1">
      <c r="A56" s="399" t="s">
        <v>318</v>
      </c>
      <c r="B56" s="400" t="s">
        <v>376</v>
      </c>
      <c r="C56" s="399"/>
    </row>
    <row r="57" spans="1:3" ht="21" hidden="1" customHeight="1" thickBot="1">
      <c r="A57" s="399" t="s">
        <v>320</v>
      </c>
      <c r="B57" s="400" t="s">
        <v>377</v>
      </c>
      <c r="C57" s="399"/>
    </row>
    <row r="58" spans="1:3" ht="21" hidden="1" customHeight="1" thickBot="1">
      <c r="A58" s="398">
        <v>3</v>
      </c>
      <c r="B58" s="401" t="s">
        <v>362</v>
      </c>
      <c r="C58" s="399"/>
    </row>
    <row r="59" spans="1:3" ht="21" hidden="1" customHeight="1" thickBot="1">
      <c r="A59" s="399" t="s">
        <v>323</v>
      </c>
      <c r="B59" s="400" t="s">
        <v>376</v>
      </c>
      <c r="C59" s="399"/>
    </row>
    <row r="60" spans="1:3" ht="21" hidden="1" customHeight="1" thickBot="1">
      <c r="A60" s="399" t="s">
        <v>324</v>
      </c>
      <c r="B60" s="400" t="s">
        <v>377</v>
      </c>
      <c r="C60" s="399"/>
    </row>
    <row r="61" spans="1:3" ht="21" hidden="1" customHeight="1" thickBot="1">
      <c r="A61" s="398">
        <v>4</v>
      </c>
      <c r="B61" s="401" t="s">
        <v>363</v>
      </c>
      <c r="C61" s="399"/>
    </row>
    <row r="62" spans="1:3" ht="21" hidden="1" customHeight="1" thickBot="1">
      <c r="A62" s="399" t="s">
        <v>325</v>
      </c>
      <c r="B62" s="400" t="s">
        <v>376</v>
      </c>
      <c r="C62" s="399"/>
    </row>
    <row r="63" spans="1:3" ht="21" hidden="1" customHeight="1" thickBot="1">
      <c r="A63" s="399" t="s">
        <v>326</v>
      </c>
      <c r="B63" s="400" t="s">
        <v>377</v>
      </c>
      <c r="C63" s="399"/>
    </row>
    <row r="64" spans="1:3" ht="21" hidden="1" customHeight="1" thickBot="1">
      <c r="A64" s="398">
        <v>5</v>
      </c>
      <c r="B64" s="401" t="s">
        <v>364</v>
      </c>
      <c r="C64" s="399"/>
    </row>
    <row r="65" spans="1:3" ht="21" hidden="1" customHeight="1" thickBot="1">
      <c r="A65" s="399" t="s">
        <v>327</v>
      </c>
      <c r="B65" s="400" t="s">
        <v>376</v>
      </c>
      <c r="C65" s="399"/>
    </row>
    <row r="66" spans="1:3" ht="21" hidden="1" customHeight="1" thickBot="1">
      <c r="A66" s="399" t="s">
        <v>320</v>
      </c>
      <c r="B66" s="400" t="s">
        <v>377</v>
      </c>
      <c r="C66" s="399"/>
    </row>
    <row r="67" spans="1:3" ht="21" hidden="1" customHeight="1" thickBot="1">
      <c r="A67" s="398">
        <v>6</v>
      </c>
      <c r="B67" s="401" t="s">
        <v>365</v>
      </c>
      <c r="C67" s="399"/>
    </row>
    <row r="68" spans="1:3" ht="21" hidden="1" customHeight="1" thickBot="1">
      <c r="A68" s="399" t="s">
        <v>329</v>
      </c>
      <c r="B68" s="400" t="s">
        <v>376</v>
      </c>
      <c r="C68" s="399"/>
    </row>
    <row r="69" spans="1:3" ht="21" hidden="1" customHeight="1" thickBot="1">
      <c r="A69" s="399" t="s">
        <v>330</v>
      </c>
      <c r="B69" s="400" t="s">
        <v>377</v>
      </c>
      <c r="C69" s="399"/>
    </row>
    <row r="70" spans="1:3" ht="21" hidden="1" customHeight="1" thickBot="1">
      <c r="A70" s="398">
        <v>7</v>
      </c>
      <c r="B70" s="401" t="s">
        <v>331</v>
      </c>
      <c r="C70" s="399"/>
    </row>
    <row r="71" spans="1:3" ht="21" hidden="1" customHeight="1" thickBot="1">
      <c r="A71" s="399" t="s">
        <v>332</v>
      </c>
      <c r="B71" s="400" t="s">
        <v>376</v>
      </c>
      <c r="C71" s="399"/>
    </row>
    <row r="72" spans="1:3" ht="21" hidden="1" customHeight="1" thickBot="1">
      <c r="A72" s="399" t="s">
        <v>333</v>
      </c>
      <c r="B72" s="400" t="s">
        <v>377</v>
      </c>
      <c r="C72" s="399"/>
    </row>
    <row r="73" spans="1:3" ht="21" hidden="1" customHeight="1" thickBot="1">
      <c r="A73" s="398">
        <v>8</v>
      </c>
      <c r="B73" s="401" t="s">
        <v>366</v>
      </c>
      <c r="C73" s="399"/>
    </row>
    <row r="74" spans="1:3" ht="21" hidden="1" customHeight="1" thickBot="1">
      <c r="A74" s="399" t="s">
        <v>334</v>
      </c>
      <c r="B74" s="400" t="s">
        <v>376</v>
      </c>
      <c r="C74" s="399"/>
    </row>
    <row r="75" spans="1:3" ht="21" hidden="1" customHeight="1" thickBot="1">
      <c r="A75" s="399" t="s">
        <v>335</v>
      </c>
      <c r="B75" s="400" t="s">
        <v>377</v>
      </c>
      <c r="C75" s="399"/>
    </row>
    <row r="76" spans="1:3" ht="21" hidden="1" customHeight="1" thickBot="1">
      <c r="A76" s="398">
        <v>9</v>
      </c>
      <c r="B76" s="401" t="s">
        <v>336</v>
      </c>
      <c r="C76" s="399"/>
    </row>
    <row r="77" spans="1:3" ht="21" hidden="1" customHeight="1" thickBot="1">
      <c r="A77" s="399" t="s">
        <v>337</v>
      </c>
      <c r="B77" s="400" t="s">
        <v>376</v>
      </c>
      <c r="C77" s="399"/>
    </row>
    <row r="78" spans="1:3" ht="21" hidden="1" customHeight="1" thickBot="1">
      <c r="A78" s="399" t="s">
        <v>338</v>
      </c>
      <c r="B78" s="400" t="s">
        <v>377</v>
      </c>
      <c r="C78" s="399"/>
    </row>
    <row r="79" spans="1:3" ht="21" hidden="1" customHeight="1" thickBot="1">
      <c r="A79" s="398">
        <v>10</v>
      </c>
      <c r="B79" s="401" t="s">
        <v>339</v>
      </c>
      <c r="C79" s="399"/>
    </row>
    <row r="80" spans="1:3" ht="21" hidden="1" customHeight="1" thickBot="1">
      <c r="A80" s="399" t="s">
        <v>340</v>
      </c>
      <c r="B80" s="400" t="s">
        <v>376</v>
      </c>
      <c r="C80" s="399"/>
    </row>
    <row r="81" spans="1:3" ht="21" hidden="1" customHeight="1" thickBot="1">
      <c r="A81" s="399" t="s">
        <v>341</v>
      </c>
      <c r="B81" s="400" t="s">
        <v>377</v>
      </c>
      <c r="C81" s="399"/>
    </row>
    <row r="82" spans="1:3" ht="21" hidden="1" customHeight="1" thickBot="1">
      <c r="A82" s="398" t="s">
        <v>345</v>
      </c>
      <c r="B82" s="401" t="s">
        <v>346</v>
      </c>
      <c r="C82" s="399"/>
    </row>
    <row r="83" spans="1:3" ht="21" hidden="1" customHeight="1" thickBot="1">
      <c r="A83" s="398">
        <v>1</v>
      </c>
      <c r="B83" s="401" t="s">
        <v>315</v>
      </c>
      <c r="C83" s="399"/>
    </row>
    <row r="84" spans="1:3" ht="21" hidden="1" customHeight="1" thickBot="1">
      <c r="A84" s="399" t="s">
        <v>316</v>
      </c>
      <c r="B84" s="400" t="s">
        <v>376</v>
      </c>
      <c r="C84" s="399"/>
    </row>
    <row r="85" spans="1:3" ht="21" hidden="1" customHeight="1" thickBot="1">
      <c r="A85" s="399" t="s">
        <v>317</v>
      </c>
      <c r="B85" s="400" t="s">
        <v>377</v>
      </c>
      <c r="C85" s="399"/>
    </row>
    <row r="86" spans="1:3" ht="21" hidden="1" customHeight="1" thickBot="1">
      <c r="A86" s="398">
        <v>2</v>
      </c>
      <c r="B86" s="401" t="s">
        <v>355</v>
      </c>
      <c r="C86" s="399"/>
    </row>
    <row r="87" spans="1:3" ht="21" hidden="1" customHeight="1" thickBot="1">
      <c r="A87" s="399" t="s">
        <v>318</v>
      </c>
      <c r="B87" s="400" t="s">
        <v>376</v>
      </c>
      <c r="C87" s="399"/>
    </row>
    <row r="88" spans="1:3" ht="21" hidden="1" customHeight="1" thickBot="1">
      <c r="A88" s="399" t="s">
        <v>320</v>
      </c>
      <c r="B88" s="400" t="s">
        <v>377</v>
      </c>
      <c r="C88" s="399"/>
    </row>
    <row r="89" spans="1:3" ht="21" hidden="1" customHeight="1" thickBot="1">
      <c r="A89" s="398">
        <v>3</v>
      </c>
      <c r="B89" s="401" t="s">
        <v>322</v>
      </c>
      <c r="C89" s="399"/>
    </row>
    <row r="90" spans="1:3" ht="21" hidden="1" customHeight="1" thickBot="1">
      <c r="A90" s="399" t="s">
        <v>323</v>
      </c>
      <c r="B90" s="400" t="s">
        <v>376</v>
      </c>
      <c r="C90" s="399"/>
    </row>
    <row r="91" spans="1:3" ht="21" hidden="1" customHeight="1" thickBot="1">
      <c r="A91" s="399" t="s">
        <v>324</v>
      </c>
      <c r="B91" s="400" t="s">
        <v>377</v>
      </c>
      <c r="C91" s="399"/>
    </row>
    <row r="92" spans="1:3" ht="21" hidden="1" customHeight="1" thickBot="1">
      <c r="A92" s="398">
        <v>4</v>
      </c>
      <c r="B92" s="401" t="s">
        <v>363</v>
      </c>
      <c r="C92" s="399"/>
    </row>
    <row r="93" spans="1:3" ht="21" hidden="1" customHeight="1" thickBot="1">
      <c r="A93" s="399" t="s">
        <v>325</v>
      </c>
      <c r="B93" s="400" t="s">
        <v>376</v>
      </c>
      <c r="C93" s="399"/>
    </row>
    <row r="94" spans="1:3" ht="21" hidden="1" customHeight="1" thickBot="1">
      <c r="A94" s="399" t="s">
        <v>326</v>
      </c>
      <c r="B94" s="400" t="s">
        <v>377</v>
      </c>
      <c r="C94" s="399"/>
    </row>
    <row r="95" spans="1:3" ht="21" hidden="1" customHeight="1" thickBot="1">
      <c r="A95" s="398">
        <v>5</v>
      </c>
      <c r="B95" s="401" t="s">
        <v>364</v>
      </c>
      <c r="C95" s="399"/>
    </row>
    <row r="96" spans="1:3" ht="21" hidden="1" customHeight="1" thickBot="1">
      <c r="A96" s="399" t="s">
        <v>327</v>
      </c>
      <c r="B96" s="400" t="s">
        <v>376</v>
      </c>
      <c r="C96" s="399"/>
    </row>
    <row r="97" spans="1:3" ht="21" hidden="1" customHeight="1" thickBot="1">
      <c r="A97" s="399" t="s">
        <v>320</v>
      </c>
      <c r="B97" s="400" t="s">
        <v>377</v>
      </c>
      <c r="C97" s="399"/>
    </row>
    <row r="98" spans="1:3" ht="21" hidden="1" customHeight="1" thickBot="1">
      <c r="A98" s="398">
        <v>6</v>
      </c>
      <c r="B98" s="401" t="s">
        <v>365</v>
      </c>
      <c r="C98" s="399"/>
    </row>
    <row r="99" spans="1:3" ht="21" hidden="1" customHeight="1" thickBot="1">
      <c r="A99" s="399" t="s">
        <v>329</v>
      </c>
      <c r="B99" s="400" t="s">
        <v>376</v>
      </c>
      <c r="C99" s="399"/>
    </row>
    <row r="100" spans="1:3" ht="21" hidden="1" customHeight="1" thickBot="1">
      <c r="A100" s="399" t="s">
        <v>330</v>
      </c>
      <c r="B100" s="400" t="s">
        <v>377</v>
      </c>
      <c r="C100" s="399"/>
    </row>
    <row r="101" spans="1:3" ht="21" hidden="1" customHeight="1" thickBot="1">
      <c r="A101" s="398">
        <v>7</v>
      </c>
      <c r="B101" s="401" t="s">
        <v>331</v>
      </c>
      <c r="C101" s="398"/>
    </row>
    <row r="102" spans="1:3" ht="21" hidden="1" customHeight="1" thickBot="1">
      <c r="A102" s="399" t="s">
        <v>332</v>
      </c>
      <c r="B102" s="400" t="s">
        <v>376</v>
      </c>
      <c r="C102" s="399"/>
    </row>
    <row r="103" spans="1:3" ht="21" hidden="1" customHeight="1" thickBot="1">
      <c r="A103" s="399" t="s">
        <v>333</v>
      </c>
      <c r="B103" s="400" t="s">
        <v>377</v>
      </c>
      <c r="C103" s="399"/>
    </row>
    <row r="104" spans="1:3" ht="21" hidden="1" customHeight="1" thickBot="1">
      <c r="A104" s="398">
        <v>8</v>
      </c>
      <c r="B104" s="401" t="s">
        <v>366</v>
      </c>
      <c r="C104" s="399"/>
    </row>
    <row r="105" spans="1:3" ht="21" hidden="1" customHeight="1" thickBot="1">
      <c r="A105" s="399" t="s">
        <v>334</v>
      </c>
      <c r="B105" s="400" t="s">
        <v>376</v>
      </c>
      <c r="C105" s="399"/>
    </row>
    <row r="106" spans="1:3" ht="21" hidden="1" customHeight="1" thickBot="1">
      <c r="A106" s="399" t="s">
        <v>335</v>
      </c>
      <c r="B106" s="400" t="s">
        <v>377</v>
      </c>
      <c r="C106" s="399"/>
    </row>
    <row r="107" spans="1:3" ht="21" hidden="1" customHeight="1" thickBot="1">
      <c r="A107" s="398">
        <v>9</v>
      </c>
      <c r="B107" s="401" t="s">
        <v>336</v>
      </c>
      <c r="C107" s="399"/>
    </row>
    <row r="108" spans="1:3" ht="21" hidden="1" customHeight="1" thickBot="1">
      <c r="A108" s="399" t="s">
        <v>337</v>
      </c>
      <c r="B108" s="400" t="s">
        <v>376</v>
      </c>
      <c r="C108" s="399"/>
    </row>
    <row r="109" spans="1:3" ht="16.5" hidden="1" customHeight="1" thickBot="1">
      <c r="A109" s="399" t="s">
        <v>338</v>
      </c>
      <c r="B109" s="400" t="s">
        <v>377</v>
      </c>
      <c r="C109" s="399"/>
    </row>
    <row r="110" spans="1:3" ht="16.5" hidden="1" customHeight="1" thickBot="1">
      <c r="A110" s="398">
        <v>10</v>
      </c>
      <c r="B110" s="401" t="s">
        <v>339</v>
      </c>
      <c r="C110" s="399"/>
    </row>
    <row r="111" spans="1:3" ht="16.5" hidden="1" customHeight="1" thickBot="1">
      <c r="A111" s="399" t="s">
        <v>340</v>
      </c>
      <c r="B111" s="400" t="s">
        <v>376</v>
      </c>
      <c r="C111" s="399"/>
    </row>
    <row r="112" spans="1:3" ht="16.5" hidden="1" customHeight="1" thickBot="1">
      <c r="A112" s="399" t="s">
        <v>341</v>
      </c>
      <c r="B112" s="400" t="s">
        <v>377</v>
      </c>
      <c r="C112" s="399"/>
    </row>
    <row r="113" spans="1:3" ht="16.5" hidden="1" thickBot="1">
      <c r="A113" s="405" t="s">
        <v>325</v>
      </c>
      <c r="B113" s="406" t="s">
        <v>343</v>
      </c>
      <c r="C113" s="407"/>
    </row>
    <row r="114" spans="1:3" ht="16.5" hidden="1" thickBot="1">
      <c r="A114" s="405" t="s">
        <v>326</v>
      </c>
      <c r="B114" s="406" t="s">
        <v>344</v>
      </c>
      <c r="C114" s="407"/>
    </row>
    <row r="115" spans="1:3" ht="16.5" hidden="1" thickBot="1">
      <c r="A115" s="408">
        <v>5</v>
      </c>
      <c r="B115" s="409" t="s">
        <v>364</v>
      </c>
      <c r="C115" s="407"/>
    </row>
    <row r="116" spans="1:3" ht="16.5" hidden="1" thickBot="1">
      <c r="A116" s="405" t="s">
        <v>327</v>
      </c>
      <c r="B116" s="406" t="s">
        <v>343</v>
      </c>
      <c r="C116" s="407"/>
    </row>
    <row r="117" spans="1:3" ht="16.5" hidden="1" thickBot="1">
      <c r="A117" s="405" t="s">
        <v>320</v>
      </c>
      <c r="B117" s="406" t="s">
        <v>344</v>
      </c>
      <c r="C117" s="407"/>
    </row>
    <row r="118" spans="1:3" ht="16.5" hidden="1" thickBot="1">
      <c r="A118" s="408">
        <v>6</v>
      </c>
      <c r="B118" s="409" t="s">
        <v>365</v>
      </c>
      <c r="C118" s="407"/>
    </row>
    <row r="119" spans="1:3" ht="16.5" hidden="1" thickBot="1">
      <c r="A119" s="405" t="s">
        <v>329</v>
      </c>
      <c r="B119" s="406" t="s">
        <v>343</v>
      </c>
      <c r="C119" s="407"/>
    </row>
    <row r="120" spans="1:3" ht="16.5" hidden="1" thickBot="1">
      <c r="A120" s="405" t="s">
        <v>330</v>
      </c>
      <c r="B120" s="406" t="s">
        <v>344</v>
      </c>
      <c r="C120" s="407"/>
    </row>
    <row r="121" spans="1:3" ht="16.5" hidden="1" thickBot="1">
      <c r="A121" s="408">
        <v>7</v>
      </c>
      <c r="B121" s="409" t="s">
        <v>331</v>
      </c>
      <c r="C121" s="407"/>
    </row>
    <row r="122" spans="1:3" ht="16.5" hidden="1" thickBot="1">
      <c r="A122" s="405" t="s">
        <v>332</v>
      </c>
      <c r="B122" s="406" t="s">
        <v>343</v>
      </c>
      <c r="C122" s="407"/>
    </row>
    <row r="123" spans="1:3" ht="16.5" hidden="1" thickBot="1">
      <c r="A123" s="405" t="s">
        <v>333</v>
      </c>
      <c r="B123" s="406" t="s">
        <v>344</v>
      </c>
      <c r="C123" s="407"/>
    </row>
    <row r="124" spans="1:3" ht="16.5" hidden="1" thickBot="1">
      <c r="A124" s="408">
        <v>8</v>
      </c>
      <c r="B124" s="409" t="s">
        <v>366</v>
      </c>
      <c r="C124" s="407"/>
    </row>
    <row r="125" spans="1:3" ht="16.5" hidden="1" thickBot="1">
      <c r="A125" s="405" t="s">
        <v>334</v>
      </c>
      <c r="B125" s="406" t="s">
        <v>343</v>
      </c>
      <c r="C125" s="407"/>
    </row>
    <row r="126" spans="1:3" ht="16.5" hidden="1" thickBot="1">
      <c r="A126" s="405" t="s">
        <v>335</v>
      </c>
      <c r="B126" s="406" t="s">
        <v>344</v>
      </c>
      <c r="C126" s="407"/>
    </row>
    <row r="127" spans="1:3" ht="16.5" hidden="1" thickBot="1">
      <c r="A127" s="408">
        <v>9</v>
      </c>
      <c r="B127" s="409" t="s">
        <v>336</v>
      </c>
      <c r="C127" s="407"/>
    </row>
    <row r="128" spans="1:3" ht="16.5" hidden="1" thickBot="1">
      <c r="A128" s="405" t="s">
        <v>337</v>
      </c>
      <c r="B128" s="406" t="s">
        <v>343</v>
      </c>
      <c r="C128" s="407"/>
    </row>
    <row r="129" spans="1:3" ht="16.5" hidden="1" thickBot="1">
      <c r="A129" s="405" t="s">
        <v>338</v>
      </c>
      <c r="B129" s="406" t="s">
        <v>344</v>
      </c>
      <c r="C129" s="407"/>
    </row>
    <row r="130" spans="1:3" ht="16.5" hidden="1" thickBot="1">
      <c r="A130" s="408">
        <v>10</v>
      </c>
      <c r="B130" s="409" t="s">
        <v>339</v>
      </c>
      <c r="C130" s="407"/>
    </row>
    <row r="131" spans="1:3" ht="16.5" hidden="1" thickBot="1">
      <c r="A131" s="405" t="s">
        <v>340</v>
      </c>
      <c r="B131" s="406" t="s">
        <v>343</v>
      </c>
      <c r="C131" s="407"/>
    </row>
    <row r="132" spans="1:3" ht="16.5" hidden="1" thickBot="1">
      <c r="A132" s="405" t="s">
        <v>341</v>
      </c>
      <c r="B132" s="406" t="s">
        <v>344</v>
      </c>
      <c r="C132" s="407"/>
    </row>
    <row r="133" spans="1:3" ht="6.6" customHeight="1"/>
    <row r="134" spans="1:3" s="410" customFormat="1" ht="15.75">
      <c r="B134" s="411" t="s">
        <v>367</v>
      </c>
      <c r="C134" s="411"/>
    </row>
    <row r="135" spans="1:3" s="412" customFormat="1" ht="15.75">
      <c r="B135" s="413" t="s">
        <v>368</v>
      </c>
      <c r="C135" s="413"/>
    </row>
    <row r="136" spans="1:3" s="410" customFormat="1" ht="15.75">
      <c r="C136" s="414"/>
    </row>
    <row r="137" spans="1:3" s="410" customFormat="1" ht="15.75">
      <c r="C137" s="414"/>
    </row>
    <row r="138" spans="1:3" s="415" customFormat="1" ht="18.75">
      <c r="C138" s="416"/>
    </row>
  </sheetData>
  <mergeCells count="5">
    <mergeCell ref="A4:C4"/>
    <mergeCell ref="A5:C5"/>
    <mergeCell ref="A6:C6"/>
    <mergeCell ref="B134:C134"/>
    <mergeCell ref="B135:C1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A71"/>
  <sheetViews>
    <sheetView zoomScale="130" zoomScaleNormal="130" workbookViewId="0">
      <selection activeCell="C11" sqref="C11"/>
    </sheetView>
  </sheetViews>
  <sheetFormatPr defaultColWidth="7" defaultRowHeight="11.25"/>
  <cols>
    <col min="1" max="1" width="5.5" style="247" customWidth="1"/>
    <col min="2" max="2" width="5.75" style="247" customWidth="1"/>
    <col min="3" max="3" width="52" style="236" customWidth="1"/>
    <col min="4" max="5" width="7.5" style="245" customWidth="1"/>
    <col min="6" max="6" width="42.375" style="246" customWidth="1"/>
    <col min="7" max="7" width="32" style="236" customWidth="1"/>
    <col min="8" max="8" width="7.625" style="236" customWidth="1"/>
    <col min="9" max="9" width="7.25" style="236" bestFit="1" customWidth="1"/>
    <col min="10" max="47" width="7" style="236"/>
    <col min="48" max="48" width="4.25" style="236" customWidth="1"/>
    <col min="49" max="49" width="4.125" style="236" customWidth="1"/>
    <col min="50" max="50" width="41.5" style="236" customWidth="1"/>
    <col min="51" max="51" width="10.375" style="236" customWidth="1"/>
    <col min="52" max="52" width="36.75" style="236" customWidth="1"/>
    <col min="53" max="53" width="7" style="236"/>
    <col min="54" max="54" width="9.125" style="236" bestFit="1" customWidth="1"/>
    <col min="55" max="59" width="7" style="236"/>
    <col min="60" max="60" width="10.625" style="236" customWidth="1"/>
    <col min="61" max="211" width="7" style="236"/>
    <col min="212" max="212" width="5.5" style="236" customWidth="1"/>
    <col min="213" max="213" width="5.75" style="236" customWidth="1"/>
    <col min="214" max="214" width="42" style="236" customWidth="1"/>
    <col min="215" max="215" width="9.25" style="236" customWidth="1"/>
    <col min="216" max="216" width="22.5" style="236" customWidth="1"/>
    <col min="217" max="217" width="10.5" style="236" customWidth="1"/>
    <col min="218" max="219" width="9.875" style="236" bestFit="1" customWidth="1"/>
    <col min="220" max="235" width="7" style="236"/>
    <col min="236" max="254" width="7" style="231"/>
    <col min="255" max="255" width="5.5" style="231" customWidth="1"/>
    <col min="256" max="256" width="5.75" style="231" customWidth="1"/>
    <col min="257" max="257" width="38" style="231" customWidth="1"/>
    <col min="258" max="258" width="9.75" style="231" customWidth="1"/>
    <col min="259" max="259" width="11" style="231" customWidth="1"/>
    <col min="260" max="260" width="10.375" style="231" customWidth="1"/>
    <col min="261" max="261" width="10.625" style="231" customWidth="1"/>
    <col min="262" max="262" width="30.875" style="231" customWidth="1"/>
    <col min="263" max="263" width="21.5" style="231" customWidth="1"/>
    <col min="264" max="264" width="7.625" style="231" customWidth="1"/>
    <col min="265" max="265" width="7.25" style="231" bestFit="1" customWidth="1"/>
    <col min="266" max="303" width="7" style="231"/>
    <col min="304" max="304" width="4.25" style="231" customWidth="1"/>
    <col min="305" max="305" width="4.125" style="231" customWidth="1"/>
    <col min="306" max="306" width="41.5" style="231" customWidth="1"/>
    <col min="307" max="307" width="10.375" style="231" customWidth="1"/>
    <col min="308" max="308" width="36.75" style="231" customWidth="1"/>
    <col min="309" max="309" width="7" style="231"/>
    <col min="310" max="310" width="9.125" style="231" bestFit="1" customWidth="1"/>
    <col min="311" max="315" width="7" style="231"/>
    <col min="316" max="316" width="10.625" style="231" customWidth="1"/>
    <col min="317" max="467" width="7" style="231"/>
    <col min="468" max="468" width="5.5" style="231" customWidth="1"/>
    <col min="469" max="469" width="5.75" style="231" customWidth="1"/>
    <col min="470" max="470" width="42" style="231" customWidth="1"/>
    <col min="471" max="471" width="9.25" style="231" customWidth="1"/>
    <col min="472" max="472" width="22.5" style="231" customWidth="1"/>
    <col min="473" max="473" width="10.5" style="231" customWidth="1"/>
    <col min="474" max="475" width="9.875" style="231" bestFit="1" customWidth="1"/>
    <col min="476" max="510" width="7" style="231"/>
    <col min="511" max="511" width="5.5" style="231" customWidth="1"/>
    <col min="512" max="512" width="5.75" style="231" customWidth="1"/>
    <col min="513" max="513" width="38" style="231" customWidth="1"/>
    <col min="514" max="514" width="9.75" style="231" customWidth="1"/>
    <col min="515" max="515" width="11" style="231" customWidth="1"/>
    <col min="516" max="516" width="10.375" style="231" customWidth="1"/>
    <col min="517" max="517" width="10.625" style="231" customWidth="1"/>
    <col min="518" max="518" width="30.875" style="231" customWidth="1"/>
    <col min="519" max="519" width="21.5" style="231" customWidth="1"/>
    <col min="520" max="520" width="7.625" style="231" customWidth="1"/>
    <col min="521" max="521" width="7.25" style="231" bestFit="1" customWidth="1"/>
    <col min="522" max="559" width="7" style="231"/>
    <col min="560" max="560" width="4.25" style="231" customWidth="1"/>
    <col min="561" max="561" width="4.125" style="231" customWidth="1"/>
    <col min="562" max="562" width="41.5" style="231" customWidth="1"/>
    <col min="563" max="563" width="10.375" style="231" customWidth="1"/>
    <col min="564" max="564" width="36.75" style="231" customWidth="1"/>
    <col min="565" max="565" width="7" style="231"/>
    <col min="566" max="566" width="9.125" style="231" bestFit="1" customWidth="1"/>
    <col min="567" max="571" width="7" style="231"/>
    <col min="572" max="572" width="10.625" style="231" customWidth="1"/>
    <col min="573" max="723" width="7" style="231"/>
    <col min="724" max="724" width="5.5" style="231" customWidth="1"/>
    <col min="725" max="725" width="5.75" style="231" customWidth="1"/>
    <col min="726" max="726" width="42" style="231" customWidth="1"/>
    <col min="727" max="727" width="9.25" style="231" customWidth="1"/>
    <col min="728" max="728" width="22.5" style="231" customWidth="1"/>
    <col min="729" max="729" width="10.5" style="231" customWidth="1"/>
    <col min="730" max="731" width="9.875" style="231" bestFit="1" customWidth="1"/>
    <col min="732" max="766" width="7" style="231"/>
    <col min="767" max="767" width="5.5" style="231" customWidth="1"/>
    <col min="768" max="768" width="5.75" style="231" customWidth="1"/>
    <col min="769" max="769" width="38" style="231" customWidth="1"/>
    <col min="770" max="770" width="9.75" style="231" customWidth="1"/>
    <col min="771" max="771" width="11" style="231" customWidth="1"/>
    <col min="772" max="772" width="10.375" style="231" customWidth="1"/>
    <col min="773" max="773" width="10.625" style="231" customWidth="1"/>
    <col min="774" max="774" width="30.875" style="231" customWidth="1"/>
    <col min="775" max="775" width="21.5" style="231" customWidth="1"/>
    <col min="776" max="776" width="7.625" style="231" customWidth="1"/>
    <col min="777" max="777" width="7.25" style="231" bestFit="1" customWidth="1"/>
    <col min="778" max="815" width="7" style="231"/>
    <col min="816" max="816" width="4.25" style="231" customWidth="1"/>
    <col min="817" max="817" width="4.125" style="231" customWidth="1"/>
    <col min="818" max="818" width="41.5" style="231" customWidth="1"/>
    <col min="819" max="819" width="10.375" style="231" customWidth="1"/>
    <col min="820" max="820" width="36.75" style="231" customWidth="1"/>
    <col min="821" max="821" width="7" style="231"/>
    <col min="822" max="822" width="9.125" style="231" bestFit="1" customWidth="1"/>
    <col min="823" max="827" width="7" style="231"/>
    <col min="828" max="828" width="10.625" style="231" customWidth="1"/>
    <col min="829" max="979" width="7" style="231"/>
    <col min="980" max="980" width="5.5" style="231" customWidth="1"/>
    <col min="981" max="981" width="5.75" style="231" customWidth="1"/>
    <col min="982" max="982" width="42" style="231" customWidth="1"/>
    <col min="983" max="983" width="9.25" style="231" customWidth="1"/>
    <col min="984" max="984" width="22.5" style="231" customWidth="1"/>
    <col min="985" max="985" width="10.5" style="231" customWidth="1"/>
    <col min="986" max="987" width="9.875" style="231" bestFit="1" customWidth="1"/>
    <col min="988" max="1022" width="7" style="231"/>
    <col min="1023" max="1023" width="5.5" style="231" customWidth="1"/>
    <col min="1024" max="1024" width="5.75" style="231" customWidth="1"/>
    <col min="1025" max="1025" width="38" style="231" customWidth="1"/>
    <col min="1026" max="1026" width="9.75" style="231" customWidth="1"/>
    <col min="1027" max="1027" width="11" style="231" customWidth="1"/>
    <col min="1028" max="1028" width="10.375" style="231" customWidth="1"/>
    <col min="1029" max="1029" width="10.625" style="231" customWidth="1"/>
    <col min="1030" max="1030" width="30.875" style="231" customWidth="1"/>
    <col min="1031" max="1031" width="21.5" style="231" customWidth="1"/>
    <col min="1032" max="1032" width="7.625" style="231" customWidth="1"/>
    <col min="1033" max="1033" width="7.25" style="231" bestFit="1" customWidth="1"/>
    <col min="1034" max="1071" width="7" style="231"/>
    <col min="1072" max="1072" width="4.25" style="231" customWidth="1"/>
    <col min="1073" max="1073" width="4.125" style="231" customWidth="1"/>
    <col min="1074" max="1074" width="41.5" style="231" customWidth="1"/>
    <col min="1075" max="1075" width="10.375" style="231" customWidth="1"/>
    <col min="1076" max="1076" width="36.75" style="231" customWidth="1"/>
    <col min="1077" max="1077" width="7" style="231"/>
    <col min="1078" max="1078" width="9.125" style="231" bestFit="1" customWidth="1"/>
    <col min="1079" max="1083" width="7" style="231"/>
    <col min="1084" max="1084" width="10.625" style="231" customWidth="1"/>
    <col min="1085" max="1235" width="7" style="231"/>
    <col min="1236" max="1236" width="5.5" style="231" customWidth="1"/>
    <col min="1237" max="1237" width="5.75" style="231" customWidth="1"/>
    <col min="1238" max="1238" width="42" style="231" customWidth="1"/>
    <col min="1239" max="1239" width="9.25" style="231" customWidth="1"/>
    <col min="1240" max="1240" width="22.5" style="231" customWidth="1"/>
    <col min="1241" max="1241" width="10.5" style="231" customWidth="1"/>
    <col min="1242" max="1243" width="9.875" style="231" bestFit="1" customWidth="1"/>
    <col min="1244" max="1278" width="7" style="231"/>
    <col min="1279" max="1279" width="5.5" style="231" customWidth="1"/>
    <col min="1280" max="1280" width="5.75" style="231" customWidth="1"/>
    <col min="1281" max="1281" width="38" style="231" customWidth="1"/>
    <col min="1282" max="1282" width="9.75" style="231" customWidth="1"/>
    <col min="1283" max="1283" width="11" style="231" customWidth="1"/>
    <col min="1284" max="1284" width="10.375" style="231" customWidth="1"/>
    <col min="1285" max="1285" width="10.625" style="231" customWidth="1"/>
    <col min="1286" max="1286" width="30.875" style="231" customWidth="1"/>
    <col min="1287" max="1287" width="21.5" style="231" customWidth="1"/>
    <col min="1288" max="1288" width="7.625" style="231" customWidth="1"/>
    <col min="1289" max="1289" width="7.25" style="231" bestFit="1" customWidth="1"/>
    <col min="1290" max="1327" width="7" style="231"/>
    <col min="1328" max="1328" width="4.25" style="231" customWidth="1"/>
    <col min="1329" max="1329" width="4.125" style="231" customWidth="1"/>
    <col min="1330" max="1330" width="41.5" style="231" customWidth="1"/>
    <col min="1331" max="1331" width="10.375" style="231" customWidth="1"/>
    <col min="1332" max="1332" width="36.75" style="231" customWidth="1"/>
    <col min="1333" max="1333" width="7" style="231"/>
    <col min="1334" max="1334" width="9.125" style="231" bestFit="1" customWidth="1"/>
    <col min="1335" max="1339" width="7" style="231"/>
    <col min="1340" max="1340" width="10.625" style="231" customWidth="1"/>
    <col min="1341" max="1491" width="7" style="231"/>
    <col min="1492" max="1492" width="5.5" style="231" customWidth="1"/>
    <col min="1493" max="1493" width="5.75" style="231" customWidth="1"/>
    <col min="1494" max="1494" width="42" style="231" customWidth="1"/>
    <col min="1495" max="1495" width="9.25" style="231" customWidth="1"/>
    <col min="1496" max="1496" width="22.5" style="231" customWidth="1"/>
    <col min="1497" max="1497" width="10.5" style="231" customWidth="1"/>
    <col min="1498" max="1499" width="9.875" style="231" bestFit="1" customWidth="1"/>
    <col min="1500" max="1534" width="7" style="231"/>
    <col min="1535" max="1535" width="5.5" style="231" customWidth="1"/>
    <col min="1536" max="1536" width="5.75" style="231" customWidth="1"/>
    <col min="1537" max="1537" width="38" style="231" customWidth="1"/>
    <col min="1538" max="1538" width="9.75" style="231" customWidth="1"/>
    <col min="1539" max="1539" width="11" style="231" customWidth="1"/>
    <col min="1540" max="1540" width="10.375" style="231" customWidth="1"/>
    <col min="1541" max="1541" width="10.625" style="231" customWidth="1"/>
    <col min="1542" max="1542" width="30.875" style="231" customWidth="1"/>
    <col min="1543" max="1543" width="21.5" style="231" customWidth="1"/>
    <col min="1544" max="1544" width="7.625" style="231" customWidth="1"/>
    <col min="1545" max="1545" width="7.25" style="231" bestFit="1" customWidth="1"/>
    <col min="1546" max="1583" width="7" style="231"/>
    <col min="1584" max="1584" width="4.25" style="231" customWidth="1"/>
    <col min="1585" max="1585" width="4.125" style="231" customWidth="1"/>
    <col min="1586" max="1586" width="41.5" style="231" customWidth="1"/>
    <col min="1587" max="1587" width="10.375" style="231" customWidth="1"/>
    <col min="1588" max="1588" width="36.75" style="231" customWidth="1"/>
    <col min="1589" max="1589" width="7" style="231"/>
    <col min="1590" max="1590" width="9.125" style="231" bestFit="1" customWidth="1"/>
    <col min="1591" max="1595" width="7" style="231"/>
    <col min="1596" max="1596" width="10.625" style="231" customWidth="1"/>
    <col min="1597" max="1747" width="7" style="231"/>
    <col min="1748" max="1748" width="5.5" style="231" customWidth="1"/>
    <col min="1749" max="1749" width="5.75" style="231" customWidth="1"/>
    <col min="1750" max="1750" width="42" style="231" customWidth="1"/>
    <col min="1751" max="1751" width="9.25" style="231" customWidth="1"/>
    <col min="1752" max="1752" width="22.5" style="231" customWidth="1"/>
    <col min="1753" max="1753" width="10.5" style="231" customWidth="1"/>
    <col min="1754" max="1755" width="9.875" style="231" bestFit="1" customWidth="1"/>
    <col min="1756" max="1790" width="7" style="231"/>
    <col min="1791" max="1791" width="5.5" style="231" customWidth="1"/>
    <col min="1792" max="1792" width="5.75" style="231" customWidth="1"/>
    <col min="1793" max="1793" width="38" style="231" customWidth="1"/>
    <col min="1794" max="1794" width="9.75" style="231" customWidth="1"/>
    <col min="1795" max="1795" width="11" style="231" customWidth="1"/>
    <col min="1796" max="1796" width="10.375" style="231" customWidth="1"/>
    <col min="1797" max="1797" width="10.625" style="231" customWidth="1"/>
    <col min="1798" max="1798" width="30.875" style="231" customWidth="1"/>
    <col min="1799" max="1799" width="21.5" style="231" customWidth="1"/>
    <col min="1800" max="1800" width="7.625" style="231" customWidth="1"/>
    <col min="1801" max="1801" width="7.25" style="231" bestFit="1" customWidth="1"/>
    <col min="1802" max="1839" width="7" style="231"/>
    <col min="1840" max="1840" width="4.25" style="231" customWidth="1"/>
    <col min="1841" max="1841" width="4.125" style="231" customWidth="1"/>
    <col min="1842" max="1842" width="41.5" style="231" customWidth="1"/>
    <col min="1843" max="1843" width="10.375" style="231" customWidth="1"/>
    <col min="1844" max="1844" width="36.75" style="231" customWidth="1"/>
    <col min="1845" max="1845" width="7" style="231"/>
    <col min="1846" max="1846" width="9.125" style="231" bestFit="1" customWidth="1"/>
    <col min="1847" max="1851" width="7" style="231"/>
    <col min="1852" max="1852" width="10.625" style="231" customWidth="1"/>
    <col min="1853" max="2003" width="7" style="231"/>
    <col min="2004" max="2004" width="5.5" style="231" customWidth="1"/>
    <col min="2005" max="2005" width="5.75" style="231" customWidth="1"/>
    <col min="2006" max="2006" width="42" style="231" customWidth="1"/>
    <col min="2007" max="2007" width="9.25" style="231" customWidth="1"/>
    <col min="2008" max="2008" width="22.5" style="231" customWidth="1"/>
    <col min="2009" max="2009" width="10.5" style="231" customWidth="1"/>
    <col min="2010" max="2011" width="9.875" style="231" bestFit="1" customWidth="1"/>
    <col min="2012" max="2046" width="7" style="231"/>
    <col min="2047" max="2047" width="5.5" style="231" customWidth="1"/>
    <col min="2048" max="2048" width="5.75" style="231" customWidth="1"/>
    <col min="2049" max="2049" width="38" style="231" customWidth="1"/>
    <col min="2050" max="2050" width="9.75" style="231" customWidth="1"/>
    <col min="2051" max="2051" width="11" style="231" customWidth="1"/>
    <col min="2052" max="2052" width="10.375" style="231" customWidth="1"/>
    <col min="2053" max="2053" width="10.625" style="231" customWidth="1"/>
    <col min="2054" max="2054" width="30.875" style="231" customWidth="1"/>
    <col min="2055" max="2055" width="21.5" style="231" customWidth="1"/>
    <col min="2056" max="2056" width="7.625" style="231" customWidth="1"/>
    <col min="2057" max="2057" width="7.25" style="231" bestFit="1" customWidth="1"/>
    <col min="2058" max="2095" width="7" style="231"/>
    <col min="2096" max="2096" width="4.25" style="231" customWidth="1"/>
    <col min="2097" max="2097" width="4.125" style="231" customWidth="1"/>
    <col min="2098" max="2098" width="41.5" style="231" customWidth="1"/>
    <col min="2099" max="2099" width="10.375" style="231" customWidth="1"/>
    <col min="2100" max="2100" width="36.75" style="231" customWidth="1"/>
    <col min="2101" max="2101" width="7" style="231"/>
    <col min="2102" max="2102" width="9.125" style="231" bestFit="1" customWidth="1"/>
    <col min="2103" max="2107" width="7" style="231"/>
    <col min="2108" max="2108" width="10.625" style="231" customWidth="1"/>
    <col min="2109" max="2259" width="7" style="231"/>
    <col min="2260" max="2260" width="5.5" style="231" customWidth="1"/>
    <col min="2261" max="2261" width="5.75" style="231" customWidth="1"/>
    <col min="2262" max="2262" width="42" style="231" customWidth="1"/>
    <col min="2263" max="2263" width="9.25" style="231" customWidth="1"/>
    <col min="2264" max="2264" width="22.5" style="231" customWidth="1"/>
    <col min="2265" max="2265" width="10.5" style="231" customWidth="1"/>
    <col min="2266" max="2267" width="9.875" style="231" bestFit="1" customWidth="1"/>
    <col min="2268" max="2302" width="7" style="231"/>
    <col min="2303" max="2303" width="5.5" style="231" customWidth="1"/>
    <col min="2304" max="2304" width="5.75" style="231" customWidth="1"/>
    <col min="2305" max="2305" width="38" style="231" customWidth="1"/>
    <col min="2306" max="2306" width="9.75" style="231" customWidth="1"/>
    <col min="2307" max="2307" width="11" style="231" customWidth="1"/>
    <col min="2308" max="2308" width="10.375" style="231" customWidth="1"/>
    <col min="2309" max="2309" width="10.625" style="231" customWidth="1"/>
    <col min="2310" max="2310" width="30.875" style="231" customWidth="1"/>
    <col min="2311" max="2311" width="21.5" style="231" customWidth="1"/>
    <col min="2312" max="2312" width="7.625" style="231" customWidth="1"/>
    <col min="2313" max="2313" width="7.25" style="231" bestFit="1" customWidth="1"/>
    <col min="2314" max="2351" width="7" style="231"/>
    <col min="2352" max="2352" width="4.25" style="231" customWidth="1"/>
    <col min="2353" max="2353" width="4.125" style="231" customWidth="1"/>
    <col min="2354" max="2354" width="41.5" style="231" customWidth="1"/>
    <col min="2355" max="2355" width="10.375" style="231" customWidth="1"/>
    <col min="2356" max="2356" width="36.75" style="231" customWidth="1"/>
    <col min="2357" max="2357" width="7" style="231"/>
    <col min="2358" max="2358" width="9.125" style="231" bestFit="1" customWidth="1"/>
    <col min="2359" max="2363" width="7" style="231"/>
    <col min="2364" max="2364" width="10.625" style="231" customWidth="1"/>
    <col min="2365" max="2515" width="7" style="231"/>
    <col min="2516" max="2516" width="5.5" style="231" customWidth="1"/>
    <col min="2517" max="2517" width="5.75" style="231" customWidth="1"/>
    <col min="2518" max="2518" width="42" style="231" customWidth="1"/>
    <col min="2519" max="2519" width="9.25" style="231" customWidth="1"/>
    <col min="2520" max="2520" width="22.5" style="231" customWidth="1"/>
    <col min="2521" max="2521" width="10.5" style="231" customWidth="1"/>
    <col min="2522" max="2523" width="9.875" style="231" bestFit="1" customWidth="1"/>
    <col min="2524" max="2558" width="7" style="231"/>
    <col min="2559" max="2559" width="5.5" style="231" customWidth="1"/>
    <col min="2560" max="2560" width="5.75" style="231" customWidth="1"/>
    <col min="2561" max="2561" width="38" style="231" customWidth="1"/>
    <col min="2562" max="2562" width="9.75" style="231" customWidth="1"/>
    <col min="2563" max="2563" width="11" style="231" customWidth="1"/>
    <col min="2564" max="2564" width="10.375" style="231" customWidth="1"/>
    <col min="2565" max="2565" width="10.625" style="231" customWidth="1"/>
    <col min="2566" max="2566" width="30.875" style="231" customWidth="1"/>
    <col min="2567" max="2567" width="21.5" style="231" customWidth="1"/>
    <col min="2568" max="2568" width="7.625" style="231" customWidth="1"/>
    <col min="2569" max="2569" width="7.25" style="231" bestFit="1" customWidth="1"/>
    <col min="2570" max="2607" width="7" style="231"/>
    <col min="2608" max="2608" width="4.25" style="231" customWidth="1"/>
    <col min="2609" max="2609" width="4.125" style="231" customWidth="1"/>
    <col min="2610" max="2610" width="41.5" style="231" customWidth="1"/>
    <col min="2611" max="2611" width="10.375" style="231" customWidth="1"/>
    <col min="2612" max="2612" width="36.75" style="231" customWidth="1"/>
    <col min="2613" max="2613" width="7" style="231"/>
    <col min="2614" max="2614" width="9.125" style="231" bestFit="1" customWidth="1"/>
    <col min="2615" max="2619" width="7" style="231"/>
    <col min="2620" max="2620" width="10.625" style="231" customWidth="1"/>
    <col min="2621" max="2771" width="7" style="231"/>
    <col min="2772" max="2772" width="5.5" style="231" customWidth="1"/>
    <col min="2773" max="2773" width="5.75" style="231" customWidth="1"/>
    <col min="2774" max="2774" width="42" style="231" customWidth="1"/>
    <col min="2775" max="2775" width="9.25" style="231" customWidth="1"/>
    <col min="2776" max="2776" width="22.5" style="231" customWidth="1"/>
    <col min="2777" max="2777" width="10.5" style="231" customWidth="1"/>
    <col min="2778" max="2779" width="9.875" style="231" bestFit="1" customWidth="1"/>
    <col min="2780" max="2814" width="7" style="231"/>
    <col min="2815" max="2815" width="5.5" style="231" customWidth="1"/>
    <col min="2816" max="2816" width="5.75" style="231" customWidth="1"/>
    <col min="2817" max="2817" width="38" style="231" customWidth="1"/>
    <col min="2818" max="2818" width="9.75" style="231" customWidth="1"/>
    <col min="2819" max="2819" width="11" style="231" customWidth="1"/>
    <col min="2820" max="2820" width="10.375" style="231" customWidth="1"/>
    <col min="2821" max="2821" width="10.625" style="231" customWidth="1"/>
    <col min="2822" max="2822" width="30.875" style="231" customWidth="1"/>
    <col min="2823" max="2823" width="21.5" style="231" customWidth="1"/>
    <col min="2824" max="2824" width="7.625" style="231" customWidth="1"/>
    <col min="2825" max="2825" width="7.25" style="231" bestFit="1" customWidth="1"/>
    <col min="2826" max="2863" width="7" style="231"/>
    <col min="2864" max="2864" width="4.25" style="231" customWidth="1"/>
    <col min="2865" max="2865" width="4.125" style="231" customWidth="1"/>
    <col min="2866" max="2866" width="41.5" style="231" customWidth="1"/>
    <col min="2867" max="2867" width="10.375" style="231" customWidth="1"/>
    <col min="2868" max="2868" width="36.75" style="231" customWidth="1"/>
    <col min="2869" max="2869" width="7" style="231"/>
    <col min="2870" max="2870" width="9.125" style="231" bestFit="1" customWidth="1"/>
    <col min="2871" max="2875" width="7" style="231"/>
    <col min="2876" max="2876" width="10.625" style="231" customWidth="1"/>
    <col min="2877" max="3027" width="7" style="231"/>
    <col min="3028" max="3028" width="5.5" style="231" customWidth="1"/>
    <col min="3029" max="3029" width="5.75" style="231" customWidth="1"/>
    <col min="3030" max="3030" width="42" style="231" customWidth="1"/>
    <col min="3031" max="3031" width="9.25" style="231" customWidth="1"/>
    <col min="3032" max="3032" width="22.5" style="231" customWidth="1"/>
    <col min="3033" max="3033" width="10.5" style="231" customWidth="1"/>
    <col min="3034" max="3035" width="9.875" style="231" bestFit="1" customWidth="1"/>
    <col min="3036" max="3070" width="7" style="231"/>
    <col min="3071" max="3071" width="5.5" style="231" customWidth="1"/>
    <col min="3072" max="3072" width="5.75" style="231" customWidth="1"/>
    <col min="3073" max="3073" width="38" style="231" customWidth="1"/>
    <col min="3074" max="3074" width="9.75" style="231" customWidth="1"/>
    <col min="3075" max="3075" width="11" style="231" customWidth="1"/>
    <col min="3076" max="3076" width="10.375" style="231" customWidth="1"/>
    <col min="3077" max="3077" width="10.625" style="231" customWidth="1"/>
    <col min="3078" max="3078" width="30.875" style="231" customWidth="1"/>
    <col min="3079" max="3079" width="21.5" style="231" customWidth="1"/>
    <col min="3080" max="3080" width="7.625" style="231" customWidth="1"/>
    <col min="3081" max="3081" width="7.25" style="231" bestFit="1" customWidth="1"/>
    <col min="3082" max="3119" width="7" style="231"/>
    <col min="3120" max="3120" width="4.25" style="231" customWidth="1"/>
    <col min="3121" max="3121" width="4.125" style="231" customWidth="1"/>
    <col min="3122" max="3122" width="41.5" style="231" customWidth="1"/>
    <col min="3123" max="3123" width="10.375" style="231" customWidth="1"/>
    <col min="3124" max="3124" width="36.75" style="231" customWidth="1"/>
    <col min="3125" max="3125" width="7" style="231"/>
    <col min="3126" max="3126" width="9.125" style="231" bestFit="1" customWidth="1"/>
    <col min="3127" max="3131" width="7" style="231"/>
    <col min="3132" max="3132" width="10.625" style="231" customWidth="1"/>
    <col min="3133" max="3283" width="7" style="231"/>
    <col min="3284" max="3284" width="5.5" style="231" customWidth="1"/>
    <col min="3285" max="3285" width="5.75" style="231" customWidth="1"/>
    <col min="3286" max="3286" width="42" style="231" customWidth="1"/>
    <col min="3287" max="3287" width="9.25" style="231" customWidth="1"/>
    <col min="3288" max="3288" width="22.5" style="231" customWidth="1"/>
    <col min="3289" max="3289" width="10.5" style="231" customWidth="1"/>
    <col min="3290" max="3291" width="9.875" style="231" bestFit="1" customWidth="1"/>
    <col min="3292" max="3326" width="7" style="231"/>
    <col min="3327" max="3327" width="5.5" style="231" customWidth="1"/>
    <col min="3328" max="3328" width="5.75" style="231" customWidth="1"/>
    <col min="3329" max="3329" width="38" style="231" customWidth="1"/>
    <col min="3330" max="3330" width="9.75" style="231" customWidth="1"/>
    <col min="3331" max="3331" width="11" style="231" customWidth="1"/>
    <col min="3332" max="3332" width="10.375" style="231" customWidth="1"/>
    <col min="3333" max="3333" width="10.625" style="231" customWidth="1"/>
    <col min="3334" max="3334" width="30.875" style="231" customWidth="1"/>
    <col min="3335" max="3335" width="21.5" style="231" customWidth="1"/>
    <col min="3336" max="3336" width="7.625" style="231" customWidth="1"/>
    <col min="3337" max="3337" width="7.25" style="231" bestFit="1" customWidth="1"/>
    <col min="3338" max="3375" width="7" style="231"/>
    <col min="3376" max="3376" width="4.25" style="231" customWidth="1"/>
    <col min="3377" max="3377" width="4.125" style="231" customWidth="1"/>
    <col min="3378" max="3378" width="41.5" style="231" customWidth="1"/>
    <col min="3379" max="3379" width="10.375" style="231" customWidth="1"/>
    <col min="3380" max="3380" width="36.75" style="231" customWidth="1"/>
    <col min="3381" max="3381" width="7" style="231"/>
    <col min="3382" max="3382" width="9.125" style="231" bestFit="1" customWidth="1"/>
    <col min="3383" max="3387" width="7" style="231"/>
    <col min="3388" max="3388" width="10.625" style="231" customWidth="1"/>
    <col min="3389" max="3539" width="7" style="231"/>
    <col min="3540" max="3540" width="5.5" style="231" customWidth="1"/>
    <col min="3541" max="3541" width="5.75" style="231" customWidth="1"/>
    <col min="3542" max="3542" width="42" style="231" customWidth="1"/>
    <col min="3543" max="3543" width="9.25" style="231" customWidth="1"/>
    <col min="3544" max="3544" width="22.5" style="231" customWidth="1"/>
    <col min="3545" max="3545" width="10.5" style="231" customWidth="1"/>
    <col min="3546" max="3547" width="9.875" style="231" bestFit="1" customWidth="1"/>
    <col min="3548" max="3582" width="7" style="231"/>
    <col min="3583" max="3583" width="5.5" style="231" customWidth="1"/>
    <col min="3584" max="3584" width="5.75" style="231" customWidth="1"/>
    <col min="3585" max="3585" width="38" style="231" customWidth="1"/>
    <col min="3586" max="3586" width="9.75" style="231" customWidth="1"/>
    <col min="3587" max="3587" width="11" style="231" customWidth="1"/>
    <col min="3588" max="3588" width="10.375" style="231" customWidth="1"/>
    <col min="3589" max="3589" width="10.625" style="231" customWidth="1"/>
    <col min="3590" max="3590" width="30.875" style="231" customWidth="1"/>
    <col min="3591" max="3591" width="21.5" style="231" customWidth="1"/>
    <col min="3592" max="3592" width="7.625" style="231" customWidth="1"/>
    <col min="3593" max="3593" width="7.25" style="231" bestFit="1" customWidth="1"/>
    <col min="3594" max="3631" width="7" style="231"/>
    <col min="3632" max="3632" width="4.25" style="231" customWidth="1"/>
    <col min="3633" max="3633" width="4.125" style="231" customWidth="1"/>
    <col min="3634" max="3634" width="41.5" style="231" customWidth="1"/>
    <col min="3635" max="3635" width="10.375" style="231" customWidth="1"/>
    <col min="3636" max="3636" width="36.75" style="231" customWidth="1"/>
    <col min="3637" max="3637" width="7" style="231"/>
    <col min="3638" max="3638" width="9.125" style="231" bestFit="1" customWidth="1"/>
    <col min="3639" max="3643" width="7" style="231"/>
    <col min="3644" max="3644" width="10.625" style="231" customWidth="1"/>
    <col min="3645" max="3795" width="7" style="231"/>
    <col min="3796" max="3796" width="5.5" style="231" customWidth="1"/>
    <col min="3797" max="3797" width="5.75" style="231" customWidth="1"/>
    <col min="3798" max="3798" width="42" style="231" customWidth="1"/>
    <col min="3799" max="3799" width="9.25" style="231" customWidth="1"/>
    <col min="3800" max="3800" width="22.5" style="231" customWidth="1"/>
    <col min="3801" max="3801" width="10.5" style="231" customWidth="1"/>
    <col min="3802" max="3803" width="9.875" style="231" bestFit="1" customWidth="1"/>
    <col min="3804" max="3838" width="7" style="231"/>
    <col min="3839" max="3839" width="5.5" style="231" customWidth="1"/>
    <col min="3840" max="3840" width="5.75" style="231" customWidth="1"/>
    <col min="3841" max="3841" width="38" style="231" customWidth="1"/>
    <col min="3842" max="3842" width="9.75" style="231" customWidth="1"/>
    <col min="3843" max="3843" width="11" style="231" customWidth="1"/>
    <col min="3844" max="3844" width="10.375" style="231" customWidth="1"/>
    <col min="3845" max="3845" width="10.625" style="231" customWidth="1"/>
    <col min="3846" max="3846" width="30.875" style="231" customWidth="1"/>
    <col min="3847" max="3847" width="21.5" style="231" customWidth="1"/>
    <col min="3848" max="3848" width="7.625" style="231" customWidth="1"/>
    <col min="3849" max="3849" width="7.25" style="231" bestFit="1" customWidth="1"/>
    <col min="3850" max="3887" width="7" style="231"/>
    <col min="3888" max="3888" width="4.25" style="231" customWidth="1"/>
    <col min="3889" max="3889" width="4.125" style="231" customWidth="1"/>
    <col min="3890" max="3890" width="41.5" style="231" customWidth="1"/>
    <col min="3891" max="3891" width="10.375" style="231" customWidth="1"/>
    <col min="3892" max="3892" width="36.75" style="231" customWidth="1"/>
    <col min="3893" max="3893" width="7" style="231"/>
    <col min="3894" max="3894" width="9.125" style="231" bestFit="1" customWidth="1"/>
    <col min="3895" max="3899" width="7" style="231"/>
    <col min="3900" max="3900" width="10.625" style="231" customWidth="1"/>
    <col min="3901" max="4051" width="7" style="231"/>
    <col min="4052" max="4052" width="5.5" style="231" customWidth="1"/>
    <col min="4053" max="4053" width="5.75" style="231" customWidth="1"/>
    <col min="4054" max="4054" width="42" style="231" customWidth="1"/>
    <col min="4055" max="4055" width="9.25" style="231" customWidth="1"/>
    <col min="4056" max="4056" width="22.5" style="231" customWidth="1"/>
    <col min="4057" max="4057" width="10.5" style="231" customWidth="1"/>
    <col min="4058" max="4059" width="9.875" style="231" bestFit="1" customWidth="1"/>
    <col min="4060" max="4094" width="7" style="231"/>
    <col min="4095" max="4095" width="5.5" style="231" customWidth="1"/>
    <col min="4096" max="4096" width="5.75" style="231" customWidth="1"/>
    <col min="4097" max="4097" width="38" style="231" customWidth="1"/>
    <col min="4098" max="4098" width="9.75" style="231" customWidth="1"/>
    <col min="4099" max="4099" width="11" style="231" customWidth="1"/>
    <col min="4100" max="4100" width="10.375" style="231" customWidth="1"/>
    <col min="4101" max="4101" width="10.625" style="231" customWidth="1"/>
    <col min="4102" max="4102" width="30.875" style="231" customWidth="1"/>
    <col min="4103" max="4103" width="21.5" style="231" customWidth="1"/>
    <col min="4104" max="4104" width="7.625" style="231" customWidth="1"/>
    <col min="4105" max="4105" width="7.25" style="231" bestFit="1" customWidth="1"/>
    <col min="4106" max="4143" width="7" style="231"/>
    <col min="4144" max="4144" width="4.25" style="231" customWidth="1"/>
    <col min="4145" max="4145" width="4.125" style="231" customWidth="1"/>
    <col min="4146" max="4146" width="41.5" style="231" customWidth="1"/>
    <col min="4147" max="4147" width="10.375" style="231" customWidth="1"/>
    <col min="4148" max="4148" width="36.75" style="231" customWidth="1"/>
    <col min="4149" max="4149" width="7" style="231"/>
    <col min="4150" max="4150" width="9.125" style="231" bestFit="1" customWidth="1"/>
    <col min="4151" max="4155" width="7" style="231"/>
    <col min="4156" max="4156" width="10.625" style="231" customWidth="1"/>
    <col min="4157" max="4307" width="7" style="231"/>
    <col min="4308" max="4308" width="5.5" style="231" customWidth="1"/>
    <col min="4309" max="4309" width="5.75" style="231" customWidth="1"/>
    <col min="4310" max="4310" width="42" style="231" customWidth="1"/>
    <col min="4311" max="4311" width="9.25" style="231" customWidth="1"/>
    <col min="4312" max="4312" width="22.5" style="231" customWidth="1"/>
    <col min="4313" max="4313" width="10.5" style="231" customWidth="1"/>
    <col min="4314" max="4315" width="9.875" style="231" bestFit="1" customWidth="1"/>
    <col min="4316" max="4350" width="7" style="231"/>
    <col min="4351" max="4351" width="5.5" style="231" customWidth="1"/>
    <col min="4352" max="4352" width="5.75" style="231" customWidth="1"/>
    <col min="4353" max="4353" width="38" style="231" customWidth="1"/>
    <col min="4354" max="4354" width="9.75" style="231" customWidth="1"/>
    <col min="4355" max="4355" width="11" style="231" customWidth="1"/>
    <col min="4356" max="4356" width="10.375" style="231" customWidth="1"/>
    <col min="4357" max="4357" width="10.625" style="231" customWidth="1"/>
    <col min="4358" max="4358" width="30.875" style="231" customWidth="1"/>
    <col min="4359" max="4359" width="21.5" style="231" customWidth="1"/>
    <col min="4360" max="4360" width="7.625" style="231" customWidth="1"/>
    <col min="4361" max="4361" width="7.25" style="231" bestFit="1" customWidth="1"/>
    <col min="4362" max="4399" width="7" style="231"/>
    <col min="4400" max="4400" width="4.25" style="231" customWidth="1"/>
    <col min="4401" max="4401" width="4.125" style="231" customWidth="1"/>
    <col min="4402" max="4402" width="41.5" style="231" customWidth="1"/>
    <col min="4403" max="4403" width="10.375" style="231" customWidth="1"/>
    <col min="4404" max="4404" width="36.75" style="231" customWidth="1"/>
    <col min="4405" max="4405" width="7" style="231"/>
    <col min="4406" max="4406" width="9.125" style="231" bestFit="1" customWidth="1"/>
    <col min="4407" max="4411" width="7" style="231"/>
    <col min="4412" max="4412" width="10.625" style="231" customWidth="1"/>
    <col min="4413" max="4563" width="7" style="231"/>
    <col min="4564" max="4564" width="5.5" style="231" customWidth="1"/>
    <col min="4565" max="4565" width="5.75" style="231" customWidth="1"/>
    <col min="4566" max="4566" width="42" style="231" customWidth="1"/>
    <col min="4567" max="4567" width="9.25" style="231" customWidth="1"/>
    <col min="4568" max="4568" width="22.5" style="231" customWidth="1"/>
    <col min="4569" max="4569" width="10.5" style="231" customWidth="1"/>
    <col min="4570" max="4571" width="9.875" style="231" bestFit="1" customWidth="1"/>
    <col min="4572" max="4606" width="7" style="231"/>
    <col min="4607" max="4607" width="5.5" style="231" customWidth="1"/>
    <col min="4608" max="4608" width="5.75" style="231" customWidth="1"/>
    <col min="4609" max="4609" width="38" style="231" customWidth="1"/>
    <col min="4610" max="4610" width="9.75" style="231" customWidth="1"/>
    <col min="4611" max="4611" width="11" style="231" customWidth="1"/>
    <col min="4612" max="4612" width="10.375" style="231" customWidth="1"/>
    <col min="4613" max="4613" width="10.625" style="231" customWidth="1"/>
    <col min="4614" max="4614" width="30.875" style="231" customWidth="1"/>
    <col min="4615" max="4615" width="21.5" style="231" customWidth="1"/>
    <col min="4616" max="4616" width="7.625" style="231" customWidth="1"/>
    <col min="4617" max="4617" width="7.25" style="231" bestFit="1" customWidth="1"/>
    <col min="4618" max="4655" width="7" style="231"/>
    <col min="4656" max="4656" width="4.25" style="231" customWidth="1"/>
    <col min="4657" max="4657" width="4.125" style="231" customWidth="1"/>
    <col min="4658" max="4658" width="41.5" style="231" customWidth="1"/>
    <col min="4659" max="4659" width="10.375" style="231" customWidth="1"/>
    <col min="4660" max="4660" width="36.75" style="231" customWidth="1"/>
    <col min="4661" max="4661" width="7" style="231"/>
    <col min="4662" max="4662" width="9.125" style="231" bestFit="1" customWidth="1"/>
    <col min="4663" max="4667" width="7" style="231"/>
    <col min="4668" max="4668" width="10.625" style="231" customWidth="1"/>
    <col min="4669" max="4819" width="7" style="231"/>
    <col min="4820" max="4820" width="5.5" style="231" customWidth="1"/>
    <col min="4821" max="4821" width="5.75" style="231" customWidth="1"/>
    <col min="4822" max="4822" width="42" style="231" customWidth="1"/>
    <col min="4823" max="4823" width="9.25" style="231" customWidth="1"/>
    <col min="4824" max="4824" width="22.5" style="231" customWidth="1"/>
    <col min="4825" max="4825" width="10.5" style="231" customWidth="1"/>
    <col min="4826" max="4827" width="9.875" style="231" bestFit="1" customWidth="1"/>
    <col min="4828" max="4862" width="7" style="231"/>
    <col min="4863" max="4863" width="5.5" style="231" customWidth="1"/>
    <col min="4864" max="4864" width="5.75" style="231" customWidth="1"/>
    <col min="4865" max="4865" width="38" style="231" customWidth="1"/>
    <col min="4866" max="4866" width="9.75" style="231" customWidth="1"/>
    <col min="4867" max="4867" width="11" style="231" customWidth="1"/>
    <col min="4868" max="4868" width="10.375" style="231" customWidth="1"/>
    <col min="4869" max="4869" width="10.625" style="231" customWidth="1"/>
    <col min="4870" max="4870" width="30.875" style="231" customWidth="1"/>
    <col min="4871" max="4871" width="21.5" style="231" customWidth="1"/>
    <col min="4872" max="4872" width="7.625" style="231" customWidth="1"/>
    <col min="4873" max="4873" width="7.25" style="231" bestFit="1" customWidth="1"/>
    <col min="4874" max="4911" width="7" style="231"/>
    <col min="4912" max="4912" width="4.25" style="231" customWidth="1"/>
    <col min="4913" max="4913" width="4.125" style="231" customWidth="1"/>
    <col min="4914" max="4914" width="41.5" style="231" customWidth="1"/>
    <col min="4915" max="4915" width="10.375" style="231" customWidth="1"/>
    <col min="4916" max="4916" width="36.75" style="231" customWidth="1"/>
    <col min="4917" max="4917" width="7" style="231"/>
    <col min="4918" max="4918" width="9.125" style="231" bestFit="1" customWidth="1"/>
    <col min="4919" max="4923" width="7" style="231"/>
    <col min="4924" max="4924" width="10.625" style="231" customWidth="1"/>
    <col min="4925" max="5075" width="7" style="231"/>
    <col min="5076" max="5076" width="5.5" style="231" customWidth="1"/>
    <col min="5077" max="5077" width="5.75" style="231" customWidth="1"/>
    <col min="5078" max="5078" width="42" style="231" customWidth="1"/>
    <col min="5079" max="5079" width="9.25" style="231" customWidth="1"/>
    <col min="5080" max="5080" width="22.5" style="231" customWidth="1"/>
    <col min="5081" max="5081" width="10.5" style="231" customWidth="1"/>
    <col min="5082" max="5083" width="9.875" style="231" bestFit="1" customWidth="1"/>
    <col min="5084" max="5118" width="7" style="231"/>
    <col min="5119" max="5119" width="5.5" style="231" customWidth="1"/>
    <col min="5120" max="5120" width="5.75" style="231" customWidth="1"/>
    <col min="5121" max="5121" width="38" style="231" customWidth="1"/>
    <col min="5122" max="5122" width="9.75" style="231" customWidth="1"/>
    <col min="5123" max="5123" width="11" style="231" customWidth="1"/>
    <col min="5124" max="5124" width="10.375" style="231" customWidth="1"/>
    <col min="5125" max="5125" width="10.625" style="231" customWidth="1"/>
    <col min="5126" max="5126" width="30.875" style="231" customWidth="1"/>
    <col min="5127" max="5127" width="21.5" style="231" customWidth="1"/>
    <col min="5128" max="5128" width="7.625" style="231" customWidth="1"/>
    <col min="5129" max="5129" width="7.25" style="231" bestFit="1" customWidth="1"/>
    <col min="5130" max="5167" width="7" style="231"/>
    <col min="5168" max="5168" width="4.25" style="231" customWidth="1"/>
    <col min="5169" max="5169" width="4.125" style="231" customWidth="1"/>
    <col min="5170" max="5170" width="41.5" style="231" customWidth="1"/>
    <col min="5171" max="5171" width="10.375" style="231" customWidth="1"/>
    <col min="5172" max="5172" width="36.75" style="231" customWidth="1"/>
    <col min="5173" max="5173" width="7" style="231"/>
    <col min="5174" max="5174" width="9.125" style="231" bestFit="1" customWidth="1"/>
    <col min="5175" max="5179" width="7" style="231"/>
    <col min="5180" max="5180" width="10.625" style="231" customWidth="1"/>
    <col min="5181" max="5331" width="7" style="231"/>
    <col min="5332" max="5332" width="5.5" style="231" customWidth="1"/>
    <col min="5333" max="5333" width="5.75" style="231" customWidth="1"/>
    <col min="5334" max="5334" width="42" style="231" customWidth="1"/>
    <col min="5335" max="5335" width="9.25" style="231" customWidth="1"/>
    <col min="5336" max="5336" width="22.5" style="231" customWidth="1"/>
    <col min="5337" max="5337" width="10.5" style="231" customWidth="1"/>
    <col min="5338" max="5339" width="9.875" style="231" bestFit="1" customWidth="1"/>
    <col min="5340" max="5374" width="7" style="231"/>
    <col min="5375" max="5375" width="5.5" style="231" customWidth="1"/>
    <col min="5376" max="5376" width="5.75" style="231" customWidth="1"/>
    <col min="5377" max="5377" width="38" style="231" customWidth="1"/>
    <col min="5378" max="5378" width="9.75" style="231" customWidth="1"/>
    <col min="5379" max="5379" width="11" style="231" customWidth="1"/>
    <col min="5380" max="5380" width="10.375" style="231" customWidth="1"/>
    <col min="5381" max="5381" width="10.625" style="231" customWidth="1"/>
    <col min="5382" max="5382" width="30.875" style="231" customWidth="1"/>
    <col min="5383" max="5383" width="21.5" style="231" customWidth="1"/>
    <col min="5384" max="5384" width="7.625" style="231" customWidth="1"/>
    <col min="5385" max="5385" width="7.25" style="231" bestFit="1" customWidth="1"/>
    <col min="5386" max="5423" width="7" style="231"/>
    <col min="5424" max="5424" width="4.25" style="231" customWidth="1"/>
    <col min="5425" max="5425" width="4.125" style="231" customWidth="1"/>
    <col min="5426" max="5426" width="41.5" style="231" customWidth="1"/>
    <col min="5427" max="5427" width="10.375" style="231" customWidth="1"/>
    <col min="5428" max="5428" width="36.75" style="231" customWidth="1"/>
    <col min="5429" max="5429" width="7" style="231"/>
    <col min="5430" max="5430" width="9.125" style="231" bestFit="1" customWidth="1"/>
    <col min="5431" max="5435" width="7" style="231"/>
    <col min="5436" max="5436" width="10.625" style="231" customWidth="1"/>
    <col min="5437" max="5587" width="7" style="231"/>
    <col min="5588" max="5588" width="5.5" style="231" customWidth="1"/>
    <col min="5589" max="5589" width="5.75" style="231" customWidth="1"/>
    <col min="5590" max="5590" width="42" style="231" customWidth="1"/>
    <col min="5591" max="5591" width="9.25" style="231" customWidth="1"/>
    <col min="5592" max="5592" width="22.5" style="231" customWidth="1"/>
    <col min="5593" max="5593" width="10.5" style="231" customWidth="1"/>
    <col min="5594" max="5595" width="9.875" style="231" bestFit="1" customWidth="1"/>
    <col min="5596" max="5630" width="7" style="231"/>
    <col min="5631" max="5631" width="5.5" style="231" customWidth="1"/>
    <col min="5632" max="5632" width="5.75" style="231" customWidth="1"/>
    <col min="5633" max="5633" width="38" style="231" customWidth="1"/>
    <col min="5634" max="5634" width="9.75" style="231" customWidth="1"/>
    <col min="5635" max="5635" width="11" style="231" customWidth="1"/>
    <col min="5636" max="5636" width="10.375" style="231" customWidth="1"/>
    <col min="5637" max="5637" width="10.625" style="231" customWidth="1"/>
    <col min="5638" max="5638" width="30.875" style="231" customWidth="1"/>
    <col min="5639" max="5639" width="21.5" style="231" customWidth="1"/>
    <col min="5640" max="5640" width="7.625" style="231" customWidth="1"/>
    <col min="5641" max="5641" width="7.25" style="231" bestFit="1" customWidth="1"/>
    <col min="5642" max="5679" width="7" style="231"/>
    <col min="5680" max="5680" width="4.25" style="231" customWidth="1"/>
    <col min="5681" max="5681" width="4.125" style="231" customWidth="1"/>
    <col min="5682" max="5682" width="41.5" style="231" customWidth="1"/>
    <col min="5683" max="5683" width="10.375" style="231" customWidth="1"/>
    <col min="5684" max="5684" width="36.75" style="231" customWidth="1"/>
    <col min="5685" max="5685" width="7" style="231"/>
    <col min="5686" max="5686" width="9.125" style="231" bestFit="1" customWidth="1"/>
    <col min="5687" max="5691" width="7" style="231"/>
    <col min="5692" max="5692" width="10.625" style="231" customWidth="1"/>
    <col min="5693" max="5843" width="7" style="231"/>
    <col min="5844" max="5844" width="5.5" style="231" customWidth="1"/>
    <col min="5845" max="5845" width="5.75" style="231" customWidth="1"/>
    <col min="5846" max="5846" width="42" style="231" customWidth="1"/>
    <col min="5847" max="5847" width="9.25" style="231" customWidth="1"/>
    <col min="5848" max="5848" width="22.5" style="231" customWidth="1"/>
    <col min="5849" max="5849" width="10.5" style="231" customWidth="1"/>
    <col min="5850" max="5851" width="9.875" style="231" bestFit="1" customWidth="1"/>
    <col min="5852" max="5886" width="7" style="231"/>
    <col min="5887" max="5887" width="5.5" style="231" customWidth="1"/>
    <col min="5888" max="5888" width="5.75" style="231" customWidth="1"/>
    <col min="5889" max="5889" width="38" style="231" customWidth="1"/>
    <col min="5890" max="5890" width="9.75" style="231" customWidth="1"/>
    <col min="5891" max="5891" width="11" style="231" customWidth="1"/>
    <col min="5892" max="5892" width="10.375" style="231" customWidth="1"/>
    <col min="5893" max="5893" width="10.625" style="231" customWidth="1"/>
    <col min="5894" max="5894" width="30.875" style="231" customWidth="1"/>
    <col min="5895" max="5895" width="21.5" style="231" customWidth="1"/>
    <col min="5896" max="5896" width="7.625" style="231" customWidth="1"/>
    <col min="5897" max="5897" width="7.25" style="231" bestFit="1" customWidth="1"/>
    <col min="5898" max="5935" width="7" style="231"/>
    <col min="5936" max="5936" width="4.25" style="231" customWidth="1"/>
    <col min="5937" max="5937" width="4.125" style="231" customWidth="1"/>
    <col min="5938" max="5938" width="41.5" style="231" customWidth="1"/>
    <col min="5939" max="5939" width="10.375" style="231" customWidth="1"/>
    <col min="5940" max="5940" width="36.75" style="231" customWidth="1"/>
    <col min="5941" max="5941" width="7" style="231"/>
    <col min="5942" max="5942" width="9.125" style="231" bestFit="1" customWidth="1"/>
    <col min="5943" max="5947" width="7" style="231"/>
    <col min="5948" max="5948" width="10.625" style="231" customWidth="1"/>
    <col min="5949" max="6099" width="7" style="231"/>
    <col min="6100" max="6100" width="5.5" style="231" customWidth="1"/>
    <col min="6101" max="6101" width="5.75" style="231" customWidth="1"/>
    <col min="6102" max="6102" width="42" style="231" customWidth="1"/>
    <col min="6103" max="6103" width="9.25" style="231" customWidth="1"/>
    <col min="6104" max="6104" width="22.5" style="231" customWidth="1"/>
    <col min="6105" max="6105" width="10.5" style="231" customWidth="1"/>
    <col min="6106" max="6107" width="9.875" style="231" bestFit="1" customWidth="1"/>
    <col min="6108" max="6142" width="7" style="231"/>
    <col min="6143" max="6143" width="5.5" style="231" customWidth="1"/>
    <col min="6144" max="6144" width="5.75" style="231" customWidth="1"/>
    <col min="6145" max="6145" width="38" style="231" customWidth="1"/>
    <col min="6146" max="6146" width="9.75" style="231" customWidth="1"/>
    <col min="6147" max="6147" width="11" style="231" customWidth="1"/>
    <col min="6148" max="6148" width="10.375" style="231" customWidth="1"/>
    <col min="6149" max="6149" width="10.625" style="231" customWidth="1"/>
    <col min="6150" max="6150" width="30.875" style="231" customWidth="1"/>
    <col min="6151" max="6151" width="21.5" style="231" customWidth="1"/>
    <col min="6152" max="6152" width="7.625" style="231" customWidth="1"/>
    <col min="6153" max="6153" width="7.25" style="231" bestFit="1" customWidth="1"/>
    <col min="6154" max="6191" width="7" style="231"/>
    <col min="6192" max="6192" width="4.25" style="231" customWidth="1"/>
    <col min="6193" max="6193" width="4.125" style="231" customWidth="1"/>
    <col min="6194" max="6194" width="41.5" style="231" customWidth="1"/>
    <col min="6195" max="6195" width="10.375" style="231" customWidth="1"/>
    <col min="6196" max="6196" width="36.75" style="231" customWidth="1"/>
    <col min="6197" max="6197" width="7" style="231"/>
    <col min="6198" max="6198" width="9.125" style="231" bestFit="1" customWidth="1"/>
    <col min="6199" max="6203" width="7" style="231"/>
    <col min="6204" max="6204" width="10.625" style="231" customWidth="1"/>
    <col min="6205" max="6355" width="7" style="231"/>
    <col min="6356" max="6356" width="5.5" style="231" customWidth="1"/>
    <col min="6357" max="6357" width="5.75" style="231" customWidth="1"/>
    <col min="6358" max="6358" width="42" style="231" customWidth="1"/>
    <col min="6359" max="6359" width="9.25" style="231" customWidth="1"/>
    <col min="6360" max="6360" width="22.5" style="231" customWidth="1"/>
    <col min="6361" max="6361" width="10.5" style="231" customWidth="1"/>
    <col min="6362" max="6363" width="9.875" style="231" bestFit="1" customWidth="1"/>
    <col min="6364" max="6398" width="7" style="231"/>
    <col min="6399" max="6399" width="5.5" style="231" customWidth="1"/>
    <col min="6400" max="6400" width="5.75" style="231" customWidth="1"/>
    <col min="6401" max="6401" width="38" style="231" customWidth="1"/>
    <col min="6402" max="6402" width="9.75" style="231" customWidth="1"/>
    <col min="6403" max="6403" width="11" style="231" customWidth="1"/>
    <col min="6404" max="6404" width="10.375" style="231" customWidth="1"/>
    <col min="6405" max="6405" width="10.625" style="231" customWidth="1"/>
    <col min="6406" max="6406" width="30.875" style="231" customWidth="1"/>
    <col min="6407" max="6407" width="21.5" style="231" customWidth="1"/>
    <col min="6408" max="6408" width="7.625" style="231" customWidth="1"/>
    <col min="6409" max="6409" width="7.25" style="231" bestFit="1" customWidth="1"/>
    <col min="6410" max="6447" width="7" style="231"/>
    <col min="6448" max="6448" width="4.25" style="231" customWidth="1"/>
    <col min="6449" max="6449" width="4.125" style="231" customWidth="1"/>
    <col min="6450" max="6450" width="41.5" style="231" customWidth="1"/>
    <col min="6451" max="6451" width="10.375" style="231" customWidth="1"/>
    <col min="6452" max="6452" width="36.75" style="231" customWidth="1"/>
    <col min="6453" max="6453" width="7" style="231"/>
    <col min="6454" max="6454" width="9.125" style="231" bestFit="1" customWidth="1"/>
    <col min="6455" max="6459" width="7" style="231"/>
    <col min="6460" max="6460" width="10.625" style="231" customWidth="1"/>
    <col min="6461" max="6611" width="7" style="231"/>
    <col min="6612" max="6612" width="5.5" style="231" customWidth="1"/>
    <col min="6613" max="6613" width="5.75" style="231" customWidth="1"/>
    <col min="6614" max="6614" width="42" style="231" customWidth="1"/>
    <col min="6615" max="6615" width="9.25" style="231" customWidth="1"/>
    <col min="6616" max="6616" width="22.5" style="231" customWidth="1"/>
    <col min="6617" max="6617" width="10.5" style="231" customWidth="1"/>
    <col min="6618" max="6619" width="9.875" style="231" bestFit="1" customWidth="1"/>
    <col min="6620" max="6654" width="7" style="231"/>
    <col min="6655" max="6655" width="5.5" style="231" customWidth="1"/>
    <col min="6656" max="6656" width="5.75" style="231" customWidth="1"/>
    <col min="6657" max="6657" width="38" style="231" customWidth="1"/>
    <col min="6658" max="6658" width="9.75" style="231" customWidth="1"/>
    <col min="6659" max="6659" width="11" style="231" customWidth="1"/>
    <col min="6660" max="6660" width="10.375" style="231" customWidth="1"/>
    <col min="6661" max="6661" width="10.625" style="231" customWidth="1"/>
    <col min="6662" max="6662" width="30.875" style="231" customWidth="1"/>
    <col min="6663" max="6663" width="21.5" style="231" customWidth="1"/>
    <col min="6664" max="6664" width="7.625" style="231" customWidth="1"/>
    <col min="6665" max="6665" width="7.25" style="231" bestFit="1" customWidth="1"/>
    <col min="6666" max="6703" width="7" style="231"/>
    <col min="6704" max="6704" width="4.25" style="231" customWidth="1"/>
    <col min="6705" max="6705" width="4.125" style="231" customWidth="1"/>
    <col min="6706" max="6706" width="41.5" style="231" customWidth="1"/>
    <col min="6707" max="6707" width="10.375" style="231" customWidth="1"/>
    <col min="6708" max="6708" width="36.75" style="231" customWidth="1"/>
    <col min="6709" max="6709" width="7" style="231"/>
    <col min="6710" max="6710" width="9.125" style="231" bestFit="1" customWidth="1"/>
    <col min="6711" max="6715" width="7" style="231"/>
    <col min="6716" max="6716" width="10.625" style="231" customWidth="1"/>
    <col min="6717" max="6867" width="7" style="231"/>
    <col min="6868" max="6868" width="5.5" style="231" customWidth="1"/>
    <col min="6869" max="6869" width="5.75" style="231" customWidth="1"/>
    <col min="6870" max="6870" width="42" style="231" customWidth="1"/>
    <col min="6871" max="6871" width="9.25" style="231" customWidth="1"/>
    <col min="6872" max="6872" width="22.5" style="231" customWidth="1"/>
    <col min="6873" max="6873" width="10.5" style="231" customWidth="1"/>
    <col min="6874" max="6875" width="9.875" style="231" bestFit="1" customWidth="1"/>
    <col min="6876" max="6910" width="7" style="231"/>
    <col min="6911" max="6911" width="5.5" style="231" customWidth="1"/>
    <col min="6912" max="6912" width="5.75" style="231" customWidth="1"/>
    <col min="6913" max="6913" width="38" style="231" customWidth="1"/>
    <col min="6914" max="6914" width="9.75" style="231" customWidth="1"/>
    <col min="6915" max="6915" width="11" style="231" customWidth="1"/>
    <col min="6916" max="6916" width="10.375" style="231" customWidth="1"/>
    <col min="6917" max="6917" width="10.625" style="231" customWidth="1"/>
    <col min="6918" max="6918" width="30.875" style="231" customWidth="1"/>
    <col min="6919" max="6919" width="21.5" style="231" customWidth="1"/>
    <col min="6920" max="6920" width="7.625" style="231" customWidth="1"/>
    <col min="6921" max="6921" width="7.25" style="231" bestFit="1" customWidth="1"/>
    <col min="6922" max="6959" width="7" style="231"/>
    <col min="6960" max="6960" width="4.25" style="231" customWidth="1"/>
    <col min="6961" max="6961" width="4.125" style="231" customWidth="1"/>
    <col min="6962" max="6962" width="41.5" style="231" customWidth="1"/>
    <col min="6963" max="6963" width="10.375" style="231" customWidth="1"/>
    <col min="6964" max="6964" width="36.75" style="231" customWidth="1"/>
    <col min="6965" max="6965" width="7" style="231"/>
    <col min="6966" max="6966" width="9.125" style="231" bestFit="1" customWidth="1"/>
    <col min="6967" max="6971" width="7" style="231"/>
    <col min="6972" max="6972" width="10.625" style="231" customWidth="1"/>
    <col min="6973" max="7123" width="7" style="231"/>
    <col min="7124" max="7124" width="5.5" style="231" customWidth="1"/>
    <col min="7125" max="7125" width="5.75" style="231" customWidth="1"/>
    <col min="7126" max="7126" width="42" style="231" customWidth="1"/>
    <col min="7127" max="7127" width="9.25" style="231" customWidth="1"/>
    <col min="7128" max="7128" width="22.5" style="231" customWidth="1"/>
    <col min="7129" max="7129" width="10.5" style="231" customWidth="1"/>
    <col min="7130" max="7131" width="9.875" style="231" bestFit="1" customWidth="1"/>
    <col min="7132" max="7166" width="7" style="231"/>
    <col min="7167" max="7167" width="5.5" style="231" customWidth="1"/>
    <col min="7168" max="7168" width="5.75" style="231" customWidth="1"/>
    <col min="7169" max="7169" width="38" style="231" customWidth="1"/>
    <col min="7170" max="7170" width="9.75" style="231" customWidth="1"/>
    <col min="7171" max="7171" width="11" style="231" customWidth="1"/>
    <col min="7172" max="7172" width="10.375" style="231" customWidth="1"/>
    <col min="7173" max="7173" width="10.625" style="231" customWidth="1"/>
    <col min="7174" max="7174" width="30.875" style="231" customWidth="1"/>
    <col min="7175" max="7175" width="21.5" style="231" customWidth="1"/>
    <col min="7176" max="7176" width="7.625" style="231" customWidth="1"/>
    <col min="7177" max="7177" width="7.25" style="231" bestFit="1" customWidth="1"/>
    <col min="7178" max="7215" width="7" style="231"/>
    <col min="7216" max="7216" width="4.25" style="231" customWidth="1"/>
    <col min="7217" max="7217" width="4.125" style="231" customWidth="1"/>
    <col min="7218" max="7218" width="41.5" style="231" customWidth="1"/>
    <col min="7219" max="7219" width="10.375" style="231" customWidth="1"/>
    <col min="7220" max="7220" width="36.75" style="231" customWidth="1"/>
    <col min="7221" max="7221" width="7" style="231"/>
    <col min="7222" max="7222" width="9.125" style="231" bestFit="1" customWidth="1"/>
    <col min="7223" max="7227" width="7" style="231"/>
    <col min="7228" max="7228" width="10.625" style="231" customWidth="1"/>
    <col min="7229" max="7379" width="7" style="231"/>
    <col min="7380" max="7380" width="5.5" style="231" customWidth="1"/>
    <col min="7381" max="7381" width="5.75" style="231" customWidth="1"/>
    <col min="7382" max="7382" width="42" style="231" customWidth="1"/>
    <col min="7383" max="7383" width="9.25" style="231" customWidth="1"/>
    <col min="7384" max="7384" width="22.5" style="231" customWidth="1"/>
    <col min="7385" max="7385" width="10.5" style="231" customWidth="1"/>
    <col min="7386" max="7387" width="9.875" style="231" bestFit="1" customWidth="1"/>
    <col min="7388" max="7422" width="7" style="231"/>
    <col min="7423" max="7423" width="5.5" style="231" customWidth="1"/>
    <col min="7424" max="7424" width="5.75" style="231" customWidth="1"/>
    <col min="7425" max="7425" width="38" style="231" customWidth="1"/>
    <col min="7426" max="7426" width="9.75" style="231" customWidth="1"/>
    <col min="7427" max="7427" width="11" style="231" customWidth="1"/>
    <col min="7428" max="7428" width="10.375" style="231" customWidth="1"/>
    <col min="7429" max="7429" width="10.625" style="231" customWidth="1"/>
    <col min="7430" max="7430" width="30.875" style="231" customWidth="1"/>
    <col min="7431" max="7431" width="21.5" style="231" customWidth="1"/>
    <col min="7432" max="7432" width="7.625" style="231" customWidth="1"/>
    <col min="7433" max="7433" width="7.25" style="231" bestFit="1" customWidth="1"/>
    <col min="7434" max="7471" width="7" style="231"/>
    <col min="7472" max="7472" width="4.25" style="231" customWidth="1"/>
    <col min="7473" max="7473" width="4.125" style="231" customWidth="1"/>
    <col min="7474" max="7474" width="41.5" style="231" customWidth="1"/>
    <col min="7475" max="7475" width="10.375" style="231" customWidth="1"/>
    <col min="7476" max="7476" width="36.75" style="231" customWidth="1"/>
    <col min="7477" max="7477" width="7" style="231"/>
    <col min="7478" max="7478" width="9.125" style="231" bestFit="1" customWidth="1"/>
    <col min="7479" max="7483" width="7" style="231"/>
    <col min="7484" max="7484" width="10.625" style="231" customWidth="1"/>
    <col min="7485" max="7635" width="7" style="231"/>
    <col min="7636" max="7636" width="5.5" style="231" customWidth="1"/>
    <col min="7637" max="7637" width="5.75" style="231" customWidth="1"/>
    <col min="7638" max="7638" width="42" style="231" customWidth="1"/>
    <col min="7639" max="7639" width="9.25" style="231" customWidth="1"/>
    <col min="7640" max="7640" width="22.5" style="231" customWidth="1"/>
    <col min="7641" max="7641" width="10.5" style="231" customWidth="1"/>
    <col min="7642" max="7643" width="9.875" style="231" bestFit="1" customWidth="1"/>
    <col min="7644" max="7678" width="7" style="231"/>
    <col min="7679" max="7679" width="5.5" style="231" customWidth="1"/>
    <col min="7680" max="7680" width="5.75" style="231" customWidth="1"/>
    <col min="7681" max="7681" width="38" style="231" customWidth="1"/>
    <col min="7682" max="7682" width="9.75" style="231" customWidth="1"/>
    <col min="7683" max="7683" width="11" style="231" customWidth="1"/>
    <col min="7684" max="7684" width="10.375" style="231" customWidth="1"/>
    <col min="7685" max="7685" width="10.625" style="231" customWidth="1"/>
    <col min="7686" max="7686" width="30.875" style="231" customWidth="1"/>
    <col min="7687" max="7687" width="21.5" style="231" customWidth="1"/>
    <col min="7688" max="7688" width="7.625" style="231" customWidth="1"/>
    <col min="7689" max="7689" width="7.25" style="231" bestFit="1" customWidth="1"/>
    <col min="7690" max="7727" width="7" style="231"/>
    <col min="7728" max="7728" width="4.25" style="231" customWidth="1"/>
    <col min="7729" max="7729" width="4.125" style="231" customWidth="1"/>
    <col min="7730" max="7730" width="41.5" style="231" customWidth="1"/>
    <col min="7731" max="7731" width="10.375" style="231" customWidth="1"/>
    <col min="7732" max="7732" width="36.75" style="231" customWidth="1"/>
    <col min="7733" max="7733" width="7" style="231"/>
    <col min="7734" max="7734" width="9.125" style="231" bestFit="1" customWidth="1"/>
    <col min="7735" max="7739" width="7" style="231"/>
    <col min="7740" max="7740" width="10.625" style="231" customWidth="1"/>
    <col min="7741" max="7891" width="7" style="231"/>
    <col min="7892" max="7892" width="5.5" style="231" customWidth="1"/>
    <col min="7893" max="7893" width="5.75" style="231" customWidth="1"/>
    <col min="7894" max="7894" width="42" style="231" customWidth="1"/>
    <col min="7895" max="7895" width="9.25" style="231" customWidth="1"/>
    <col min="7896" max="7896" width="22.5" style="231" customWidth="1"/>
    <col min="7897" max="7897" width="10.5" style="231" customWidth="1"/>
    <col min="7898" max="7899" width="9.875" style="231" bestFit="1" customWidth="1"/>
    <col min="7900" max="7934" width="7" style="231"/>
    <col min="7935" max="7935" width="5.5" style="231" customWidth="1"/>
    <col min="7936" max="7936" width="5.75" style="231" customWidth="1"/>
    <col min="7937" max="7937" width="38" style="231" customWidth="1"/>
    <col min="7938" max="7938" width="9.75" style="231" customWidth="1"/>
    <col min="7939" max="7939" width="11" style="231" customWidth="1"/>
    <col min="7940" max="7940" width="10.375" style="231" customWidth="1"/>
    <col min="7941" max="7941" width="10.625" style="231" customWidth="1"/>
    <col min="7942" max="7942" width="30.875" style="231" customWidth="1"/>
    <col min="7943" max="7943" width="21.5" style="231" customWidth="1"/>
    <col min="7944" max="7944" width="7.625" style="231" customWidth="1"/>
    <col min="7945" max="7945" width="7.25" style="231" bestFit="1" customWidth="1"/>
    <col min="7946" max="7983" width="7" style="231"/>
    <col min="7984" max="7984" width="4.25" style="231" customWidth="1"/>
    <col min="7985" max="7985" width="4.125" style="231" customWidth="1"/>
    <col min="7986" max="7986" width="41.5" style="231" customWidth="1"/>
    <col min="7987" max="7987" width="10.375" style="231" customWidth="1"/>
    <col min="7988" max="7988" width="36.75" style="231" customWidth="1"/>
    <col min="7989" max="7989" width="7" style="231"/>
    <col min="7990" max="7990" width="9.125" style="231" bestFit="1" customWidth="1"/>
    <col min="7991" max="7995" width="7" style="231"/>
    <col min="7996" max="7996" width="10.625" style="231" customWidth="1"/>
    <col min="7997" max="8147" width="7" style="231"/>
    <col min="8148" max="8148" width="5.5" style="231" customWidth="1"/>
    <col min="8149" max="8149" width="5.75" style="231" customWidth="1"/>
    <col min="8150" max="8150" width="42" style="231" customWidth="1"/>
    <col min="8151" max="8151" width="9.25" style="231" customWidth="1"/>
    <col min="8152" max="8152" width="22.5" style="231" customWidth="1"/>
    <col min="8153" max="8153" width="10.5" style="231" customWidth="1"/>
    <col min="8154" max="8155" width="9.875" style="231" bestFit="1" customWidth="1"/>
    <col min="8156" max="8190" width="7" style="231"/>
    <col min="8191" max="8191" width="5.5" style="231" customWidth="1"/>
    <col min="8192" max="8192" width="5.75" style="231" customWidth="1"/>
    <col min="8193" max="8193" width="38" style="231" customWidth="1"/>
    <col min="8194" max="8194" width="9.75" style="231" customWidth="1"/>
    <col min="8195" max="8195" width="11" style="231" customWidth="1"/>
    <col min="8196" max="8196" width="10.375" style="231" customWidth="1"/>
    <col min="8197" max="8197" width="10.625" style="231" customWidth="1"/>
    <col min="8198" max="8198" width="30.875" style="231" customWidth="1"/>
    <col min="8199" max="8199" width="21.5" style="231" customWidth="1"/>
    <col min="8200" max="8200" width="7.625" style="231" customWidth="1"/>
    <col min="8201" max="8201" width="7.25" style="231" bestFit="1" customWidth="1"/>
    <col min="8202" max="8239" width="7" style="231"/>
    <col min="8240" max="8240" width="4.25" style="231" customWidth="1"/>
    <col min="8241" max="8241" width="4.125" style="231" customWidth="1"/>
    <col min="8242" max="8242" width="41.5" style="231" customWidth="1"/>
    <col min="8243" max="8243" width="10.375" style="231" customWidth="1"/>
    <col min="8244" max="8244" width="36.75" style="231" customWidth="1"/>
    <col min="8245" max="8245" width="7" style="231"/>
    <col min="8246" max="8246" width="9.125" style="231" bestFit="1" customWidth="1"/>
    <col min="8247" max="8251" width="7" style="231"/>
    <col min="8252" max="8252" width="10.625" style="231" customWidth="1"/>
    <col min="8253" max="8403" width="7" style="231"/>
    <col min="8404" max="8404" width="5.5" style="231" customWidth="1"/>
    <col min="8405" max="8405" width="5.75" style="231" customWidth="1"/>
    <col min="8406" max="8406" width="42" style="231" customWidth="1"/>
    <col min="8407" max="8407" width="9.25" style="231" customWidth="1"/>
    <col min="8408" max="8408" width="22.5" style="231" customWidth="1"/>
    <col min="8409" max="8409" width="10.5" style="231" customWidth="1"/>
    <col min="8410" max="8411" width="9.875" style="231" bestFit="1" customWidth="1"/>
    <col min="8412" max="8446" width="7" style="231"/>
    <col min="8447" max="8447" width="5.5" style="231" customWidth="1"/>
    <col min="8448" max="8448" width="5.75" style="231" customWidth="1"/>
    <col min="8449" max="8449" width="38" style="231" customWidth="1"/>
    <col min="8450" max="8450" width="9.75" style="231" customWidth="1"/>
    <col min="8451" max="8451" width="11" style="231" customWidth="1"/>
    <col min="8452" max="8452" width="10.375" style="231" customWidth="1"/>
    <col min="8453" max="8453" width="10.625" style="231" customWidth="1"/>
    <col min="8454" max="8454" width="30.875" style="231" customWidth="1"/>
    <col min="8455" max="8455" width="21.5" style="231" customWidth="1"/>
    <col min="8456" max="8456" width="7.625" style="231" customWidth="1"/>
    <col min="8457" max="8457" width="7.25" style="231" bestFit="1" customWidth="1"/>
    <col min="8458" max="8495" width="7" style="231"/>
    <col min="8496" max="8496" width="4.25" style="231" customWidth="1"/>
    <col min="8497" max="8497" width="4.125" style="231" customWidth="1"/>
    <col min="8498" max="8498" width="41.5" style="231" customWidth="1"/>
    <col min="8499" max="8499" width="10.375" style="231" customWidth="1"/>
    <col min="8500" max="8500" width="36.75" style="231" customWidth="1"/>
    <col min="8501" max="8501" width="7" style="231"/>
    <col min="8502" max="8502" width="9.125" style="231" bestFit="1" customWidth="1"/>
    <col min="8503" max="8507" width="7" style="231"/>
    <col min="8508" max="8508" width="10.625" style="231" customWidth="1"/>
    <col min="8509" max="8659" width="7" style="231"/>
    <col min="8660" max="8660" width="5.5" style="231" customWidth="1"/>
    <col min="8661" max="8661" width="5.75" style="231" customWidth="1"/>
    <col min="8662" max="8662" width="42" style="231" customWidth="1"/>
    <col min="8663" max="8663" width="9.25" style="231" customWidth="1"/>
    <col min="8664" max="8664" width="22.5" style="231" customWidth="1"/>
    <col min="8665" max="8665" width="10.5" style="231" customWidth="1"/>
    <col min="8666" max="8667" width="9.875" style="231" bestFit="1" customWidth="1"/>
    <col min="8668" max="8702" width="7" style="231"/>
    <col min="8703" max="8703" width="5.5" style="231" customWidth="1"/>
    <col min="8704" max="8704" width="5.75" style="231" customWidth="1"/>
    <col min="8705" max="8705" width="38" style="231" customWidth="1"/>
    <col min="8706" max="8706" width="9.75" style="231" customWidth="1"/>
    <col min="8707" max="8707" width="11" style="231" customWidth="1"/>
    <col min="8708" max="8708" width="10.375" style="231" customWidth="1"/>
    <col min="8709" max="8709" width="10.625" style="231" customWidth="1"/>
    <col min="8710" max="8710" width="30.875" style="231" customWidth="1"/>
    <col min="8711" max="8711" width="21.5" style="231" customWidth="1"/>
    <col min="8712" max="8712" width="7.625" style="231" customWidth="1"/>
    <col min="8713" max="8713" width="7.25" style="231" bestFit="1" customWidth="1"/>
    <col min="8714" max="8751" width="7" style="231"/>
    <col min="8752" max="8752" width="4.25" style="231" customWidth="1"/>
    <col min="8753" max="8753" width="4.125" style="231" customWidth="1"/>
    <col min="8754" max="8754" width="41.5" style="231" customWidth="1"/>
    <col min="8755" max="8755" width="10.375" style="231" customWidth="1"/>
    <col min="8756" max="8756" width="36.75" style="231" customWidth="1"/>
    <col min="8757" max="8757" width="7" style="231"/>
    <col min="8758" max="8758" width="9.125" style="231" bestFit="1" customWidth="1"/>
    <col min="8759" max="8763" width="7" style="231"/>
    <col min="8764" max="8764" width="10.625" style="231" customWidth="1"/>
    <col min="8765" max="8915" width="7" style="231"/>
    <col min="8916" max="8916" width="5.5" style="231" customWidth="1"/>
    <col min="8917" max="8917" width="5.75" style="231" customWidth="1"/>
    <col min="8918" max="8918" width="42" style="231" customWidth="1"/>
    <col min="8919" max="8919" width="9.25" style="231" customWidth="1"/>
    <col min="8920" max="8920" width="22.5" style="231" customWidth="1"/>
    <col min="8921" max="8921" width="10.5" style="231" customWidth="1"/>
    <col min="8922" max="8923" width="9.875" style="231" bestFit="1" customWidth="1"/>
    <col min="8924" max="8958" width="7" style="231"/>
    <col min="8959" max="8959" width="5.5" style="231" customWidth="1"/>
    <col min="8960" max="8960" width="5.75" style="231" customWidth="1"/>
    <col min="8961" max="8961" width="38" style="231" customWidth="1"/>
    <col min="8962" max="8962" width="9.75" style="231" customWidth="1"/>
    <col min="8963" max="8963" width="11" style="231" customWidth="1"/>
    <col min="8964" max="8964" width="10.375" style="231" customWidth="1"/>
    <col min="8965" max="8965" width="10.625" style="231" customWidth="1"/>
    <col min="8966" max="8966" width="30.875" style="231" customWidth="1"/>
    <col min="8967" max="8967" width="21.5" style="231" customWidth="1"/>
    <col min="8968" max="8968" width="7.625" style="231" customWidth="1"/>
    <col min="8969" max="8969" width="7.25" style="231" bestFit="1" customWidth="1"/>
    <col min="8970" max="9007" width="7" style="231"/>
    <col min="9008" max="9008" width="4.25" style="231" customWidth="1"/>
    <col min="9009" max="9009" width="4.125" style="231" customWidth="1"/>
    <col min="9010" max="9010" width="41.5" style="231" customWidth="1"/>
    <col min="9011" max="9011" width="10.375" style="231" customWidth="1"/>
    <col min="9012" max="9012" width="36.75" style="231" customWidth="1"/>
    <col min="9013" max="9013" width="7" style="231"/>
    <col min="9014" max="9014" width="9.125" style="231" bestFit="1" customWidth="1"/>
    <col min="9015" max="9019" width="7" style="231"/>
    <col min="9020" max="9020" width="10.625" style="231" customWidth="1"/>
    <col min="9021" max="9171" width="7" style="231"/>
    <col min="9172" max="9172" width="5.5" style="231" customWidth="1"/>
    <col min="9173" max="9173" width="5.75" style="231" customWidth="1"/>
    <col min="9174" max="9174" width="42" style="231" customWidth="1"/>
    <col min="9175" max="9175" width="9.25" style="231" customWidth="1"/>
    <col min="9176" max="9176" width="22.5" style="231" customWidth="1"/>
    <col min="9177" max="9177" width="10.5" style="231" customWidth="1"/>
    <col min="9178" max="9179" width="9.875" style="231" bestFit="1" customWidth="1"/>
    <col min="9180" max="9214" width="7" style="231"/>
    <col min="9215" max="9215" width="5.5" style="231" customWidth="1"/>
    <col min="9216" max="9216" width="5.75" style="231" customWidth="1"/>
    <col min="9217" max="9217" width="38" style="231" customWidth="1"/>
    <col min="9218" max="9218" width="9.75" style="231" customWidth="1"/>
    <col min="9219" max="9219" width="11" style="231" customWidth="1"/>
    <col min="9220" max="9220" width="10.375" style="231" customWidth="1"/>
    <col min="9221" max="9221" width="10.625" style="231" customWidth="1"/>
    <col min="9222" max="9222" width="30.875" style="231" customWidth="1"/>
    <col min="9223" max="9223" width="21.5" style="231" customWidth="1"/>
    <col min="9224" max="9224" width="7.625" style="231" customWidth="1"/>
    <col min="9225" max="9225" width="7.25" style="231" bestFit="1" customWidth="1"/>
    <col min="9226" max="9263" width="7" style="231"/>
    <col min="9264" max="9264" width="4.25" style="231" customWidth="1"/>
    <col min="9265" max="9265" width="4.125" style="231" customWidth="1"/>
    <col min="9266" max="9266" width="41.5" style="231" customWidth="1"/>
    <col min="9267" max="9267" width="10.375" style="231" customWidth="1"/>
    <col min="9268" max="9268" width="36.75" style="231" customWidth="1"/>
    <col min="9269" max="9269" width="7" style="231"/>
    <col min="9270" max="9270" width="9.125" style="231" bestFit="1" customWidth="1"/>
    <col min="9271" max="9275" width="7" style="231"/>
    <col min="9276" max="9276" width="10.625" style="231" customWidth="1"/>
    <col min="9277" max="9427" width="7" style="231"/>
    <col min="9428" max="9428" width="5.5" style="231" customWidth="1"/>
    <col min="9429" max="9429" width="5.75" style="231" customWidth="1"/>
    <col min="9430" max="9430" width="42" style="231" customWidth="1"/>
    <col min="9431" max="9431" width="9.25" style="231" customWidth="1"/>
    <col min="9432" max="9432" width="22.5" style="231" customWidth="1"/>
    <col min="9433" max="9433" width="10.5" style="231" customWidth="1"/>
    <col min="9434" max="9435" width="9.875" style="231" bestFit="1" customWidth="1"/>
    <col min="9436" max="9470" width="7" style="231"/>
    <col min="9471" max="9471" width="5.5" style="231" customWidth="1"/>
    <col min="9472" max="9472" width="5.75" style="231" customWidth="1"/>
    <col min="9473" max="9473" width="38" style="231" customWidth="1"/>
    <col min="9474" max="9474" width="9.75" style="231" customWidth="1"/>
    <col min="9475" max="9475" width="11" style="231" customWidth="1"/>
    <col min="9476" max="9476" width="10.375" style="231" customWidth="1"/>
    <col min="9477" max="9477" width="10.625" style="231" customWidth="1"/>
    <col min="9478" max="9478" width="30.875" style="231" customWidth="1"/>
    <col min="9479" max="9479" width="21.5" style="231" customWidth="1"/>
    <col min="9480" max="9480" width="7.625" style="231" customWidth="1"/>
    <col min="9481" max="9481" width="7.25" style="231" bestFit="1" customWidth="1"/>
    <col min="9482" max="9519" width="7" style="231"/>
    <col min="9520" max="9520" width="4.25" style="231" customWidth="1"/>
    <col min="9521" max="9521" width="4.125" style="231" customWidth="1"/>
    <col min="9522" max="9522" width="41.5" style="231" customWidth="1"/>
    <col min="9523" max="9523" width="10.375" style="231" customWidth="1"/>
    <col min="9524" max="9524" width="36.75" style="231" customWidth="1"/>
    <col min="9525" max="9525" width="7" style="231"/>
    <col min="9526" max="9526" width="9.125" style="231" bestFit="1" customWidth="1"/>
    <col min="9527" max="9531" width="7" style="231"/>
    <col min="9532" max="9532" width="10.625" style="231" customWidth="1"/>
    <col min="9533" max="9683" width="7" style="231"/>
    <col min="9684" max="9684" width="5.5" style="231" customWidth="1"/>
    <col min="9685" max="9685" width="5.75" style="231" customWidth="1"/>
    <col min="9686" max="9686" width="42" style="231" customWidth="1"/>
    <col min="9687" max="9687" width="9.25" style="231" customWidth="1"/>
    <col min="9688" max="9688" width="22.5" style="231" customWidth="1"/>
    <col min="9689" max="9689" width="10.5" style="231" customWidth="1"/>
    <col min="9690" max="9691" width="9.875" style="231" bestFit="1" customWidth="1"/>
    <col min="9692" max="9726" width="7" style="231"/>
    <col min="9727" max="9727" width="5.5" style="231" customWidth="1"/>
    <col min="9728" max="9728" width="5.75" style="231" customWidth="1"/>
    <col min="9729" max="9729" width="38" style="231" customWidth="1"/>
    <col min="9730" max="9730" width="9.75" style="231" customWidth="1"/>
    <col min="9731" max="9731" width="11" style="231" customWidth="1"/>
    <col min="9732" max="9732" width="10.375" style="231" customWidth="1"/>
    <col min="9733" max="9733" width="10.625" style="231" customWidth="1"/>
    <col min="9734" max="9734" width="30.875" style="231" customWidth="1"/>
    <col min="9735" max="9735" width="21.5" style="231" customWidth="1"/>
    <col min="9736" max="9736" width="7.625" style="231" customWidth="1"/>
    <col min="9737" max="9737" width="7.25" style="231" bestFit="1" customWidth="1"/>
    <col min="9738" max="9775" width="7" style="231"/>
    <col min="9776" max="9776" width="4.25" style="231" customWidth="1"/>
    <col min="9777" max="9777" width="4.125" style="231" customWidth="1"/>
    <col min="9778" max="9778" width="41.5" style="231" customWidth="1"/>
    <col min="9779" max="9779" width="10.375" style="231" customWidth="1"/>
    <col min="9780" max="9780" width="36.75" style="231" customWidth="1"/>
    <col min="9781" max="9781" width="7" style="231"/>
    <col min="9782" max="9782" width="9.125" style="231" bestFit="1" customWidth="1"/>
    <col min="9783" max="9787" width="7" style="231"/>
    <col min="9788" max="9788" width="10.625" style="231" customWidth="1"/>
    <col min="9789" max="9939" width="7" style="231"/>
    <col min="9940" max="9940" width="5.5" style="231" customWidth="1"/>
    <col min="9941" max="9941" width="5.75" style="231" customWidth="1"/>
    <col min="9942" max="9942" width="42" style="231" customWidth="1"/>
    <col min="9943" max="9943" width="9.25" style="231" customWidth="1"/>
    <col min="9944" max="9944" width="22.5" style="231" customWidth="1"/>
    <col min="9945" max="9945" width="10.5" style="231" customWidth="1"/>
    <col min="9946" max="9947" width="9.875" style="231" bestFit="1" customWidth="1"/>
    <col min="9948" max="9982" width="7" style="231"/>
    <col min="9983" max="9983" width="5.5" style="231" customWidth="1"/>
    <col min="9984" max="9984" width="5.75" style="231" customWidth="1"/>
    <col min="9985" max="9985" width="38" style="231" customWidth="1"/>
    <col min="9986" max="9986" width="9.75" style="231" customWidth="1"/>
    <col min="9987" max="9987" width="11" style="231" customWidth="1"/>
    <col min="9988" max="9988" width="10.375" style="231" customWidth="1"/>
    <col min="9989" max="9989" width="10.625" style="231" customWidth="1"/>
    <col min="9990" max="9990" width="30.875" style="231" customWidth="1"/>
    <col min="9991" max="9991" width="21.5" style="231" customWidth="1"/>
    <col min="9992" max="9992" width="7.625" style="231" customWidth="1"/>
    <col min="9993" max="9993" width="7.25" style="231" bestFit="1" customWidth="1"/>
    <col min="9994" max="10031" width="7" style="231"/>
    <col min="10032" max="10032" width="4.25" style="231" customWidth="1"/>
    <col min="10033" max="10033" width="4.125" style="231" customWidth="1"/>
    <col min="10034" max="10034" width="41.5" style="231" customWidth="1"/>
    <col min="10035" max="10035" width="10.375" style="231" customWidth="1"/>
    <col min="10036" max="10036" width="36.75" style="231" customWidth="1"/>
    <col min="10037" max="10037" width="7" style="231"/>
    <col min="10038" max="10038" width="9.125" style="231" bestFit="1" customWidth="1"/>
    <col min="10039" max="10043" width="7" style="231"/>
    <col min="10044" max="10044" width="10.625" style="231" customWidth="1"/>
    <col min="10045" max="10195" width="7" style="231"/>
    <col min="10196" max="10196" width="5.5" style="231" customWidth="1"/>
    <col min="10197" max="10197" width="5.75" style="231" customWidth="1"/>
    <col min="10198" max="10198" width="42" style="231" customWidth="1"/>
    <col min="10199" max="10199" width="9.25" style="231" customWidth="1"/>
    <col min="10200" max="10200" width="22.5" style="231" customWidth="1"/>
    <col min="10201" max="10201" width="10.5" style="231" customWidth="1"/>
    <col min="10202" max="10203" width="9.875" style="231" bestFit="1" customWidth="1"/>
    <col min="10204" max="10238" width="7" style="231"/>
    <col min="10239" max="10239" width="5.5" style="231" customWidth="1"/>
    <col min="10240" max="10240" width="5.75" style="231" customWidth="1"/>
    <col min="10241" max="10241" width="38" style="231" customWidth="1"/>
    <col min="10242" max="10242" width="9.75" style="231" customWidth="1"/>
    <col min="10243" max="10243" width="11" style="231" customWidth="1"/>
    <col min="10244" max="10244" width="10.375" style="231" customWidth="1"/>
    <col min="10245" max="10245" width="10.625" style="231" customWidth="1"/>
    <col min="10246" max="10246" width="30.875" style="231" customWidth="1"/>
    <col min="10247" max="10247" width="21.5" style="231" customWidth="1"/>
    <col min="10248" max="10248" width="7.625" style="231" customWidth="1"/>
    <col min="10249" max="10249" width="7.25" style="231" bestFit="1" customWidth="1"/>
    <col min="10250" max="10287" width="7" style="231"/>
    <col min="10288" max="10288" width="4.25" style="231" customWidth="1"/>
    <col min="10289" max="10289" width="4.125" style="231" customWidth="1"/>
    <col min="10290" max="10290" width="41.5" style="231" customWidth="1"/>
    <col min="10291" max="10291" width="10.375" style="231" customWidth="1"/>
    <col min="10292" max="10292" width="36.75" style="231" customWidth="1"/>
    <col min="10293" max="10293" width="7" style="231"/>
    <col min="10294" max="10294" width="9.125" style="231" bestFit="1" customWidth="1"/>
    <col min="10295" max="10299" width="7" style="231"/>
    <col min="10300" max="10300" width="10.625" style="231" customWidth="1"/>
    <col min="10301" max="10451" width="7" style="231"/>
    <col min="10452" max="10452" width="5.5" style="231" customWidth="1"/>
    <col min="10453" max="10453" width="5.75" style="231" customWidth="1"/>
    <col min="10454" max="10454" width="42" style="231" customWidth="1"/>
    <col min="10455" max="10455" width="9.25" style="231" customWidth="1"/>
    <col min="10456" max="10456" width="22.5" style="231" customWidth="1"/>
    <col min="10457" max="10457" width="10.5" style="231" customWidth="1"/>
    <col min="10458" max="10459" width="9.875" style="231" bestFit="1" customWidth="1"/>
    <col min="10460" max="10494" width="7" style="231"/>
    <col min="10495" max="10495" width="5.5" style="231" customWidth="1"/>
    <col min="10496" max="10496" width="5.75" style="231" customWidth="1"/>
    <col min="10497" max="10497" width="38" style="231" customWidth="1"/>
    <col min="10498" max="10498" width="9.75" style="231" customWidth="1"/>
    <col min="10499" max="10499" width="11" style="231" customWidth="1"/>
    <col min="10500" max="10500" width="10.375" style="231" customWidth="1"/>
    <col min="10501" max="10501" width="10.625" style="231" customWidth="1"/>
    <col min="10502" max="10502" width="30.875" style="231" customWidth="1"/>
    <col min="10503" max="10503" width="21.5" style="231" customWidth="1"/>
    <col min="10504" max="10504" width="7.625" style="231" customWidth="1"/>
    <col min="10505" max="10505" width="7.25" style="231" bestFit="1" customWidth="1"/>
    <col min="10506" max="10543" width="7" style="231"/>
    <col min="10544" max="10544" width="4.25" style="231" customWidth="1"/>
    <col min="10545" max="10545" width="4.125" style="231" customWidth="1"/>
    <col min="10546" max="10546" width="41.5" style="231" customWidth="1"/>
    <col min="10547" max="10547" width="10.375" style="231" customWidth="1"/>
    <col min="10548" max="10548" width="36.75" style="231" customWidth="1"/>
    <col min="10549" max="10549" width="7" style="231"/>
    <col min="10550" max="10550" width="9.125" style="231" bestFit="1" customWidth="1"/>
    <col min="10551" max="10555" width="7" style="231"/>
    <col min="10556" max="10556" width="10.625" style="231" customWidth="1"/>
    <col min="10557" max="10707" width="7" style="231"/>
    <col min="10708" max="10708" width="5.5" style="231" customWidth="1"/>
    <col min="10709" max="10709" width="5.75" style="231" customWidth="1"/>
    <col min="10710" max="10710" width="42" style="231" customWidth="1"/>
    <col min="10711" max="10711" width="9.25" style="231" customWidth="1"/>
    <col min="10712" max="10712" width="22.5" style="231" customWidth="1"/>
    <col min="10713" max="10713" width="10.5" style="231" customWidth="1"/>
    <col min="10714" max="10715" width="9.875" style="231" bestFit="1" customWidth="1"/>
    <col min="10716" max="10750" width="7" style="231"/>
    <col min="10751" max="10751" width="5.5" style="231" customWidth="1"/>
    <col min="10752" max="10752" width="5.75" style="231" customWidth="1"/>
    <col min="10753" max="10753" width="38" style="231" customWidth="1"/>
    <col min="10754" max="10754" width="9.75" style="231" customWidth="1"/>
    <col min="10755" max="10755" width="11" style="231" customWidth="1"/>
    <col min="10756" max="10756" width="10.375" style="231" customWidth="1"/>
    <col min="10757" max="10757" width="10.625" style="231" customWidth="1"/>
    <col min="10758" max="10758" width="30.875" style="231" customWidth="1"/>
    <col min="10759" max="10759" width="21.5" style="231" customWidth="1"/>
    <col min="10760" max="10760" width="7.625" style="231" customWidth="1"/>
    <col min="10761" max="10761" width="7.25" style="231" bestFit="1" customWidth="1"/>
    <col min="10762" max="10799" width="7" style="231"/>
    <col min="10800" max="10800" width="4.25" style="231" customWidth="1"/>
    <col min="10801" max="10801" width="4.125" style="231" customWidth="1"/>
    <col min="10802" max="10802" width="41.5" style="231" customWidth="1"/>
    <col min="10803" max="10803" width="10.375" style="231" customWidth="1"/>
    <col min="10804" max="10804" width="36.75" style="231" customWidth="1"/>
    <col min="10805" max="10805" width="7" style="231"/>
    <col min="10806" max="10806" width="9.125" style="231" bestFit="1" customWidth="1"/>
    <col min="10807" max="10811" width="7" style="231"/>
    <col min="10812" max="10812" width="10.625" style="231" customWidth="1"/>
    <col min="10813" max="10963" width="7" style="231"/>
    <col min="10964" max="10964" width="5.5" style="231" customWidth="1"/>
    <col min="10965" max="10965" width="5.75" style="231" customWidth="1"/>
    <col min="10966" max="10966" width="42" style="231" customWidth="1"/>
    <col min="10967" max="10967" width="9.25" style="231" customWidth="1"/>
    <col min="10968" max="10968" width="22.5" style="231" customWidth="1"/>
    <col min="10969" max="10969" width="10.5" style="231" customWidth="1"/>
    <col min="10970" max="10971" width="9.875" style="231" bestFit="1" customWidth="1"/>
    <col min="10972" max="11006" width="7" style="231"/>
    <col min="11007" max="11007" width="5.5" style="231" customWidth="1"/>
    <col min="11008" max="11008" width="5.75" style="231" customWidth="1"/>
    <col min="11009" max="11009" width="38" style="231" customWidth="1"/>
    <col min="11010" max="11010" width="9.75" style="231" customWidth="1"/>
    <col min="11011" max="11011" width="11" style="231" customWidth="1"/>
    <col min="11012" max="11012" width="10.375" style="231" customWidth="1"/>
    <col min="11013" max="11013" width="10.625" style="231" customWidth="1"/>
    <col min="11014" max="11014" width="30.875" style="231" customWidth="1"/>
    <col min="11015" max="11015" width="21.5" style="231" customWidth="1"/>
    <col min="11016" max="11016" width="7.625" style="231" customWidth="1"/>
    <col min="11017" max="11017" width="7.25" style="231" bestFit="1" customWidth="1"/>
    <col min="11018" max="11055" width="7" style="231"/>
    <col min="11056" max="11056" width="4.25" style="231" customWidth="1"/>
    <col min="11057" max="11057" width="4.125" style="231" customWidth="1"/>
    <col min="11058" max="11058" width="41.5" style="231" customWidth="1"/>
    <col min="11059" max="11059" width="10.375" style="231" customWidth="1"/>
    <col min="11060" max="11060" width="36.75" style="231" customWidth="1"/>
    <col min="11061" max="11061" width="7" style="231"/>
    <col min="11062" max="11062" width="9.125" style="231" bestFit="1" customWidth="1"/>
    <col min="11063" max="11067" width="7" style="231"/>
    <col min="11068" max="11068" width="10.625" style="231" customWidth="1"/>
    <col min="11069" max="11219" width="7" style="231"/>
    <col min="11220" max="11220" width="5.5" style="231" customWidth="1"/>
    <col min="11221" max="11221" width="5.75" style="231" customWidth="1"/>
    <col min="11222" max="11222" width="42" style="231" customWidth="1"/>
    <col min="11223" max="11223" width="9.25" style="231" customWidth="1"/>
    <col min="11224" max="11224" width="22.5" style="231" customWidth="1"/>
    <col min="11225" max="11225" width="10.5" style="231" customWidth="1"/>
    <col min="11226" max="11227" width="9.875" style="231" bestFit="1" customWidth="1"/>
    <col min="11228" max="11262" width="7" style="231"/>
    <col min="11263" max="11263" width="5.5" style="231" customWidth="1"/>
    <col min="11264" max="11264" width="5.75" style="231" customWidth="1"/>
    <col min="11265" max="11265" width="38" style="231" customWidth="1"/>
    <col min="11266" max="11266" width="9.75" style="231" customWidth="1"/>
    <col min="11267" max="11267" width="11" style="231" customWidth="1"/>
    <col min="11268" max="11268" width="10.375" style="231" customWidth="1"/>
    <col min="11269" max="11269" width="10.625" style="231" customWidth="1"/>
    <col min="11270" max="11270" width="30.875" style="231" customWidth="1"/>
    <col min="11271" max="11271" width="21.5" style="231" customWidth="1"/>
    <col min="11272" max="11272" width="7.625" style="231" customWidth="1"/>
    <col min="11273" max="11273" width="7.25" style="231" bestFit="1" customWidth="1"/>
    <col min="11274" max="11311" width="7" style="231"/>
    <col min="11312" max="11312" width="4.25" style="231" customWidth="1"/>
    <col min="11313" max="11313" width="4.125" style="231" customWidth="1"/>
    <col min="11314" max="11314" width="41.5" style="231" customWidth="1"/>
    <col min="11315" max="11315" width="10.375" style="231" customWidth="1"/>
    <col min="11316" max="11316" width="36.75" style="231" customWidth="1"/>
    <col min="11317" max="11317" width="7" style="231"/>
    <col min="11318" max="11318" width="9.125" style="231" bestFit="1" customWidth="1"/>
    <col min="11319" max="11323" width="7" style="231"/>
    <col min="11324" max="11324" width="10.625" style="231" customWidth="1"/>
    <col min="11325" max="11475" width="7" style="231"/>
    <col min="11476" max="11476" width="5.5" style="231" customWidth="1"/>
    <col min="11477" max="11477" width="5.75" style="231" customWidth="1"/>
    <col min="11478" max="11478" width="42" style="231" customWidth="1"/>
    <col min="11479" max="11479" width="9.25" style="231" customWidth="1"/>
    <col min="11480" max="11480" width="22.5" style="231" customWidth="1"/>
    <col min="11481" max="11481" width="10.5" style="231" customWidth="1"/>
    <col min="11482" max="11483" width="9.875" style="231" bestFit="1" customWidth="1"/>
    <col min="11484" max="11518" width="7" style="231"/>
    <col min="11519" max="11519" width="5.5" style="231" customWidth="1"/>
    <col min="11520" max="11520" width="5.75" style="231" customWidth="1"/>
    <col min="11521" max="11521" width="38" style="231" customWidth="1"/>
    <col min="11522" max="11522" width="9.75" style="231" customWidth="1"/>
    <col min="11523" max="11523" width="11" style="231" customWidth="1"/>
    <col min="11524" max="11524" width="10.375" style="231" customWidth="1"/>
    <col min="11525" max="11525" width="10.625" style="231" customWidth="1"/>
    <col min="11526" max="11526" width="30.875" style="231" customWidth="1"/>
    <col min="11527" max="11527" width="21.5" style="231" customWidth="1"/>
    <col min="11528" max="11528" width="7.625" style="231" customWidth="1"/>
    <col min="11529" max="11529" width="7.25" style="231" bestFit="1" customWidth="1"/>
    <col min="11530" max="11567" width="7" style="231"/>
    <col min="11568" max="11568" width="4.25" style="231" customWidth="1"/>
    <col min="11569" max="11569" width="4.125" style="231" customWidth="1"/>
    <col min="11570" max="11570" width="41.5" style="231" customWidth="1"/>
    <col min="11571" max="11571" width="10.375" style="231" customWidth="1"/>
    <col min="11572" max="11572" width="36.75" style="231" customWidth="1"/>
    <col min="11573" max="11573" width="7" style="231"/>
    <col min="11574" max="11574" width="9.125" style="231" bestFit="1" customWidth="1"/>
    <col min="11575" max="11579" width="7" style="231"/>
    <col min="11580" max="11580" width="10.625" style="231" customWidth="1"/>
    <col min="11581" max="11731" width="7" style="231"/>
    <col min="11732" max="11732" width="5.5" style="231" customWidth="1"/>
    <col min="11733" max="11733" width="5.75" style="231" customWidth="1"/>
    <col min="11734" max="11734" width="42" style="231" customWidth="1"/>
    <col min="11735" max="11735" width="9.25" style="231" customWidth="1"/>
    <col min="11736" max="11736" width="22.5" style="231" customWidth="1"/>
    <col min="11737" max="11737" width="10.5" style="231" customWidth="1"/>
    <col min="11738" max="11739" width="9.875" style="231" bestFit="1" customWidth="1"/>
    <col min="11740" max="11774" width="7" style="231"/>
    <col min="11775" max="11775" width="5.5" style="231" customWidth="1"/>
    <col min="11776" max="11776" width="5.75" style="231" customWidth="1"/>
    <col min="11777" max="11777" width="38" style="231" customWidth="1"/>
    <col min="11778" max="11778" width="9.75" style="231" customWidth="1"/>
    <col min="11779" max="11779" width="11" style="231" customWidth="1"/>
    <col min="11780" max="11780" width="10.375" style="231" customWidth="1"/>
    <col min="11781" max="11781" width="10.625" style="231" customWidth="1"/>
    <col min="11782" max="11782" width="30.875" style="231" customWidth="1"/>
    <col min="11783" max="11783" width="21.5" style="231" customWidth="1"/>
    <col min="11784" max="11784" width="7.625" style="231" customWidth="1"/>
    <col min="11785" max="11785" width="7.25" style="231" bestFit="1" customWidth="1"/>
    <col min="11786" max="11823" width="7" style="231"/>
    <col min="11824" max="11824" width="4.25" style="231" customWidth="1"/>
    <col min="11825" max="11825" width="4.125" style="231" customWidth="1"/>
    <col min="11826" max="11826" width="41.5" style="231" customWidth="1"/>
    <col min="11827" max="11827" width="10.375" style="231" customWidth="1"/>
    <col min="11828" max="11828" width="36.75" style="231" customWidth="1"/>
    <col min="11829" max="11829" width="7" style="231"/>
    <col min="11830" max="11830" width="9.125" style="231" bestFit="1" customWidth="1"/>
    <col min="11831" max="11835" width="7" style="231"/>
    <col min="11836" max="11836" width="10.625" style="231" customWidth="1"/>
    <col min="11837" max="11987" width="7" style="231"/>
    <col min="11988" max="11988" width="5.5" style="231" customWidth="1"/>
    <col min="11989" max="11989" width="5.75" style="231" customWidth="1"/>
    <col min="11990" max="11990" width="42" style="231" customWidth="1"/>
    <col min="11991" max="11991" width="9.25" style="231" customWidth="1"/>
    <col min="11992" max="11992" width="22.5" style="231" customWidth="1"/>
    <col min="11993" max="11993" width="10.5" style="231" customWidth="1"/>
    <col min="11994" max="11995" width="9.875" style="231" bestFit="1" customWidth="1"/>
    <col min="11996" max="12030" width="7" style="231"/>
    <col min="12031" max="12031" width="5.5" style="231" customWidth="1"/>
    <col min="12032" max="12032" width="5.75" style="231" customWidth="1"/>
    <col min="12033" max="12033" width="38" style="231" customWidth="1"/>
    <col min="12034" max="12034" width="9.75" style="231" customWidth="1"/>
    <col min="12035" max="12035" width="11" style="231" customWidth="1"/>
    <col min="12036" max="12036" width="10.375" style="231" customWidth="1"/>
    <col min="12037" max="12037" width="10.625" style="231" customWidth="1"/>
    <col min="12038" max="12038" width="30.875" style="231" customWidth="1"/>
    <col min="12039" max="12039" width="21.5" style="231" customWidth="1"/>
    <col min="12040" max="12040" width="7.625" style="231" customWidth="1"/>
    <col min="12041" max="12041" width="7.25" style="231" bestFit="1" customWidth="1"/>
    <col min="12042" max="12079" width="7" style="231"/>
    <col min="12080" max="12080" width="4.25" style="231" customWidth="1"/>
    <col min="12081" max="12081" width="4.125" style="231" customWidth="1"/>
    <col min="12082" max="12082" width="41.5" style="231" customWidth="1"/>
    <col min="12083" max="12083" width="10.375" style="231" customWidth="1"/>
    <col min="12084" max="12084" width="36.75" style="231" customWidth="1"/>
    <col min="12085" max="12085" width="7" style="231"/>
    <col min="12086" max="12086" width="9.125" style="231" bestFit="1" customWidth="1"/>
    <col min="12087" max="12091" width="7" style="231"/>
    <col min="12092" max="12092" width="10.625" style="231" customWidth="1"/>
    <col min="12093" max="12243" width="7" style="231"/>
    <col min="12244" max="12244" width="5.5" style="231" customWidth="1"/>
    <col min="12245" max="12245" width="5.75" style="231" customWidth="1"/>
    <col min="12246" max="12246" width="42" style="231" customWidth="1"/>
    <col min="12247" max="12247" width="9.25" style="231" customWidth="1"/>
    <col min="12248" max="12248" width="22.5" style="231" customWidth="1"/>
    <col min="12249" max="12249" width="10.5" style="231" customWidth="1"/>
    <col min="12250" max="12251" width="9.875" style="231" bestFit="1" customWidth="1"/>
    <col min="12252" max="12286" width="7" style="231"/>
    <col min="12287" max="12287" width="5.5" style="231" customWidth="1"/>
    <col min="12288" max="12288" width="5.75" style="231" customWidth="1"/>
    <col min="12289" max="12289" width="38" style="231" customWidth="1"/>
    <col min="12290" max="12290" width="9.75" style="231" customWidth="1"/>
    <col min="12291" max="12291" width="11" style="231" customWidth="1"/>
    <col min="12292" max="12292" width="10.375" style="231" customWidth="1"/>
    <col min="12293" max="12293" width="10.625" style="231" customWidth="1"/>
    <col min="12294" max="12294" width="30.875" style="231" customWidth="1"/>
    <col min="12295" max="12295" width="21.5" style="231" customWidth="1"/>
    <col min="12296" max="12296" width="7.625" style="231" customWidth="1"/>
    <col min="12297" max="12297" width="7.25" style="231" bestFit="1" customWidth="1"/>
    <col min="12298" max="12335" width="7" style="231"/>
    <col min="12336" max="12336" width="4.25" style="231" customWidth="1"/>
    <col min="12337" max="12337" width="4.125" style="231" customWidth="1"/>
    <col min="12338" max="12338" width="41.5" style="231" customWidth="1"/>
    <col min="12339" max="12339" width="10.375" style="231" customWidth="1"/>
    <col min="12340" max="12340" width="36.75" style="231" customWidth="1"/>
    <col min="12341" max="12341" width="7" style="231"/>
    <col min="12342" max="12342" width="9.125" style="231" bestFit="1" customWidth="1"/>
    <col min="12343" max="12347" width="7" style="231"/>
    <col min="12348" max="12348" width="10.625" style="231" customWidth="1"/>
    <col min="12349" max="12499" width="7" style="231"/>
    <col min="12500" max="12500" width="5.5" style="231" customWidth="1"/>
    <col min="12501" max="12501" width="5.75" style="231" customWidth="1"/>
    <col min="12502" max="12502" width="42" style="231" customWidth="1"/>
    <col min="12503" max="12503" width="9.25" style="231" customWidth="1"/>
    <col min="12504" max="12504" width="22.5" style="231" customWidth="1"/>
    <col min="12505" max="12505" width="10.5" style="231" customWidth="1"/>
    <col min="12506" max="12507" width="9.875" style="231" bestFit="1" customWidth="1"/>
    <col min="12508" max="12542" width="7" style="231"/>
    <col min="12543" max="12543" width="5.5" style="231" customWidth="1"/>
    <col min="12544" max="12544" width="5.75" style="231" customWidth="1"/>
    <col min="12545" max="12545" width="38" style="231" customWidth="1"/>
    <col min="12546" max="12546" width="9.75" style="231" customWidth="1"/>
    <col min="12547" max="12547" width="11" style="231" customWidth="1"/>
    <col min="12548" max="12548" width="10.375" style="231" customWidth="1"/>
    <col min="12549" max="12549" width="10.625" style="231" customWidth="1"/>
    <col min="12550" max="12550" width="30.875" style="231" customWidth="1"/>
    <col min="12551" max="12551" width="21.5" style="231" customWidth="1"/>
    <col min="12552" max="12552" width="7.625" style="231" customWidth="1"/>
    <col min="12553" max="12553" width="7.25" style="231" bestFit="1" customWidth="1"/>
    <col min="12554" max="12591" width="7" style="231"/>
    <col min="12592" max="12592" width="4.25" style="231" customWidth="1"/>
    <col min="12593" max="12593" width="4.125" style="231" customWidth="1"/>
    <col min="12594" max="12594" width="41.5" style="231" customWidth="1"/>
    <col min="12595" max="12595" width="10.375" style="231" customWidth="1"/>
    <col min="12596" max="12596" width="36.75" style="231" customWidth="1"/>
    <col min="12597" max="12597" width="7" style="231"/>
    <col min="12598" max="12598" width="9.125" style="231" bestFit="1" customWidth="1"/>
    <col min="12599" max="12603" width="7" style="231"/>
    <col min="12604" max="12604" width="10.625" style="231" customWidth="1"/>
    <col min="12605" max="12755" width="7" style="231"/>
    <col min="12756" max="12756" width="5.5" style="231" customWidth="1"/>
    <col min="12757" max="12757" width="5.75" style="231" customWidth="1"/>
    <col min="12758" max="12758" width="42" style="231" customWidth="1"/>
    <col min="12759" max="12759" width="9.25" style="231" customWidth="1"/>
    <col min="12760" max="12760" width="22.5" style="231" customWidth="1"/>
    <col min="12761" max="12761" width="10.5" style="231" customWidth="1"/>
    <col min="12762" max="12763" width="9.875" style="231" bestFit="1" customWidth="1"/>
    <col min="12764" max="12798" width="7" style="231"/>
    <col min="12799" max="12799" width="5.5" style="231" customWidth="1"/>
    <col min="12800" max="12800" width="5.75" style="231" customWidth="1"/>
    <col min="12801" max="12801" width="38" style="231" customWidth="1"/>
    <col min="12802" max="12802" width="9.75" style="231" customWidth="1"/>
    <col min="12803" max="12803" width="11" style="231" customWidth="1"/>
    <col min="12804" max="12804" width="10.375" style="231" customWidth="1"/>
    <col min="12805" max="12805" width="10.625" style="231" customWidth="1"/>
    <col min="12806" max="12806" width="30.875" style="231" customWidth="1"/>
    <col min="12807" max="12807" width="21.5" style="231" customWidth="1"/>
    <col min="12808" max="12808" width="7.625" style="231" customWidth="1"/>
    <col min="12809" max="12809" width="7.25" style="231" bestFit="1" customWidth="1"/>
    <col min="12810" max="12847" width="7" style="231"/>
    <col min="12848" max="12848" width="4.25" style="231" customWidth="1"/>
    <col min="12849" max="12849" width="4.125" style="231" customWidth="1"/>
    <col min="12850" max="12850" width="41.5" style="231" customWidth="1"/>
    <col min="12851" max="12851" width="10.375" style="231" customWidth="1"/>
    <col min="12852" max="12852" width="36.75" style="231" customWidth="1"/>
    <col min="12853" max="12853" width="7" style="231"/>
    <col min="12854" max="12854" width="9.125" style="231" bestFit="1" customWidth="1"/>
    <col min="12855" max="12859" width="7" style="231"/>
    <col min="12860" max="12860" width="10.625" style="231" customWidth="1"/>
    <col min="12861" max="13011" width="7" style="231"/>
    <col min="13012" max="13012" width="5.5" style="231" customWidth="1"/>
    <col min="13013" max="13013" width="5.75" style="231" customWidth="1"/>
    <col min="13014" max="13014" width="42" style="231" customWidth="1"/>
    <col min="13015" max="13015" width="9.25" style="231" customWidth="1"/>
    <col min="13016" max="13016" width="22.5" style="231" customWidth="1"/>
    <col min="13017" max="13017" width="10.5" style="231" customWidth="1"/>
    <col min="13018" max="13019" width="9.875" style="231" bestFit="1" customWidth="1"/>
    <col min="13020" max="13054" width="7" style="231"/>
    <col min="13055" max="13055" width="5.5" style="231" customWidth="1"/>
    <col min="13056" max="13056" width="5.75" style="231" customWidth="1"/>
    <col min="13057" max="13057" width="38" style="231" customWidth="1"/>
    <col min="13058" max="13058" width="9.75" style="231" customWidth="1"/>
    <col min="13059" max="13059" width="11" style="231" customWidth="1"/>
    <col min="13060" max="13060" width="10.375" style="231" customWidth="1"/>
    <col min="13061" max="13061" width="10.625" style="231" customWidth="1"/>
    <col min="13062" max="13062" width="30.875" style="231" customWidth="1"/>
    <col min="13063" max="13063" width="21.5" style="231" customWidth="1"/>
    <col min="13064" max="13064" width="7.625" style="231" customWidth="1"/>
    <col min="13065" max="13065" width="7.25" style="231" bestFit="1" customWidth="1"/>
    <col min="13066" max="13103" width="7" style="231"/>
    <col min="13104" max="13104" width="4.25" style="231" customWidth="1"/>
    <col min="13105" max="13105" width="4.125" style="231" customWidth="1"/>
    <col min="13106" max="13106" width="41.5" style="231" customWidth="1"/>
    <col min="13107" max="13107" width="10.375" style="231" customWidth="1"/>
    <col min="13108" max="13108" width="36.75" style="231" customWidth="1"/>
    <col min="13109" max="13109" width="7" style="231"/>
    <col min="13110" max="13110" width="9.125" style="231" bestFit="1" customWidth="1"/>
    <col min="13111" max="13115" width="7" style="231"/>
    <col min="13116" max="13116" width="10.625" style="231" customWidth="1"/>
    <col min="13117" max="13267" width="7" style="231"/>
    <col min="13268" max="13268" width="5.5" style="231" customWidth="1"/>
    <col min="13269" max="13269" width="5.75" style="231" customWidth="1"/>
    <col min="13270" max="13270" width="42" style="231" customWidth="1"/>
    <col min="13271" max="13271" width="9.25" style="231" customWidth="1"/>
    <col min="13272" max="13272" width="22.5" style="231" customWidth="1"/>
    <col min="13273" max="13273" width="10.5" style="231" customWidth="1"/>
    <col min="13274" max="13275" width="9.875" style="231" bestFit="1" customWidth="1"/>
    <col min="13276" max="13310" width="7" style="231"/>
    <col min="13311" max="13311" width="5.5" style="231" customWidth="1"/>
    <col min="13312" max="13312" width="5.75" style="231" customWidth="1"/>
    <col min="13313" max="13313" width="38" style="231" customWidth="1"/>
    <col min="13314" max="13314" width="9.75" style="231" customWidth="1"/>
    <col min="13315" max="13315" width="11" style="231" customWidth="1"/>
    <col min="13316" max="13316" width="10.375" style="231" customWidth="1"/>
    <col min="13317" max="13317" width="10.625" style="231" customWidth="1"/>
    <col min="13318" max="13318" width="30.875" style="231" customWidth="1"/>
    <col min="13319" max="13319" width="21.5" style="231" customWidth="1"/>
    <col min="13320" max="13320" width="7.625" style="231" customWidth="1"/>
    <col min="13321" max="13321" width="7.25" style="231" bestFit="1" customWidth="1"/>
    <col min="13322" max="13359" width="7" style="231"/>
    <col min="13360" max="13360" width="4.25" style="231" customWidth="1"/>
    <col min="13361" max="13361" width="4.125" style="231" customWidth="1"/>
    <col min="13362" max="13362" width="41.5" style="231" customWidth="1"/>
    <col min="13363" max="13363" width="10.375" style="231" customWidth="1"/>
    <col min="13364" max="13364" width="36.75" style="231" customWidth="1"/>
    <col min="13365" max="13365" width="7" style="231"/>
    <col min="13366" max="13366" width="9.125" style="231" bestFit="1" customWidth="1"/>
    <col min="13367" max="13371" width="7" style="231"/>
    <col min="13372" max="13372" width="10.625" style="231" customWidth="1"/>
    <col min="13373" max="13523" width="7" style="231"/>
    <col min="13524" max="13524" width="5.5" style="231" customWidth="1"/>
    <col min="13525" max="13525" width="5.75" style="231" customWidth="1"/>
    <col min="13526" max="13526" width="42" style="231" customWidth="1"/>
    <col min="13527" max="13527" width="9.25" style="231" customWidth="1"/>
    <col min="13528" max="13528" width="22.5" style="231" customWidth="1"/>
    <col min="13529" max="13529" width="10.5" style="231" customWidth="1"/>
    <col min="13530" max="13531" width="9.875" style="231" bestFit="1" customWidth="1"/>
    <col min="13532" max="13566" width="7" style="231"/>
    <col min="13567" max="13567" width="5.5" style="231" customWidth="1"/>
    <col min="13568" max="13568" width="5.75" style="231" customWidth="1"/>
    <col min="13569" max="13569" width="38" style="231" customWidth="1"/>
    <col min="13570" max="13570" width="9.75" style="231" customWidth="1"/>
    <col min="13571" max="13571" width="11" style="231" customWidth="1"/>
    <col min="13572" max="13572" width="10.375" style="231" customWidth="1"/>
    <col min="13573" max="13573" width="10.625" style="231" customWidth="1"/>
    <col min="13574" max="13574" width="30.875" style="231" customWidth="1"/>
    <col min="13575" max="13575" width="21.5" style="231" customWidth="1"/>
    <col min="13576" max="13576" width="7.625" style="231" customWidth="1"/>
    <col min="13577" max="13577" width="7.25" style="231" bestFit="1" customWidth="1"/>
    <col min="13578" max="13615" width="7" style="231"/>
    <col min="13616" max="13616" width="4.25" style="231" customWidth="1"/>
    <col min="13617" max="13617" width="4.125" style="231" customWidth="1"/>
    <col min="13618" max="13618" width="41.5" style="231" customWidth="1"/>
    <col min="13619" max="13619" width="10.375" style="231" customWidth="1"/>
    <col min="13620" max="13620" width="36.75" style="231" customWidth="1"/>
    <col min="13621" max="13621" width="7" style="231"/>
    <col min="13622" max="13622" width="9.125" style="231" bestFit="1" customWidth="1"/>
    <col min="13623" max="13627" width="7" style="231"/>
    <col min="13628" max="13628" width="10.625" style="231" customWidth="1"/>
    <col min="13629" max="13779" width="7" style="231"/>
    <col min="13780" max="13780" width="5.5" style="231" customWidth="1"/>
    <col min="13781" max="13781" width="5.75" style="231" customWidth="1"/>
    <col min="13782" max="13782" width="42" style="231" customWidth="1"/>
    <col min="13783" max="13783" width="9.25" style="231" customWidth="1"/>
    <col min="13784" max="13784" width="22.5" style="231" customWidth="1"/>
    <col min="13785" max="13785" width="10.5" style="231" customWidth="1"/>
    <col min="13786" max="13787" width="9.875" style="231" bestFit="1" customWidth="1"/>
    <col min="13788" max="13822" width="7" style="231"/>
    <col min="13823" max="13823" width="5.5" style="231" customWidth="1"/>
    <col min="13824" max="13824" width="5.75" style="231" customWidth="1"/>
    <col min="13825" max="13825" width="38" style="231" customWidth="1"/>
    <col min="13826" max="13826" width="9.75" style="231" customWidth="1"/>
    <col min="13827" max="13827" width="11" style="231" customWidth="1"/>
    <col min="13828" max="13828" width="10.375" style="231" customWidth="1"/>
    <col min="13829" max="13829" width="10.625" style="231" customWidth="1"/>
    <col min="13830" max="13830" width="30.875" style="231" customWidth="1"/>
    <col min="13831" max="13831" width="21.5" style="231" customWidth="1"/>
    <col min="13832" max="13832" width="7.625" style="231" customWidth="1"/>
    <col min="13833" max="13833" width="7.25" style="231" bestFit="1" customWidth="1"/>
    <col min="13834" max="13871" width="7" style="231"/>
    <col min="13872" max="13872" width="4.25" style="231" customWidth="1"/>
    <col min="13873" max="13873" width="4.125" style="231" customWidth="1"/>
    <col min="13874" max="13874" width="41.5" style="231" customWidth="1"/>
    <col min="13875" max="13875" width="10.375" style="231" customWidth="1"/>
    <col min="13876" max="13876" width="36.75" style="231" customWidth="1"/>
    <col min="13877" max="13877" width="7" style="231"/>
    <col min="13878" max="13878" width="9.125" style="231" bestFit="1" customWidth="1"/>
    <col min="13879" max="13883" width="7" style="231"/>
    <col min="13884" max="13884" width="10.625" style="231" customWidth="1"/>
    <col min="13885" max="14035" width="7" style="231"/>
    <col min="14036" max="14036" width="5.5" style="231" customWidth="1"/>
    <col min="14037" max="14037" width="5.75" style="231" customWidth="1"/>
    <col min="14038" max="14038" width="42" style="231" customWidth="1"/>
    <col min="14039" max="14039" width="9.25" style="231" customWidth="1"/>
    <col min="14040" max="14040" width="22.5" style="231" customWidth="1"/>
    <col min="14041" max="14041" width="10.5" style="231" customWidth="1"/>
    <col min="14042" max="14043" width="9.875" style="231" bestFit="1" customWidth="1"/>
    <col min="14044" max="14078" width="7" style="231"/>
    <col min="14079" max="14079" width="5.5" style="231" customWidth="1"/>
    <col min="14080" max="14080" width="5.75" style="231" customWidth="1"/>
    <col min="14081" max="14081" width="38" style="231" customWidth="1"/>
    <col min="14082" max="14082" width="9.75" style="231" customWidth="1"/>
    <col min="14083" max="14083" width="11" style="231" customWidth="1"/>
    <col min="14084" max="14084" width="10.375" style="231" customWidth="1"/>
    <col min="14085" max="14085" width="10.625" style="231" customWidth="1"/>
    <col min="14086" max="14086" width="30.875" style="231" customWidth="1"/>
    <col min="14087" max="14087" width="21.5" style="231" customWidth="1"/>
    <col min="14088" max="14088" width="7.625" style="231" customWidth="1"/>
    <col min="14089" max="14089" width="7.25" style="231" bestFit="1" customWidth="1"/>
    <col min="14090" max="14127" width="7" style="231"/>
    <col min="14128" max="14128" width="4.25" style="231" customWidth="1"/>
    <col min="14129" max="14129" width="4.125" style="231" customWidth="1"/>
    <col min="14130" max="14130" width="41.5" style="231" customWidth="1"/>
    <col min="14131" max="14131" width="10.375" style="231" customWidth="1"/>
    <col min="14132" max="14132" width="36.75" style="231" customWidth="1"/>
    <col min="14133" max="14133" width="7" style="231"/>
    <col min="14134" max="14134" width="9.125" style="231" bestFit="1" customWidth="1"/>
    <col min="14135" max="14139" width="7" style="231"/>
    <col min="14140" max="14140" width="10.625" style="231" customWidth="1"/>
    <col min="14141" max="14291" width="7" style="231"/>
    <col min="14292" max="14292" width="5.5" style="231" customWidth="1"/>
    <col min="14293" max="14293" width="5.75" style="231" customWidth="1"/>
    <col min="14294" max="14294" width="42" style="231" customWidth="1"/>
    <col min="14295" max="14295" width="9.25" style="231" customWidth="1"/>
    <col min="14296" max="14296" width="22.5" style="231" customWidth="1"/>
    <col min="14297" max="14297" width="10.5" style="231" customWidth="1"/>
    <col min="14298" max="14299" width="9.875" style="231" bestFit="1" customWidth="1"/>
    <col min="14300" max="14334" width="7" style="231"/>
    <col min="14335" max="14335" width="5.5" style="231" customWidth="1"/>
    <col min="14336" max="14336" width="5.75" style="231" customWidth="1"/>
    <col min="14337" max="14337" width="38" style="231" customWidth="1"/>
    <col min="14338" max="14338" width="9.75" style="231" customWidth="1"/>
    <col min="14339" max="14339" width="11" style="231" customWidth="1"/>
    <col min="14340" max="14340" width="10.375" style="231" customWidth="1"/>
    <col min="14341" max="14341" width="10.625" style="231" customWidth="1"/>
    <col min="14342" max="14342" width="30.875" style="231" customWidth="1"/>
    <col min="14343" max="14343" width="21.5" style="231" customWidth="1"/>
    <col min="14344" max="14344" width="7.625" style="231" customWidth="1"/>
    <col min="14345" max="14345" width="7.25" style="231" bestFit="1" customWidth="1"/>
    <col min="14346" max="14383" width="7" style="231"/>
    <col min="14384" max="14384" width="4.25" style="231" customWidth="1"/>
    <col min="14385" max="14385" width="4.125" style="231" customWidth="1"/>
    <col min="14386" max="14386" width="41.5" style="231" customWidth="1"/>
    <col min="14387" max="14387" width="10.375" style="231" customWidth="1"/>
    <col min="14388" max="14388" width="36.75" style="231" customWidth="1"/>
    <col min="14389" max="14389" width="7" style="231"/>
    <col min="14390" max="14390" width="9.125" style="231" bestFit="1" customWidth="1"/>
    <col min="14391" max="14395" width="7" style="231"/>
    <col min="14396" max="14396" width="10.625" style="231" customWidth="1"/>
    <col min="14397" max="14547" width="7" style="231"/>
    <col min="14548" max="14548" width="5.5" style="231" customWidth="1"/>
    <col min="14549" max="14549" width="5.75" style="231" customWidth="1"/>
    <col min="14550" max="14550" width="42" style="231" customWidth="1"/>
    <col min="14551" max="14551" width="9.25" style="231" customWidth="1"/>
    <col min="14552" max="14552" width="22.5" style="231" customWidth="1"/>
    <col min="14553" max="14553" width="10.5" style="231" customWidth="1"/>
    <col min="14554" max="14555" width="9.875" style="231" bestFit="1" customWidth="1"/>
    <col min="14556" max="14590" width="7" style="231"/>
    <col min="14591" max="14591" width="5.5" style="231" customWidth="1"/>
    <col min="14592" max="14592" width="5.75" style="231" customWidth="1"/>
    <col min="14593" max="14593" width="38" style="231" customWidth="1"/>
    <col min="14594" max="14594" width="9.75" style="231" customWidth="1"/>
    <col min="14595" max="14595" width="11" style="231" customWidth="1"/>
    <col min="14596" max="14596" width="10.375" style="231" customWidth="1"/>
    <col min="14597" max="14597" width="10.625" style="231" customWidth="1"/>
    <col min="14598" max="14598" width="30.875" style="231" customWidth="1"/>
    <col min="14599" max="14599" width="21.5" style="231" customWidth="1"/>
    <col min="14600" max="14600" width="7.625" style="231" customWidth="1"/>
    <col min="14601" max="14601" width="7.25" style="231" bestFit="1" customWidth="1"/>
    <col min="14602" max="14639" width="7" style="231"/>
    <col min="14640" max="14640" width="4.25" style="231" customWidth="1"/>
    <col min="14641" max="14641" width="4.125" style="231" customWidth="1"/>
    <col min="14642" max="14642" width="41.5" style="231" customWidth="1"/>
    <col min="14643" max="14643" width="10.375" style="231" customWidth="1"/>
    <col min="14644" max="14644" width="36.75" style="231" customWidth="1"/>
    <col min="14645" max="14645" width="7" style="231"/>
    <col min="14646" max="14646" width="9.125" style="231" bestFit="1" customWidth="1"/>
    <col min="14647" max="14651" width="7" style="231"/>
    <col min="14652" max="14652" width="10.625" style="231" customWidth="1"/>
    <col min="14653" max="14803" width="7" style="231"/>
    <col min="14804" max="14804" width="5.5" style="231" customWidth="1"/>
    <col min="14805" max="14805" width="5.75" style="231" customWidth="1"/>
    <col min="14806" max="14806" width="42" style="231" customWidth="1"/>
    <col min="14807" max="14807" width="9.25" style="231" customWidth="1"/>
    <col min="14808" max="14808" width="22.5" style="231" customWidth="1"/>
    <col min="14809" max="14809" width="10.5" style="231" customWidth="1"/>
    <col min="14810" max="14811" width="9.875" style="231" bestFit="1" customWidth="1"/>
    <col min="14812" max="14846" width="7" style="231"/>
    <col min="14847" max="14847" width="5.5" style="231" customWidth="1"/>
    <col min="14848" max="14848" width="5.75" style="231" customWidth="1"/>
    <col min="14849" max="14849" width="38" style="231" customWidth="1"/>
    <col min="14850" max="14850" width="9.75" style="231" customWidth="1"/>
    <col min="14851" max="14851" width="11" style="231" customWidth="1"/>
    <col min="14852" max="14852" width="10.375" style="231" customWidth="1"/>
    <col min="14853" max="14853" width="10.625" style="231" customWidth="1"/>
    <col min="14854" max="14854" width="30.875" style="231" customWidth="1"/>
    <col min="14855" max="14855" width="21.5" style="231" customWidth="1"/>
    <col min="14856" max="14856" width="7.625" style="231" customWidth="1"/>
    <col min="14857" max="14857" width="7.25" style="231" bestFit="1" customWidth="1"/>
    <col min="14858" max="14895" width="7" style="231"/>
    <col min="14896" max="14896" width="4.25" style="231" customWidth="1"/>
    <col min="14897" max="14897" width="4.125" style="231" customWidth="1"/>
    <col min="14898" max="14898" width="41.5" style="231" customWidth="1"/>
    <col min="14899" max="14899" width="10.375" style="231" customWidth="1"/>
    <col min="14900" max="14900" width="36.75" style="231" customWidth="1"/>
    <col min="14901" max="14901" width="7" style="231"/>
    <col min="14902" max="14902" width="9.125" style="231" bestFit="1" customWidth="1"/>
    <col min="14903" max="14907" width="7" style="231"/>
    <col min="14908" max="14908" width="10.625" style="231" customWidth="1"/>
    <col min="14909" max="15059" width="7" style="231"/>
    <col min="15060" max="15060" width="5.5" style="231" customWidth="1"/>
    <col min="15061" max="15061" width="5.75" style="231" customWidth="1"/>
    <col min="15062" max="15062" width="42" style="231" customWidth="1"/>
    <col min="15063" max="15063" width="9.25" style="231" customWidth="1"/>
    <col min="15064" max="15064" width="22.5" style="231" customWidth="1"/>
    <col min="15065" max="15065" width="10.5" style="231" customWidth="1"/>
    <col min="15066" max="15067" width="9.875" style="231" bestFit="1" customWidth="1"/>
    <col min="15068" max="15102" width="7" style="231"/>
    <col min="15103" max="15103" width="5.5" style="231" customWidth="1"/>
    <col min="15104" max="15104" width="5.75" style="231" customWidth="1"/>
    <col min="15105" max="15105" width="38" style="231" customWidth="1"/>
    <col min="15106" max="15106" width="9.75" style="231" customWidth="1"/>
    <col min="15107" max="15107" width="11" style="231" customWidth="1"/>
    <col min="15108" max="15108" width="10.375" style="231" customWidth="1"/>
    <col min="15109" max="15109" width="10.625" style="231" customWidth="1"/>
    <col min="15110" max="15110" width="30.875" style="231" customWidth="1"/>
    <col min="15111" max="15111" width="21.5" style="231" customWidth="1"/>
    <col min="15112" max="15112" width="7.625" style="231" customWidth="1"/>
    <col min="15113" max="15113" width="7.25" style="231" bestFit="1" customWidth="1"/>
    <col min="15114" max="15151" width="7" style="231"/>
    <col min="15152" max="15152" width="4.25" style="231" customWidth="1"/>
    <col min="15153" max="15153" width="4.125" style="231" customWidth="1"/>
    <col min="15154" max="15154" width="41.5" style="231" customWidth="1"/>
    <col min="15155" max="15155" width="10.375" style="231" customWidth="1"/>
    <col min="15156" max="15156" width="36.75" style="231" customWidth="1"/>
    <col min="15157" max="15157" width="7" style="231"/>
    <col min="15158" max="15158" width="9.125" style="231" bestFit="1" customWidth="1"/>
    <col min="15159" max="15163" width="7" style="231"/>
    <col min="15164" max="15164" width="10.625" style="231" customWidth="1"/>
    <col min="15165" max="15315" width="7" style="231"/>
    <col min="15316" max="15316" width="5.5" style="231" customWidth="1"/>
    <col min="15317" max="15317" width="5.75" style="231" customWidth="1"/>
    <col min="15318" max="15318" width="42" style="231" customWidth="1"/>
    <col min="15319" max="15319" width="9.25" style="231" customWidth="1"/>
    <col min="15320" max="15320" width="22.5" style="231" customWidth="1"/>
    <col min="15321" max="15321" width="10.5" style="231" customWidth="1"/>
    <col min="15322" max="15323" width="9.875" style="231" bestFit="1" customWidth="1"/>
    <col min="15324" max="15358" width="7" style="231"/>
    <col min="15359" max="15359" width="5.5" style="231" customWidth="1"/>
    <col min="15360" max="15360" width="5.75" style="231" customWidth="1"/>
    <col min="15361" max="15361" width="38" style="231" customWidth="1"/>
    <col min="15362" max="15362" width="9.75" style="231" customWidth="1"/>
    <col min="15363" max="15363" width="11" style="231" customWidth="1"/>
    <col min="15364" max="15364" width="10.375" style="231" customWidth="1"/>
    <col min="15365" max="15365" width="10.625" style="231" customWidth="1"/>
    <col min="15366" max="15366" width="30.875" style="231" customWidth="1"/>
    <col min="15367" max="15367" width="21.5" style="231" customWidth="1"/>
    <col min="15368" max="15368" width="7.625" style="231" customWidth="1"/>
    <col min="15369" max="15369" width="7.25" style="231" bestFit="1" customWidth="1"/>
    <col min="15370" max="15407" width="7" style="231"/>
    <col min="15408" max="15408" width="4.25" style="231" customWidth="1"/>
    <col min="15409" max="15409" width="4.125" style="231" customWidth="1"/>
    <col min="15410" max="15410" width="41.5" style="231" customWidth="1"/>
    <col min="15411" max="15411" width="10.375" style="231" customWidth="1"/>
    <col min="15412" max="15412" width="36.75" style="231" customWidth="1"/>
    <col min="15413" max="15413" width="7" style="231"/>
    <col min="15414" max="15414" width="9.125" style="231" bestFit="1" customWidth="1"/>
    <col min="15415" max="15419" width="7" style="231"/>
    <col min="15420" max="15420" width="10.625" style="231" customWidth="1"/>
    <col min="15421" max="15571" width="7" style="231"/>
    <col min="15572" max="15572" width="5.5" style="231" customWidth="1"/>
    <col min="15573" max="15573" width="5.75" style="231" customWidth="1"/>
    <col min="15574" max="15574" width="42" style="231" customWidth="1"/>
    <col min="15575" max="15575" width="9.25" style="231" customWidth="1"/>
    <col min="15576" max="15576" width="22.5" style="231" customWidth="1"/>
    <col min="15577" max="15577" width="10.5" style="231" customWidth="1"/>
    <col min="15578" max="15579" width="9.875" style="231" bestFit="1" customWidth="1"/>
    <col min="15580" max="15614" width="7" style="231"/>
    <col min="15615" max="15615" width="5.5" style="231" customWidth="1"/>
    <col min="15616" max="15616" width="5.75" style="231" customWidth="1"/>
    <col min="15617" max="15617" width="38" style="231" customWidth="1"/>
    <col min="15618" max="15618" width="9.75" style="231" customWidth="1"/>
    <col min="15619" max="15619" width="11" style="231" customWidth="1"/>
    <col min="15620" max="15620" width="10.375" style="231" customWidth="1"/>
    <col min="15621" max="15621" width="10.625" style="231" customWidth="1"/>
    <col min="15622" max="15622" width="30.875" style="231" customWidth="1"/>
    <col min="15623" max="15623" width="21.5" style="231" customWidth="1"/>
    <col min="15624" max="15624" width="7.625" style="231" customWidth="1"/>
    <col min="15625" max="15625" width="7.25" style="231" bestFit="1" customWidth="1"/>
    <col min="15626" max="15663" width="7" style="231"/>
    <col min="15664" max="15664" width="4.25" style="231" customWidth="1"/>
    <col min="15665" max="15665" width="4.125" style="231" customWidth="1"/>
    <col min="15666" max="15666" width="41.5" style="231" customWidth="1"/>
    <col min="15667" max="15667" width="10.375" style="231" customWidth="1"/>
    <col min="15668" max="15668" width="36.75" style="231" customWidth="1"/>
    <col min="15669" max="15669" width="7" style="231"/>
    <col min="15670" max="15670" width="9.125" style="231" bestFit="1" customWidth="1"/>
    <col min="15671" max="15675" width="7" style="231"/>
    <col min="15676" max="15676" width="10.625" style="231" customWidth="1"/>
    <col min="15677" max="15827" width="7" style="231"/>
    <col min="15828" max="15828" width="5.5" style="231" customWidth="1"/>
    <col min="15829" max="15829" width="5.75" style="231" customWidth="1"/>
    <col min="15830" max="15830" width="42" style="231" customWidth="1"/>
    <col min="15831" max="15831" width="9.25" style="231" customWidth="1"/>
    <col min="15832" max="15832" width="22.5" style="231" customWidth="1"/>
    <col min="15833" max="15833" width="10.5" style="231" customWidth="1"/>
    <col min="15834" max="15835" width="9.875" style="231" bestFit="1" customWidth="1"/>
    <col min="15836" max="15870" width="7" style="231"/>
    <col min="15871" max="15871" width="5.5" style="231" customWidth="1"/>
    <col min="15872" max="15872" width="5.75" style="231" customWidth="1"/>
    <col min="15873" max="15873" width="38" style="231" customWidth="1"/>
    <col min="15874" max="15874" width="9.75" style="231" customWidth="1"/>
    <col min="15875" max="15875" width="11" style="231" customWidth="1"/>
    <col min="15876" max="15876" width="10.375" style="231" customWidth="1"/>
    <col min="15877" max="15877" width="10.625" style="231" customWidth="1"/>
    <col min="15878" max="15878" width="30.875" style="231" customWidth="1"/>
    <col min="15879" max="15879" width="21.5" style="231" customWidth="1"/>
    <col min="15880" max="15880" width="7.625" style="231" customWidth="1"/>
    <col min="15881" max="15881" width="7.25" style="231" bestFit="1" customWidth="1"/>
    <col min="15882" max="15919" width="7" style="231"/>
    <col min="15920" max="15920" width="4.25" style="231" customWidth="1"/>
    <col min="15921" max="15921" width="4.125" style="231" customWidth="1"/>
    <col min="15922" max="15922" width="41.5" style="231" customWidth="1"/>
    <col min="15923" max="15923" width="10.375" style="231" customWidth="1"/>
    <col min="15924" max="15924" width="36.75" style="231" customWidth="1"/>
    <col min="15925" max="15925" width="7" style="231"/>
    <col min="15926" max="15926" width="9.125" style="231" bestFit="1" customWidth="1"/>
    <col min="15927" max="15931" width="7" style="231"/>
    <col min="15932" max="15932" width="10.625" style="231" customWidth="1"/>
    <col min="15933" max="16083" width="7" style="231"/>
    <col min="16084" max="16084" width="5.5" style="231" customWidth="1"/>
    <col min="16085" max="16085" width="5.75" style="231" customWidth="1"/>
    <col min="16086" max="16086" width="42" style="231" customWidth="1"/>
    <col min="16087" max="16087" width="9.25" style="231" customWidth="1"/>
    <col min="16088" max="16088" width="22.5" style="231" customWidth="1"/>
    <col min="16089" max="16089" width="10.5" style="231" customWidth="1"/>
    <col min="16090" max="16091" width="9.875" style="231" bestFit="1" customWidth="1"/>
    <col min="16092" max="16126" width="7" style="231"/>
    <col min="16127" max="16127" width="5.5" style="231" customWidth="1"/>
    <col min="16128" max="16128" width="5.75" style="231" customWidth="1"/>
    <col min="16129" max="16129" width="38" style="231" customWidth="1"/>
    <col min="16130" max="16130" width="9.75" style="231" customWidth="1"/>
    <col min="16131" max="16131" width="11" style="231" customWidth="1"/>
    <col min="16132" max="16132" width="10.375" style="231" customWidth="1"/>
    <col min="16133" max="16133" width="10.625" style="231" customWidth="1"/>
    <col min="16134" max="16134" width="30.875" style="231" customWidth="1"/>
    <col min="16135" max="16135" width="21.5" style="231" customWidth="1"/>
    <col min="16136" max="16136" width="7.625" style="231" customWidth="1"/>
    <col min="16137" max="16137" width="7.25" style="231" bestFit="1" customWidth="1"/>
    <col min="16138" max="16175" width="7" style="231"/>
    <col min="16176" max="16176" width="4.25" style="231" customWidth="1"/>
    <col min="16177" max="16177" width="4.125" style="231" customWidth="1"/>
    <col min="16178" max="16178" width="41.5" style="231" customWidth="1"/>
    <col min="16179" max="16179" width="10.375" style="231" customWidth="1"/>
    <col min="16180" max="16180" width="36.75" style="231" customWidth="1"/>
    <col min="16181" max="16181" width="7" style="231"/>
    <col min="16182" max="16182" width="9.125" style="231" bestFit="1" customWidth="1"/>
    <col min="16183" max="16187" width="7" style="231"/>
    <col min="16188" max="16188" width="10.625" style="231" customWidth="1"/>
    <col min="16189" max="16339" width="7" style="231"/>
    <col min="16340" max="16340" width="5.5" style="231" customWidth="1"/>
    <col min="16341" max="16341" width="5.75" style="231" customWidth="1"/>
    <col min="16342" max="16342" width="42" style="231" customWidth="1"/>
    <col min="16343" max="16343" width="9.25" style="231" customWidth="1"/>
    <col min="16344" max="16344" width="22.5" style="231" customWidth="1"/>
    <col min="16345" max="16345" width="10.5" style="231" customWidth="1"/>
    <col min="16346" max="16347" width="9.875" style="231" bestFit="1" customWidth="1"/>
    <col min="16348" max="16384" width="7" style="231"/>
  </cols>
  <sheetData>
    <row r="1" spans="1:235">
      <c r="A1" s="375"/>
      <c r="B1" s="375"/>
    </row>
    <row r="2" spans="1:235" ht="45" customHeight="1">
      <c r="A2" s="376" t="s">
        <v>295</v>
      </c>
      <c r="B2" s="376"/>
      <c r="C2" s="376"/>
      <c r="D2" s="376"/>
      <c r="E2" s="376"/>
      <c r="F2" s="376"/>
    </row>
    <row r="3" spans="1:235" ht="18.75" customHeight="1">
      <c r="C3" s="248"/>
      <c r="D3" s="249"/>
      <c r="E3" s="249"/>
      <c r="F3" s="250" t="s">
        <v>1</v>
      </c>
    </row>
    <row r="4" spans="1:235" ht="15.75" customHeight="1">
      <c r="A4" s="377" t="s">
        <v>2</v>
      </c>
      <c r="B4" s="378"/>
      <c r="C4" s="379" t="s">
        <v>3</v>
      </c>
      <c r="D4" s="381" t="s">
        <v>256</v>
      </c>
      <c r="E4" s="382"/>
      <c r="F4" s="379" t="s">
        <v>4</v>
      </c>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251"/>
      <c r="DM4" s="251"/>
      <c r="DN4" s="251"/>
      <c r="DO4" s="251"/>
      <c r="DP4" s="251"/>
      <c r="DQ4" s="251"/>
      <c r="DR4" s="251"/>
      <c r="DS4" s="251"/>
      <c r="DT4" s="251"/>
      <c r="DU4" s="251"/>
      <c r="DV4" s="251"/>
      <c r="DW4" s="251"/>
      <c r="DX4" s="251"/>
      <c r="DY4" s="251"/>
      <c r="DZ4" s="251"/>
      <c r="EA4" s="251"/>
      <c r="EB4" s="251"/>
      <c r="EC4" s="251"/>
      <c r="ED4" s="251"/>
      <c r="EE4" s="251"/>
      <c r="EF4" s="251"/>
      <c r="EG4" s="251"/>
      <c r="EH4" s="251"/>
      <c r="EI4" s="251"/>
      <c r="EJ4" s="251"/>
      <c r="EK4" s="251"/>
      <c r="EL4" s="251"/>
      <c r="EM4" s="251"/>
      <c r="EN4" s="251"/>
      <c r="EO4" s="251"/>
      <c r="EP4" s="251"/>
      <c r="EQ4" s="251"/>
      <c r="ER4" s="251"/>
      <c r="ES4" s="251"/>
      <c r="ET4" s="251"/>
      <c r="EU4" s="251"/>
      <c r="EV4" s="251"/>
      <c r="EW4" s="251"/>
      <c r="EX4" s="251"/>
      <c r="EY4" s="251"/>
      <c r="EZ4" s="251"/>
      <c r="FA4" s="251"/>
      <c r="FB4" s="251"/>
      <c r="FC4" s="251"/>
      <c r="FD4" s="251"/>
      <c r="FE4" s="251"/>
      <c r="FF4" s="251"/>
      <c r="FG4" s="251"/>
      <c r="FH4" s="251"/>
      <c r="FI4" s="251"/>
      <c r="FJ4" s="251"/>
      <c r="FK4" s="251"/>
      <c r="FL4" s="251"/>
      <c r="FM4" s="251"/>
      <c r="FN4" s="251"/>
      <c r="FO4" s="251"/>
      <c r="FP4" s="251"/>
      <c r="FQ4" s="251"/>
      <c r="FR4" s="251"/>
      <c r="FS4" s="251"/>
      <c r="FT4" s="251"/>
      <c r="FU4" s="251"/>
      <c r="FV4" s="251"/>
      <c r="FW4" s="251"/>
      <c r="FX4" s="251"/>
      <c r="FY4" s="251"/>
      <c r="FZ4" s="251"/>
      <c r="GA4" s="251"/>
      <c r="GB4" s="251"/>
      <c r="GC4" s="251"/>
      <c r="GD4" s="251"/>
      <c r="GE4" s="251"/>
      <c r="GF4" s="251"/>
      <c r="GG4" s="251"/>
      <c r="GH4" s="251"/>
      <c r="GI4" s="251"/>
      <c r="GJ4" s="251"/>
      <c r="GK4" s="251"/>
      <c r="GL4" s="251"/>
      <c r="GM4" s="251"/>
      <c r="GN4" s="251"/>
      <c r="GO4" s="251"/>
      <c r="GP4" s="251"/>
      <c r="GQ4" s="251"/>
      <c r="GR4" s="251"/>
      <c r="GS4" s="251"/>
      <c r="GT4" s="251"/>
      <c r="GU4" s="251"/>
      <c r="GV4" s="251"/>
      <c r="GW4" s="251"/>
      <c r="GX4" s="251"/>
      <c r="GY4" s="251"/>
      <c r="GZ4" s="251"/>
      <c r="HA4" s="251"/>
    </row>
    <row r="5" spans="1:235" ht="21">
      <c r="A5" s="252" t="s">
        <v>5</v>
      </c>
      <c r="B5" s="252" t="s">
        <v>6</v>
      </c>
      <c r="C5" s="380"/>
      <c r="D5" s="253">
        <v>151</v>
      </c>
      <c r="E5" s="253">
        <v>131</v>
      </c>
      <c r="F5" s="380"/>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c r="EI5" s="251"/>
      <c r="EJ5" s="251"/>
      <c r="EK5" s="251"/>
      <c r="EL5" s="251"/>
      <c r="EM5" s="251"/>
      <c r="EN5" s="251"/>
      <c r="EO5" s="251"/>
      <c r="EP5" s="251"/>
      <c r="EQ5" s="251"/>
      <c r="ER5" s="251"/>
      <c r="ES5" s="251"/>
      <c r="ET5" s="251"/>
      <c r="EU5" s="251"/>
      <c r="EV5" s="251"/>
      <c r="EW5" s="251"/>
      <c r="EX5" s="251"/>
      <c r="EY5" s="251"/>
      <c r="EZ5" s="251"/>
      <c r="FA5" s="251"/>
      <c r="FB5" s="251"/>
      <c r="FC5" s="251"/>
      <c r="FD5" s="251"/>
      <c r="FE5" s="251"/>
      <c r="FF5" s="251"/>
      <c r="FG5" s="251"/>
      <c r="FH5" s="251"/>
      <c r="FI5" s="251"/>
      <c r="FJ5" s="251"/>
      <c r="FK5" s="251"/>
      <c r="FL5" s="251"/>
      <c r="FM5" s="251"/>
      <c r="FN5" s="251"/>
      <c r="FO5" s="251"/>
      <c r="FP5" s="251"/>
      <c r="FQ5" s="251"/>
      <c r="FR5" s="251"/>
      <c r="FS5" s="251"/>
      <c r="FT5" s="251"/>
      <c r="FU5" s="251"/>
      <c r="FV5" s="251"/>
      <c r="FW5" s="251"/>
      <c r="FX5" s="251"/>
      <c r="FY5" s="251"/>
      <c r="FZ5" s="251"/>
      <c r="GA5" s="251"/>
      <c r="GB5" s="251"/>
      <c r="GC5" s="251"/>
      <c r="GD5" s="251"/>
      <c r="GE5" s="251"/>
      <c r="GF5" s="251"/>
      <c r="GG5" s="251"/>
      <c r="GH5" s="251"/>
      <c r="GI5" s="251"/>
      <c r="GJ5" s="251"/>
      <c r="GK5" s="251"/>
      <c r="GL5" s="251"/>
      <c r="GM5" s="251"/>
      <c r="GN5" s="251"/>
      <c r="GO5" s="251"/>
      <c r="GP5" s="251"/>
      <c r="GQ5" s="251"/>
      <c r="GR5" s="251"/>
      <c r="GS5" s="251"/>
      <c r="GT5" s="251"/>
      <c r="GU5" s="251"/>
      <c r="GV5" s="251"/>
      <c r="GW5" s="251"/>
      <c r="GX5" s="251"/>
      <c r="GY5" s="251"/>
      <c r="GZ5" s="251"/>
      <c r="HA5" s="251"/>
    </row>
    <row r="6" spans="1:235" ht="18" customHeight="1">
      <c r="A6" s="254" t="s">
        <v>288</v>
      </c>
      <c r="B6" s="254"/>
      <c r="C6" s="255" t="s">
        <v>290</v>
      </c>
      <c r="D6" s="256">
        <f>SUM(D7:D8)</f>
        <v>159024.67800000001</v>
      </c>
      <c r="E6" s="256">
        <f>SUM(E7:E8)</f>
        <v>175964.47999999998</v>
      </c>
      <c r="F6" s="257"/>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c r="FL6" s="251"/>
      <c r="FM6" s="251"/>
      <c r="FN6" s="251"/>
      <c r="FO6" s="251"/>
      <c r="FP6" s="251"/>
      <c r="FQ6" s="251"/>
      <c r="FR6" s="251"/>
      <c r="FS6" s="251"/>
      <c r="FT6" s="251"/>
      <c r="FU6" s="251"/>
      <c r="FV6" s="251"/>
      <c r="FW6" s="251"/>
      <c r="FX6" s="251"/>
      <c r="FY6" s="251"/>
      <c r="FZ6" s="251"/>
      <c r="GA6" s="251"/>
      <c r="GB6" s="251"/>
      <c r="GC6" s="251"/>
      <c r="GD6" s="251"/>
      <c r="GE6" s="251"/>
      <c r="GF6" s="251"/>
      <c r="GG6" s="251"/>
      <c r="GH6" s="251"/>
      <c r="GI6" s="251"/>
      <c r="GJ6" s="251"/>
      <c r="GK6" s="251"/>
      <c r="GL6" s="251"/>
      <c r="GM6" s="251"/>
      <c r="GN6" s="251"/>
      <c r="GO6" s="251"/>
      <c r="GP6" s="251"/>
      <c r="GQ6" s="251"/>
      <c r="GR6" s="251"/>
      <c r="GS6" s="251"/>
      <c r="GT6" s="251"/>
      <c r="GU6" s="251"/>
      <c r="GV6" s="251"/>
      <c r="GW6" s="251"/>
      <c r="GX6" s="251"/>
      <c r="GY6" s="251"/>
      <c r="GZ6" s="251"/>
      <c r="HA6" s="251"/>
    </row>
    <row r="7" spans="1:235" ht="18" customHeight="1">
      <c r="A7" s="258"/>
      <c r="B7" s="258"/>
      <c r="C7" s="259" t="s">
        <v>289</v>
      </c>
      <c r="D7" s="260">
        <v>9024.6779999999999</v>
      </c>
      <c r="E7" s="260">
        <v>128964.48</v>
      </c>
      <c r="F7" s="26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c r="FV7" s="251"/>
      <c r="FW7" s="251"/>
      <c r="FX7" s="251"/>
      <c r="FY7" s="251"/>
      <c r="FZ7" s="251"/>
      <c r="GA7" s="251"/>
      <c r="GB7" s="251"/>
      <c r="GC7" s="251"/>
      <c r="GD7" s="251"/>
      <c r="GE7" s="251"/>
      <c r="GF7" s="251"/>
      <c r="GG7" s="251"/>
      <c r="GH7" s="251"/>
      <c r="GI7" s="251"/>
      <c r="GJ7" s="251"/>
      <c r="GK7" s="251"/>
      <c r="GL7" s="251"/>
      <c r="GM7" s="251"/>
      <c r="GN7" s="251"/>
      <c r="GO7" s="251"/>
      <c r="GP7" s="251"/>
      <c r="GQ7" s="251"/>
      <c r="GR7" s="251"/>
      <c r="GS7" s="251"/>
      <c r="GT7" s="251"/>
      <c r="GU7" s="251"/>
      <c r="GV7" s="251"/>
      <c r="GW7" s="251"/>
      <c r="GX7" s="251"/>
      <c r="GY7" s="251"/>
      <c r="GZ7" s="251"/>
      <c r="HA7" s="251"/>
    </row>
    <row r="8" spans="1:235" ht="18" customHeight="1">
      <c r="A8" s="258"/>
      <c r="B8" s="258"/>
      <c r="C8" s="259" t="s">
        <v>291</v>
      </c>
      <c r="D8" s="260">
        <v>150000</v>
      </c>
      <c r="E8" s="260">
        <v>47000</v>
      </c>
      <c r="F8" s="26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1"/>
      <c r="FB8" s="251"/>
      <c r="FC8" s="251"/>
      <c r="FD8" s="251"/>
      <c r="FE8" s="251"/>
      <c r="FF8" s="251"/>
      <c r="FG8" s="251"/>
      <c r="FH8" s="251"/>
      <c r="FI8" s="251"/>
      <c r="FJ8" s="251"/>
      <c r="FK8" s="251"/>
      <c r="FL8" s="251"/>
      <c r="FM8" s="251"/>
      <c r="FN8" s="251"/>
      <c r="FO8" s="251"/>
      <c r="FP8" s="251"/>
      <c r="FQ8" s="251"/>
      <c r="FR8" s="251"/>
      <c r="FS8" s="251"/>
      <c r="FT8" s="251"/>
      <c r="FU8" s="251"/>
      <c r="FV8" s="251"/>
      <c r="FW8" s="251"/>
      <c r="FX8" s="251"/>
      <c r="FY8" s="251"/>
      <c r="FZ8" s="251"/>
      <c r="GA8" s="251"/>
      <c r="GB8" s="251"/>
      <c r="GC8" s="251"/>
      <c r="GD8" s="251"/>
      <c r="GE8" s="251"/>
      <c r="GF8" s="251"/>
      <c r="GG8" s="251"/>
      <c r="GH8" s="251"/>
      <c r="GI8" s="251"/>
      <c r="GJ8" s="251"/>
      <c r="GK8" s="251"/>
      <c r="GL8" s="251"/>
      <c r="GM8" s="251"/>
      <c r="GN8" s="251"/>
      <c r="GO8" s="251"/>
      <c r="GP8" s="251"/>
      <c r="GQ8" s="251"/>
      <c r="GR8" s="251"/>
      <c r="GS8" s="251"/>
      <c r="GT8" s="251"/>
      <c r="GU8" s="251"/>
      <c r="GV8" s="251"/>
      <c r="GW8" s="251"/>
      <c r="GX8" s="251"/>
      <c r="GY8" s="251"/>
      <c r="GZ8" s="251"/>
      <c r="HA8" s="251"/>
    </row>
    <row r="9" spans="1:235" ht="18" customHeight="1">
      <c r="A9" s="262" t="s">
        <v>292</v>
      </c>
      <c r="B9" s="262"/>
      <c r="C9" s="263" t="s">
        <v>293</v>
      </c>
      <c r="D9" s="256">
        <f>D10+D60</f>
        <v>159025.02799999999</v>
      </c>
      <c r="E9" s="256">
        <f>E10+E60</f>
        <v>0</v>
      </c>
      <c r="F9" s="264"/>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1"/>
      <c r="EI9" s="251"/>
      <c r="EJ9" s="251"/>
      <c r="EK9" s="251"/>
      <c r="EL9" s="251"/>
      <c r="EM9" s="251"/>
      <c r="EN9" s="251"/>
      <c r="EO9" s="251"/>
      <c r="EP9" s="251"/>
      <c r="EQ9" s="251"/>
      <c r="ER9" s="251"/>
      <c r="ES9" s="251"/>
      <c r="ET9" s="251"/>
      <c r="EU9" s="251"/>
      <c r="EV9" s="251"/>
      <c r="EW9" s="251"/>
      <c r="EX9" s="251"/>
      <c r="EY9" s="251"/>
      <c r="EZ9" s="251"/>
      <c r="FA9" s="251"/>
      <c r="FB9" s="251"/>
      <c r="FC9" s="251"/>
      <c r="FD9" s="251"/>
      <c r="FE9" s="251"/>
      <c r="FF9" s="251"/>
      <c r="FG9" s="251"/>
      <c r="FH9" s="251"/>
      <c r="FI9" s="251"/>
      <c r="FJ9" s="251"/>
      <c r="FK9" s="251"/>
      <c r="FL9" s="251"/>
      <c r="FM9" s="251"/>
      <c r="FN9" s="251"/>
      <c r="FO9" s="251"/>
      <c r="FP9" s="251"/>
      <c r="FQ9" s="251"/>
      <c r="FR9" s="251"/>
      <c r="FS9" s="251"/>
      <c r="FT9" s="251"/>
      <c r="FU9" s="251"/>
      <c r="FV9" s="251"/>
      <c r="FW9" s="251"/>
      <c r="FX9" s="251"/>
      <c r="FY9" s="251"/>
      <c r="FZ9" s="251"/>
      <c r="GA9" s="251"/>
      <c r="GB9" s="251"/>
      <c r="GC9" s="251"/>
      <c r="GD9" s="251"/>
      <c r="GE9" s="251"/>
      <c r="GF9" s="251"/>
      <c r="GG9" s="251"/>
      <c r="GH9" s="251"/>
      <c r="GI9" s="251"/>
      <c r="GJ9" s="251"/>
      <c r="GK9" s="251"/>
      <c r="GL9" s="251"/>
      <c r="GM9" s="251"/>
      <c r="GN9" s="251"/>
      <c r="GO9" s="251"/>
      <c r="GP9" s="251"/>
      <c r="GQ9" s="251"/>
      <c r="GR9" s="251"/>
      <c r="GS9" s="251"/>
      <c r="GT9" s="251"/>
      <c r="GU9" s="251"/>
      <c r="GV9" s="251"/>
      <c r="GW9" s="251"/>
      <c r="GX9" s="251"/>
      <c r="GY9" s="251"/>
      <c r="GZ9" s="251"/>
      <c r="HA9" s="251"/>
    </row>
    <row r="10" spans="1:235" ht="25.5" customHeight="1">
      <c r="A10" s="265"/>
      <c r="B10" s="266" t="s">
        <v>0</v>
      </c>
      <c r="C10" s="267" t="s">
        <v>16</v>
      </c>
      <c r="D10" s="268">
        <f>D11+D14+D27+D49</f>
        <v>159025.02799999999</v>
      </c>
      <c r="E10" s="268"/>
      <c r="F10" s="269"/>
      <c r="G10" s="270"/>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1"/>
      <c r="BZ10" s="251"/>
      <c r="CA10" s="251"/>
      <c r="CB10" s="251"/>
      <c r="CC10" s="251"/>
      <c r="CD10" s="251"/>
      <c r="CE10" s="251"/>
      <c r="CF10" s="251"/>
      <c r="CG10" s="251"/>
      <c r="CH10" s="251"/>
      <c r="CI10" s="251"/>
      <c r="CJ10" s="251"/>
      <c r="CK10" s="251"/>
      <c r="CL10" s="251"/>
      <c r="CM10" s="251"/>
      <c r="CN10" s="251"/>
      <c r="CO10" s="251"/>
      <c r="CP10" s="251"/>
      <c r="CQ10" s="251"/>
      <c r="CR10" s="251"/>
      <c r="CS10" s="251"/>
      <c r="CT10" s="251"/>
      <c r="CU10" s="251"/>
      <c r="CV10" s="251"/>
      <c r="CW10" s="251"/>
      <c r="CX10" s="251"/>
      <c r="CY10" s="251"/>
      <c r="CZ10" s="251"/>
      <c r="DA10" s="251"/>
      <c r="DB10" s="251"/>
      <c r="DC10" s="251"/>
      <c r="DD10" s="251"/>
      <c r="DE10" s="251"/>
      <c r="DF10" s="251"/>
      <c r="DG10" s="251"/>
      <c r="DH10" s="251"/>
      <c r="DI10" s="251"/>
      <c r="DJ10" s="251"/>
      <c r="DK10" s="251"/>
      <c r="DL10" s="251"/>
      <c r="DM10" s="251"/>
      <c r="DN10" s="251"/>
      <c r="DO10" s="251"/>
      <c r="DP10" s="251"/>
      <c r="DQ10" s="251"/>
      <c r="DR10" s="251"/>
      <c r="DS10" s="251"/>
      <c r="DT10" s="251"/>
      <c r="DU10" s="251"/>
      <c r="DV10" s="251"/>
      <c r="DW10" s="251"/>
      <c r="DX10" s="251"/>
      <c r="DY10" s="251"/>
      <c r="DZ10" s="251"/>
      <c r="EA10" s="251"/>
      <c r="EB10" s="251"/>
      <c r="EC10" s="251"/>
      <c r="ED10" s="251"/>
      <c r="EE10" s="251"/>
      <c r="EF10" s="251"/>
      <c r="EG10" s="251"/>
      <c r="EH10" s="251"/>
      <c r="EI10" s="251"/>
      <c r="EJ10" s="251"/>
      <c r="EK10" s="251"/>
      <c r="EL10" s="251"/>
      <c r="EM10" s="251"/>
      <c r="EN10" s="251"/>
      <c r="EO10" s="251"/>
      <c r="EP10" s="251"/>
      <c r="EQ10" s="251"/>
      <c r="ER10" s="251"/>
      <c r="ES10" s="251"/>
      <c r="ET10" s="251"/>
      <c r="EU10" s="251"/>
      <c r="EV10" s="251"/>
      <c r="EW10" s="251"/>
      <c r="EX10" s="251"/>
      <c r="EY10" s="251"/>
      <c r="EZ10" s="251"/>
      <c r="FA10" s="251"/>
      <c r="FB10" s="251"/>
      <c r="FC10" s="251"/>
      <c r="FD10" s="251"/>
      <c r="FE10" s="251"/>
      <c r="FF10" s="251"/>
      <c r="FG10" s="251"/>
      <c r="FH10" s="251"/>
      <c r="FI10" s="251"/>
      <c r="FJ10" s="251"/>
      <c r="FK10" s="251"/>
      <c r="FL10" s="251"/>
      <c r="FM10" s="251"/>
      <c r="FN10" s="251"/>
      <c r="FO10" s="251"/>
      <c r="FP10" s="251"/>
      <c r="FQ10" s="251"/>
      <c r="FR10" s="251"/>
      <c r="FS10" s="251"/>
      <c r="FT10" s="251"/>
      <c r="FU10" s="251"/>
      <c r="FV10" s="251"/>
      <c r="FW10" s="251"/>
      <c r="FX10" s="251"/>
      <c r="FY10" s="251"/>
      <c r="FZ10" s="251"/>
      <c r="GA10" s="251"/>
      <c r="GB10" s="251"/>
      <c r="GC10" s="251"/>
      <c r="GD10" s="251"/>
      <c r="GE10" s="251"/>
      <c r="GF10" s="251"/>
      <c r="GG10" s="251"/>
      <c r="GH10" s="251"/>
      <c r="GI10" s="251"/>
      <c r="GJ10" s="251"/>
      <c r="GK10" s="251"/>
      <c r="GL10" s="251"/>
      <c r="GM10" s="251"/>
      <c r="GN10" s="251"/>
      <c r="GO10" s="251"/>
      <c r="GP10" s="251"/>
      <c r="GQ10" s="251"/>
      <c r="GR10" s="251"/>
      <c r="GS10" s="251"/>
      <c r="GT10" s="251"/>
      <c r="GU10" s="251"/>
      <c r="GV10" s="251"/>
      <c r="GW10" s="251"/>
      <c r="GX10" s="251"/>
      <c r="GY10" s="251"/>
      <c r="GZ10" s="251"/>
      <c r="HA10" s="251"/>
    </row>
    <row r="11" spans="1:235" ht="38.25" customHeight="1">
      <c r="A11" s="271"/>
      <c r="B11" s="271"/>
      <c r="C11" s="272" t="s">
        <v>251</v>
      </c>
      <c r="D11" s="273">
        <f>SUM(D12)</f>
        <v>59220</v>
      </c>
      <c r="E11" s="273"/>
      <c r="F11" s="274" t="s">
        <v>18</v>
      </c>
      <c r="G11" s="275"/>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row>
    <row r="12" spans="1:235" ht="21" customHeight="1">
      <c r="A12" s="225"/>
      <c r="B12" s="225"/>
      <c r="C12" s="213" t="s">
        <v>252</v>
      </c>
      <c r="D12" s="233">
        <f>SUM(D13)</f>
        <v>59220</v>
      </c>
      <c r="E12" s="233"/>
      <c r="F12" s="226"/>
      <c r="G12" s="231"/>
      <c r="H12" s="235" t="s">
        <v>246</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5"/>
      <c r="GQ12" s="235"/>
      <c r="GR12" s="235"/>
      <c r="GS12" s="235"/>
      <c r="GT12" s="235"/>
      <c r="GU12" s="235"/>
      <c r="GV12" s="235"/>
      <c r="GW12" s="235"/>
      <c r="GX12" s="235"/>
      <c r="GY12" s="235"/>
      <c r="GZ12" s="235"/>
      <c r="HA12" s="235"/>
      <c r="HB12" s="231"/>
      <c r="HC12" s="231"/>
      <c r="HD12" s="231"/>
      <c r="HE12" s="231"/>
      <c r="HF12" s="231"/>
      <c r="HG12" s="231"/>
      <c r="HH12" s="231"/>
      <c r="HI12" s="231"/>
      <c r="HJ12" s="231"/>
      <c r="HK12" s="231"/>
      <c r="HL12" s="231"/>
      <c r="HM12" s="231"/>
      <c r="HN12" s="231"/>
      <c r="HO12" s="231"/>
      <c r="HP12" s="231"/>
      <c r="HQ12" s="231"/>
      <c r="HR12" s="231"/>
      <c r="HS12" s="231"/>
      <c r="HT12" s="231"/>
      <c r="HU12" s="231"/>
      <c r="HV12" s="231"/>
      <c r="HW12" s="231"/>
      <c r="HX12" s="231"/>
      <c r="HY12" s="231"/>
      <c r="HZ12" s="231"/>
      <c r="IA12" s="231"/>
    </row>
    <row r="13" spans="1:235" ht="26.25" customHeight="1">
      <c r="A13" s="225" t="s">
        <v>11</v>
      </c>
      <c r="B13" s="225" t="s">
        <v>14</v>
      </c>
      <c r="C13" s="226" t="s">
        <v>272</v>
      </c>
      <c r="D13" s="277">
        <f>30*2*7*141</f>
        <v>59220</v>
      </c>
      <c r="E13" s="277"/>
      <c r="F13" s="226" t="s">
        <v>23</v>
      </c>
      <c r="G13" s="235">
        <f>1446-32</f>
        <v>1414</v>
      </c>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c r="ES13" s="235"/>
      <c r="ET13" s="235"/>
      <c r="EU13" s="235"/>
      <c r="EV13" s="235"/>
      <c r="EW13" s="235"/>
      <c r="EX13" s="235"/>
      <c r="EY13" s="235"/>
      <c r="EZ13" s="235"/>
      <c r="FA13" s="235"/>
      <c r="FB13" s="235"/>
      <c r="FC13" s="235"/>
      <c r="FD13" s="235"/>
      <c r="FE13" s="235"/>
      <c r="FF13" s="235"/>
      <c r="FG13" s="235"/>
      <c r="FH13" s="235"/>
      <c r="FI13" s="235"/>
      <c r="FJ13" s="235"/>
      <c r="FK13" s="235"/>
      <c r="FL13" s="235"/>
      <c r="FM13" s="235"/>
      <c r="FN13" s="235"/>
      <c r="FO13" s="235"/>
      <c r="FP13" s="235"/>
      <c r="FQ13" s="235"/>
      <c r="FR13" s="235"/>
      <c r="FS13" s="235"/>
      <c r="FT13" s="235"/>
      <c r="FU13" s="235"/>
      <c r="FV13" s="235"/>
      <c r="FW13" s="235"/>
      <c r="FX13" s="235"/>
      <c r="FY13" s="235"/>
      <c r="FZ13" s="235"/>
      <c r="GA13" s="235"/>
      <c r="GB13" s="235"/>
      <c r="GC13" s="235"/>
      <c r="GD13" s="235"/>
      <c r="GE13" s="235"/>
      <c r="GF13" s="235"/>
      <c r="GG13" s="235"/>
      <c r="GH13" s="235"/>
      <c r="GI13" s="235"/>
      <c r="GJ13" s="235"/>
      <c r="GK13" s="235"/>
      <c r="GL13" s="235"/>
      <c r="GM13" s="235"/>
      <c r="GN13" s="235"/>
      <c r="GO13" s="235"/>
      <c r="GP13" s="235"/>
      <c r="GQ13" s="235"/>
      <c r="GR13" s="235"/>
      <c r="GS13" s="235"/>
      <c r="GT13" s="235"/>
      <c r="GU13" s="235"/>
      <c r="GV13" s="235"/>
      <c r="GW13" s="235"/>
      <c r="GX13" s="235"/>
      <c r="GY13" s="235"/>
      <c r="GZ13" s="235"/>
      <c r="HA13" s="235"/>
      <c r="HB13" s="231"/>
      <c r="HC13" s="231"/>
      <c r="HD13" s="231"/>
      <c r="HE13" s="231"/>
      <c r="HF13" s="231"/>
      <c r="HG13" s="231"/>
      <c r="HH13" s="231"/>
      <c r="HI13" s="231"/>
      <c r="HJ13" s="231"/>
      <c r="HK13" s="231"/>
      <c r="HL13" s="231"/>
      <c r="HM13" s="231"/>
      <c r="HN13" s="231"/>
      <c r="HO13" s="231"/>
      <c r="HP13" s="231"/>
      <c r="HQ13" s="231"/>
      <c r="HR13" s="231"/>
      <c r="HS13" s="231"/>
      <c r="HT13" s="231"/>
      <c r="HU13" s="231"/>
      <c r="HV13" s="231"/>
      <c r="HW13" s="231"/>
      <c r="HX13" s="231"/>
      <c r="HY13" s="231"/>
      <c r="HZ13" s="231"/>
      <c r="IA13" s="231"/>
    </row>
    <row r="14" spans="1:235" ht="23.25" customHeight="1">
      <c r="A14" s="278"/>
      <c r="B14" s="278"/>
      <c r="C14" s="272" t="s">
        <v>52</v>
      </c>
      <c r="D14" s="279">
        <f>D15+D20</f>
        <v>41093.027999999998</v>
      </c>
      <c r="E14" s="279"/>
      <c r="F14" s="274"/>
      <c r="G14" s="235">
        <v>790</v>
      </c>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c r="EH14" s="235"/>
      <c r="EI14" s="235"/>
      <c r="EJ14" s="235"/>
      <c r="EK14" s="235"/>
      <c r="EL14" s="235"/>
      <c r="EM14" s="235"/>
      <c r="EN14" s="235"/>
      <c r="EO14" s="235"/>
      <c r="EP14" s="235"/>
      <c r="EQ14" s="235"/>
      <c r="ER14" s="235"/>
      <c r="ES14" s="235"/>
      <c r="ET14" s="235"/>
      <c r="EU14" s="235"/>
      <c r="EV14" s="235"/>
      <c r="EW14" s="235"/>
      <c r="EX14" s="235"/>
      <c r="EY14" s="235"/>
      <c r="EZ14" s="235"/>
      <c r="FA14" s="235"/>
      <c r="FB14" s="235"/>
      <c r="FC14" s="235"/>
      <c r="FD14" s="235"/>
      <c r="FE14" s="235"/>
      <c r="FF14" s="235"/>
      <c r="FG14" s="235"/>
      <c r="FH14" s="235"/>
      <c r="FI14" s="235"/>
      <c r="FJ14" s="235"/>
      <c r="FK14" s="235"/>
      <c r="FL14" s="235"/>
      <c r="FM14" s="235"/>
      <c r="FN14" s="235"/>
      <c r="FO14" s="235"/>
      <c r="FP14" s="235"/>
      <c r="FQ14" s="235"/>
      <c r="FR14" s="235"/>
      <c r="FS14" s="235"/>
      <c r="FT14" s="235"/>
      <c r="FU14" s="235"/>
      <c r="FV14" s="235"/>
      <c r="FW14" s="235"/>
      <c r="FX14" s="235"/>
      <c r="FY14" s="235"/>
      <c r="FZ14" s="235"/>
      <c r="GA14" s="235"/>
      <c r="GB14" s="235"/>
      <c r="GC14" s="235"/>
      <c r="GD14" s="235"/>
      <c r="GE14" s="235"/>
      <c r="GF14" s="235"/>
      <c r="GG14" s="235"/>
      <c r="GH14" s="235"/>
      <c r="GI14" s="235"/>
      <c r="GJ14" s="235"/>
      <c r="GK14" s="235"/>
      <c r="GL14" s="235"/>
      <c r="GM14" s="235"/>
      <c r="GN14" s="235"/>
      <c r="GO14" s="235"/>
      <c r="GP14" s="235"/>
      <c r="GQ14" s="235"/>
      <c r="GR14" s="235"/>
      <c r="GS14" s="235"/>
      <c r="GT14" s="235"/>
      <c r="GU14" s="235"/>
      <c r="GV14" s="235"/>
      <c r="GW14" s="235"/>
      <c r="GX14" s="235"/>
      <c r="GY14" s="235"/>
      <c r="GZ14" s="235"/>
      <c r="HA14" s="235"/>
      <c r="HB14" s="231"/>
      <c r="HC14" s="231"/>
      <c r="HD14" s="231"/>
      <c r="HE14" s="231"/>
      <c r="HF14" s="231"/>
      <c r="HG14" s="231"/>
      <c r="HH14" s="231"/>
      <c r="HI14" s="231"/>
      <c r="HJ14" s="231"/>
      <c r="HK14" s="231"/>
      <c r="HL14" s="231"/>
      <c r="HM14" s="231"/>
      <c r="HN14" s="231"/>
      <c r="HO14" s="231"/>
      <c r="HP14" s="231"/>
      <c r="HQ14" s="231"/>
      <c r="HR14" s="231"/>
      <c r="HS14" s="231"/>
      <c r="HT14" s="231"/>
      <c r="HU14" s="231"/>
      <c r="HV14" s="231"/>
      <c r="HW14" s="231"/>
      <c r="HX14" s="231"/>
      <c r="HY14" s="231"/>
      <c r="HZ14" s="231"/>
      <c r="IA14" s="231"/>
    </row>
    <row r="15" spans="1:235" s="230" customFormat="1" ht="42" customHeight="1">
      <c r="A15" s="280"/>
      <c r="B15" s="280"/>
      <c r="C15" s="281" t="s">
        <v>302</v>
      </c>
      <c r="D15" s="282">
        <f t="shared" ref="D15" si="0">D16+D19</f>
        <v>32453.027999999998</v>
      </c>
      <c r="E15" s="282"/>
      <c r="F15" s="283" t="s">
        <v>53</v>
      </c>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c r="EU15" s="284"/>
      <c r="EV15" s="284"/>
      <c r="EW15" s="284"/>
      <c r="EX15" s="284"/>
      <c r="EY15" s="284"/>
      <c r="EZ15" s="284"/>
      <c r="FA15" s="284"/>
      <c r="FB15" s="284"/>
      <c r="FC15" s="284"/>
      <c r="FD15" s="284"/>
      <c r="FE15" s="284"/>
      <c r="FF15" s="284"/>
      <c r="FG15" s="284"/>
      <c r="FH15" s="284"/>
      <c r="FI15" s="284"/>
      <c r="FJ15" s="284"/>
      <c r="FK15" s="284"/>
      <c r="FL15" s="284"/>
      <c r="FM15" s="284"/>
      <c r="FN15" s="284"/>
      <c r="FO15" s="284"/>
      <c r="FP15" s="284"/>
      <c r="FQ15" s="284"/>
      <c r="FR15" s="284"/>
      <c r="FS15" s="284"/>
      <c r="FT15" s="284"/>
      <c r="FU15" s="284"/>
      <c r="FV15" s="284"/>
      <c r="FW15" s="284"/>
      <c r="FX15" s="284"/>
      <c r="FY15" s="284"/>
      <c r="FZ15" s="284"/>
      <c r="GA15" s="284"/>
      <c r="GB15" s="284"/>
      <c r="GC15" s="284"/>
      <c r="GD15" s="284"/>
      <c r="GE15" s="284"/>
      <c r="GF15" s="284"/>
      <c r="GG15" s="284"/>
      <c r="GH15" s="284"/>
      <c r="GI15" s="284"/>
      <c r="GJ15" s="284"/>
      <c r="GK15" s="284"/>
      <c r="GL15" s="284"/>
      <c r="GM15" s="284"/>
      <c r="GN15" s="284"/>
      <c r="GO15" s="284"/>
      <c r="GP15" s="284"/>
      <c r="GQ15" s="284"/>
      <c r="GR15" s="284"/>
      <c r="GS15" s="284"/>
      <c r="GT15" s="284"/>
      <c r="GU15" s="284"/>
      <c r="GV15" s="284"/>
      <c r="GW15" s="284"/>
      <c r="GX15" s="284"/>
      <c r="GY15" s="284"/>
      <c r="GZ15" s="284"/>
      <c r="HA15" s="284"/>
      <c r="HB15" s="285"/>
      <c r="HC15" s="285"/>
      <c r="HD15" s="285"/>
      <c r="HE15" s="285"/>
      <c r="HF15" s="285"/>
      <c r="HG15" s="285"/>
      <c r="HH15" s="285"/>
      <c r="HI15" s="285"/>
      <c r="HJ15" s="285"/>
      <c r="HK15" s="285"/>
      <c r="HL15" s="285"/>
      <c r="HM15" s="285"/>
      <c r="HN15" s="285"/>
      <c r="HO15" s="285"/>
      <c r="HP15" s="285"/>
      <c r="HQ15" s="285"/>
      <c r="HR15" s="285"/>
      <c r="HS15" s="285"/>
      <c r="HT15" s="285"/>
      <c r="HU15" s="285"/>
      <c r="HV15" s="285"/>
      <c r="HW15" s="285"/>
      <c r="HX15" s="285"/>
      <c r="HY15" s="285"/>
      <c r="HZ15" s="285"/>
      <c r="IA15" s="285"/>
    </row>
    <row r="16" spans="1:235" s="288" customFormat="1" ht="23.25" customHeight="1">
      <c r="A16" s="280"/>
      <c r="B16" s="280"/>
      <c r="C16" s="281" t="s">
        <v>54</v>
      </c>
      <c r="D16" s="282">
        <f>SUM(D17:D18)</f>
        <v>2843.0280000000002</v>
      </c>
      <c r="E16" s="282"/>
      <c r="F16" s="286"/>
      <c r="G16" s="287"/>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c r="FK16" s="284"/>
      <c r="FL16" s="284"/>
      <c r="FM16" s="284"/>
      <c r="FN16" s="284"/>
      <c r="FO16" s="284"/>
      <c r="FP16" s="284"/>
      <c r="FQ16" s="284"/>
      <c r="FR16" s="284"/>
      <c r="FS16" s="284"/>
      <c r="FT16" s="284"/>
      <c r="FU16" s="284"/>
      <c r="FV16" s="284"/>
      <c r="FW16" s="284"/>
      <c r="FX16" s="284"/>
      <c r="FY16" s="284"/>
      <c r="FZ16" s="284"/>
      <c r="GA16" s="284"/>
      <c r="GB16" s="284"/>
      <c r="GC16" s="284"/>
      <c r="GD16" s="284"/>
      <c r="GE16" s="284"/>
      <c r="GF16" s="284"/>
      <c r="GG16" s="284"/>
      <c r="GH16" s="284"/>
      <c r="GI16" s="284"/>
      <c r="GJ16" s="284"/>
      <c r="GK16" s="284"/>
      <c r="GL16" s="284"/>
      <c r="GM16" s="284"/>
      <c r="GN16" s="284"/>
      <c r="GO16" s="284"/>
      <c r="GP16" s="284"/>
      <c r="GQ16" s="284"/>
      <c r="GR16" s="284"/>
      <c r="GS16" s="284"/>
      <c r="GT16" s="284"/>
      <c r="GU16" s="284"/>
      <c r="GV16" s="284"/>
      <c r="GW16" s="284"/>
      <c r="GX16" s="284"/>
      <c r="GY16" s="284"/>
      <c r="GZ16" s="284"/>
      <c r="HA16" s="284"/>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row>
    <row r="17" spans="1:235" ht="23.25" customHeight="1">
      <c r="A17" s="225" t="s">
        <v>11</v>
      </c>
      <c r="B17" s="225" t="s">
        <v>13</v>
      </c>
      <c r="C17" s="226" t="s">
        <v>273</v>
      </c>
      <c r="D17" s="227">
        <f>1*100*1*9</f>
        <v>900</v>
      </c>
      <c r="E17" s="227"/>
      <c r="F17" s="228" t="s">
        <v>56</v>
      </c>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30"/>
      <c r="HC17" s="230"/>
      <c r="HD17" s="230"/>
      <c r="HE17" s="230"/>
      <c r="HF17" s="230"/>
      <c r="HG17" s="230"/>
      <c r="HH17" s="230"/>
      <c r="HI17" s="230"/>
      <c r="HJ17" s="230"/>
      <c r="HK17" s="230"/>
      <c r="HL17" s="230"/>
      <c r="HM17" s="230"/>
      <c r="HN17" s="230"/>
      <c r="HO17" s="230"/>
      <c r="HP17" s="230"/>
      <c r="HQ17" s="230"/>
      <c r="HR17" s="230"/>
      <c r="HS17" s="230"/>
      <c r="HT17" s="230"/>
      <c r="HU17" s="230"/>
      <c r="HV17" s="230"/>
      <c r="HW17" s="230"/>
      <c r="HX17" s="230"/>
      <c r="HY17" s="230"/>
      <c r="HZ17" s="230"/>
      <c r="IA17" s="231"/>
    </row>
    <row r="18" spans="1:235" ht="36" customHeight="1">
      <c r="A18" s="225" t="s">
        <v>11</v>
      </c>
      <c r="B18" s="225" t="s">
        <v>14</v>
      </c>
      <c r="C18" s="226" t="s">
        <v>287</v>
      </c>
      <c r="D18" s="289">
        <f>27*1*7.996*9</f>
        <v>1943.0280000000002</v>
      </c>
      <c r="E18" s="290"/>
      <c r="F18" s="226" t="s">
        <v>58</v>
      </c>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c r="EH18" s="235"/>
      <c r="EI18" s="235"/>
      <c r="EJ18" s="235"/>
      <c r="EK18" s="235"/>
      <c r="EL18" s="235"/>
      <c r="EM18" s="235"/>
      <c r="EN18" s="235"/>
      <c r="EO18" s="235"/>
      <c r="EP18" s="235"/>
      <c r="EQ18" s="235"/>
      <c r="ER18" s="235"/>
      <c r="ES18" s="235"/>
      <c r="ET18" s="235"/>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235"/>
      <c r="FX18" s="235"/>
      <c r="FY18" s="235"/>
      <c r="FZ18" s="235"/>
      <c r="GA18" s="235"/>
      <c r="GB18" s="235"/>
      <c r="GC18" s="235"/>
      <c r="GD18" s="235"/>
      <c r="GE18" s="235"/>
      <c r="GF18" s="235"/>
      <c r="GG18" s="235"/>
      <c r="GH18" s="235"/>
      <c r="GI18" s="235"/>
      <c r="GJ18" s="235"/>
      <c r="GK18" s="235"/>
      <c r="GL18" s="235"/>
      <c r="GM18" s="235"/>
      <c r="GN18" s="235"/>
      <c r="GO18" s="235"/>
      <c r="GP18" s="235"/>
      <c r="GQ18" s="235"/>
      <c r="GR18" s="235"/>
      <c r="GS18" s="235"/>
      <c r="GT18" s="235"/>
      <c r="GU18" s="235"/>
      <c r="GV18" s="235"/>
      <c r="GW18" s="235"/>
      <c r="GX18" s="235"/>
      <c r="GY18" s="235"/>
      <c r="GZ18" s="235"/>
      <c r="HA18" s="235"/>
      <c r="IA18" s="246"/>
    </row>
    <row r="19" spans="1:235" s="288" customFormat="1" ht="33" customHeight="1">
      <c r="A19" s="280" t="s">
        <v>30</v>
      </c>
      <c r="B19" s="280" t="s">
        <v>31</v>
      </c>
      <c r="C19" s="281" t="s">
        <v>303</v>
      </c>
      <c r="D19" s="291">
        <f>30*7*1*141</f>
        <v>29610</v>
      </c>
      <c r="E19" s="291"/>
      <c r="F19" s="213" t="s">
        <v>58</v>
      </c>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c r="HX19" s="292"/>
      <c r="HY19" s="292"/>
      <c r="HZ19" s="292"/>
      <c r="IA19" s="293"/>
    </row>
    <row r="20" spans="1:235" ht="39" customHeight="1">
      <c r="A20" s="294"/>
      <c r="B20" s="294"/>
      <c r="C20" s="232" t="s">
        <v>304</v>
      </c>
      <c r="D20" s="233">
        <f t="shared" ref="D20" si="1">SUM(D21:D23)</f>
        <v>8640</v>
      </c>
      <c r="E20" s="233"/>
      <c r="F20" s="295"/>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4"/>
      <c r="GE20" s="234"/>
      <c r="GF20" s="234"/>
      <c r="GG20" s="234"/>
      <c r="GH20" s="234"/>
      <c r="GI20" s="234"/>
      <c r="GJ20" s="234"/>
      <c r="GK20" s="234"/>
      <c r="GL20" s="234"/>
      <c r="GM20" s="234"/>
      <c r="GN20" s="234"/>
      <c r="GO20" s="234"/>
      <c r="GP20" s="234"/>
      <c r="GQ20" s="234"/>
      <c r="GR20" s="234"/>
      <c r="GS20" s="234"/>
      <c r="GT20" s="234"/>
      <c r="GU20" s="234"/>
      <c r="GV20" s="234"/>
      <c r="GW20" s="234"/>
      <c r="GX20" s="234"/>
      <c r="GY20" s="234"/>
      <c r="GZ20" s="234"/>
      <c r="HA20" s="234"/>
      <c r="HB20" s="288"/>
      <c r="HC20" s="288"/>
      <c r="HD20" s="288"/>
      <c r="HE20" s="288"/>
      <c r="HF20" s="288"/>
      <c r="HG20" s="288"/>
      <c r="HH20" s="288"/>
      <c r="HI20" s="288"/>
      <c r="HJ20" s="288"/>
      <c r="HK20" s="288"/>
      <c r="HL20" s="288"/>
      <c r="HM20" s="288"/>
      <c r="HN20" s="288"/>
      <c r="HO20" s="288"/>
      <c r="HP20" s="288"/>
      <c r="HQ20" s="288"/>
      <c r="HR20" s="288"/>
      <c r="HS20" s="288"/>
      <c r="HT20" s="288"/>
      <c r="HU20" s="288"/>
      <c r="HV20" s="288"/>
      <c r="HW20" s="288"/>
      <c r="HX20" s="288"/>
      <c r="HY20" s="288"/>
      <c r="HZ20" s="288"/>
      <c r="IA20" s="288"/>
    </row>
    <row r="21" spans="1:235" ht="16.5" customHeight="1">
      <c r="A21" s="225" t="s">
        <v>30</v>
      </c>
      <c r="B21" s="225" t="s">
        <v>31</v>
      </c>
      <c r="C21" s="296" t="s">
        <v>274</v>
      </c>
      <c r="D21" s="238">
        <f>500*9</f>
        <v>4500</v>
      </c>
      <c r="E21" s="238"/>
      <c r="F21" s="107" t="s">
        <v>33</v>
      </c>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234"/>
      <c r="EN21" s="234"/>
      <c r="EO21" s="234"/>
      <c r="EP21" s="234"/>
      <c r="EQ21" s="234"/>
      <c r="ER21" s="234"/>
      <c r="ES21" s="234"/>
      <c r="ET21" s="234"/>
      <c r="EU21" s="234"/>
      <c r="EV21" s="234"/>
      <c r="EW21" s="234"/>
      <c r="EX21" s="234"/>
      <c r="EY21" s="234"/>
      <c r="EZ21" s="234"/>
      <c r="FA21" s="234"/>
      <c r="FB21" s="234"/>
      <c r="FC21" s="234"/>
      <c r="FD21" s="234"/>
      <c r="FE21" s="234"/>
      <c r="FF21" s="234"/>
      <c r="FG21" s="234"/>
      <c r="FH21" s="234"/>
      <c r="FI21" s="234"/>
      <c r="FJ21" s="234"/>
      <c r="FK21" s="234"/>
      <c r="FL21" s="234"/>
      <c r="FM21" s="234"/>
      <c r="FN21" s="234"/>
      <c r="FO21" s="234"/>
      <c r="FP21" s="234"/>
      <c r="FQ21" s="234"/>
      <c r="FR21" s="234"/>
      <c r="FS21" s="234"/>
      <c r="FT21" s="234"/>
      <c r="FU21" s="234"/>
      <c r="FV21" s="234"/>
      <c r="FW21" s="234"/>
      <c r="FX21" s="234"/>
      <c r="FY21" s="234"/>
      <c r="FZ21" s="234"/>
      <c r="GA21" s="234"/>
      <c r="GB21" s="234"/>
      <c r="GC21" s="234"/>
      <c r="GD21" s="234"/>
      <c r="GE21" s="234"/>
      <c r="GF21" s="234"/>
      <c r="GG21" s="234"/>
      <c r="GH21" s="234"/>
      <c r="GI21" s="234"/>
      <c r="GJ21" s="234"/>
      <c r="GK21" s="234"/>
      <c r="GL21" s="234"/>
      <c r="GM21" s="234"/>
      <c r="GN21" s="234"/>
      <c r="GO21" s="234"/>
      <c r="GP21" s="234"/>
      <c r="GQ21" s="234"/>
      <c r="GR21" s="234"/>
      <c r="GS21" s="234"/>
      <c r="GT21" s="234"/>
      <c r="GU21" s="234"/>
      <c r="GV21" s="234"/>
      <c r="GW21" s="234"/>
      <c r="GX21" s="234"/>
      <c r="GY21" s="234"/>
      <c r="GZ21" s="234"/>
      <c r="HA21" s="234"/>
      <c r="HB21" s="288"/>
      <c r="HC21" s="288"/>
      <c r="HD21" s="288"/>
      <c r="HE21" s="288"/>
      <c r="HF21" s="288"/>
      <c r="HG21" s="288"/>
      <c r="HH21" s="288"/>
      <c r="HI21" s="288"/>
      <c r="HJ21" s="288"/>
      <c r="HK21" s="288"/>
      <c r="HL21" s="288"/>
      <c r="HM21" s="288"/>
      <c r="HN21" s="288"/>
      <c r="HO21" s="288"/>
      <c r="HP21" s="288"/>
      <c r="HQ21" s="288"/>
      <c r="HR21" s="288"/>
      <c r="HS21" s="288"/>
      <c r="HT21" s="288"/>
      <c r="HU21" s="288"/>
      <c r="HV21" s="288"/>
      <c r="HW21" s="288"/>
      <c r="HX21" s="288"/>
      <c r="HY21" s="288"/>
      <c r="HZ21" s="288"/>
      <c r="IA21" s="288"/>
    </row>
    <row r="22" spans="1:235" ht="39.75" customHeight="1">
      <c r="A22" s="225" t="s">
        <v>30</v>
      </c>
      <c r="B22" s="225" t="s">
        <v>31</v>
      </c>
      <c r="C22" s="226" t="s">
        <v>275</v>
      </c>
      <c r="D22" s="290">
        <f>60*9</f>
        <v>540</v>
      </c>
      <c r="E22" s="290"/>
      <c r="F22" s="107" t="s">
        <v>61</v>
      </c>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35"/>
      <c r="GE22" s="235"/>
      <c r="GF22" s="235"/>
      <c r="GG22" s="235"/>
      <c r="GH22" s="235"/>
      <c r="GI22" s="235"/>
      <c r="GJ22" s="235"/>
      <c r="GK22" s="235"/>
      <c r="GL22" s="235"/>
      <c r="GM22" s="235"/>
      <c r="GN22" s="235"/>
      <c r="GO22" s="235"/>
      <c r="GP22" s="235"/>
      <c r="GQ22" s="235"/>
      <c r="GR22" s="235"/>
      <c r="GS22" s="235"/>
      <c r="GT22" s="235"/>
      <c r="GU22" s="235"/>
      <c r="GV22" s="235"/>
      <c r="GW22" s="235"/>
      <c r="GX22" s="235"/>
      <c r="GY22" s="235"/>
      <c r="GZ22" s="235"/>
      <c r="HA22" s="235"/>
      <c r="IA22" s="246"/>
    </row>
    <row r="23" spans="1:235" ht="34.5" customHeight="1">
      <c r="A23" s="225" t="s">
        <v>9</v>
      </c>
      <c r="B23" s="225" t="s">
        <v>10</v>
      </c>
      <c r="C23" s="296" t="s">
        <v>276</v>
      </c>
      <c r="D23" s="238">
        <f>50*2*4*9</f>
        <v>3600</v>
      </c>
      <c r="E23" s="238"/>
      <c r="F23" s="224" t="s">
        <v>63</v>
      </c>
      <c r="G23" s="235" t="s">
        <v>64</v>
      </c>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row>
    <row r="24" spans="1:235" ht="36" customHeight="1">
      <c r="A24" s="225"/>
      <c r="B24" s="225"/>
      <c r="C24" s="232" t="s">
        <v>277</v>
      </c>
      <c r="D24" s="233">
        <f t="shared" ref="D24" si="2">SUM(D25:D26)</f>
        <v>4960</v>
      </c>
      <c r="E24" s="233"/>
      <c r="F24" s="224"/>
      <c r="G24" s="234" t="s">
        <v>253</v>
      </c>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35"/>
      <c r="GE24" s="235"/>
      <c r="GF24" s="235"/>
      <c r="GG24" s="235"/>
      <c r="GH24" s="235"/>
      <c r="GI24" s="235"/>
      <c r="GJ24" s="235"/>
      <c r="GK24" s="235"/>
      <c r="GL24" s="235"/>
      <c r="GM24" s="235"/>
      <c r="GN24" s="235"/>
      <c r="GO24" s="235"/>
      <c r="GP24" s="235"/>
      <c r="GQ24" s="235"/>
      <c r="GR24" s="235"/>
      <c r="GS24" s="235"/>
      <c r="GT24" s="235"/>
      <c r="GU24" s="235"/>
      <c r="GV24" s="235"/>
      <c r="GW24" s="235"/>
      <c r="GX24" s="235"/>
      <c r="GY24" s="235"/>
      <c r="GZ24" s="235"/>
      <c r="HA24" s="235"/>
    </row>
    <row r="25" spans="1:235" ht="30" customHeight="1">
      <c r="A25" s="225"/>
      <c r="B25" s="225"/>
      <c r="C25" s="237" t="s">
        <v>282</v>
      </c>
      <c r="D25" s="238">
        <f>4*30*7*4</f>
        <v>3360</v>
      </c>
      <c r="E25" s="238"/>
      <c r="F25" s="224"/>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row>
    <row r="26" spans="1:235" ht="22.15" customHeight="1">
      <c r="A26" s="225"/>
      <c r="B26" s="225"/>
      <c r="C26" s="235" t="s">
        <v>278</v>
      </c>
      <c r="D26" s="238">
        <f>100*4*4</f>
        <v>1600</v>
      </c>
      <c r="E26" s="238"/>
      <c r="F26" s="224"/>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row>
    <row r="27" spans="1:235" ht="29.25" customHeight="1">
      <c r="A27" s="297"/>
      <c r="B27" s="297"/>
      <c r="C27" s="298" t="s">
        <v>78</v>
      </c>
      <c r="D27" s="279">
        <f>D28+D47</f>
        <v>27450</v>
      </c>
      <c r="E27" s="279"/>
      <c r="F27" s="299"/>
      <c r="G27" s="284">
        <v>380</v>
      </c>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row>
    <row r="28" spans="1:235" ht="17.25" customHeight="1">
      <c r="A28" s="294"/>
      <c r="B28" s="294"/>
      <c r="C28" s="213" t="s">
        <v>79</v>
      </c>
      <c r="D28" s="233">
        <f>D29+D32+D37</f>
        <v>18990</v>
      </c>
      <c r="E28" s="233"/>
      <c r="F28" s="242" t="s">
        <v>80</v>
      </c>
      <c r="G28" s="300"/>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ET28" s="234"/>
      <c r="EU28" s="234"/>
      <c r="EV28" s="234"/>
      <c r="EW28" s="234"/>
      <c r="EX28" s="234"/>
      <c r="EY28" s="234"/>
      <c r="EZ28" s="234"/>
      <c r="FA28" s="234"/>
      <c r="FB28" s="234"/>
      <c r="FC28" s="234"/>
      <c r="FD28" s="234"/>
      <c r="FE28" s="234"/>
      <c r="FF28" s="234"/>
      <c r="FG28" s="234"/>
      <c r="FH28" s="234"/>
      <c r="FI28" s="234"/>
      <c r="FJ28" s="234"/>
      <c r="FK28" s="234"/>
      <c r="FL28" s="234"/>
      <c r="FM28" s="234"/>
      <c r="FN28" s="234"/>
      <c r="FO28" s="234"/>
      <c r="FP28" s="234"/>
      <c r="FQ28" s="234"/>
      <c r="FR28" s="234"/>
      <c r="FS28" s="234"/>
      <c r="FT28" s="234"/>
      <c r="FU28" s="234"/>
      <c r="FV28" s="234"/>
      <c r="FW28" s="234"/>
      <c r="FX28" s="234"/>
      <c r="FY28" s="234"/>
      <c r="FZ28" s="234"/>
      <c r="GA28" s="234"/>
      <c r="GB28" s="234"/>
      <c r="GC28" s="234"/>
      <c r="GD28" s="234"/>
      <c r="GE28" s="234"/>
      <c r="GF28" s="234"/>
      <c r="GG28" s="234"/>
      <c r="GH28" s="234"/>
      <c r="GI28" s="234"/>
      <c r="GJ28" s="234"/>
      <c r="GK28" s="234"/>
      <c r="GL28" s="234"/>
      <c r="GM28" s="234"/>
      <c r="GN28" s="234"/>
      <c r="GO28" s="234"/>
      <c r="GP28" s="234"/>
      <c r="GQ28" s="234"/>
      <c r="GR28" s="234"/>
      <c r="GS28" s="234"/>
      <c r="GT28" s="234"/>
      <c r="GU28" s="234"/>
      <c r="GV28" s="234"/>
      <c r="GW28" s="234"/>
      <c r="GX28" s="234"/>
      <c r="GY28" s="234"/>
      <c r="GZ28" s="234"/>
      <c r="HA28" s="234"/>
    </row>
    <row r="29" spans="1:235" s="303" customFormat="1" ht="25.5" customHeight="1">
      <c r="A29" s="301"/>
      <c r="B29" s="301"/>
      <c r="C29" s="213" t="s">
        <v>247</v>
      </c>
      <c r="D29" s="302">
        <f t="shared" ref="D29" si="3">SUM(D30:D31)</f>
        <v>2790</v>
      </c>
      <c r="E29" s="302"/>
      <c r="F29" s="213"/>
    </row>
    <row r="30" spans="1:235" ht="22.5" customHeight="1">
      <c r="A30" s="225" t="s">
        <v>11</v>
      </c>
      <c r="B30" s="225" t="s">
        <v>13</v>
      </c>
      <c r="C30" s="226" t="s">
        <v>279</v>
      </c>
      <c r="D30" s="304">
        <f>1*100*1*9</f>
        <v>900</v>
      </c>
      <c r="E30" s="304"/>
      <c r="F30" s="228" t="s">
        <v>56</v>
      </c>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row>
    <row r="31" spans="1:235" s="235" customFormat="1" ht="22.5">
      <c r="A31" s="225">
        <v>7000</v>
      </c>
      <c r="B31" s="225">
        <v>7001</v>
      </c>
      <c r="C31" s="226" t="s">
        <v>286</v>
      </c>
      <c r="D31" s="226">
        <f>30*1*7*9</f>
        <v>1890</v>
      </c>
      <c r="E31" s="226"/>
      <c r="F31" s="226" t="s">
        <v>58</v>
      </c>
    </row>
    <row r="32" spans="1:235" s="244" customFormat="1" ht="38.25" customHeight="1">
      <c r="A32" s="239"/>
      <c r="B32" s="239"/>
      <c r="C32" s="240" t="s">
        <v>257</v>
      </c>
      <c r="D32" s="241">
        <f>SUM(D33)</f>
        <v>9000</v>
      </c>
      <c r="E32" s="241"/>
      <c r="F32" s="242" t="s">
        <v>80</v>
      </c>
      <c r="G32" s="243"/>
    </row>
    <row r="33" spans="1:235" s="307" customFormat="1" ht="27" customHeight="1">
      <c r="A33" s="305"/>
      <c r="B33" s="305"/>
      <c r="C33" s="306" t="s">
        <v>258</v>
      </c>
      <c r="D33" s="306">
        <f t="shared" ref="D33" si="4">SUM(D34:D36)</f>
        <v>9000</v>
      </c>
      <c r="E33" s="306"/>
      <c r="F33" s="227"/>
    </row>
    <row r="34" spans="1:235" s="251" customFormat="1" ht="24.75" customHeight="1">
      <c r="A34" s="308">
        <v>7000</v>
      </c>
      <c r="B34" s="308">
        <v>7049</v>
      </c>
      <c r="C34" s="107" t="s">
        <v>284</v>
      </c>
      <c r="D34" s="238">
        <f>200*1*1*9</f>
        <v>1800</v>
      </c>
      <c r="E34" s="238"/>
      <c r="F34" s="107" t="s">
        <v>102</v>
      </c>
    </row>
    <row r="35" spans="1:235" s="251" customFormat="1" ht="27.75" customHeight="1">
      <c r="A35" s="309">
        <v>6600</v>
      </c>
      <c r="B35" s="309">
        <v>6606</v>
      </c>
      <c r="C35" s="107" t="s">
        <v>283</v>
      </c>
      <c r="D35" s="238">
        <f>1*300*9</f>
        <v>2700</v>
      </c>
      <c r="E35" s="238"/>
      <c r="F35" s="107"/>
    </row>
    <row r="36" spans="1:235" s="251" customFormat="1" ht="22.5">
      <c r="A36" s="308">
        <v>7000</v>
      </c>
      <c r="B36" s="308">
        <v>7001</v>
      </c>
      <c r="C36" s="107" t="s">
        <v>285</v>
      </c>
      <c r="D36" s="238">
        <f>50*10*1*9</f>
        <v>4500</v>
      </c>
      <c r="E36" s="238"/>
      <c r="F36" s="226" t="s">
        <v>110</v>
      </c>
    </row>
    <row r="37" spans="1:235" s="313" customFormat="1" ht="47.25" customHeight="1">
      <c r="A37" s="310"/>
      <c r="B37" s="310"/>
      <c r="C37" s="213" t="s">
        <v>111</v>
      </c>
      <c r="D37" s="233">
        <f t="shared" ref="D37" si="5">D38+D41+D44</f>
        <v>7200</v>
      </c>
      <c r="E37" s="233"/>
      <c r="F37" s="242" t="s">
        <v>80</v>
      </c>
      <c r="G37" s="311"/>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312"/>
      <c r="CB37" s="312"/>
      <c r="CC37" s="312"/>
      <c r="CD37" s="312"/>
      <c r="CE37" s="312"/>
      <c r="CF37" s="312"/>
      <c r="CG37" s="312"/>
      <c r="CH37" s="312"/>
      <c r="CI37" s="312"/>
      <c r="CJ37" s="312"/>
      <c r="CK37" s="312"/>
      <c r="CL37" s="312"/>
      <c r="CM37" s="312"/>
      <c r="CN37" s="312"/>
      <c r="CO37" s="312"/>
      <c r="CP37" s="312"/>
      <c r="CQ37" s="312"/>
      <c r="CR37" s="312"/>
      <c r="CS37" s="312"/>
      <c r="CT37" s="312"/>
      <c r="CU37" s="312"/>
      <c r="CV37" s="312"/>
      <c r="CW37" s="312"/>
      <c r="CX37" s="312"/>
      <c r="CY37" s="312"/>
      <c r="CZ37" s="312"/>
      <c r="DA37" s="312"/>
      <c r="DB37" s="312"/>
      <c r="DC37" s="312"/>
      <c r="DD37" s="312"/>
      <c r="DE37" s="312"/>
      <c r="DF37" s="312"/>
      <c r="DG37" s="312"/>
      <c r="DH37" s="312"/>
      <c r="DI37" s="312"/>
      <c r="DJ37" s="312"/>
      <c r="DK37" s="312"/>
      <c r="DL37" s="312"/>
      <c r="DM37" s="312"/>
      <c r="DN37" s="312"/>
      <c r="DO37" s="312"/>
      <c r="DP37" s="312"/>
      <c r="DQ37" s="312"/>
      <c r="DR37" s="312"/>
      <c r="DS37" s="312"/>
      <c r="DT37" s="312"/>
      <c r="DU37" s="312"/>
      <c r="DV37" s="312"/>
      <c r="DW37" s="312"/>
      <c r="DX37" s="312"/>
      <c r="DY37" s="312"/>
      <c r="DZ37" s="312"/>
      <c r="EA37" s="312"/>
      <c r="EB37" s="312"/>
      <c r="EC37" s="312"/>
      <c r="ED37" s="312"/>
      <c r="EE37" s="312"/>
      <c r="EF37" s="312"/>
      <c r="EG37" s="312"/>
      <c r="EH37" s="312"/>
      <c r="EI37" s="312"/>
      <c r="EJ37" s="312"/>
      <c r="EK37" s="312"/>
      <c r="EL37" s="312"/>
      <c r="EM37" s="312"/>
      <c r="EN37" s="312"/>
      <c r="EO37" s="312"/>
      <c r="EP37" s="312"/>
      <c r="EQ37" s="312"/>
      <c r="ER37" s="312"/>
      <c r="ES37" s="312"/>
      <c r="ET37" s="312"/>
      <c r="EU37" s="312"/>
      <c r="EV37" s="312"/>
      <c r="EW37" s="312"/>
      <c r="EX37" s="312"/>
      <c r="EY37" s="312"/>
      <c r="EZ37" s="312"/>
      <c r="FA37" s="312"/>
      <c r="FB37" s="312"/>
      <c r="FC37" s="312"/>
      <c r="FD37" s="312"/>
      <c r="FE37" s="312"/>
      <c r="FF37" s="312"/>
      <c r="FG37" s="312"/>
      <c r="FH37" s="312"/>
      <c r="FI37" s="312"/>
      <c r="FJ37" s="312"/>
      <c r="FK37" s="312"/>
      <c r="FL37" s="312"/>
      <c r="FM37" s="312"/>
      <c r="FN37" s="312"/>
      <c r="FO37" s="312"/>
      <c r="FP37" s="312"/>
      <c r="FQ37" s="312"/>
      <c r="FR37" s="312"/>
      <c r="FS37" s="312"/>
      <c r="FT37" s="312"/>
      <c r="FU37" s="312"/>
      <c r="FV37" s="312"/>
      <c r="FW37" s="312"/>
      <c r="FX37" s="312"/>
      <c r="FY37" s="312"/>
      <c r="FZ37" s="312"/>
      <c r="GA37" s="312"/>
      <c r="GB37" s="312"/>
      <c r="GC37" s="312"/>
      <c r="GD37" s="312"/>
      <c r="GE37" s="312"/>
      <c r="GF37" s="312"/>
      <c r="GG37" s="312"/>
      <c r="GH37" s="312"/>
      <c r="GI37" s="312"/>
      <c r="GJ37" s="312"/>
      <c r="GK37" s="312"/>
      <c r="GL37" s="312"/>
      <c r="GM37" s="312"/>
      <c r="GN37" s="312"/>
      <c r="GO37" s="312"/>
      <c r="GP37" s="312"/>
      <c r="GQ37" s="312"/>
      <c r="GR37" s="312"/>
      <c r="GS37" s="312"/>
      <c r="GT37" s="312"/>
      <c r="GU37" s="312"/>
      <c r="GV37" s="312"/>
      <c r="GW37" s="312"/>
      <c r="GX37" s="312"/>
      <c r="GY37" s="312"/>
      <c r="GZ37" s="312"/>
      <c r="HA37" s="312"/>
    </row>
    <row r="38" spans="1:235" s="318" customFormat="1" ht="45" customHeight="1">
      <c r="A38" s="314"/>
      <c r="B38" s="314"/>
      <c r="C38" s="315" t="s">
        <v>112</v>
      </c>
      <c r="D38" s="316">
        <f t="shared" ref="D38" si="6">SUM(D39:D40)</f>
        <v>2400</v>
      </c>
      <c r="E38" s="316"/>
      <c r="F38" s="242" t="s">
        <v>80</v>
      </c>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317"/>
      <c r="HC38" s="317"/>
      <c r="HD38" s="317"/>
      <c r="HE38" s="317"/>
      <c r="HF38" s="317"/>
      <c r="HG38" s="317"/>
      <c r="HH38" s="317"/>
      <c r="HI38" s="317"/>
      <c r="HJ38" s="317"/>
      <c r="HK38" s="317"/>
      <c r="HL38" s="317"/>
      <c r="HM38" s="317"/>
      <c r="HN38" s="317"/>
      <c r="HO38" s="317"/>
      <c r="HP38" s="317"/>
      <c r="HQ38" s="317"/>
      <c r="HR38" s="317"/>
      <c r="HS38" s="317"/>
      <c r="HT38" s="317"/>
      <c r="HU38" s="317"/>
      <c r="HV38" s="317"/>
      <c r="HW38" s="317"/>
      <c r="HX38" s="317"/>
      <c r="HY38" s="317"/>
      <c r="HZ38" s="317"/>
      <c r="IA38" s="317"/>
    </row>
    <row r="39" spans="1:235" ht="28.5" customHeight="1">
      <c r="A39" s="225" t="s">
        <v>11</v>
      </c>
      <c r="B39" s="225" t="s">
        <v>13</v>
      </c>
      <c r="C39" s="319" t="s">
        <v>248</v>
      </c>
      <c r="D39" s="238">
        <v>400</v>
      </c>
      <c r="E39" s="238"/>
      <c r="F39" s="320" t="s">
        <v>114</v>
      </c>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c r="GM39" s="284"/>
      <c r="GN39" s="284"/>
      <c r="GO39" s="284"/>
      <c r="GP39" s="284"/>
      <c r="GQ39" s="284"/>
      <c r="GR39" s="284"/>
      <c r="GS39" s="284"/>
      <c r="GT39" s="284"/>
      <c r="GU39" s="284"/>
      <c r="GV39" s="284"/>
      <c r="GW39" s="284"/>
      <c r="GX39" s="284"/>
      <c r="GY39" s="284"/>
      <c r="GZ39" s="284"/>
      <c r="HA39" s="284"/>
      <c r="HB39" s="285"/>
      <c r="HC39" s="285"/>
      <c r="HD39" s="285"/>
      <c r="HE39" s="285"/>
      <c r="HF39" s="285"/>
      <c r="HG39" s="285"/>
      <c r="HH39" s="285"/>
      <c r="HI39" s="285"/>
      <c r="HJ39" s="285"/>
      <c r="HK39" s="285"/>
      <c r="HL39" s="285"/>
      <c r="HM39" s="285"/>
      <c r="HN39" s="285"/>
      <c r="HO39" s="285"/>
      <c r="HP39" s="285"/>
      <c r="HQ39" s="285"/>
      <c r="HR39" s="285"/>
      <c r="HS39" s="285"/>
      <c r="HT39" s="285"/>
      <c r="HU39" s="285"/>
      <c r="HV39" s="285"/>
      <c r="HW39" s="285"/>
      <c r="HX39" s="285"/>
      <c r="HY39" s="285"/>
      <c r="HZ39" s="285"/>
      <c r="IA39" s="285"/>
    </row>
    <row r="40" spans="1:235" s="235" customFormat="1" ht="28.5" customHeight="1">
      <c r="A40" s="225" t="s">
        <v>11</v>
      </c>
      <c r="B40" s="225" t="s">
        <v>14</v>
      </c>
      <c r="C40" s="296" t="s">
        <v>249</v>
      </c>
      <c r="D40" s="238">
        <v>2000</v>
      </c>
      <c r="E40" s="238"/>
      <c r="F40" s="226" t="s">
        <v>116</v>
      </c>
    </row>
    <row r="41" spans="1:235" ht="31.5" customHeight="1">
      <c r="A41" s="321"/>
      <c r="B41" s="321"/>
      <c r="C41" s="315" t="s">
        <v>117</v>
      </c>
      <c r="D41" s="227">
        <f t="shared" ref="D41" si="7">SUM(D42:D43)</f>
        <v>3600</v>
      </c>
      <c r="E41" s="227"/>
      <c r="F41" s="242" t="s">
        <v>80</v>
      </c>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row>
    <row r="42" spans="1:235" ht="28.5" customHeight="1">
      <c r="A42" s="225" t="s">
        <v>11</v>
      </c>
      <c r="B42" s="225" t="s">
        <v>13</v>
      </c>
      <c r="C42" s="319" t="s">
        <v>280</v>
      </c>
      <c r="D42" s="238">
        <f>200*1*3</f>
        <v>600</v>
      </c>
      <c r="E42" s="238"/>
      <c r="F42" s="320" t="s">
        <v>114</v>
      </c>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c r="DO42" s="284"/>
      <c r="DP42" s="284"/>
      <c r="DQ42" s="284"/>
      <c r="DR42" s="284"/>
      <c r="DS42" s="284"/>
      <c r="DT42" s="284"/>
      <c r="DU42" s="284"/>
      <c r="DV42" s="284"/>
      <c r="DW42" s="284"/>
      <c r="DX42" s="284"/>
      <c r="DY42" s="284"/>
      <c r="DZ42" s="284"/>
      <c r="EA42" s="284"/>
      <c r="EB42" s="284"/>
      <c r="EC42" s="284"/>
      <c r="ED42" s="284"/>
      <c r="EE42" s="284"/>
      <c r="EF42" s="284"/>
      <c r="EG42" s="284"/>
      <c r="EH42" s="284"/>
      <c r="EI42" s="284"/>
      <c r="EJ42" s="284"/>
      <c r="EK42" s="284"/>
      <c r="EL42" s="284"/>
      <c r="EM42" s="284"/>
      <c r="EN42" s="284"/>
      <c r="EO42" s="284"/>
      <c r="EP42" s="284"/>
      <c r="EQ42" s="284"/>
      <c r="ER42" s="284"/>
      <c r="ES42" s="284"/>
      <c r="ET42" s="284"/>
      <c r="EU42" s="284"/>
      <c r="EV42" s="284"/>
      <c r="EW42" s="284"/>
      <c r="EX42" s="284"/>
      <c r="EY42" s="284"/>
      <c r="EZ42" s="284"/>
      <c r="FA42" s="284"/>
      <c r="FB42" s="284"/>
      <c r="FC42" s="284"/>
      <c r="FD42" s="284"/>
      <c r="FE42" s="284"/>
      <c r="FF42" s="284"/>
      <c r="FG42" s="284"/>
      <c r="FH42" s="284"/>
      <c r="FI42" s="284"/>
      <c r="FJ42" s="284"/>
      <c r="FK42" s="284"/>
      <c r="FL42" s="284"/>
      <c r="FM42" s="284"/>
      <c r="FN42" s="284"/>
      <c r="FO42" s="284"/>
      <c r="FP42" s="284"/>
      <c r="FQ42" s="284"/>
      <c r="FR42" s="284"/>
      <c r="FS42" s="284"/>
      <c r="FT42" s="284"/>
      <c r="FU42" s="284"/>
      <c r="FV42" s="284"/>
      <c r="FW42" s="284"/>
      <c r="FX42" s="284"/>
      <c r="FY42" s="284"/>
      <c r="FZ42" s="284"/>
      <c r="GA42" s="284"/>
      <c r="GB42" s="284"/>
      <c r="GC42" s="284"/>
      <c r="GD42" s="284"/>
      <c r="GE42" s="284"/>
      <c r="GF42" s="284"/>
      <c r="GG42" s="284"/>
      <c r="GH42" s="284"/>
      <c r="GI42" s="284"/>
      <c r="GJ42" s="284"/>
      <c r="GK42" s="284"/>
      <c r="GL42" s="284"/>
      <c r="GM42" s="284"/>
      <c r="GN42" s="284"/>
      <c r="GO42" s="284"/>
      <c r="GP42" s="284"/>
      <c r="GQ42" s="284"/>
      <c r="GR42" s="284"/>
      <c r="GS42" s="284"/>
      <c r="GT42" s="284"/>
      <c r="GU42" s="284"/>
      <c r="GV42" s="284"/>
      <c r="GW42" s="284"/>
      <c r="GX42" s="284"/>
      <c r="GY42" s="284"/>
      <c r="GZ42" s="284"/>
      <c r="HA42" s="284"/>
      <c r="HB42" s="285"/>
      <c r="HC42" s="285"/>
      <c r="HD42" s="285"/>
      <c r="HE42" s="285"/>
      <c r="HF42" s="285"/>
      <c r="HG42" s="285"/>
      <c r="HH42" s="285"/>
      <c r="HI42" s="285"/>
      <c r="HJ42" s="285"/>
      <c r="HK42" s="285"/>
      <c r="HL42" s="285"/>
      <c r="HM42" s="285"/>
      <c r="HN42" s="285"/>
      <c r="HO42" s="285"/>
      <c r="HP42" s="285"/>
      <c r="HQ42" s="285"/>
      <c r="HR42" s="285"/>
      <c r="HS42" s="285"/>
      <c r="HT42" s="285"/>
      <c r="HU42" s="285"/>
      <c r="HV42" s="285"/>
      <c r="HW42" s="285"/>
      <c r="HX42" s="285"/>
      <c r="HY42" s="285"/>
      <c r="HZ42" s="285"/>
      <c r="IA42" s="285"/>
    </row>
    <row r="43" spans="1:235" ht="37.5" customHeight="1">
      <c r="A43" s="225" t="s">
        <v>11</v>
      </c>
      <c r="B43" s="225" t="s">
        <v>14</v>
      </c>
      <c r="C43" s="320" t="s">
        <v>281</v>
      </c>
      <c r="D43" s="238">
        <f>1000*3</f>
        <v>3000</v>
      </c>
      <c r="E43" s="238"/>
      <c r="F43" s="320" t="s">
        <v>120</v>
      </c>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c r="BY43" s="235"/>
      <c r="BZ43" s="235"/>
      <c r="CA43" s="235"/>
      <c r="CB43" s="235"/>
      <c r="CC43" s="235"/>
      <c r="CD43" s="235"/>
      <c r="CE43" s="235"/>
      <c r="CF43" s="235"/>
      <c r="CG43" s="235"/>
      <c r="CH43" s="235"/>
      <c r="CI43" s="235"/>
      <c r="CJ43" s="235"/>
      <c r="CK43" s="235"/>
      <c r="CL43" s="235"/>
      <c r="CM43" s="235"/>
      <c r="CN43" s="235"/>
      <c r="CO43" s="235"/>
      <c r="CP43" s="235"/>
      <c r="CQ43" s="235"/>
      <c r="CR43" s="235"/>
      <c r="CS43" s="235"/>
      <c r="CT43" s="235"/>
      <c r="CU43" s="235"/>
      <c r="CV43" s="235"/>
      <c r="CW43" s="235"/>
      <c r="CX43" s="235"/>
      <c r="CY43" s="235"/>
      <c r="CZ43" s="235"/>
      <c r="DA43" s="235"/>
      <c r="DB43" s="235"/>
      <c r="DC43" s="235"/>
      <c r="DD43" s="235"/>
      <c r="DE43" s="235"/>
      <c r="DF43" s="235"/>
      <c r="DG43" s="235"/>
      <c r="DH43" s="235"/>
      <c r="DI43" s="235"/>
      <c r="DJ43" s="235"/>
      <c r="DK43" s="235"/>
      <c r="DL43" s="235"/>
      <c r="DM43" s="235"/>
      <c r="DN43" s="235"/>
      <c r="DO43" s="235"/>
      <c r="DP43" s="235"/>
      <c r="DQ43" s="235"/>
      <c r="DR43" s="235"/>
      <c r="DS43" s="235"/>
      <c r="DT43" s="235"/>
      <c r="DU43" s="235"/>
      <c r="DV43" s="235"/>
      <c r="DW43" s="235"/>
      <c r="DX43" s="235"/>
      <c r="DY43" s="235"/>
      <c r="DZ43" s="235"/>
      <c r="EA43" s="235"/>
      <c r="EB43" s="235"/>
      <c r="EC43" s="235"/>
      <c r="ED43" s="235"/>
      <c r="EE43" s="235"/>
      <c r="EF43" s="235"/>
      <c r="EG43" s="235"/>
      <c r="EH43" s="235"/>
      <c r="EI43" s="235"/>
      <c r="EJ43" s="235"/>
      <c r="EK43" s="235"/>
      <c r="EL43" s="235"/>
      <c r="EM43" s="235"/>
      <c r="EN43" s="235"/>
      <c r="EO43" s="235"/>
      <c r="EP43" s="235"/>
      <c r="EQ43" s="235"/>
      <c r="ER43" s="235"/>
      <c r="ES43" s="235"/>
      <c r="ET43" s="235"/>
      <c r="EU43" s="235"/>
      <c r="EV43" s="235"/>
      <c r="EW43" s="235"/>
      <c r="EX43" s="235"/>
      <c r="EY43" s="235"/>
      <c r="EZ43" s="235"/>
      <c r="FA43" s="235"/>
      <c r="FB43" s="235"/>
      <c r="FC43" s="235"/>
      <c r="FD43" s="235"/>
      <c r="FE43" s="235"/>
      <c r="FF43" s="235"/>
      <c r="FG43" s="235"/>
      <c r="FH43" s="235"/>
      <c r="FI43" s="235"/>
      <c r="FJ43" s="235"/>
      <c r="FK43" s="235"/>
      <c r="FL43" s="235"/>
      <c r="FM43" s="235"/>
      <c r="FN43" s="235"/>
      <c r="FO43" s="235"/>
      <c r="FP43" s="235"/>
      <c r="FQ43" s="235"/>
      <c r="FR43" s="235"/>
      <c r="FS43" s="235"/>
      <c r="FT43" s="235"/>
      <c r="FU43" s="235"/>
      <c r="FV43" s="235"/>
      <c r="FW43" s="235"/>
      <c r="FX43" s="235"/>
      <c r="FY43" s="235"/>
      <c r="FZ43" s="235"/>
      <c r="GA43" s="235"/>
      <c r="GB43" s="235"/>
      <c r="GC43" s="235"/>
      <c r="GD43" s="235"/>
      <c r="GE43" s="235"/>
      <c r="GF43" s="235"/>
      <c r="GG43" s="235"/>
      <c r="GH43" s="235"/>
      <c r="GI43" s="235"/>
      <c r="GJ43" s="235"/>
      <c r="GK43" s="235"/>
      <c r="GL43" s="235"/>
      <c r="GM43" s="235"/>
      <c r="GN43" s="235"/>
      <c r="GO43" s="235"/>
      <c r="GP43" s="235"/>
      <c r="GQ43" s="235"/>
      <c r="GR43" s="235"/>
      <c r="GS43" s="235"/>
      <c r="GT43" s="235"/>
      <c r="GU43" s="235"/>
      <c r="GV43" s="235"/>
      <c r="GW43" s="235"/>
      <c r="GX43" s="235"/>
      <c r="GY43" s="235"/>
      <c r="GZ43" s="235"/>
      <c r="HA43" s="235"/>
      <c r="HB43" s="231"/>
      <c r="HC43" s="231"/>
      <c r="HD43" s="231"/>
      <c r="HE43" s="231"/>
      <c r="HF43" s="231"/>
      <c r="HG43" s="231"/>
      <c r="HH43" s="231"/>
      <c r="HI43" s="231"/>
      <c r="HJ43" s="231"/>
      <c r="HK43" s="231"/>
      <c r="HL43" s="231"/>
      <c r="HM43" s="231"/>
      <c r="HN43" s="231"/>
      <c r="HO43" s="231"/>
      <c r="HP43" s="231"/>
      <c r="HQ43" s="231"/>
      <c r="HR43" s="231"/>
      <c r="HS43" s="231"/>
      <c r="HT43" s="231"/>
      <c r="HU43" s="231"/>
      <c r="HV43" s="231"/>
      <c r="HW43" s="231"/>
      <c r="HX43" s="231"/>
      <c r="HY43" s="231"/>
      <c r="HZ43" s="231"/>
      <c r="IA43" s="231"/>
    </row>
    <row r="44" spans="1:235" ht="26.25" customHeight="1">
      <c r="A44" s="321"/>
      <c r="B44" s="321"/>
      <c r="C44" s="315" t="s">
        <v>121</v>
      </c>
      <c r="D44" s="227">
        <f t="shared" ref="D44" si="8">SUM(D45:D46)</f>
        <v>1200</v>
      </c>
      <c r="E44" s="227"/>
      <c r="F44" s="242" t="s">
        <v>80</v>
      </c>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c r="EL44" s="229"/>
      <c r="EM44" s="229"/>
      <c r="EN44" s="229"/>
      <c r="EO44" s="229"/>
      <c r="EP44" s="229"/>
      <c r="EQ44" s="229"/>
      <c r="ER44" s="229"/>
      <c r="ES44" s="229"/>
      <c r="ET44" s="229"/>
      <c r="EU44" s="229"/>
      <c r="EV44" s="229"/>
      <c r="EW44" s="229"/>
      <c r="EX44" s="229"/>
      <c r="EY44" s="229"/>
      <c r="EZ44" s="229"/>
      <c r="FA44" s="229"/>
      <c r="FB44" s="229"/>
      <c r="FC44" s="229"/>
      <c r="FD44" s="229"/>
      <c r="FE44" s="229"/>
      <c r="FF44" s="229"/>
      <c r="FG44" s="229"/>
      <c r="FH44" s="229"/>
      <c r="FI44" s="229"/>
      <c r="FJ44" s="229"/>
      <c r="FK44" s="229"/>
      <c r="FL44" s="229"/>
      <c r="FM44" s="229"/>
      <c r="FN44" s="229"/>
      <c r="FO44" s="229"/>
      <c r="FP44" s="229"/>
      <c r="FQ44" s="229"/>
      <c r="FR44" s="229"/>
      <c r="FS44" s="229"/>
      <c r="FT44" s="229"/>
      <c r="FU44" s="229"/>
      <c r="FV44" s="229"/>
      <c r="FW44" s="229"/>
      <c r="FX44" s="229"/>
      <c r="FY44" s="229"/>
      <c r="FZ44" s="229"/>
      <c r="GA44" s="229"/>
      <c r="GB44" s="229"/>
      <c r="GC44" s="229"/>
      <c r="GD44" s="229"/>
      <c r="GE44" s="229"/>
      <c r="GF44" s="229"/>
      <c r="GG44" s="229"/>
      <c r="GH44" s="229"/>
      <c r="GI44" s="229"/>
      <c r="GJ44" s="229"/>
      <c r="GK44" s="229"/>
      <c r="GL44" s="229"/>
      <c r="GM44" s="229"/>
      <c r="GN44" s="229"/>
      <c r="GO44" s="229"/>
      <c r="GP44" s="229"/>
      <c r="GQ44" s="229"/>
      <c r="GR44" s="229"/>
      <c r="GS44" s="229"/>
      <c r="GT44" s="229"/>
      <c r="GU44" s="229"/>
      <c r="GV44" s="229"/>
      <c r="GW44" s="229"/>
      <c r="GX44" s="229"/>
      <c r="GY44" s="229"/>
      <c r="GZ44" s="229"/>
      <c r="HA44" s="229"/>
      <c r="HB44" s="230"/>
      <c r="HC44" s="230"/>
      <c r="HD44" s="230"/>
      <c r="HE44" s="230"/>
      <c r="HF44" s="230"/>
      <c r="HG44" s="230"/>
      <c r="HH44" s="230"/>
      <c r="HI44" s="230"/>
      <c r="HJ44" s="230"/>
      <c r="HK44" s="230"/>
      <c r="HL44" s="230"/>
      <c r="HM44" s="230"/>
      <c r="HN44" s="230"/>
      <c r="HO44" s="230"/>
      <c r="HP44" s="230"/>
      <c r="HQ44" s="230"/>
      <c r="HR44" s="230"/>
      <c r="HS44" s="230"/>
      <c r="HT44" s="230"/>
      <c r="HU44" s="230"/>
      <c r="HV44" s="230"/>
      <c r="HW44" s="230"/>
      <c r="HX44" s="230"/>
      <c r="HY44" s="230"/>
      <c r="HZ44" s="230"/>
      <c r="IA44" s="230"/>
    </row>
    <row r="45" spans="1:235" ht="23.25" customHeight="1">
      <c r="A45" s="225" t="s">
        <v>11</v>
      </c>
      <c r="B45" s="225" t="s">
        <v>13</v>
      </c>
      <c r="C45" s="319" t="s">
        <v>259</v>
      </c>
      <c r="D45" s="238">
        <f>200*1*1</f>
        <v>200</v>
      </c>
      <c r="E45" s="238"/>
      <c r="F45" s="320" t="s">
        <v>123</v>
      </c>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c r="DG45" s="284"/>
      <c r="DH45" s="284"/>
      <c r="DI45" s="284"/>
      <c r="DJ45" s="284"/>
      <c r="DK45" s="284"/>
      <c r="DL45" s="284"/>
      <c r="DM45" s="284"/>
      <c r="DN45" s="284"/>
      <c r="DO45" s="284"/>
      <c r="DP45" s="284"/>
      <c r="DQ45" s="284"/>
      <c r="DR45" s="284"/>
      <c r="DS45" s="284"/>
      <c r="DT45" s="284"/>
      <c r="DU45" s="284"/>
      <c r="DV45" s="284"/>
      <c r="DW45" s="284"/>
      <c r="DX45" s="284"/>
      <c r="DY45" s="284"/>
      <c r="DZ45" s="284"/>
      <c r="EA45" s="284"/>
      <c r="EB45" s="284"/>
      <c r="EC45" s="284"/>
      <c r="ED45" s="284"/>
      <c r="EE45" s="284"/>
      <c r="EF45" s="284"/>
      <c r="EG45" s="284"/>
      <c r="EH45" s="284"/>
      <c r="EI45" s="284"/>
      <c r="EJ45" s="284"/>
      <c r="EK45" s="284"/>
      <c r="EL45" s="284"/>
      <c r="EM45" s="284"/>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284"/>
      <c r="FX45" s="284"/>
      <c r="FY45" s="284"/>
      <c r="FZ45" s="284"/>
      <c r="GA45" s="284"/>
      <c r="GB45" s="284"/>
      <c r="GC45" s="284"/>
      <c r="GD45" s="284"/>
      <c r="GE45" s="284"/>
      <c r="GF45" s="284"/>
      <c r="GG45" s="284"/>
      <c r="GH45" s="284"/>
      <c r="GI45" s="284"/>
      <c r="GJ45" s="284"/>
      <c r="GK45" s="284"/>
      <c r="GL45" s="284"/>
      <c r="GM45" s="284"/>
      <c r="GN45" s="284"/>
      <c r="GO45" s="284"/>
      <c r="GP45" s="284"/>
      <c r="GQ45" s="284"/>
      <c r="GR45" s="284"/>
      <c r="GS45" s="284"/>
      <c r="GT45" s="284"/>
      <c r="GU45" s="284"/>
      <c r="GV45" s="284"/>
      <c r="GW45" s="284"/>
      <c r="GX45" s="284"/>
      <c r="GY45" s="284"/>
      <c r="GZ45" s="284"/>
      <c r="HA45" s="284"/>
      <c r="HB45" s="285"/>
      <c r="HC45" s="285"/>
      <c r="HD45" s="285"/>
      <c r="HE45" s="285"/>
      <c r="HF45" s="285"/>
      <c r="HG45" s="285"/>
      <c r="HH45" s="285"/>
      <c r="HI45" s="285"/>
      <c r="HJ45" s="285"/>
      <c r="HK45" s="285"/>
      <c r="HL45" s="285"/>
      <c r="HM45" s="285"/>
      <c r="HN45" s="285"/>
      <c r="HO45" s="285"/>
      <c r="HP45" s="285"/>
      <c r="HQ45" s="285"/>
      <c r="HR45" s="285"/>
      <c r="HS45" s="285"/>
      <c r="HT45" s="285"/>
      <c r="HU45" s="285"/>
      <c r="HV45" s="285"/>
      <c r="HW45" s="285"/>
      <c r="HX45" s="285"/>
      <c r="HY45" s="285"/>
      <c r="HZ45" s="285"/>
      <c r="IA45" s="285"/>
    </row>
    <row r="46" spans="1:235" ht="39" customHeight="1">
      <c r="A46" s="225" t="s">
        <v>11</v>
      </c>
      <c r="B46" s="225" t="s">
        <v>14</v>
      </c>
      <c r="C46" s="322" t="s">
        <v>260</v>
      </c>
      <c r="D46" s="238">
        <f>1000*1</f>
        <v>1000</v>
      </c>
      <c r="E46" s="238"/>
      <c r="F46" s="226" t="s">
        <v>110</v>
      </c>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5"/>
      <c r="GR46" s="235"/>
      <c r="GS46" s="235"/>
      <c r="GT46" s="235"/>
      <c r="GU46" s="235"/>
      <c r="GV46" s="235"/>
      <c r="GW46" s="235"/>
      <c r="GX46" s="235"/>
      <c r="GY46" s="235"/>
      <c r="GZ46" s="235"/>
      <c r="HA46" s="235"/>
      <c r="HB46" s="231"/>
      <c r="HC46" s="231"/>
      <c r="HD46" s="231"/>
      <c r="HE46" s="231"/>
      <c r="HF46" s="231"/>
      <c r="HG46" s="231"/>
      <c r="HH46" s="231"/>
      <c r="HI46" s="231"/>
      <c r="HJ46" s="231"/>
      <c r="HK46" s="231"/>
      <c r="HL46" s="231"/>
      <c r="HM46" s="231"/>
      <c r="HN46" s="231"/>
      <c r="HO46" s="231"/>
      <c r="HP46" s="231"/>
      <c r="HQ46" s="231"/>
      <c r="HR46" s="231"/>
      <c r="HS46" s="231"/>
      <c r="HT46" s="231"/>
      <c r="HU46" s="231"/>
      <c r="HV46" s="231"/>
      <c r="HW46" s="231"/>
      <c r="HX46" s="231"/>
      <c r="HY46" s="231"/>
      <c r="HZ46" s="231"/>
      <c r="IA46" s="231"/>
    </row>
    <row r="47" spans="1:235" s="288" customFormat="1" ht="27" customHeight="1">
      <c r="A47" s="294"/>
      <c r="B47" s="294"/>
      <c r="C47" s="240" t="s">
        <v>250</v>
      </c>
      <c r="D47" s="233">
        <f t="shared" ref="D47" si="9">SUM(D48:D48)</f>
        <v>8460</v>
      </c>
      <c r="E47" s="233"/>
      <c r="F47" s="242" t="s">
        <v>161</v>
      </c>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93"/>
      <c r="HC47" s="293"/>
      <c r="HD47" s="293"/>
      <c r="HE47" s="293"/>
      <c r="HF47" s="293"/>
      <c r="HG47" s="293"/>
      <c r="HH47" s="293"/>
      <c r="HI47" s="293"/>
      <c r="HJ47" s="293"/>
      <c r="HK47" s="293"/>
      <c r="HL47" s="293"/>
      <c r="HM47" s="293"/>
      <c r="HN47" s="293"/>
      <c r="HO47" s="293"/>
      <c r="HP47" s="293"/>
      <c r="HQ47" s="293"/>
      <c r="HR47" s="293"/>
      <c r="HS47" s="293"/>
      <c r="HT47" s="293"/>
      <c r="HU47" s="293"/>
      <c r="HV47" s="293"/>
      <c r="HW47" s="293"/>
      <c r="HX47" s="293"/>
      <c r="HY47" s="293"/>
      <c r="HZ47" s="293"/>
      <c r="IA47" s="293"/>
    </row>
    <row r="48" spans="1:235" ht="39.75" customHeight="1">
      <c r="A48" s="321" t="s">
        <v>9</v>
      </c>
      <c r="B48" s="321" t="s">
        <v>10</v>
      </c>
      <c r="C48" s="226" t="s">
        <v>261</v>
      </c>
      <c r="D48" s="238">
        <f>10*12*50%*141</f>
        <v>8460</v>
      </c>
      <c r="E48" s="238"/>
      <c r="F48" s="224"/>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5"/>
      <c r="BZ48" s="235"/>
      <c r="CA48" s="235"/>
      <c r="CB48" s="235"/>
      <c r="CC48" s="235"/>
      <c r="CD48" s="235"/>
      <c r="CE48" s="235"/>
      <c r="CF48" s="235"/>
      <c r="CG48" s="235"/>
      <c r="CH48" s="235"/>
      <c r="CI48" s="235"/>
      <c r="CJ48" s="235"/>
      <c r="CK48" s="235"/>
      <c r="CL48" s="235"/>
      <c r="CM48" s="235"/>
      <c r="CN48" s="235"/>
      <c r="CO48" s="235"/>
      <c r="CP48" s="235"/>
      <c r="CQ48" s="235"/>
      <c r="CR48" s="235"/>
      <c r="CS48" s="235"/>
      <c r="CT48" s="235"/>
      <c r="CU48" s="235"/>
      <c r="CV48" s="235"/>
      <c r="CW48" s="235"/>
      <c r="CX48" s="235"/>
      <c r="CY48" s="235"/>
      <c r="CZ48" s="235"/>
      <c r="DA48" s="235"/>
      <c r="DB48" s="235"/>
      <c r="DC48" s="235"/>
      <c r="DD48" s="235"/>
      <c r="DE48" s="235"/>
      <c r="DF48" s="235"/>
      <c r="DG48" s="235"/>
      <c r="DH48" s="235"/>
      <c r="DI48" s="235"/>
      <c r="DJ48" s="235"/>
      <c r="DK48" s="235"/>
      <c r="DL48" s="235"/>
      <c r="DM48" s="235"/>
      <c r="DN48" s="235"/>
      <c r="DO48" s="235"/>
      <c r="DP48" s="235"/>
      <c r="DQ48" s="235"/>
      <c r="DR48" s="235"/>
      <c r="DS48" s="235"/>
      <c r="DT48" s="235"/>
      <c r="DU48" s="235"/>
      <c r="DV48" s="235"/>
      <c r="DW48" s="235"/>
      <c r="DX48" s="235"/>
      <c r="DY48" s="235"/>
      <c r="DZ48" s="235"/>
      <c r="EA48" s="235"/>
      <c r="EB48" s="235"/>
      <c r="EC48" s="235"/>
      <c r="ED48" s="235"/>
      <c r="EE48" s="235"/>
      <c r="EF48" s="235"/>
      <c r="EG48" s="235"/>
      <c r="EH48" s="235"/>
      <c r="EI48" s="235"/>
      <c r="EJ48" s="235"/>
      <c r="EK48" s="235"/>
      <c r="EL48" s="235"/>
      <c r="EM48" s="235"/>
      <c r="EN48" s="235"/>
      <c r="EO48" s="235"/>
      <c r="EP48" s="235"/>
      <c r="EQ48" s="235"/>
      <c r="ER48" s="235"/>
      <c r="ES48" s="235"/>
      <c r="ET48" s="235"/>
      <c r="EU48" s="235"/>
      <c r="EV48" s="235"/>
      <c r="EW48" s="235"/>
      <c r="EX48" s="235"/>
      <c r="EY48" s="235"/>
      <c r="EZ48" s="235"/>
      <c r="FA48" s="235"/>
      <c r="FB48" s="235"/>
      <c r="FC48" s="235"/>
      <c r="FD48" s="235"/>
      <c r="FE48" s="235"/>
      <c r="FF48" s="235"/>
      <c r="FG48" s="235"/>
      <c r="FH48" s="235"/>
      <c r="FI48" s="235"/>
      <c r="FJ48" s="235"/>
      <c r="FK48" s="235"/>
      <c r="FL48" s="235"/>
      <c r="FM48" s="235"/>
      <c r="FN48" s="235"/>
      <c r="FO48" s="235"/>
      <c r="FP48" s="235"/>
      <c r="FQ48" s="235"/>
      <c r="FR48" s="235"/>
      <c r="FS48" s="235"/>
      <c r="FT48" s="235"/>
      <c r="FU48" s="235"/>
      <c r="FV48" s="235"/>
      <c r="FW48" s="235"/>
      <c r="FX48" s="235"/>
      <c r="FY48" s="235"/>
      <c r="FZ48" s="235"/>
      <c r="GA48" s="235"/>
      <c r="GB48" s="235"/>
      <c r="GC48" s="235"/>
      <c r="GD48" s="235"/>
      <c r="GE48" s="235"/>
      <c r="GF48" s="235"/>
      <c r="GG48" s="235"/>
      <c r="GH48" s="235"/>
      <c r="GI48" s="235"/>
      <c r="GJ48" s="235"/>
      <c r="GK48" s="235"/>
      <c r="GL48" s="235"/>
      <c r="GM48" s="235"/>
      <c r="GN48" s="235"/>
      <c r="GO48" s="235"/>
      <c r="GP48" s="235"/>
      <c r="GQ48" s="235"/>
      <c r="GR48" s="235"/>
      <c r="GS48" s="235"/>
      <c r="GT48" s="235"/>
      <c r="GU48" s="235"/>
      <c r="GV48" s="235"/>
      <c r="GW48" s="235"/>
      <c r="GX48" s="235"/>
      <c r="GY48" s="235"/>
      <c r="GZ48" s="235"/>
      <c r="HA48" s="235"/>
      <c r="HB48" s="231"/>
      <c r="HC48" s="231"/>
      <c r="HD48" s="231"/>
      <c r="HE48" s="231"/>
      <c r="HF48" s="231"/>
      <c r="HG48" s="231"/>
      <c r="HH48" s="231"/>
      <c r="HI48" s="231"/>
      <c r="HJ48" s="231"/>
      <c r="HK48" s="231"/>
      <c r="HL48" s="231"/>
      <c r="HM48" s="231"/>
      <c r="HN48" s="231"/>
      <c r="HO48" s="231"/>
      <c r="HP48" s="231"/>
      <c r="HQ48" s="231"/>
      <c r="HR48" s="231"/>
      <c r="HS48" s="231"/>
      <c r="HT48" s="231"/>
      <c r="HU48" s="231"/>
      <c r="HV48" s="231"/>
      <c r="HW48" s="231"/>
      <c r="HX48" s="231"/>
      <c r="HY48" s="231"/>
      <c r="HZ48" s="231"/>
      <c r="IA48" s="231"/>
    </row>
    <row r="49" spans="1:235" ht="21.75" customHeight="1">
      <c r="A49" s="323"/>
      <c r="B49" s="323"/>
      <c r="C49" s="298" t="s">
        <v>171</v>
      </c>
      <c r="D49" s="279">
        <f>D50+D55</f>
        <v>31262</v>
      </c>
      <c r="E49" s="279"/>
      <c r="F49" s="324"/>
      <c r="G49" s="234">
        <v>440</v>
      </c>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c r="CE49" s="234"/>
      <c r="CF49" s="234"/>
      <c r="CG49" s="234"/>
      <c r="CH49" s="234"/>
      <c r="CI49" s="234"/>
      <c r="CJ49" s="234"/>
      <c r="CK49" s="234"/>
      <c r="CL49" s="234"/>
      <c r="CM49" s="234"/>
      <c r="CN49" s="234"/>
      <c r="CO49" s="234"/>
      <c r="CP49" s="234"/>
      <c r="CQ49" s="234"/>
      <c r="CR49" s="234"/>
      <c r="CS49" s="234"/>
      <c r="CT49" s="234"/>
      <c r="CU49" s="234"/>
      <c r="CV49" s="234"/>
      <c r="CW49" s="234"/>
      <c r="CX49" s="234"/>
      <c r="CY49" s="234"/>
      <c r="CZ49" s="234"/>
      <c r="DA49" s="234"/>
      <c r="DB49" s="234"/>
      <c r="DC49" s="234"/>
      <c r="DD49" s="234"/>
      <c r="DE49" s="234"/>
      <c r="DF49" s="234"/>
      <c r="DG49" s="234"/>
      <c r="DH49" s="234"/>
      <c r="DI49" s="234"/>
      <c r="DJ49" s="234"/>
      <c r="DK49" s="234"/>
      <c r="DL49" s="234"/>
      <c r="DM49" s="234"/>
      <c r="DN49" s="234"/>
      <c r="DO49" s="234"/>
      <c r="DP49" s="234"/>
      <c r="DQ49" s="234"/>
      <c r="DR49" s="234"/>
      <c r="DS49" s="234"/>
      <c r="DT49" s="234"/>
      <c r="DU49" s="234"/>
      <c r="DV49" s="234"/>
      <c r="DW49" s="234"/>
      <c r="DX49" s="234"/>
      <c r="DY49" s="234"/>
      <c r="DZ49" s="234"/>
      <c r="EA49" s="234"/>
      <c r="EB49" s="234"/>
      <c r="EC49" s="234"/>
      <c r="ED49" s="234"/>
      <c r="EE49" s="234"/>
      <c r="EF49" s="234"/>
      <c r="EG49" s="234"/>
      <c r="EH49" s="234"/>
      <c r="EI49" s="234"/>
      <c r="EJ49" s="234"/>
      <c r="EK49" s="234"/>
      <c r="EL49" s="234"/>
      <c r="EM49" s="234"/>
      <c r="EN49" s="234"/>
      <c r="EO49" s="234"/>
      <c r="EP49" s="234"/>
      <c r="EQ49" s="234"/>
      <c r="ER49" s="234"/>
      <c r="ES49" s="234"/>
      <c r="ET49" s="234"/>
      <c r="EU49" s="234"/>
      <c r="EV49" s="234"/>
      <c r="EW49" s="234"/>
      <c r="EX49" s="234"/>
      <c r="EY49" s="234"/>
      <c r="EZ49" s="234"/>
      <c r="FA49" s="234"/>
      <c r="FB49" s="234"/>
      <c r="FC49" s="234"/>
      <c r="FD49" s="234"/>
      <c r="FE49" s="234"/>
      <c r="FF49" s="234"/>
      <c r="FG49" s="234"/>
      <c r="FH49" s="234"/>
      <c r="FI49" s="234"/>
      <c r="FJ49" s="234"/>
      <c r="FK49" s="234"/>
      <c r="FL49" s="234"/>
      <c r="FM49" s="234"/>
      <c r="FN49" s="234"/>
      <c r="FO49" s="234"/>
      <c r="FP49" s="234"/>
      <c r="FQ49" s="234"/>
      <c r="FR49" s="234"/>
      <c r="FS49" s="234"/>
      <c r="FT49" s="234"/>
      <c r="FU49" s="234"/>
      <c r="FV49" s="234"/>
      <c r="FW49" s="234"/>
      <c r="FX49" s="234"/>
      <c r="FY49" s="234"/>
      <c r="FZ49" s="234"/>
      <c r="GA49" s="234"/>
      <c r="GB49" s="234"/>
      <c r="GC49" s="234"/>
      <c r="GD49" s="234"/>
      <c r="GE49" s="234"/>
      <c r="GF49" s="234"/>
      <c r="GG49" s="234"/>
      <c r="GH49" s="234"/>
      <c r="GI49" s="234"/>
      <c r="GJ49" s="234"/>
      <c r="GK49" s="234"/>
      <c r="GL49" s="234"/>
      <c r="GM49" s="234"/>
      <c r="GN49" s="234"/>
      <c r="GO49" s="234"/>
      <c r="GP49" s="234"/>
      <c r="GQ49" s="234"/>
      <c r="GR49" s="234"/>
      <c r="GS49" s="234"/>
      <c r="GT49" s="234"/>
      <c r="GU49" s="234"/>
      <c r="GV49" s="234"/>
      <c r="GW49" s="234"/>
      <c r="GX49" s="234"/>
      <c r="GY49" s="234"/>
      <c r="GZ49" s="234"/>
      <c r="HA49" s="234"/>
      <c r="HB49" s="288"/>
      <c r="HC49" s="288"/>
      <c r="HD49" s="288"/>
      <c r="HE49" s="288"/>
      <c r="HF49" s="288"/>
      <c r="HG49" s="288"/>
      <c r="HH49" s="288"/>
      <c r="HI49" s="288"/>
      <c r="HJ49" s="288"/>
      <c r="HK49" s="288"/>
      <c r="HL49" s="288"/>
      <c r="HM49" s="288"/>
      <c r="HN49" s="288"/>
      <c r="HO49" s="288"/>
      <c r="HP49" s="288"/>
      <c r="HQ49" s="288"/>
      <c r="HR49" s="288"/>
      <c r="HS49" s="288"/>
      <c r="HT49" s="288"/>
      <c r="HU49" s="288"/>
      <c r="HV49" s="288"/>
      <c r="HW49" s="288"/>
      <c r="HX49" s="288"/>
      <c r="HY49" s="288"/>
      <c r="HZ49" s="288"/>
      <c r="IA49" s="288"/>
    </row>
    <row r="50" spans="1:235" ht="35.25" customHeight="1">
      <c r="A50" s="325"/>
      <c r="B50" s="325"/>
      <c r="C50" s="326" t="s">
        <v>270</v>
      </c>
      <c r="D50" s="233">
        <f t="shared" ref="D50" si="10">SUM(D51:D54)</f>
        <v>23910</v>
      </c>
      <c r="E50" s="233"/>
      <c r="F50" s="226" t="s">
        <v>172</v>
      </c>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5"/>
      <c r="HC50" s="285"/>
      <c r="HD50" s="285"/>
      <c r="HE50" s="285"/>
      <c r="HF50" s="285"/>
      <c r="HG50" s="285"/>
      <c r="HH50" s="285"/>
      <c r="HI50" s="285"/>
      <c r="HJ50" s="285"/>
      <c r="HK50" s="285"/>
      <c r="HL50" s="285"/>
      <c r="HM50" s="285"/>
      <c r="HN50" s="285"/>
      <c r="HO50" s="285"/>
      <c r="HP50" s="285"/>
      <c r="HQ50" s="285"/>
      <c r="HR50" s="285"/>
      <c r="HS50" s="285"/>
      <c r="HT50" s="285"/>
      <c r="HU50" s="285"/>
      <c r="HV50" s="285"/>
      <c r="HW50" s="285"/>
      <c r="HX50" s="285"/>
      <c r="HY50" s="285"/>
      <c r="HZ50" s="285"/>
      <c r="IA50" s="285"/>
    </row>
    <row r="51" spans="1:235" ht="24" customHeight="1">
      <c r="A51" s="325">
        <v>6650</v>
      </c>
      <c r="B51" s="325">
        <v>6651</v>
      </c>
      <c r="C51" s="327" t="s">
        <v>262</v>
      </c>
      <c r="D51" s="238">
        <f>10*141</f>
        <v>1410</v>
      </c>
      <c r="E51" s="238"/>
      <c r="F51" s="224" t="s">
        <v>68</v>
      </c>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5"/>
      <c r="HC51" s="285"/>
      <c r="HD51" s="285"/>
      <c r="HE51" s="285"/>
      <c r="HF51" s="285"/>
      <c r="HG51" s="285"/>
      <c r="HH51" s="285"/>
      <c r="HI51" s="285"/>
      <c r="HJ51" s="285"/>
      <c r="HK51" s="285"/>
      <c r="HL51" s="285"/>
      <c r="HM51" s="285"/>
      <c r="HN51" s="285"/>
      <c r="HO51" s="285"/>
      <c r="HP51" s="285"/>
      <c r="HQ51" s="285"/>
      <c r="HR51" s="285"/>
      <c r="HS51" s="285"/>
      <c r="HT51" s="285"/>
      <c r="HU51" s="285"/>
      <c r="HV51" s="285"/>
      <c r="HW51" s="285"/>
      <c r="HX51" s="285"/>
      <c r="HY51" s="285"/>
      <c r="HZ51" s="285"/>
      <c r="IA51" s="285"/>
    </row>
    <row r="52" spans="1:235" ht="24" customHeight="1">
      <c r="A52" s="325">
        <v>6650</v>
      </c>
      <c r="B52" s="325">
        <v>6652</v>
      </c>
      <c r="C52" s="327" t="s">
        <v>263</v>
      </c>
      <c r="D52" s="238">
        <f>300*2*9</f>
        <v>5400</v>
      </c>
      <c r="E52" s="238"/>
      <c r="F52" s="224" t="s">
        <v>70</v>
      </c>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5"/>
      <c r="HC52" s="285"/>
      <c r="HD52" s="285"/>
      <c r="HE52" s="285"/>
      <c r="HF52" s="285"/>
      <c r="HG52" s="285"/>
      <c r="HH52" s="285"/>
      <c r="HI52" s="285"/>
      <c r="HJ52" s="285"/>
      <c r="HK52" s="285"/>
      <c r="HL52" s="285"/>
      <c r="HM52" s="285"/>
      <c r="HN52" s="285"/>
      <c r="HO52" s="285"/>
      <c r="HP52" s="285"/>
      <c r="HQ52" s="285"/>
      <c r="HR52" s="285"/>
      <c r="HS52" s="285"/>
      <c r="HT52" s="285"/>
      <c r="HU52" s="285"/>
      <c r="HV52" s="285"/>
      <c r="HW52" s="285"/>
      <c r="HX52" s="285"/>
      <c r="HY52" s="285"/>
      <c r="HZ52" s="285"/>
      <c r="IA52" s="285"/>
    </row>
    <row r="53" spans="1:235" ht="24" customHeight="1">
      <c r="A53" s="325">
        <v>6650</v>
      </c>
      <c r="B53" s="325">
        <v>6658</v>
      </c>
      <c r="C53" s="327" t="s">
        <v>264</v>
      </c>
      <c r="D53" s="238">
        <f>1*100*141</f>
        <v>14100</v>
      </c>
      <c r="E53" s="238"/>
      <c r="F53" s="224" t="s">
        <v>176</v>
      </c>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4"/>
      <c r="DJ53" s="284"/>
      <c r="DK53" s="284"/>
      <c r="DL53" s="284"/>
      <c r="DM53" s="284"/>
      <c r="DN53" s="284"/>
      <c r="DO53" s="284"/>
      <c r="DP53" s="284"/>
      <c r="DQ53" s="284"/>
      <c r="DR53" s="284"/>
      <c r="DS53" s="284"/>
      <c r="DT53" s="284"/>
      <c r="DU53" s="284"/>
      <c r="DV53" s="284"/>
      <c r="DW53" s="284"/>
      <c r="DX53" s="284"/>
      <c r="DY53" s="284"/>
      <c r="DZ53" s="284"/>
      <c r="EA53" s="284"/>
      <c r="EB53" s="284"/>
      <c r="EC53" s="284"/>
      <c r="ED53" s="284"/>
      <c r="EE53" s="284"/>
      <c r="EF53" s="284"/>
      <c r="EG53" s="284"/>
      <c r="EH53" s="284"/>
      <c r="EI53" s="284"/>
      <c r="EJ53" s="284"/>
      <c r="EK53" s="284"/>
      <c r="EL53" s="284"/>
      <c r="EM53" s="284"/>
      <c r="EN53" s="284"/>
      <c r="EO53" s="284"/>
      <c r="EP53" s="284"/>
      <c r="EQ53" s="284"/>
      <c r="ER53" s="284"/>
      <c r="ES53" s="284"/>
      <c r="ET53" s="284"/>
      <c r="EU53" s="284"/>
      <c r="EV53" s="284"/>
      <c r="EW53" s="284"/>
      <c r="EX53" s="284"/>
      <c r="EY53" s="284"/>
      <c r="EZ53" s="284"/>
      <c r="FA53" s="284"/>
      <c r="FB53" s="284"/>
      <c r="FC53" s="284"/>
      <c r="FD53" s="284"/>
      <c r="FE53" s="284"/>
      <c r="FF53" s="284"/>
      <c r="FG53" s="284"/>
      <c r="FH53" s="284"/>
      <c r="FI53" s="284"/>
      <c r="FJ53" s="284"/>
      <c r="FK53" s="284"/>
      <c r="FL53" s="284"/>
      <c r="FM53" s="284"/>
      <c r="FN53" s="284"/>
      <c r="FO53" s="284"/>
      <c r="FP53" s="284"/>
      <c r="FQ53" s="284"/>
      <c r="FR53" s="284"/>
      <c r="FS53" s="284"/>
      <c r="FT53" s="284"/>
      <c r="FU53" s="284"/>
      <c r="FV53" s="284"/>
      <c r="FW53" s="284"/>
      <c r="FX53" s="284"/>
      <c r="FY53" s="284"/>
      <c r="FZ53" s="284"/>
      <c r="GA53" s="284"/>
      <c r="GB53" s="284"/>
      <c r="GC53" s="284"/>
      <c r="GD53" s="284"/>
      <c r="GE53" s="284"/>
      <c r="GF53" s="284"/>
      <c r="GG53" s="284"/>
      <c r="GH53" s="284"/>
      <c r="GI53" s="284"/>
      <c r="GJ53" s="284"/>
      <c r="GK53" s="284"/>
      <c r="GL53" s="284"/>
      <c r="GM53" s="284"/>
      <c r="GN53" s="284"/>
      <c r="GO53" s="284"/>
      <c r="GP53" s="284"/>
      <c r="GQ53" s="284"/>
      <c r="GR53" s="284"/>
      <c r="GS53" s="284"/>
      <c r="GT53" s="284"/>
      <c r="GU53" s="284"/>
      <c r="GV53" s="284"/>
      <c r="GW53" s="284"/>
      <c r="GX53" s="284"/>
      <c r="GY53" s="284"/>
      <c r="GZ53" s="284"/>
      <c r="HA53" s="284"/>
      <c r="HB53" s="285"/>
      <c r="HC53" s="285"/>
      <c r="HD53" s="285"/>
      <c r="HE53" s="285"/>
      <c r="HF53" s="285"/>
      <c r="HG53" s="285"/>
      <c r="HH53" s="285"/>
      <c r="HI53" s="285"/>
      <c r="HJ53" s="285"/>
      <c r="HK53" s="285"/>
      <c r="HL53" s="285"/>
      <c r="HM53" s="285"/>
      <c r="HN53" s="285"/>
      <c r="HO53" s="285"/>
      <c r="HP53" s="285"/>
      <c r="HQ53" s="285"/>
      <c r="HR53" s="285"/>
      <c r="HS53" s="285"/>
      <c r="HT53" s="285"/>
      <c r="HU53" s="285"/>
      <c r="HV53" s="285"/>
      <c r="HW53" s="285"/>
      <c r="HX53" s="285"/>
      <c r="HY53" s="285"/>
      <c r="HZ53" s="285"/>
      <c r="IA53" s="285"/>
    </row>
    <row r="54" spans="1:235" ht="37.5" customHeight="1">
      <c r="A54" s="325">
        <v>6650</v>
      </c>
      <c r="B54" s="325">
        <v>6699</v>
      </c>
      <c r="C54" s="327" t="s">
        <v>265</v>
      </c>
      <c r="D54" s="238">
        <f>10*2*150</f>
        <v>3000</v>
      </c>
      <c r="E54" s="238"/>
      <c r="F54" s="224" t="s">
        <v>178</v>
      </c>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5"/>
      <c r="HC54" s="285"/>
      <c r="HD54" s="285"/>
      <c r="HE54" s="285"/>
      <c r="HF54" s="285"/>
      <c r="HG54" s="285"/>
      <c r="HH54" s="285"/>
      <c r="HI54" s="285"/>
      <c r="HJ54" s="285"/>
      <c r="HK54" s="285"/>
      <c r="HL54" s="285"/>
      <c r="HM54" s="285"/>
      <c r="HN54" s="285"/>
      <c r="HO54" s="285"/>
      <c r="HP54" s="285"/>
      <c r="HQ54" s="285"/>
      <c r="HR54" s="285"/>
      <c r="HS54" s="285"/>
      <c r="HT54" s="285"/>
      <c r="HU54" s="285"/>
      <c r="HV54" s="285"/>
      <c r="HW54" s="285"/>
      <c r="HX54" s="285"/>
      <c r="HY54" s="285"/>
      <c r="HZ54" s="285"/>
      <c r="IA54" s="285"/>
    </row>
    <row r="55" spans="1:235" ht="39.75" customHeight="1">
      <c r="A55" s="325"/>
      <c r="B55" s="325"/>
      <c r="C55" s="326" t="s">
        <v>266</v>
      </c>
      <c r="D55" s="233">
        <f>SUM(D56:D59)</f>
        <v>7352</v>
      </c>
      <c r="E55" s="233"/>
      <c r="F55" s="226" t="s">
        <v>172</v>
      </c>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5"/>
      <c r="HC55" s="285"/>
      <c r="HD55" s="285"/>
      <c r="HE55" s="285"/>
      <c r="HF55" s="285"/>
      <c r="HG55" s="285"/>
      <c r="HH55" s="285"/>
      <c r="HI55" s="285"/>
      <c r="HJ55" s="285"/>
      <c r="HK55" s="285"/>
      <c r="HL55" s="285"/>
      <c r="HM55" s="285"/>
      <c r="HN55" s="285"/>
      <c r="HO55" s="285"/>
      <c r="HP55" s="285"/>
      <c r="HQ55" s="285"/>
      <c r="HR55" s="285"/>
      <c r="HS55" s="285"/>
      <c r="HT55" s="285"/>
      <c r="HU55" s="285"/>
      <c r="HV55" s="285"/>
      <c r="HW55" s="285"/>
      <c r="HX55" s="285"/>
      <c r="HY55" s="285"/>
      <c r="HZ55" s="285"/>
      <c r="IA55" s="285"/>
    </row>
    <row r="56" spans="1:235" ht="24" customHeight="1">
      <c r="A56" s="325">
        <v>6650</v>
      </c>
      <c r="B56" s="325">
        <v>6651</v>
      </c>
      <c r="C56" s="327" t="s">
        <v>267</v>
      </c>
      <c r="D56" s="238">
        <f>12*66</f>
        <v>792</v>
      </c>
      <c r="E56" s="238"/>
      <c r="F56" s="224" t="s">
        <v>68</v>
      </c>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5"/>
      <c r="HC56" s="285"/>
      <c r="HD56" s="285"/>
      <c r="HE56" s="285"/>
      <c r="HF56" s="285"/>
      <c r="HG56" s="285"/>
      <c r="HH56" s="285"/>
      <c r="HI56" s="285"/>
      <c r="HJ56" s="285"/>
      <c r="HK56" s="285"/>
      <c r="HL56" s="285"/>
      <c r="HM56" s="285"/>
      <c r="HN56" s="285"/>
      <c r="HO56" s="285"/>
      <c r="HP56" s="285"/>
      <c r="HQ56" s="285"/>
      <c r="HR56" s="285"/>
      <c r="HS56" s="285"/>
      <c r="HT56" s="285"/>
      <c r="HU56" s="285"/>
      <c r="HV56" s="285"/>
      <c r="HW56" s="285"/>
      <c r="HX56" s="285"/>
      <c r="HY56" s="285"/>
      <c r="HZ56" s="285"/>
      <c r="IA56" s="285"/>
    </row>
    <row r="57" spans="1:235" ht="24" customHeight="1">
      <c r="A57" s="325">
        <v>6650</v>
      </c>
      <c r="B57" s="325">
        <v>6652</v>
      </c>
      <c r="C57" s="327" t="s">
        <v>268</v>
      </c>
      <c r="D57" s="238">
        <f>300*2</f>
        <v>600</v>
      </c>
      <c r="E57" s="238"/>
      <c r="F57" s="224" t="s">
        <v>70</v>
      </c>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5"/>
      <c r="HC57" s="285"/>
      <c r="HD57" s="285"/>
      <c r="HE57" s="285"/>
      <c r="HF57" s="285"/>
      <c r="HG57" s="285"/>
      <c r="HH57" s="285"/>
      <c r="HI57" s="285"/>
      <c r="HJ57" s="285"/>
      <c r="HK57" s="285"/>
      <c r="HL57" s="285"/>
      <c r="HM57" s="285"/>
      <c r="HN57" s="285"/>
      <c r="HO57" s="285"/>
      <c r="HP57" s="285"/>
      <c r="HQ57" s="285"/>
      <c r="HR57" s="285"/>
      <c r="HS57" s="285"/>
      <c r="HT57" s="285"/>
      <c r="HU57" s="285"/>
      <c r="HV57" s="285"/>
      <c r="HW57" s="285"/>
      <c r="HX57" s="285"/>
      <c r="HY57" s="285"/>
      <c r="HZ57" s="285"/>
      <c r="IA57" s="285"/>
    </row>
    <row r="58" spans="1:235" ht="33.75">
      <c r="A58" s="325">
        <v>6650</v>
      </c>
      <c r="B58" s="325">
        <v>6699</v>
      </c>
      <c r="C58" s="327" t="s">
        <v>269</v>
      </c>
      <c r="D58" s="238">
        <f>10*2*1*67</f>
        <v>1340</v>
      </c>
      <c r="E58" s="238"/>
      <c r="F58" s="224" t="s">
        <v>178</v>
      </c>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5"/>
      <c r="HC58" s="285"/>
      <c r="HD58" s="285"/>
      <c r="HE58" s="285"/>
      <c r="HF58" s="285"/>
      <c r="HG58" s="285"/>
      <c r="HH58" s="285"/>
      <c r="HI58" s="285"/>
      <c r="HJ58" s="285"/>
      <c r="HK58" s="285"/>
      <c r="HL58" s="285"/>
      <c r="HM58" s="285"/>
      <c r="HN58" s="285"/>
      <c r="HO58" s="285"/>
      <c r="HP58" s="285"/>
      <c r="HQ58" s="285"/>
      <c r="HR58" s="285"/>
      <c r="HS58" s="285"/>
      <c r="HT58" s="285"/>
      <c r="HU58" s="285"/>
      <c r="HV58" s="285"/>
      <c r="HW58" s="285"/>
      <c r="HX58" s="285"/>
      <c r="HY58" s="285"/>
      <c r="HZ58" s="285"/>
      <c r="IA58" s="285"/>
    </row>
    <row r="59" spans="1:235" ht="24.75" customHeight="1">
      <c r="A59" s="325">
        <v>6650</v>
      </c>
      <c r="B59" s="325">
        <v>6653</v>
      </c>
      <c r="C59" s="327" t="s">
        <v>271</v>
      </c>
      <c r="D59" s="238">
        <f>1*100*66*70%</f>
        <v>4620</v>
      </c>
      <c r="E59" s="238"/>
      <c r="F59" s="22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5"/>
      <c r="HC59" s="285"/>
      <c r="HD59" s="285"/>
      <c r="HE59" s="285"/>
      <c r="HF59" s="285"/>
      <c r="HG59" s="285"/>
      <c r="HH59" s="285"/>
      <c r="HI59" s="285"/>
      <c r="HJ59" s="285"/>
      <c r="HK59" s="285"/>
      <c r="HL59" s="285"/>
      <c r="HM59" s="285"/>
      <c r="HN59" s="285"/>
      <c r="HO59" s="285"/>
      <c r="HP59" s="285"/>
      <c r="HQ59" s="285"/>
      <c r="HR59" s="285"/>
      <c r="HS59" s="285"/>
      <c r="HT59" s="285"/>
      <c r="HU59" s="285"/>
      <c r="HV59" s="285"/>
      <c r="HW59" s="285"/>
      <c r="HX59" s="285"/>
      <c r="HY59" s="285"/>
      <c r="HZ59" s="285"/>
      <c r="IA59" s="285"/>
    </row>
    <row r="60" spans="1:235" ht="29.25" customHeight="1">
      <c r="A60" s="297"/>
      <c r="B60" s="297" t="s">
        <v>0</v>
      </c>
      <c r="C60" s="298" t="s">
        <v>296</v>
      </c>
      <c r="D60" s="279"/>
      <c r="E60" s="279">
        <f>SUM(E61+E66+E68)</f>
        <v>0</v>
      </c>
      <c r="F60" s="299"/>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row>
    <row r="61" spans="1:235" s="340" customFormat="1" ht="15.75" customHeight="1">
      <c r="A61" s="335">
        <v>1</v>
      </c>
      <c r="B61" s="335"/>
      <c r="C61" s="336" t="s">
        <v>305</v>
      </c>
      <c r="D61" s="337"/>
      <c r="E61" s="337"/>
      <c r="F61" s="371" t="s">
        <v>301</v>
      </c>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38"/>
      <c r="CG61" s="338"/>
      <c r="CH61" s="338"/>
      <c r="CI61" s="338"/>
      <c r="CJ61" s="338"/>
      <c r="CK61" s="338"/>
      <c r="CL61" s="338"/>
      <c r="CM61" s="338"/>
      <c r="CN61" s="338"/>
      <c r="CO61" s="338"/>
      <c r="CP61" s="338"/>
      <c r="CQ61" s="338"/>
      <c r="CR61" s="338"/>
      <c r="CS61" s="338"/>
      <c r="CT61" s="338"/>
      <c r="CU61" s="338"/>
      <c r="CV61" s="338"/>
      <c r="CW61" s="338"/>
      <c r="CX61" s="338"/>
      <c r="CY61" s="338"/>
      <c r="CZ61" s="338"/>
      <c r="DA61" s="338"/>
      <c r="DB61" s="338"/>
      <c r="DC61" s="338"/>
      <c r="DD61" s="338"/>
      <c r="DE61" s="338"/>
      <c r="DF61" s="338"/>
      <c r="DG61" s="338"/>
      <c r="DH61" s="338"/>
      <c r="DI61" s="338"/>
      <c r="DJ61" s="338"/>
      <c r="DK61" s="338"/>
      <c r="DL61" s="338"/>
      <c r="DM61" s="338"/>
      <c r="DN61" s="338"/>
      <c r="DO61" s="338"/>
      <c r="DP61" s="338"/>
      <c r="DQ61" s="338"/>
      <c r="DR61" s="338"/>
      <c r="DS61" s="338"/>
      <c r="DT61" s="338"/>
      <c r="DU61" s="338"/>
      <c r="DV61" s="338"/>
      <c r="DW61" s="338"/>
      <c r="DX61" s="338"/>
      <c r="DY61" s="338"/>
      <c r="DZ61" s="338"/>
      <c r="EA61" s="338"/>
      <c r="EB61" s="338"/>
      <c r="EC61" s="338"/>
      <c r="ED61" s="338"/>
      <c r="EE61" s="338"/>
      <c r="EF61" s="338"/>
      <c r="EG61" s="338"/>
      <c r="EH61" s="338"/>
      <c r="EI61" s="338"/>
      <c r="EJ61" s="338"/>
      <c r="EK61" s="338"/>
      <c r="EL61" s="338"/>
      <c r="EM61" s="338"/>
      <c r="EN61" s="338"/>
      <c r="EO61" s="338"/>
      <c r="EP61" s="338"/>
      <c r="EQ61" s="338"/>
      <c r="ER61" s="338"/>
      <c r="ES61" s="338"/>
      <c r="ET61" s="338"/>
      <c r="EU61" s="338"/>
      <c r="EV61" s="338"/>
      <c r="EW61" s="338"/>
      <c r="EX61" s="338"/>
      <c r="EY61" s="338"/>
      <c r="EZ61" s="338"/>
      <c r="FA61" s="338"/>
      <c r="FB61" s="338"/>
      <c r="FC61" s="338"/>
      <c r="FD61" s="338"/>
      <c r="FE61" s="338"/>
      <c r="FF61" s="338"/>
      <c r="FG61" s="338"/>
      <c r="FH61" s="338"/>
      <c r="FI61" s="338"/>
      <c r="FJ61" s="338"/>
      <c r="FK61" s="338"/>
      <c r="FL61" s="338"/>
      <c r="FM61" s="338"/>
      <c r="FN61" s="338"/>
      <c r="FO61" s="338"/>
      <c r="FP61" s="338"/>
      <c r="FQ61" s="338"/>
      <c r="FR61" s="338"/>
      <c r="FS61" s="338"/>
      <c r="FT61" s="338"/>
      <c r="FU61" s="338"/>
      <c r="FV61" s="338"/>
      <c r="FW61" s="338"/>
      <c r="FX61" s="338"/>
      <c r="FY61" s="338"/>
      <c r="FZ61" s="338"/>
      <c r="GA61" s="338"/>
      <c r="GB61" s="338"/>
      <c r="GC61" s="338"/>
      <c r="GD61" s="338"/>
      <c r="GE61" s="338"/>
      <c r="GF61" s="338"/>
      <c r="GG61" s="338"/>
      <c r="GH61" s="338"/>
      <c r="GI61" s="338"/>
      <c r="GJ61" s="338"/>
      <c r="GK61" s="338"/>
      <c r="GL61" s="338"/>
      <c r="GM61" s="338"/>
      <c r="GN61" s="338"/>
      <c r="GO61" s="338"/>
      <c r="GP61" s="338"/>
      <c r="GQ61" s="338"/>
      <c r="GR61" s="338"/>
      <c r="GS61" s="338"/>
      <c r="GT61" s="338"/>
      <c r="GU61" s="338"/>
      <c r="GV61" s="338"/>
      <c r="GW61" s="338"/>
      <c r="GX61" s="338"/>
      <c r="GY61" s="338"/>
      <c r="GZ61" s="338"/>
      <c r="HA61" s="338"/>
      <c r="HB61" s="339"/>
      <c r="HC61" s="339"/>
      <c r="HD61" s="339"/>
      <c r="HE61" s="339"/>
      <c r="HF61" s="339"/>
      <c r="HG61" s="339"/>
      <c r="HH61" s="339"/>
      <c r="HI61" s="339"/>
      <c r="HJ61" s="339"/>
      <c r="HK61" s="339"/>
      <c r="HL61" s="339"/>
      <c r="HM61" s="339"/>
      <c r="HN61" s="339"/>
      <c r="HO61" s="339"/>
      <c r="HP61" s="339"/>
      <c r="HQ61" s="339"/>
      <c r="HR61" s="339"/>
      <c r="HS61" s="339"/>
      <c r="HT61" s="339"/>
      <c r="HU61" s="339"/>
      <c r="HV61" s="339"/>
      <c r="HW61" s="339"/>
      <c r="HX61" s="339"/>
      <c r="HY61" s="339"/>
      <c r="HZ61" s="339"/>
      <c r="IA61" s="339"/>
    </row>
    <row r="62" spans="1:235" s="334" customFormat="1" ht="16.5" customHeight="1">
      <c r="A62" s="341"/>
      <c r="B62" s="341"/>
      <c r="C62" s="342" t="s">
        <v>306</v>
      </c>
      <c r="D62" s="154"/>
      <c r="E62" s="154">
        <v>0</v>
      </c>
      <c r="F62" s="372"/>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3"/>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c r="CF62" s="333"/>
      <c r="CG62" s="333"/>
      <c r="CH62" s="333"/>
      <c r="CI62" s="333"/>
      <c r="CJ62" s="333"/>
      <c r="CK62" s="333"/>
      <c r="CL62" s="333"/>
      <c r="CM62" s="333"/>
      <c r="CN62" s="333"/>
      <c r="CO62" s="333"/>
      <c r="CP62" s="333"/>
      <c r="CQ62" s="333"/>
      <c r="CR62" s="333"/>
      <c r="CS62" s="333"/>
      <c r="CT62" s="333"/>
      <c r="CU62" s="333"/>
      <c r="CV62" s="333"/>
      <c r="CW62" s="333"/>
      <c r="CX62" s="333"/>
      <c r="CY62" s="333"/>
      <c r="CZ62" s="333"/>
      <c r="DA62" s="333"/>
      <c r="DB62" s="333"/>
      <c r="DC62" s="333"/>
      <c r="DD62" s="333"/>
      <c r="DE62" s="333"/>
      <c r="DF62" s="333"/>
      <c r="DG62" s="333"/>
      <c r="DH62" s="333"/>
      <c r="DI62" s="333"/>
      <c r="DJ62" s="333"/>
      <c r="DK62" s="333"/>
      <c r="DL62" s="333"/>
      <c r="DM62" s="333"/>
      <c r="DN62" s="333"/>
      <c r="DO62" s="333"/>
      <c r="DP62" s="333"/>
      <c r="DQ62" s="333"/>
      <c r="DR62" s="333"/>
      <c r="DS62" s="333"/>
      <c r="DT62" s="333"/>
      <c r="DU62" s="333"/>
      <c r="DV62" s="333"/>
      <c r="DW62" s="333"/>
      <c r="DX62" s="333"/>
      <c r="DY62" s="333"/>
      <c r="DZ62" s="333"/>
      <c r="EA62" s="333"/>
      <c r="EB62" s="333"/>
      <c r="EC62" s="333"/>
      <c r="ED62" s="333"/>
      <c r="EE62" s="333"/>
      <c r="EF62" s="333"/>
      <c r="EG62" s="333"/>
      <c r="EH62" s="333"/>
      <c r="EI62" s="333"/>
      <c r="EJ62" s="333"/>
      <c r="EK62" s="333"/>
      <c r="EL62" s="333"/>
      <c r="EM62" s="333"/>
      <c r="EN62" s="333"/>
      <c r="EO62" s="333"/>
      <c r="EP62" s="333"/>
      <c r="EQ62" s="333"/>
      <c r="ER62" s="333"/>
      <c r="ES62" s="333"/>
      <c r="ET62" s="333"/>
      <c r="EU62" s="333"/>
      <c r="EV62" s="333"/>
      <c r="EW62" s="333"/>
      <c r="EX62" s="333"/>
      <c r="EY62" s="333"/>
      <c r="EZ62" s="333"/>
      <c r="FA62" s="333"/>
      <c r="FB62" s="333"/>
      <c r="FC62" s="333"/>
      <c r="FD62" s="333"/>
      <c r="FE62" s="333"/>
      <c r="FF62" s="333"/>
      <c r="FG62" s="333"/>
      <c r="FH62" s="333"/>
      <c r="FI62" s="333"/>
      <c r="FJ62" s="333"/>
      <c r="FK62" s="333"/>
      <c r="FL62" s="333"/>
      <c r="FM62" s="333"/>
      <c r="FN62" s="333"/>
      <c r="FO62" s="333"/>
      <c r="FP62" s="333"/>
      <c r="FQ62" s="333"/>
      <c r="FR62" s="333"/>
      <c r="FS62" s="333"/>
      <c r="FT62" s="333"/>
      <c r="FU62" s="333"/>
      <c r="FV62" s="333"/>
      <c r="FW62" s="333"/>
      <c r="FX62" s="333"/>
      <c r="FY62" s="333"/>
      <c r="FZ62" s="333"/>
      <c r="GA62" s="333"/>
      <c r="GB62" s="333"/>
      <c r="GC62" s="333"/>
      <c r="GD62" s="333"/>
      <c r="GE62" s="333"/>
      <c r="GF62" s="333"/>
      <c r="GG62" s="333"/>
      <c r="GH62" s="333"/>
      <c r="GI62" s="333"/>
      <c r="GJ62" s="333"/>
      <c r="GK62" s="333"/>
      <c r="GL62" s="333"/>
      <c r="GM62" s="333"/>
      <c r="GN62" s="333"/>
      <c r="GO62" s="333"/>
      <c r="GP62" s="333"/>
      <c r="GQ62" s="333"/>
      <c r="GR62" s="333"/>
      <c r="GS62" s="333"/>
      <c r="GT62" s="333"/>
      <c r="GU62" s="333"/>
      <c r="GV62" s="333"/>
      <c r="GW62" s="333"/>
      <c r="GX62" s="333"/>
      <c r="GY62" s="333"/>
      <c r="GZ62" s="333"/>
      <c r="HA62" s="333"/>
      <c r="HB62" s="343"/>
      <c r="HC62" s="343"/>
      <c r="HD62" s="343"/>
      <c r="HE62" s="343"/>
      <c r="HF62" s="343"/>
      <c r="HG62" s="343"/>
      <c r="HH62" s="343"/>
      <c r="HI62" s="343"/>
      <c r="HJ62" s="343"/>
      <c r="HK62" s="343"/>
      <c r="HL62" s="343"/>
      <c r="HM62" s="343"/>
      <c r="HN62" s="343"/>
      <c r="HO62" s="343"/>
      <c r="HP62" s="343"/>
      <c r="HQ62" s="343"/>
      <c r="HR62" s="343"/>
      <c r="HS62" s="343"/>
      <c r="HT62" s="343"/>
      <c r="HU62" s="343"/>
      <c r="HV62" s="343"/>
      <c r="HW62" s="343"/>
      <c r="HX62" s="343"/>
      <c r="HY62" s="343"/>
      <c r="HZ62" s="343"/>
      <c r="IA62" s="343"/>
    </row>
    <row r="63" spans="1:235" s="334" customFormat="1" ht="16.5" customHeight="1">
      <c r="A63" s="341"/>
      <c r="B63" s="341"/>
      <c r="C63" s="342" t="s">
        <v>307</v>
      </c>
      <c r="D63" s="154"/>
      <c r="E63" s="154">
        <v>0</v>
      </c>
      <c r="F63" s="372"/>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c r="BH63" s="333"/>
      <c r="BI63" s="333"/>
      <c r="BJ63" s="333"/>
      <c r="BK63" s="333"/>
      <c r="BL63" s="333"/>
      <c r="BM63" s="333"/>
      <c r="BN63" s="333"/>
      <c r="BO63" s="333"/>
      <c r="BP63" s="333"/>
      <c r="BQ63" s="333"/>
      <c r="BR63" s="333"/>
      <c r="BS63" s="333"/>
      <c r="BT63" s="333"/>
      <c r="BU63" s="333"/>
      <c r="BV63" s="333"/>
      <c r="BW63" s="333"/>
      <c r="BX63" s="333"/>
      <c r="BY63" s="333"/>
      <c r="BZ63" s="333"/>
      <c r="CA63" s="333"/>
      <c r="CB63" s="333"/>
      <c r="CC63" s="333"/>
      <c r="CD63" s="333"/>
      <c r="CE63" s="333"/>
      <c r="CF63" s="333"/>
      <c r="CG63" s="333"/>
      <c r="CH63" s="333"/>
      <c r="CI63" s="333"/>
      <c r="CJ63" s="333"/>
      <c r="CK63" s="333"/>
      <c r="CL63" s="333"/>
      <c r="CM63" s="333"/>
      <c r="CN63" s="333"/>
      <c r="CO63" s="333"/>
      <c r="CP63" s="333"/>
      <c r="CQ63" s="333"/>
      <c r="CR63" s="333"/>
      <c r="CS63" s="333"/>
      <c r="CT63" s="333"/>
      <c r="CU63" s="333"/>
      <c r="CV63" s="333"/>
      <c r="CW63" s="333"/>
      <c r="CX63" s="333"/>
      <c r="CY63" s="333"/>
      <c r="CZ63" s="333"/>
      <c r="DA63" s="333"/>
      <c r="DB63" s="333"/>
      <c r="DC63" s="333"/>
      <c r="DD63" s="333"/>
      <c r="DE63" s="333"/>
      <c r="DF63" s="333"/>
      <c r="DG63" s="333"/>
      <c r="DH63" s="333"/>
      <c r="DI63" s="333"/>
      <c r="DJ63" s="333"/>
      <c r="DK63" s="333"/>
      <c r="DL63" s="333"/>
      <c r="DM63" s="333"/>
      <c r="DN63" s="333"/>
      <c r="DO63" s="333"/>
      <c r="DP63" s="333"/>
      <c r="DQ63" s="333"/>
      <c r="DR63" s="333"/>
      <c r="DS63" s="333"/>
      <c r="DT63" s="333"/>
      <c r="DU63" s="333"/>
      <c r="DV63" s="333"/>
      <c r="DW63" s="333"/>
      <c r="DX63" s="333"/>
      <c r="DY63" s="333"/>
      <c r="DZ63" s="333"/>
      <c r="EA63" s="333"/>
      <c r="EB63" s="333"/>
      <c r="EC63" s="333"/>
      <c r="ED63" s="333"/>
      <c r="EE63" s="333"/>
      <c r="EF63" s="333"/>
      <c r="EG63" s="333"/>
      <c r="EH63" s="333"/>
      <c r="EI63" s="333"/>
      <c r="EJ63" s="333"/>
      <c r="EK63" s="333"/>
      <c r="EL63" s="333"/>
      <c r="EM63" s="333"/>
      <c r="EN63" s="333"/>
      <c r="EO63" s="333"/>
      <c r="EP63" s="333"/>
      <c r="EQ63" s="333"/>
      <c r="ER63" s="333"/>
      <c r="ES63" s="333"/>
      <c r="ET63" s="333"/>
      <c r="EU63" s="333"/>
      <c r="EV63" s="333"/>
      <c r="EW63" s="333"/>
      <c r="EX63" s="333"/>
      <c r="EY63" s="333"/>
      <c r="EZ63" s="333"/>
      <c r="FA63" s="333"/>
      <c r="FB63" s="333"/>
      <c r="FC63" s="333"/>
      <c r="FD63" s="333"/>
      <c r="FE63" s="333"/>
      <c r="FF63" s="333"/>
      <c r="FG63" s="333"/>
      <c r="FH63" s="333"/>
      <c r="FI63" s="333"/>
      <c r="FJ63" s="333"/>
      <c r="FK63" s="333"/>
      <c r="FL63" s="333"/>
      <c r="FM63" s="333"/>
      <c r="FN63" s="333"/>
      <c r="FO63" s="333"/>
      <c r="FP63" s="333"/>
      <c r="FQ63" s="333"/>
      <c r="FR63" s="333"/>
      <c r="FS63" s="333"/>
      <c r="FT63" s="333"/>
      <c r="FU63" s="333"/>
      <c r="FV63" s="333"/>
      <c r="FW63" s="333"/>
      <c r="FX63" s="333"/>
      <c r="FY63" s="333"/>
      <c r="FZ63" s="333"/>
      <c r="GA63" s="333"/>
      <c r="GB63" s="333"/>
      <c r="GC63" s="333"/>
      <c r="GD63" s="333"/>
      <c r="GE63" s="333"/>
      <c r="GF63" s="333"/>
      <c r="GG63" s="333"/>
      <c r="GH63" s="333"/>
      <c r="GI63" s="333"/>
      <c r="GJ63" s="333"/>
      <c r="GK63" s="333"/>
      <c r="GL63" s="333"/>
      <c r="GM63" s="333"/>
      <c r="GN63" s="333"/>
      <c r="GO63" s="333"/>
      <c r="GP63" s="333"/>
      <c r="GQ63" s="333"/>
      <c r="GR63" s="333"/>
      <c r="GS63" s="333"/>
      <c r="GT63" s="333"/>
      <c r="GU63" s="333"/>
      <c r="GV63" s="333"/>
      <c r="GW63" s="333"/>
      <c r="GX63" s="333"/>
      <c r="GY63" s="333"/>
      <c r="GZ63" s="333"/>
      <c r="HA63" s="333"/>
      <c r="HB63" s="343"/>
      <c r="HC63" s="343"/>
      <c r="HD63" s="343"/>
      <c r="HE63" s="343"/>
      <c r="HF63" s="343"/>
      <c r="HG63" s="343"/>
      <c r="HH63" s="343"/>
      <c r="HI63" s="343"/>
      <c r="HJ63" s="343"/>
      <c r="HK63" s="343"/>
      <c r="HL63" s="343"/>
      <c r="HM63" s="343"/>
      <c r="HN63" s="343"/>
      <c r="HO63" s="343"/>
      <c r="HP63" s="343"/>
      <c r="HQ63" s="343"/>
      <c r="HR63" s="343"/>
      <c r="HS63" s="343"/>
      <c r="HT63" s="343"/>
      <c r="HU63" s="343"/>
      <c r="HV63" s="343"/>
      <c r="HW63" s="343"/>
      <c r="HX63" s="343"/>
      <c r="HY63" s="343"/>
      <c r="HZ63" s="343"/>
      <c r="IA63" s="343"/>
    </row>
    <row r="64" spans="1:235" s="334" customFormat="1" ht="27" customHeight="1">
      <c r="A64" s="341"/>
      <c r="B64" s="341"/>
      <c r="C64" s="342" t="s">
        <v>297</v>
      </c>
      <c r="D64" s="154"/>
      <c r="E64" s="154">
        <v>0</v>
      </c>
      <c r="F64" s="372"/>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3"/>
      <c r="BZ64" s="333"/>
      <c r="CA64" s="333"/>
      <c r="CB64" s="333"/>
      <c r="CC64" s="333"/>
      <c r="CD64" s="333"/>
      <c r="CE64" s="333"/>
      <c r="CF64" s="333"/>
      <c r="CG64" s="333"/>
      <c r="CH64" s="333"/>
      <c r="CI64" s="333"/>
      <c r="CJ64" s="333"/>
      <c r="CK64" s="333"/>
      <c r="CL64" s="333"/>
      <c r="CM64" s="333"/>
      <c r="CN64" s="333"/>
      <c r="CO64" s="333"/>
      <c r="CP64" s="333"/>
      <c r="CQ64" s="333"/>
      <c r="CR64" s="333"/>
      <c r="CS64" s="333"/>
      <c r="CT64" s="333"/>
      <c r="CU64" s="333"/>
      <c r="CV64" s="333"/>
      <c r="CW64" s="333"/>
      <c r="CX64" s="333"/>
      <c r="CY64" s="333"/>
      <c r="CZ64" s="333"/>
      <c r="DA64" s="333"/>
      <c r="DB64" s="333"/>
      <c r="DC64" s="333"/>
      <c r="DD64" s="333"/>
      <c r="DE64" s="333"/>
      <c r="DF64" s="333"/>
      <c r="DG64" s="333"/>
      <c r="DH64" s="333"/>
      <c r="DI64" s="333"/>
      <c r="DJ64" s="333"/>
      <c r="DK64" s="333"/>
      <c r="DL64" s="333"/>
      <c r="DM64" s="333"/>
      <c r="DN64" s="333"/>
      <c r="DO64" s="333"/>
      <c r="DP64" s="333"/>
      <c r="DQ64" s="333"/>
      <c r="DR64" s="333"/>
      <c r="DS64" s="333"/>
      <c r="DT64" s="333"/>
      <c r="DU64" s="333"/>
      <c r="DV64" s="333"/>
      <c r="DW64" s="333"/>
      <c r="DX64" s="333"/>
      <c r="DY64" s="333"/>
      <c r="DZ64" s="333"/>
      <c r="EA64" s="333"/>
      <c r="EB64" s="333"/>
      <c r="EC64" s="333"/>
      <c r="ED64" s="333"/>
      <c r="EE64" s="333"/>
      <c r="EF64" s="333"/>
      <c r="EG64" s="333"/>
      <c r="EH64" s="333"/>
      <c r="EI64" s="333"/>
      <c r="EJ64" s="333"/>
      <c r="EK64" s="333"/>
      <c r="EL64" s="333"/>
      <c r="EM64" s="333"/>
      <c r="EN64" s="333"/>
      <c r="EO64" s="333"/>
      <c r="EP64" s="333"/>
      <c r="EQ64" s="333"/>
      <c r="ER64" s="333"/>
      <c r="ES64" s="333"/>
      <c r="ET64" s="333"/>
      <c r="EU64" s="333"/>
      <c r="EV64" s="333"/>
      <c r="EW64" s="333"/>
      <c r="EX64" s="333"/>
      <c r="EY64" s="333"/>
      <c r="EZ64" s="333"/>
      <c r="FA64" s="333"/>
      <c r="FB64" s="333"/>
      <c r="FC64" s="333"/>
      <c r="FD64" s="333"/>
      <c r="FE64" s="333"/>
      <c r="FF64" s="333"/>
      <c r="FG64" s="333"/>
      <c r="FH64" s="333"/>
      <c r="FI64" s="333"/>
      <c r="FJ64" s="333"/>
      <c r="FK64" s="333"/>
      <c r="FL64" s="333"/>
      <c r="FM64" s="333"/>
      <c r="FN64" s="333"/>
      <c r="FO64" s="333"/>
      <c r="FP64" s="333"/>
      <c r="FQ64" s="333"/>
      <c r="FR64" s="333"/>
      <c r="FS64" s="333"/>
      <c r="FT64" s="333"/>
      <c r="FU64" s="333"/>
      <c r="FV64" s="333"/>
      <c r="FW64" s="333"/>
      <c r="FX64" s="333"/>
      <c r="FY64" s="333"/>
      <c r="FZ64" s="333"/>
      <c r="GA64" s="333"/>
      <c r="GB64" s="333"/>
      <c r="GC64" s="333"/>
      <c r="GD64" s="333"/>
      <c r="GE64" s="333"/>
      <c r="GF64" s="333"/>
      <c r="GG64" s="333"/>
      <c r="GH64" s="333"/>
      <c r="GI64" s="333"/>
      <c r="GJ64" s="333"/>
      <c r="GK64" s="333"/>
      <c r="GL64" s="333"/>
      <c r="GM64" s="333"/>
      <c r="GN64" s="333"/>
      <c r="GO64" s="333"/>
      <c r="GP64" s="333"/>
      <c r="GQ64" s="333"/>
      <c r="GR64" s="333"/>
      <c r="GS64" s="333"/>
      <c r="GT64" s="333"/>
      <c r="GU64" s="333"/>
      <c r="GV64" s="333"/>
      <c r="GW64" s="333"/>
      <c r="GX64" s="333"/>
      <c r="GY64" s="333"/>
      <c r="GZ64" s="333"/>
      <c r="HA64" s="333"/>
      <c r="HB64" s="343"/>
      <c r="HC64" s="343"/>
      <c r="HD64" s="343"/>
      <c r="HE64" s="343"/>
      <c r="HF64" s="343"/>
      <c r="HG64" s="343"/>
      <c r="HH64" s="343"/>
      <c r="HI64" s="343"/>
      <c r="HJ64" s="343"/>
      <c r="HK64" s="343"/>
      <c r="HL64" s="343"/>
      <c r="HM64" s="343"/>
      <c r="HN64" s="343"/>
      <c r="HO64" s="343"/>
      <c r="HP64" s="343"/>
      <c r="HQ64" s="343"/>
      <c r="HR64" s="343"/>
      <c r="HS64" s="343"/>
      <c r="HT64" s="343"/>
      <c r="HU64" s="343"/>
      <c r="HV64" s="343"/>
      <c r="HW64" s="343"/>
      <c r="HX64" s="343"/>
      <c r="HY64" s="343"/>
      <c r="HZ64" s="343"/>
      <c r="IA64" s="343"/>
    </row>
    <row r="65" spans="1:235" s="334" customFormat="1" ht="16.5" customHeight="1">
      <c r="A65" s="341"/>
      <c r="B65" s="341"/>
      <c r="C65" s="342" t="s">
        <v>298</v>
      </c>
      <c r="D65" s="154"/>
      <c r="E65" s="154">
        <v>0</v>
      </c>
      <c r="F65" s="372"/>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33"/>
      <c r="AZ65" s="333"/>
      <c r="BA65" s="333"/>
      <c r="BB65" s="333"/>
      <c r="BC65" s="333"/>
      <c r="BD65" s="333"/>
      <c r="BE65" s="333"/>
      <c r="BF65" s="333"/>
      <c r="BG65" s="333"/>
      <c r="BH65" s="333"/>
      <c r="BI65" s="333"/>
      <c r="BJ65" s="333"/>
      <c r="BK65" s="333"/>
      <c r="BL65" s="333"/>
      <c r="BM65" s="333"/>
      <c r="BN65" s="333"/>
      <c r="BO65" s="333"/>
      <c r="BP65" s="333"/>
      <c r="BQ65" s="333"/>
      <c r="BR65" s="333"/>
      <c r="BS65" s="333"/>
      <c r="BT65" s="333"/>
      <c r="BU65" s="333"/>
      <c r="BV65" s="333"/>
      <c r="BW65" s="333"/>
      <c r="BX65" s="333"/>
      <c r="BY65" s="333"/>
      <c r="BZ65" s="333"/>
      <c r="CA65" s="333"/>
      <c r="CB65" s="333"/>
      <c r="CC65" s="333"/>
      <c r="CD65" s="333"/>
      <c r="CE65" s="333"/>
      <c r="CF65" s="333"/>
      <c r="CG65" s="333"/>
      <c r="CH65" s="333"/>
      <c r="CI65" s="333"/>
      <c r="CJ65" s="333"/>
      <c r="CK65" s="333"/>
      <c r="CL65" s="333"/>
      <c r="CM65" s="333"/>
      <c r="CN65" s="333"/>
      <c r="CO65" s="333"/>
      <c r="CP65" s="333"/>
      <c r="CQ65" s="333"/>
      <c r="CR65" s="333"/>
      <c r="CS65" s="333"/>
      <c r="CT65" s="333"/>
      <c r="CU65" s="333"/>
      <c r="CV65" s="333"/>
      <c r="CW65" s="333"/>
      <c r="CX65" s="333"/>
      <c r="CY65" s="333"/>
      <c r="CZ65" s="333"/>
      <c r="DA65" s="333"/>
      <c r="DB65" s="333"/>
      <c r="DC65" s="333"/>
      <c r="DD65" s="333"/>
      <c r="DE65" s="333"/>
      <c r="DF65" s="333"/>
      <c r="DG65" s="333"/>
      <c r="DH65" s="333"/>
      <c r="DI65" s="333"/>
      <c r="DJ65" s="333"/>
      <c r="DK65" s="333"/>
      <c r="DL65" s="333"/>
      <c r="DM65" s="333"/>
      <c r="DN65" s="333"/>
      <c r="DO65" s="333"/>
      <c r="DP65" s="333"/>
      <c r="DQ65" s="333"/>
      <c r="DR65" s="333"/>
      <c r="DS65" s="333"/>
      <c r="DT65" s="333"/>
      <c r="DU65" s="333"/>
      <c r="DV65" s="333"/>
      <c r="DW65" s="333"/>
      <c r="DX65" s="333"/>
      <c r="DY65" s="333"/>
      <c r="DZ65" s="333"/>
      <c r="EA65" s="333"/>
      <c r="EB65" s="333"/>
      <c r="EC65" s="333"/>
      <c r="ED65" s="333"/>
      <c r="EE65" s="333"/>
      <c r="EF65" s="333"/>
      <c r="EG65" s="333"/>
      <c r="EH65" s="333"/>
      <c r="EI65" s="333"/>
      <c r="EJ65" s="333"/>
      <c r="EK65" s="333"/>
      <c r="EL65" s="333"/>
      <c r="EM65" s="333"/>
      <c r="EN65" s="333"/>
      <c r="EO65" s="333"/>
      <c r="EP65" s="333"/>
      <c r="EQ65" s="333"/>
      <c r="ER65" s="333"/>
      <c r="ES65" s="333"/>
      <c r="ET65" s="333"/>
      <c r="EU65" s="333"/>
      <c r="EV65" s="333"/>
      <c r="EW65" s="333"/>
      <c r="EX65" s="333"/>
      <c r="EY65" s="333"/>
      <c r="EZ65" s="333"/>
      <c r="FA65" s="333"/>
      <c r="FB65" s="333"/>
      <c r="FC65" s="333"/>
      <c r="FD65" s="333"/>
      <c r="FE65" s="333"/>
      <c r="FF65" s="333"/>
      <c r="FG65" s="333"/>
      <c r="FH65" s="333"/>
      <c r="FI65" s="333"/>
      <c r="FJ65" s="333"/>
      <c r="FK65" s="333"/>
      <c r="FL65" s="333"/>
      <c r="FM65" s="333"/>
      <c r="FN65" s="333"/>
      <c r="FO65" s="333"/>
      <c r="FP65" s="333"/>
      <c r="FQ65" s="333"/>
      <c r="FR65" s="333"/>
      <c r="FS65" s="333"/>
      <c r="FT65" s="333"/>
      <c r="FU65" s="333"/>
      <c r="FV65" s="333"/>
      <c r="FW65" s="333"/>
      <c r="FX65" s="333"/>
      <c r="FY65" s="333"/>
      <c r="FZ65" s="333"/>
      <c r="GA65" s="333"/>
      <c r="GB65" s="333"/>
      <c r="GC65" s="333"/>
      <c r="GD65" s="333"/>
      <c r="GE65" s="333"/>
      <c r="GF65" s="333"/>
      <c r="GG65" s="333"/>
      <c r="GH65" s="333"/>
      <c r="GI65" s="333"/>
      <c r="GJ65" s="333"/>
      <c r="GK65" s="333"/>
      <c r="GL65" s="333"/>
      <c r="GM65" s="333"/>
      <c r="GN65" s="333"/>
      <c r="GO65" s="333"/>
      <c r="GP65" s="333"/>
      <c r="GQ65" s="333"/>
      <c r="GR65" s="333"/>
      <c r="GS65" s="333"/>
      <c r="GT65" s="333"/>
      <c r="GU65" s="333"/>
      <c r="GV65" s="333"/>
      <c r="GW65" s="333"/>
      <c r="GX65" s="333"/>
      <c r="GY65" s="333"/>
      <c r="GZ65" s="333"/>
      <c r="HA65" s="333"/>
      <c r="HB65" s="343"/>
      <c r="HC65" s="343"/>
      <c r="HD65" s="343"/>
      <c r="HE65" s="343"/>
      <c r="HF65" s="343"/>
      <c r="HG65" s="343"/>
      <c r="HH65" s="343"/>
      <c r="HI65" s="343"/>
      <c r="HJ65" s="343"/>
      <c r="HK65" s="343"/>
      <c r="HL65" s="343"/>
      <c r="HM65" s="343"/>
      <c r="HN65" s="343"/>
      <c r="HO65" s="343"/>
      <c r="HP65" s="343"/>
      <c r="HQ65" s="343"/>
      <c r="HR65" s="343"/>
      <c r="HS65" s="343"/>
      <c r="HT65" s="343"/>
      <c r="HU65" s="343"/>
      <c r="HV65" s="343"/>
      <c r="HW65" s="343"/>
      <c r="HX65" s="343"/>
      <c r="HY65" s="343"/>
      <c r="HZ65" s="343"/>
      <c r="IA65" s="343"/>
    </row>
    <row r="66" spans="1:235" s="334" customFormat="1" ht="16.5" customHeight="1">
      <c r="A66" s="335">
        <v>2</v>
      </c>
      <c r="B66" s="344"/>
      <c r="C66" s="345" t="s">
        <v>299</v>
      </c>
      <c r="D66" s="154"/>
      <c r="E66" s="332">
        <v>0</v>
      </c>
      <c r="F66" s="372"/>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c r="AY66" s="333"/>
      <c r="AZ66" s="333"/>
      <c r="BA66" s="333"/>
      <c r="BB66" s="333"/>
      <c r="BC66" s="333"/>
      <c r="BD66" s="333"/>
      <c r="BE66" s="333"/>
      <c r="BF66" s="333"/>
      <c r="BG66" s="333"/>
      <c r="BH66" s="333"/>
      <c r="BI66" s="333"/>
      <c r="BJ66" s="333"/>
      <c r="BK66" s="333"/>
      <c r="BL66" s="333"/>
      <c r="BM66" s="333"/>
      <c r="BN66" s="333"/>
      <c r="BO66" s="333"/>
      <c r="BP66" s="333"/>
      <c r="BQ66" s="333"/>
      <c r="BR66" s="333"/>
      <c r="BS66" s="333"/>
      <c r="BT66" s="333"/>
      <c r="BU66" s="333"/>
      <c r="BV66" s="333"/>
      <c r="BW66" s="333"/>
      <c r="BX66" s="333"/>
      <c r="BY66" s="333"/>
      <c r="BZ66" s="333"/>
      <c r="CA66" s="333"/>
      <c r="CB66" s="333"/>
      <c r="CC66" s="333"/>
      <c r="CD66" s="333"/>
      <c r="CE66" s="333"/>
      <c r="CF66" s="333"/>
      <c r="CG66" s="333"/>
      <c r="CH66" s="333"/>
      <c r="CI66" s="333"/>
      <c r="CJ66" s="333"/>
      <c r="CK66" s="333"/>
      <c r="CL66" s="333"/>
      <c r="CM66" s="333"/>
      <c r="CN66" s="333"/>
      <c r="CO66" s="333"/>
      <c r="CP66" s="333"/>
      <c r="CQ66" s="333"/>
      <c r="CR66" s="333"/>
      <c r="CS66" s="333"/>
      <c r="CT66" s="333"/>
      <c r="CU66" s="333"/>
      <c r="CV66" s="333"/>
      <c r="CW66" s="333"/>
      <c r="CX66" s="333"/>
      <c r="CY66" s="333"/>
      <c r="CZ66" s="333"/>
      <c r="DA66" s="333"/>
      <c r="DB66" s="333"/>
      <c r="DC66" s="333"/>
      <c r="DD66" s="333"/>
      <c r="DE66" s="333"/>
      <c r="DF66" s="333"/>
      <c r="DG66" s="333"/>
      <c r="DH66" s="333"/>
      <c r="DI66" s="333"/>
      <c r="DJ66" s="333"/>
      <c r="DK66" s="333"/>
      <c r="DL66" s="333"/>
      <c r="DM66" s="333"/>
      <c r="DN66" s="333"/>
      <c r="DO66" s="333"/>
      <c r="DP66" s="333"/>
      <c r="DQ66" s="333"/>
      <c r="DR66" s="333"/>
      <c r="DS66" s="333"/>
      <c r="DT66" s="333"/>
      <c r="DU66" s="333"/>
      <c r="DV66" s="333"/>
      <c r="DW66" s="333"/>
      <c r="DX66" s="333"/>
      <c r="DY66" s="333"/>
      <c r="DZ66" s="333"/>
      <c r="EA66" s="333"/>
      <c r="EB66" s="333"/>
      <c r="EC66" s="333"/>
      <c r="ED66" s="333"/>
      <c r="EE66" s="333"/>
      <c r="EF66" s="333"/>
      <c r="EG66" s="333"/>
      <c r="EH66" s="333"/>
      <c r="EI66" s="333"/>
      <c r="EJ66" s="333"/>
      <c r="EK66" s="333"/>
      <c r="EL66" s="333"/>
      <c r="EM66" s="333"/>
      <c r="EN66" s="333"/>
      <c r="EO66" s="333"/>
      <c r="EP66" s="333"/>
      <c r="EQ66" s="333"/>
      <c r="ER66" s="333"/>
      <c r="ES66" s="333"/>
      <c r="ET66" s="333"/>
      <c r="EU66" s="333"/>
      <c r="EV66" s="333"/>
      <c r="EW66" s="333"/>
      <c r="EX66" s="333"/>
      <c r="EY66" s="333"/>
      <c r="EZ66" s="333"/>
      <c r="FA66" s="333"/>
      <c r="FB66" s="333"/>
      <c r="FC66" s="333"/>
      <c r="FD66" s="333"/>
      <c r="FE66" s="333"/>
      <c r="FF66" s="333"/>
      <c r="FG66" s="333"/>
      <c r="FH66" s="333"/>
      <c r="FI66" s="333"/>
      <c r="FJ66" s="333"/>
      <c r="FK66" s="333"/>
      <c r="FL66" s="333"/>
      <c r="FM66" s="333"/>
      <c r="FN66" s="333"/>
      <c r="FO66" s="333"/>
      <c r="FP66" s="333"/>
      <c r="FQ66" s="333"/>
      <c r="FR66" s="333"/>
      <c r="FS66" s="333"/>
      <c r="FT66" s="333"/>
      <c r="FU66" s="333"/>
      <c r="FV66" s="333"/>
      <c r="FW66" s="333"/>
      <c r="FX66" s="333"/>
      <c r="FY66" s="333"/>
      <c r="FZ66" s="333"/>
      <c r="GA66" s="333"/>
      <c r="GB66" s="333"/>
      <c r="GC66" s="333"/>
      <c r="GD66" s="333"/>
      <c r="GE66" s="333"/>
      <c r="GF66" s="333"/>
      <c r="GG66" s="333"/>
      <c r="GH66" s="333"/>
      <c r="GI66" s="333"/>
      <c r="GJ66" s="333"/>
      <c r="GK66" s="333"/>
      <c r="GL66" s="333"/>
      <c r="GM66" s="333"/>
      <c r="GN66" s="333"/>
      <c r="GO66" s="333"/>
      <c r="GP66" s="333"/>
      <c r="GQ66" s="333"/>
      <c r="GR66" s="333"/>
      <c r="GS66" s="333"/>
      <c r="GT66" s="333"/>
      <c r="GU66" s="333"/>
      <c r="GV66" s="333"/>
      <c r="GW66" s="333"/>
      <c r="GX66" s="333"/>
      <c r="GY66" s="333"/>
      <c r="GZ66" s="333"/>
      <c r="HA66" s="333"/>
      <c r="HB66" s="343"/>
      <c r="HC66" s="343"/>
      <c r="HD66" s="343"/>
      <c r="HE66" s="343"/>
      <c r="HF66" s="343"/>
      <c r="HG66" s="343"/>
      <c r="HH66" s="343"/>
      <c r="HI66" s="343"/>
      <c r="HJ66" s="343"/>
      <c r="HK66" s="343"/>
      <c r="HL66" s="343"/>
      <c r="HM66" s="343"/>
      <c r="HN66" s="343"/>
      <c r="HO66" s="343"/>
      <c r="HP66" s="343"/>
      <c r="HQ66" s="343"/>
      <c r="HR66" s="343"/>
      <c r="HS66" s="343"/>
      <c r="HT66" s="343"/>
      <c r="HU66" s="343"/>
      <c r="HV66" s="343"/>
      <c r="HW66" s="343"/>
      <c r="HX66" s="343"/>
      <c r="HY66" s="343"/>
      <c r="HZ66" s="343"/>
      <c r="IA66" s="343"/>
    </row>
    <row r="67" spans="1:235" s="334" customFormat="1" ht="27.75" customHeight="1">
      <c r="A67" s="341"/>
      <c r="B67" s="341"/>
      <c r="C67" s="342" t="s">
        <v>308</v>
      </c>
      <c r="D67" s="154"/>
      <c r="E67" s="154">
        <v>0</v>
      </c>
      <c r="F67" s="372"/>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33"/>
      <c r="BH67" s="333"/>
      <c r="BI67" s="333"/>
      <c r="BJ67" s="333"/>
      <c r="BK67" s="333"/>
      <c r="BL67" s="333"/>
      <c r="BM67" s="333"/>
      <c r="BN67" s="333"/>
      <c r="BO67" s="333"/>
      <c r="BP67" s="333"/>
      <c r="BQ67" s="333"/>
      <c r="BR67" s="333"/>
      <c r="BS67" s="333"/>
      <c r="BT67" s="333"/>
      <c r="BU67" s="333"/>
      <c r="BV67" s="333"/>
      <c r="BW67" s="333"/>
      <c r="BX67" s="333"/>
      <c r="BY67" s="333"/>
      <c r="BZ67" s="333"/>
      <c r="CA67" s="333"/>
      <c r="CB67" s="333"/>
      <c r="CC67" s="333"/>
      <c r="CD67" s="333"/>
      <c r="CE67" s="333"/>
      <c r="CF67" s="333"/>
      <c r="CG67" s="333"/>
      <c r="CH67" s="333"/>
      <c r="CI67" s="333"/>
      <c r="CJ67" s="333"/>
      <c r="CK67" s="333"/>
      <c r="CL67" s="333"/>
      <c r="CM67" s="333"/>
      <c r="CN67" s="333"/>
      <c r="CO67" s="333"/>
      <c r="CP67" s="333"/>
      <c r="CQ67" s="333"/>
      <c r="CR67" s="333"/>
      <c r="CS67" s="333"/>
      <c r="CT67" s="333"/>
      <c r="CU67" s="333"/>
      <c r="CV67" s="333"/>
      <c r="CW67" s="333"/>
      <c r="CX67" s="333"/>
      <c r="CY67" s="333"/>
      <c r="CZ67" s="333"/>
      <c r="DA67" s="333"/>
      <c r="DB67" s="333"/>
      <c r="DC67" s="333"/>
      <c r="DD67" s="333"/>
      <c r="DE67" s="333"/>
      <c r="DF67" s="333"/>
      <c r="DG67" s="333"/>
      <c r="DH67" s="333"/>
      <c r="DI67" s="333"/>
      <c r="DJ67" s="333"/>
      <c r="DK67" s="333"/>
      <c r="DL67" s="333"/>
      <c r="DM67" s="333"/>
      <c r="DN67" s="333"/>
      <c r="DO67" s="333"/>
      <c r="DP67" s="333"/>
      <c r="DQ67" s="333"/>
      <c r="DR67" s="333"/>
      <c r="DS67" s="333"/>
      <c r="DT67" s="333"/>
      <c r="DU67" s="333"/>
      <c r="DV67" s="333"/>
      <c r="DW67" s="333"/>
      <c r="DX67" s="333"/>
      <c r="DY67" s="333"/>
      <c r="DZ67" s="333"/>
      <c r="EA67" s="333"/>
      <c r="EB67" s="333"/>
      <c r="EC67" s="333"/>
      <c r="ED67" s="333"/>
      <c r="EE67" s="333"/>
      <c r="EF67" s="333"/>
      <c r="EG67" s="333"/>
      <c r="EH67" s="333"/>
      <c r="EI67" s="333"/>
      <c r="EJ67" s="333"/>
      <c r="EK67" s="333"/>
      <c r="EL67" s="333"/>
      <c r="EM67" s="333"/>
      <c r="EN67" s="333"/>
      <c r="EO67" s="333"/>
      <c r="EP67" s="333"/>
      <c r="EQ67" s="333"/>
      <c r="ER67" s="333"/>
      <c r="ES67" s="333"/>
      <c r="ET67" s="333"/>
      <c r="EU67" s="333"/>
      <c r="EV67" s="333"/>
      <c r="EW67" s="333"/>
      <c r="EX67" s="333"/>
      <c r="EY67" s="333"/>
      <c r="EZ67" s="333"/>
      <c r="FA67" s="333"/>
      <c r="FB67" s="333"/>
      <c r="FC67" s="333"/>
      <c r="FD67" s="333"/>
      <c r="FE67" s="333"/>
      <c r="FF67" s="333"/>
      <c r="FG67" s="333"/>
      <c r="FH67" s="333"/>
      <c r="FI67" s="333"/>
      <c r="FJ67" s="333"/>
      <c r="FK67" s="333"/>
      <c r="FL67" s="333"/>
      <c r="FM67" s="333"/>
      <c r="FN67" s="333"/>
      <c r="FO67" s="333"/>
      <c r="FP67" s="333"/>
      <c r="FQ67" s="333"/>
      <c r="FR67" s="333"/>
      <c r="FS67" s="333"/>
      <c r="FT67" s="333"/>
      <c r="FU67" s="333"/>
      <c r="FV67" s="333"/>
      <c r="FW67" s="333"/>
      <c r="FX67" s="333"/>
      <c r="FY67" s="333"/>
      <c r="FZ67" s="333"/>
      <c r="GA67" s="333"/>
      <c r="GB67" s="333"/>
      <c r="GC67" s="333"/>
      <c r="GD67" s="333"/>
      <c r="GE67" s="333"/>
      <c r="GF67" s="333"/>
      <c r="GG67" s="333"/>
      <c r="GH67" s="333"/>
      <c r="GI67" s="333"/>
      <c r="GJ67" s="333"/>
      <c r="GK67" s="333"/>
      <c r="GL67" s="333"/>
      <c r="GM67" s="333"/>
      <c r="GN67" s="333"/>
      <c r="GO67" s="333"/>
      <c r="GP67" s="333"/>
      <c r="GQ67" s="333"/>
      <c r="GR67" s="333"/>
      <c r="GS67" s="333"/>
      <c r="GT67" s="333"/>
      <c r="GU67" s="333"/>
      <c r="GV67" s="333"/>
      <c r="GW67" s="333"/>
      <c r="GX67" s="333"/>
      <c r="GY67" s="333"/>
      <c r="GZ67" s="333"/>
      <c r="HA67" s="333"/>
      <c r="HB67" s="343"/>
      <c r="HC67" s="343"/>
      <c r="HD67" s="343"/>
      <c r="HE67" s="343"/>
      <c r="HF67" s="343"/>
      <c r="HG67" s="343"/>
      <c r="HH67" s="343"/>
      <c r="HI67" s="343"/>
      <c r="HJ67" s="343"/>
      <c r="HK67" s="343"/>
      <c r="HL67" s="343"/>
      <c r="HM67" s="343"/>
      <c r="HN67" s="343"/>
      <c r="HO67" s="343"/>
      <c r="HP67" s="343"/>
      <c r="HQ67" s="343"/>
      <c r="HR67" s="343"/>
      <c r="HS67" s="343"/>
      <c r="HT67" s="343"/>
      <c r="HU67" s="343"/>
      <c r="HV67" s="343"/>
      <c r="HW67" s="343"/>
      <c r="HX67" s="343"/>
      <c r="HY67" s="343"/>
      <c r="HZ67" s="343"/>
      <c r="IA67" s="343"/>
    </row>
    <row r="68" spans="1:235" s="334" customFormat="1" ht="36" customHeight="1">
      <c r="A68" s="335">
        <v>3</v>
      </c>
      <c r="B68" s="335"/>
      <c r="C68" s="336" t="s">
        <v>300</v>
      </c>
      <c r="D68" s="154"/>
      <c r="E68" s="332">
        <v>0</v>
      </c>
      <c r="F68" s="37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3"/>
      <c r="BD68" s="333"/>
      <c r="BE68" s="333"/>
      <c r="BF68" s="333"/>
      <c r="BG68" s="333"/>
      <c r="BH68" s="333"/>
      <c r="BI68" s="333"/>
      <c r="BJ68" s="333"/>
      <c r="BK68" s="333"/>
      <c r="BL68" s="333"/>
      <c r="BM68" s="333"/>
      <c r="BN68" s="333"/>
      <c r="BO68" s="333"/>
      <c r="BP68" s="333"/>
      <c r="BQ68" s="333"/>
      <c r="BR68" s="333"/>
      <c r="BS68" s="333"/>
      <c r="BT68" s="333"/>
      <c r="BU68" s="333"/>
      <c r="BV68" s="333"/>
      <c r="BW68" s="333"/>
      <c r="BX68" s="333"/>
      <c r="BY68" s="333"/>
      <c r="BZ68" s="333"/>
      <c r="CA68" s="333"/>
      <c r="CB68" s="333"/>
      <c r="CC68" s="333"/>
      <c r="CD68" s="333"/>
      <c r="CE68" s="333"/>
      <c r="CF68" s="333"/>
      <c r="CG68" s="333"/>
      <c r="CH68" s="333"/>
      <c r="CI68" s="333"/>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333"/>
      <c r="EE68" s="333"/>
      <c r="EF68" s="333"/>
      <c r="EG68" s="333"/>
      <c r="EH68" s="333"/>
      <c r="EI68" s="333"/>
      <c r="EJ68" s="333"/>
      <c r="EK68" s="333"/>
      <c r="EL68" s="333"/>
      <c r="EM68" s="333"/>
      <c r="EN68" s="333"/>
      <c r="EO68" s="333"/>
      <c r="EP68" s="333"/>
      <c r="EQ68" s="333"/>
      <c r="ER68" s="333"/>
      <c r="ES68" s="333"/>
      <c r="ET68" s="333"/>
      <c r="EU68" s="333"/>
      <c r="EV68" s="333"/>
      <c r="EW68" s="333"/>
      <c r="EX68" s="333"/>
      <c r="EY68" s="333"/>
      <c r="EZ68" s="333"/>
      <c r="FA68" s="333"/>
      <c r="FB68" s="333"/>
      <c r="FC68" s="333"/>
      <c r="FD68" s="333"/>
      <c r="FE68" s="333"/>
      <c r="FF68" s="333"/>
      <c r="FG68" s="333"/>
      <c r="FH68" s="333"/>
      <c r="FI68" s="333"/>
      <c r="FJ68" s="333"/>
      <c r="FK68" s="333"/>
      <c r="FL68" s="333"/>
      <c r="FM68" s="333"/>
      <c r="FN68" s="333"/>
      <c r="FO68" s="333"/>
      <c r="FP68" s="333"/>
      <c r="FQ68" s="333"/>
      <c r="FR68" s="333"/>
      <c r="FS68" s="333"/>
      <c r="FT68" s="333"/>
      <c r="FU68" s="333"/>
      <c r="FV68" s="333"/>
      <c r="FW68" s="333"/>
      <c r="FX68" s="333"/>
      <c r="FY68" s="333"/>
      <c r="FZ68" s="333"/>
      <c r="GA68" s="333"/>
      <c r="GB68" s="333"/>
      <c r="GC68" s="333"/>
      <c r="GD68" s="333"/>
      <c r="GE68" s="333"/>
      <c r="GF68" s="333"/>
      <c r="GG68" s="333"/>
      <c r="GH68" s="333"/>
      <c r="GI68" s="333"/>
      <c r="GJ68" s="333"/>
      <c r="GK68" s="333"/>
      <c r="GL68" s="333"/>
      <c r="GM68" s="333"/>
      <c r="GN68" s="333"/>
      <c r="GO68" s="333"/>
      <c r="GP68" s="333"/>
      <c r="GQ68" s="333"/>
      <c r="GR68" s="333"/>
      <c r="GS68" s="333"/>
      <c r="GT68" s="333"/>
      <c r="GU68" s="333"/>
      <c r="GV68" s="333"/>
      <c r="GW68" s="333"/>
      <c r="GX68" s="333"/>
      <c r="GY68" s="333"/>
      <c r="GZ68" s="333"/>
      <c r="HA68" s="333"/>
      <c r="HB68" s="343"/>
      <c r="HC68" s="343"/>
      <c r="HD68" s="343"/>
      <c r="HE68" s="343"/>
      <c r="HF68" s="343"/>
      <c r="HG68" s="343"/>
      <c r="HH68" s="343"/>
      <c r="HI68" s="343"/>
      <c r="HJ68" s="343"/>
      <c r="HK68" s="343"/>
      <c r="HL68" s="343"/>
      <c r="HM68" s="343"/>
      <c r="HN68" s="343"/>
      <c r="HO68" s="343"/>
      <c r="HP68" s="343"/>
      <c r="HQ68" s="343"/>
      <c r="HR68" s="343"/>
      <c r="HS68" s="343"/>
      <c r="HT68" s="343"/>
      <c r="HU68" s="343"/>
      <c r="HV68" s="343"/>
      <c r="HW68" s="343"/>
      <c r="HX68" s="343"/>
      <c r="HY68" s="343"/>
      <c r="HZ68" s="343"/>
      <c r="IA68" s="343"/>
    </row>
    <row r="69" spans="1:235" ht="22.5" customHeight="1">
      <c r="A69" s="328"/>
      <c r="B69" s="328"/>
      <c r="C69" s="329" t="s">
        <v>294</v>
      </c>
      <c r="D69" s="330">
        <f>D6-D9</f>
        <v>-0.34999999997671694</v>
      </c>
      <c r="E69" s="330">
        <f>E6-E9</f>
        <v>175964.47999999998</v>
      </c>
      <c r="F69" s="331"/>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c r="CO69" s="284"/>
      <c r="CP69" s="284"/>
      <c r="CQ69" s="284"/>
      <c r="CR69" s="284"/>
      <c r="CS69" s="284"/>
      <c r="CT69" s="284"/>
      <c r="CU69" s="284"/>
      <c r="CV69" s="284"/>
      <c r="CW69" s="284"/>
      <c r="CX69" s="284"/>
      <c r="CY69" s="284"/>
      <c r="CZ69" s="284"/>
      <c r="DA69" s="284"/>
      <c r="DB69" s="284"/>
      <c r="DC69" s="284"/>
      <c r="DD69" s="284"/>
      <c r="DE69" s="284"/>
      <c r="DF69" s="284"/>
      <c r="DG69" s="284"/>
      <c r="DH69" s="284"/>
      <c r="DI69" s="284"/>
      <c r="DJ69" s="284"/>
      <c r="DK69" s="284"/>
      <c r="DL69" s="284"/>
      <c r="DM69" s="284"/>
      <c r="DN69" s="284"/>
      <c r="DO69" s="284"/>
      <c r="DP69" s="284"/>
      <c r="DQ69" s="284"/>
      <c r="DR69" s="284"/>
      <c r="DS69" s="284"/>
      <c r="DT69" s="284"/>
      <c r="DU69" s="284"/>
      <c r="DV69" s="284"/>
      <c r="DW69" s="284"/>
      <c r="DX69" s="284"/>
      <c r="DY69" s="284"/>
      <c r="DZ69" s="284"/>
      <c r="EA69" s="284"/>
      <c r="EB69" s="284"/>
      <c r="EC69" s="284"/>
      <c r="ED69" s="284"/>
      <c r="EE69" s="284"/>
      <c r="EF69" s="284"/>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4"/>
      <c r="FV69" s="284"/>
      <c r="FW69" s="284"/>
      <c r="FX69" s="284"/>
      <c r="FY69" s="284"/>
      <c r="FZ69" s="284"/>
      <c r="GA69" s="284"/>
      <c r="GB69" s="284"/>
      <c r="GC69" s="284"/>
      <c r="GD69" s="284"/>
      <c r="GE69" s="284"/>
      <c r="GF69" s="284"/>
      <c r="GG69" s="284"/>
      <c r="GH69" s="284"/>
      <c r="GI69" s="284"/>
      <c r="GJ69" s="284"/>
      <c r="GK69" s="284"/>
      <c r="GL69" s="284"/>
      <c r="GM69" s="284"/>
      <c r="GN69" s="284"/>
      <c r="GO69" s="284"/>
      <c r="GP69" s="284"/>
      <c r="GQ69" s="284"/>
      <c r="GR69" s="284"/>
      <c r="GS69" s="284"/>
      <c r="GT69" s="284"/>
      <c r="GU69" s="284"/>
      <c r="GV69" s="284"/>
      <c r="GW69" s="284"/>
      <c r="GX69" s="284"/>
      <c r="GY69" s="284"/>
      <c r="GZ69" s="284"/>
      <c r="HA69" s="284"/>
    </row>
    <row r="71" spans="1:235" ht="30" customHeight="1">
      <c r="A71" s="374" t="s">
        <v>309</v>
      </c>
      <c r="B71" s="374"/>
      <c r="C71" s="374"/>
      <c r="D71" s="374"/>
      <c r="E71" s="374"/>
      <c r="F71" s="374"/>
    </row>
  </sheetData>
  <mergeCells count="8">
    <mergeCell ref="F61:F68"/>
    <mergeCell ref="A71:F71"/>
    <mergeCell ref="A1:B1"/>
    <mergeCell ref="A2:F2"/>
    <mergeCell ref="A4:B4"/>
    <mergeCell ref="C4:C5"/>
    <mergeCell ref="F4:F5"/>
    <mergeCell ref="D4:E4"/>
  </mergeCells>
  <pageMargins left="0.45" right="0.2" top="0.5" bottom="0.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6"/>
  <sheetViews>
    <sheetView topLeftCell="A3" workbookViewId="0">
      <selection activeCell="C17" sqref="C17:C18"/>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384" t="s">
        <v>202</v>
      </c>
      <c r="B1" s="384"/>
    </row>
    <row r="2" spans="1:234" ht="68.25" customHeight="1">
      <c r="A2" s="385" t="s">
        <v>210</v>
      </c>
      <c r="B2" s="385"/>
      <c r="C2" s="385"/>
      <c r="D2" s="385"/>
      <c r="E2" s="385"/>
    </row>
    <row r="3" spans="1:234" ht="30" customHeight="1">
      <c r="A3" s="392" t="e">
        <f>+#REF!</f>
        <v>#REF!</v>
      </c>
      <c r="B3" s="392"/>
      <c r="C3" s="392"/>
      <c r="D3" s="392"/>
      <c r="E3" s="392"/>
    </row>
    <row r="4" spans="1:234">
      <c r="C4" s="6"/>
      <c r="D4" s="7"/>
      <c r="E4" s="8" t="s">
        <v>1</v>
      </c>
    </row>
    <row r="5" spans="1:234" ht="15.75" customHeight="1">
      <c r="A5" s="386" t="s">
        <v>2</v>
      </c>
      <c r="B5" s="387"/>
      <c r="C5" s="388" t="s">
        <v>3</v>
      </c>
      <c r="D5" s="388" t="s">
        <v>15</v>
      </c>
      <c r="E5" s="39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389"/>
      <c r="D6" s="389"/>
      <c r="E6" s="39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21728</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21728</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21728</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206</v>
      </c>
      <c r="D10" s="43">
        <f>SUM(D11:D13)</f>
        <v>21728</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207</v>
      </c>
      <c r="D11" s="29">
        <f>120*0.15*24000*2*2/1000</f>
        <v>1728</v>
      </c>
      <c r="E11" s="38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383"/>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4*3*300000*2/1000</f>
        <v>7200</v>
      </c>
      <c r="E13" s="383"/>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21728</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5:B5"/>
    <mergeCell ref="C5:C6"/>
    <mergeCell ref="D5:D6"/>
    <mergeCell ref="E5:E6"/>
    <mergeCell ref="A3:E3"/>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Z16"/>
  <sheetViews>
    <sheetView topLeftCell="A5" zoomScale="115" zoomScaleNormal="115" workbookViewId="0">
      <selection activeCell="D13" sqref="D13"/>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384" t="s">
        <v>202</v>
      </c>
      <c r="B1" s="384"/>
    </row>
    <row r="2" spans="1:234" ht="68.25" customHeight="1">
      <c r="A2" s="385" t="s">
        <v>210</v>
      </c>
      <c r="B2" s="385"/>
      <c r="C2" s="385"/>
      <c r="D2" s="385"/>
      <c r="E2" s="385"/>
    </row>
    <row r="3" spans="1:234" ht="30" customHeight="1">
      <c r="A3" s="392" t="e">
        <f>+#REF!</f>
        <v>#REF!</v>
      </c>
      <c r="B3" s="392"/>
      <c r="C3" s="392"/>
      <c r="D3" s="392"/>
      <c r="E3" s="392"/>
    </row>
    <row r="4" spans="1:234">
      <c r="C4" s="6"/>
      <c r="D4" s="7"/>
      <c r="E4" s="8" t="s">
        <v>1</v>
      </c>
    </row>
    <row r="5" spans="1:234" ht="15.75" customHeight="1">
      <c r="A5" s="386" t="s">
        <v>2</v>
      </c>
      <c r="B5" s="387"/>
      <c r="C5" s="388" t="s">
        <v>3</v>
      </c>
      <c r="D5" s="388" t="s">
        <v>15</v>
      </c>
      <c r="E5" s="39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389"/>
      <c r="D6" s="389"/>
      <c r="E6" s="39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22880</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22880</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22880</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254</v>
      </c>
      <c r="D10" s="43">
        <f>SUM(D11:D13)</f>
        <v>22880</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255</v>
      </c>
      <c r="D11" s="29">
        <f>120*0.25*24000*2*2/1000</f>
        <v>2880</v>
      </c>
      <c r="E11" s="39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394"/>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4*3*300000*0.002</f>
        <v>7200</v>
      </c>
      <c r="E13" s="39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22880</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3:E3"/>
    <mergeCell ref="A5:B5"/>
    <mergeCell ref="C5:C6"/>
    <mergeCell ref="D5:D6"/>
    <mergeCell ref="E5:E6"/>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KH tien -DA7</vt:lpstr>
      <vt:lpstr>MẪU SỐ 76</vt:lpstr>
      <vt:lpstr>PL Phân bổ dự toán</vt:lpstr>
      <vt:lpstr>KH tien-DA10</vt:lpstr>
      <vt:lpstr>Du toan chi tiet DA10</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WINNER</dc:creator>
  <cp:lastModifiedBy>Admin</cp:lastModifiedBy>
  <cp:lastPrinted>2026-04-07T09:43:40Z</cp:lastPrinted>
  <dcterms:created xsi:type="dcterms:W3CDTF">2022-01-13T09:33:48Z</dcterms:created>
  <dcterms:modified xsi:type="dcterms:W3CDTF">2026-04-08T03:02:09Z</dcterms:modified>
</cp:coreProperties>
</file>